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55443040-3EC8-49AC-BFE0-CBA9EDE58534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2" l="1"/>
  <c r="I71" i="2" s="1"/>
  <c r="M31" i="2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R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1" i="2"/>
  <c r="B70" i="2"/>
  <c r="H73" i="2"/>
  <c r="H70" i="2"/>
  <c r="M68" i="2"/>
  <c r="L68" i="2"/>
  <c r="K68" i="2"/>
  <c r="J68" i="2"/>
  <c r="I68" i="2"/>
  <c r="H68" i="2"/>
  <c r="G68" i="2"/>
  <c r="F68" i="2"/>
  <c r="E68" i="2"/>
  <c r="D68" i="2"/>
  <c r="C68" i="2"/>
  <c r="M67" i="2"/>
  <c r="L67" i="2"/>
  <c r="K67" i="2"/>
  <c r="J67" i="2"/>
  <c r="I67" i="2"/>
  <c r="H67" i="2"/>
  <c r="G67" i="2"/>
  <c r="F67" i="2"/>
  <c r="E67" i="2"/>
  <c r="D67" i="2"/>
  <c r="C67" i="2"/>
  <c r="M66" i="2"/>
  <c r="L66" i="2"/>
  <c r="K66" i="2"/>
  <c r="J66" i="2"/>
  <c r="I66" i="2"/>
  <c r="H66" i="2"/>
  <c r="G66" i="2"/>
  <c r="F66" i="2"/>
  <c r="E66" i="2"/>
  <c r="D66" i="2"/>
  <c r="C66" i="2"/>
  <c r="M65" i="2"/>
  <c r="L65" i="2"/>
  <c r="K65" i="2"/>
  <c r="J65" i="2"/>
  <c r="I65" i="2"/>
  <c r="H65" i="2"/>
  <c r="G65" i="2"/>
  <c r="F65" i="2"/>
  <c r="E65" i="2"/>
  <c r="D65" i="2"/>
  <c r="C65" i="2"/>
  <c r="M64" i="2"/>
  <c r="L64" i="2"/>
  <c r="K64" i="2"/>
  <c r="J64" i="2"/>
  <c r="I64" i="2"/>
  <c r="H64" i="2"/>
  <c r="G64" i="2"/>
  <c r="F64" i="2"/>
  <c r="E64" i="2"/>
  <c r="D64" i="2"/>
  <c r="C64" i="2"/>
  <c r="M63" i="2"/>
  <c r="L63" i="2"/>
  <c r="K63" i="2"/>
  <c r="J63" i="2"/>
  <c r="I63" i="2"/>
  <c r="H63" i="2"/>
  <c r="G63" i="2"/>
  <c r="F63" i="2"/>
  <c r="E63" i="2"/>
  <c r="D63" i="2"/>
  <c r="C63" i="2"/>
  <c r="M62" i="2"/>
  <c r="L62" i="2"/>
  <c r="K62" i="2"/>
  <c r="J62" i="2"/>
  <c r="I62" i="2"/>
  <c r="H62" i="2"/>
  <c r="G62" i="2"/>
  <c r="F62" i="2"/>
  <c r="E62" i="2"/>
  <c r="D62" i="2"/>
  <c r="C62" i="2"/>
  <c r="M61" i="2"/>
  <c r="L61" i="2"/>
  <c r="K61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9" i="2"/>
  <c r="I59" i="2"/>
  <c r="H59" i="2"/>
  <c r="G59" i="2"/>
  <c r="F59" i="2"/>
  <c r="E59" i="2"/>
  <c r="D59" i="2"/>
  <c r="C59" i="2"/>
  <c r="M58" i="2"/>
  <c r="L58" i="2"/>
  <c r="K58" i="2"/>
  <c r="J58" i="2"/>
  <c r="I58" i="2"/>
  <c r="H58" i="2"/>
  <c r="G58" i="2"/>
  <c r="F58" i="2"/>
  <c r="E58" i="2"/>
  <c r="D58" i="2"/>
  <c r="C58" i="2"/>
  <c r="M57" i="2"/>
  <c r="L57" i="2"/>
  <c r="K57" i="2"/>
  <c r="J57" i="2"/>
  <c r="I57" i="2"/>
  <c r="H57" i="2"/>
  <c r="G57" i="2"/>
  <c r="F57" i="2"/>
  <c r="E57" i="2"/>
  <c r="D57" i="2"/>
  <c r="C57" i="2"/>
  <c r="M56" i="2"/>
  <c r="L56" i="2"/>
  <c r="K56" i="2"/>
  <c r="J56" i="2"/>
  <c r="I56" i="2"/>
  <c r="H56" i="2"/>
  <c r="G56" i="2"/>
  <c r="F56" i="2"/>
  <c r="E56" i="2"/>
  <c r="D56" i="2"/>
  <c r="C56" i="2"/>
  <c r="M55" i="2"/>
  <c r="L55" i="2"/>
  <c r="K55" i="2"/>
  <c r="J55" i="2"/>
  <c r="I55" i="2"/>
  <c r="H55" i="2"/>
  <c r="G55" i="2"/>
  <c r="F55" i="2"/>
  <c r="E55" i="2"/>
  <c r="D55" i="2"/>
  <c r="C55" i="2"/>
  <c r="M54" i="2"/>
  <c r="L54" i="2"/>
  <c r="K54" i="2"/>
  <c r="J54" i="2"/>
  <c r="I54" i="2"/>
  <c r="H54" i="2"/>
  <c r="G54" i="2"/>
  <c r="F54" i="2"/>
  <c r="E54" i="2"/>
  <c r="D54" i="2"/>
  <c r="C54" i="2"/>
  <c r="M53" i="2"/>
  <c r="L53" i="2"/>
  <c r="K53" i="2"/>
  <c r="J53" i="2"/>
  <c r="I53" i="2"/>
  <c r="H53" i="2"/>
  <c r="G53" i="2"/>
  <c r="F53" i="2"/>
  <c r="E53" i="2"/>
  <c r="D53" i="2"/>
  <c r="C53" i="2"/>
  <c r="M52" i="2"/>
  <c r="L52" i="2"/>
  <c r="K52" i="2"/>
  <c r="J52" i="2"/>
  <c r="I52" i="2"/>
  <c r="H52" i="2"/>
  <c r="G52" i="2"/>
  <c r="F52" i="2"/>
  <c r="E52" i="2"/>
  <c r="D52" i="2"/>
  <c r="C52" i="2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M46" i="2"/>
  <c r="L46" i="2"/>
  <c r="K46" i="2"/>
  <c r="J46" i="2"/>
  <c r="I46" i="2"/>
  <c r="H46" i="2"/>
  <c r="G46" i="2"/>
  <c r="F46" i="2"/>
  <c r="E46" i="2"/>
  <c r="D46" i="2"/>
  <c r="C46" i="2"/>
  <c r="M45" i="2"/>
  <c r="L45" i="2"/>
  <c r="K45" i="2"/>
  <c r="J45" i="2"/>
  <c r="I45" i="2"/>
  <c r="H45" i="2"/>
  <c r="G45" i="2"/>
  <c r="F45" i="2"/>
  <c r="E45" i="2"/>
  <c r="D45" i="2"/>
  <c r="C45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A68" i="2" l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K36" i="2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33" i="2"/>
  <c r="H36" i="2" l="1"/>
  <c r="H71" i="2"/>
  <c r="J36" i="2" l="1"/>
  <c r="H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  <author>Jarod Stockton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  <comment ref="I36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>Jarod Stockton:
Update Link</t>
        </r>
      </text>
    </comment>
    <comment ref="F39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From PL
</t>
        </r>
      </text>
    </comment>
    <comment ref="G39" authorId="1" shapeId="0" xr:uid="{00000000-0006-0000-0100-000004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Get LOB from Plan Code Table
</t>
        </r>
      </text>
    </comment>
  </commentList>
</comments>
</file>

<file path=xl/sharedStrings.xml><?xml version="1.0" encoding="utf-8"?>
<sst xmlns="http://schemas.openxmlformats.org/spreadsheetml/2006/main" count="160" uniqueCount="57">
  <si>
    <t>Paid Percentages</t>
  </si>
  <si>
    <t/>
  </si>
  <si>
    <t>3 month</t>
  </si>
  <si>
    <t>6 month</t>
  </si>
  <si>
    <t>12 month</t>
  </si>
  <si>
    <t>avg of 3 &amp; 6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</si>
  <si>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</si>
  <si>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</si>
  <si>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</si>
  <si>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</si>
  <si>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</si>
  <si>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</si>
  <si>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</si>
  <si>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</si>
  <si>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</si>
  <si>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</si>
  <si>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of 3 &amp; 6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</si>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</sst>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8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5" fillId="0" borderId="0" xfId="0" applyFont="1"/>
    <xf numFmtId="43" fontId="5" fillId="0" borderId="0" xfId="0" applyNumberFormat="1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EN.xlsx" TargetMode="External"/><Relationship Id="rId1" Type="http://schemas.openxmlformats.org/officeDocument/2006/relationships/externalLinkPath" Target="/Users/joranias/Documents/GitHub/DMI_IBNP/Process%20Results/Unified_IBNP_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77682.479999999967</v>
          </cell>
          <cell r="C8">
            <v>100</v>
          </cell>
          <cell r="D8">
            <v>0</v>
          </cell>
          <cell r="E8">
            <v>0</v>
          </cell>
          <cell r="G8">
            <v>77682.479999999967</v>
          </cell>
          <cell r="H8">
            <v>0</v>
          </cell>
          <cell r="I8">
            <v>78508.501666666634</v>
          </cell>
          <cell r="J8">
            <v>98.947857048433022</v>
          </cell>
          <cell r="K8">
            <v>98.947857048433036</v>
          </cell>
          <cell r="L8">
            <v>0</v>
          </cell>
        </row>
        <row r="9">
          <cell r="B9">
            <v>72804.26999999999</v>
          </cell>
          <cell r="C9">
            <v>100</v>
          </cell>
          <cell r="D9">
            <v>0</v>
          </cell>
          <cell r="E9">
            <v>0</v>
          </cell>
          <cell r="G9">
            <v>72804.26999999999</v>
          </cell>
          <cell r="H9">
            <v>0</v>
          </cell>
          <cell r="I9">
            <v>77065.666666666628</v>
          </cell>
          <cell r="J9">
            <v>94.470434304943439</v>
          </cell>
          <cell r="K9">
            <v>94.470434304943439</v>
          </cell>
          <cell r="L9">
            <v>0</v>
          </cell>
        </row>
        <row r="10">
          <cell r="B10">
            <v>46609.340000000018</v>
          </cell>
          <cell r="C10">
            <v>100</v>
          </cell>
          <cell r="D10">
            <v>0</v>
          </cell>
          <cell r="E10">
            <v>0</v>
          </cell>
          <cell r="G10">
            <v>46609.340000000018</v>
          </cell>
          <cell r="H10">
            <v>0</v>
          </cell>
          <cell r="I10">
            <v>74564.363333333313</v>
          </cell>
          <cell r="J10">
            <v>62.50886873617781</v>
          </cell>
          <cell r="K10">
            <v>62.508868736177817</v>
          </cell>
          <cell r="L10">
            <v>0</v>
          </cell>
        </row>
        <row r="11">
          <cell r="B11">
            <v>48700.539999999994</v>
          </cell>
          <cell r="C11">
            <v>99.997115553799247</v>
          </cell>
          <cell r="D11">
            <v>1.4047813959371269</v>
          </cell>
          <cell r="E11">
            <v>1.4047813959371269</v>
          </cell>
          <cell r="G11">
            <v>48701.944781395934</v>
          </cell>
          <cell r="H11">
            <v>1.4047813959405175</v>
          </cell>
          <cell r="I11">
            <v>72939.214166666658</v>
          </cell>
          <cell r="J11">
            <v>66.770591564246388</v>
          </cell>
          <cell r="K11">
            <v>66.768665602454789</v>
          </cell>
          <cell r="L11">
            <v>1.9259617915992067E-3</v>
          </cell>
        </row>
        <row r="12">
          <cell r="B12">
            <v>66781.370000000024</v>
          </cell>
          <cell r="C12">
            <v>99.997115553799247</v>
          </cell>
          <cell r="D12">
            <v>1.9263282536742676</v>
          </cell>
          <cell r="E12">
            <v>1.9263282536742676</v>
          </cell>
          <cell r="G12">
            <v>66783.296328253695</v>
          </cell>
          <cell r="H12">
            <v>1.9263282536703628</v>
          </cell>
          <cell r="I12">
            <v>71634.597499999989</v>
          </cell>
          <cell r="J12">
            <v>93.227712109715839</v>
          </cell>
          <cell r="K12">
            <v>93.225023006515855</v>
          </cell>
          <cell r="L12">
            <v>2.6891031999838333E-3</v>
          </cell>
        </row>
        <row r="13">
          <cell r="B13">
            <v>60311.230000000054</v>
          </cell>
          <cell r="C13">
            <v>99.997115553799247</v>
          </cell>
          <cell r="D13">
            <v>1.739695162930128</v>
          </cell>
          <cell r="E13">
            <v>1.739695162930128</v>
          </cell>
          <cell r="G13">
            <v>60312.969695162981</v>
          </cell>
          <cell r="H13">
            <v>1.7396951629270916</v>
          </cell>
          <cell r="I13">
            <v>71634.597499999989</v>
          </cell>
          <cell r="J13">
            <v>84.195307574894926</v>
          </cell>
          <cell r="K13">
            <v>84.192879006544374</v>
          </cell>
          <cell r="L13">
            <v>2.4285683505524958E-3</v>
          </cell>
        </row>
        <row r="14">
          <cell r="B14">
            <v>55566.380000000034</v>
          </cell>
          <cell r="C14">
            <v>99.88989369708132</v>
          </cell>
          <cell r="D14">
            <v>61.249526272683667</v>
          </cell>
          <cell r="E14">
            <v>61.249526272683667</v>
          </cell>
          <cell r="G14">
            <v>55627.629526272714</v>
          </cell>
          <cell r="H14">
            <v>61.249526272680669</v>
          </cell>
          <cell r="I14">
            <v>70496.68250000001</v>
          </cell>
          <cell r="J14">
            <v>78.908152204570342</v>
          </cell>
          <cell r="K14">
            <v>78.821269355476446</v>
          </cell>
          <cell r="L14">
            <v>8.6882849093896652E-2</v>
          </cell>
        </row>
        <row r="15">
          <cell r="B15">
            <v>70449.170000000086</v>
          </cell>
          <cell r="C15">
            <v>99.775415040174451</v>
          </cell>
          <cell r="D15">
            <v>158.57437433682452</v>
          </cell>
          <cell r="E15">
            <v>158.57437433682452</v>
          </cell>
          <cell r="G15">
            <v>70607.744374336908</v>
          </cell>
          <cell r="H15">
            <v>158.57437433682207</v>
          </cell>
          <cell r="I15">
            <v>70246.596666666665</v>
          </cell>
          <cell r="J15">
            <v>100.51411417037605</v>
          </cell>
          <cell r="K15">
            <v>100.28837458744752</v>
          </cell>
          <cell r="L15">
            <v>0.22573958292852581</v>
          </cell>
        </row>
        <row r="16">
          <cell r="B16">
            <v>53547.880000000012</v>
          </cell>
          <cell r="C16">
            <v>99.775415040174451</v>
          </cell>
          <cell r="D16">
            <v>120.53117968690547</v>
          </cell>
          <cell r="E16">
            <v>120.53117968690547</v>
          </cell>
          <cell r="G16">
            <v>53668.411179686918</v>
          </cell>
          <cell r="H16">
            <v>120.5311796869064</v>
          </cell>
          <cell r="I16">
            <v>69400.996666666673</v>
          </cell>
          <cell r="J16">
            <v>77.33089401792968</v>
          </cell>
          <cell r="K16">
            <v>77.157220460666792</v>
          </cell>
          <cell r="L16">
            <v>0.17367355726288736</v>
          </cell>
        </row>
        <row r="17">
          <cell r="B17">
            <v>71586.12</v>
          </cell>
          <cell r="C17">
            <v>98.869759099406821</v>
          </cell>
          <cell r="D17">
            <v>818.34487588285401</v>
          </cell>
          <cell r="E17">
            <v>818.34487588285401</v>
          </cell>
          <cell r="G17">
            <v>72404.464875882855</v>
          </cell>
          <cell r="H17">
            <v>818.34487588285992</v>
          </cell>
          <cell r="I17">
            <v>67859.82666666666</v>
          </cell>
          <cell r="J17">
            <v>106.69709669542755</v>
          </cell>
          <cell r="K17">
            <v>105.49116246883037</v>
          </cell>
          <cell r="L17">
            <v>1.2059342265971793</v>
          </cell>
        </row>
        <row r="18">
          <cell r="B18">
            <v>47715.679999999993</v>
          </cell>
          <cell r="C18">
            <v>99.141524590947199</v>
          </cell>
          <cell r="D18">
            <v>413.17437950690226</v>
          </cell>
          <cell r="E18">
            <v>413.17437950690226</v>
          </cell>
          <cell r="G18">
            <v>48128.854379506898</v>
          </cell>
          <cell r="H18">
            <v>413.1743795069051</v>
          </cell>
          <cell r="I18">
            <v>67042.476666666669</v>
          </cell>
          <cell r="J18">
            <v>71.78859847138736</v>
          </cell>
          <cell r="K18">
            <v>71.17231100700684</v>
          </cell>
          <cell r="L18">
            <v>0.61628746438051962</v>
          </cell>
        </row>
        <row r="19">
          <cell r="B19">
            <v>49881.969999999987</v>
          </cell>
          <cell r="C19">
            <v>98.984848560853962</v>
          </cell>
          <cell r="D19">
            <v>511.57075420294086</v>
          </cell>
          <cell r="E19">
            <v>511.57075420294086</v>
          </cell>
          <cell r="G19">
            <v>50393.540754202928</v>
          </cell>
          <cell r="H19">
            <v>511.57075420294132</v>
          </cell>
          <cell r="I19">
            <v>64103.794166666681</v>
          </cell>
          <cell r="J19">
            <v>78.612415082923533</v>
          </cell>
          <cell r="K19">
            <v>77.814380019861758</v>
          </cell>
          <cell r="L19">
            <v>0.79803506306177496</v>
          </cell>
          <cell r="M19">
            <v>84.596986327149011</v>
          </cell>
        </row>
        <row r="20">
          <cell r="B20">
            <v>43996.899999999994</v>
          </cell>
          <cell r="C20">
            <v>98.116711421201629</v>
          </cell>
          <cell r="D20">
            <v>844.49282973653976</v>
          </cell>
          <cell r="E20">
            <v>844.49282973653976</v>
          </cell>
          <cell r="G20">
            <v>44841.392829736535</v>
          </cell>
          <cell r="H20">
            <v>844.49282973654044</v>
          </cell>
          <cell r="I20">
            <v>63456.974166666681</v>
          </cell>
          <cell r="J20">
            <v>70.66424678863946</v>
          </cell>
          <cell r="K20">
            <v>69.333435099575127</v>
          </cell>
          <cell r="L20">
            <v>1.3308116890643333</v>
          </cell>
          <cell r="M20">
            <v>82.204452647039489</v>
          </cell>
        </row>
        <row r="21">
          <cell r="B21">
            <v>64695.160000000018</v>
          </cell>
          <cell r="C21">
            <v>97.433682387411679</v>
          </cell>
          <cell r="D21">
            <v>1704.0136889937583</v>
          </cell>
          <cell r="E21">
            <v>1704.0136889937583</v>
          </cell>
          <cell r="G21">
            <v>66399.173688993775</v>
          </cell>
          <cell r="H21">
            <v>1704.0136889937567</v>
          </cell>
          <cell r="I21">
            <v>62015.924166666686</v>
          </cell>
          <cell r="J21">
            <v>107.06794195398456</v>
          </cell>
          <cell r="K21">
            <v>104.32023850218361</v>
          </cell>
          <cell r="L21">
            <v>2.7477034518009447</v>
          </cell>
          <cell r="M21">
            <v>82.927313166916534</v>
          </cell>
        </row>
        <row r="22">
          <cell r="B22">
            <v>44552.189999999988</v>
          </cell>
          <cell r="C22">
            <v>96.090221208936185</v>
          </cell>
          <cell r="D22">
            <v>1812.7672656585194</v>
          </cell>
          <cell r="E22">
            <v>1812.7672656585194</v>
          </cell>
          <cell r="G22">
            <v>46364.957265658508</v>
          </cell>
          <cell r="H22">
            <v>1812.76726565852</v>
          </cell>
          <cell r="I22">
            <v>61355.870833333349</v>
          </cell>
          <cell r="J22">
            <v>75.56727112814346</v>
          </cell>
          <cell r="K22">
            <v>72.612757988589621</v>
          </cell>
          <cell r="L22">
            <v>2.9545131395538391</v>
          </cell>
          <cell r="M22">
            <v>84.24585901064269</v>
          </cell>
        </row>
        <row r="23">
          <cell r="B23">
            <v>47098.889999999992</v>
          </cell>
          <cell r="C23">
            <v>95.037241276945096</v>
          </cell>
          <cell r="D23">
            <v>2459.4614074767601</v>
          </cell>
          <cell r="E23">
            <v>2459.4614074767601</v>
          </cell>
          <cell r="G23">
            <v>49558.351407476752</v>
          </cell>
          <cell r="H23">
            <v>2459.4614074767596</v>
          </cell>
          <cell r="I23">
            <v>60729.957500000011</v>
          </cell>
          <cell r="J23">
            <v>81.604455935074114</v>
          </cell>
          <cell r="K23">
            <v>77.554623679754727</v>
          </cell>
          <cell r="L23">
            <v>4.0498322553193873</v>
          </cell>
          <cell r="M23">
            <v>85.638671772359956</v>
          </cell>
        </row>
        <row r="24">
          <cell r="B24">
            <v>42101.089999999982</v>
          </cell>
          <cell r="C24">
            <v>93.190192687812967</v>
          </cell>
          <cell r="D24">
            <v>3076.507326189243</v>
          </cell>
          <cell r="E24">
            <v>3076.507326189243</v>
          </cell>
          <cell r="G24">
            <v>45177.597326189221</v>
          </cell>
          <cell r="H24">
            <v>3076.5073261892394</v>
          </cell>
          <cell r="I24">
            <v>60206.218333333352</v>
          </cell>
          <cell r="J24">
            <v>75.038091706843701</v>
          </cell>
          <cell r="K24">
            <v>69.928142250865449</v>
          </cell>
          <cell r="L24">
            <v>5.1099494559782528</v>
          </cell>
          <cell r="M24">
            <v>84.139897041513336</v>
          </cell>
        </row>
        <row r="25">
          <cell r="B25">
            <v>43381.36</v>
          </cell>
          <cell r="C25">
            <v>92.375085295760201</v>
          </cell>
          <cell r="D25">
            <v>3580.8266773974228</v>
          </cell>
          <cell r="E25">
            <v>3580.8266773974228</v>
          </cell>
          <cell r="F25">
            <v>0</v>
          </cell>
          <cell r="G25">
            <v>46962.186677397425</v>
          </cell>
          <cell r="H25">
            <v>3580.8266773974246</v>
          </cell>
          <cell r="I25">
            <v>59439.091666666682</v>
          </cell>
          <cell r="J25">
            <v>79.008923858999211</v>
          </cell>
          <cell r="K25">
            <v>72.984560806012738</v>
          </cell>
          <cell r="L25">
            <v>6.0243630529864731</v>
          </cell>
          <cell r="M25">
            <v>83.74194773819103</v>
          </cell>
        </row>
        <row r="26">
          <cell r="B26">
            <v>38262.359999999979</v>
          </cell>
          <cell r="C26">
            <v>90.349362068360222</v>
          </cell>
          <cell r="D26">
            <v>4086.9816268394875</v>
          </cell>
          <cell r="E26">
            <v>4086.9816268394875</v>
          </cell>
          <cell r="F26">
            <v>0</v>
          </cell>
          <cell r="G26">
            <v>42349.341626839465</v>
          </cell>
          <cell r="H26">
            <v>4086.9816268394861</v>
          </cell>
          <cell r="I26">
            <v>58651.464166666694</v>
          </cell>
          <cell r="J26">
            <v>72.205088531971896</v>
          </cell>
          <cell r="K26">
            <v>65.236836869531331</v>
          </cell>
          <cell r="L26">
            <v>6.968251662440565</v>
          </cell>
          <cell r="M26">
            <v>83.302597709457416</v>
          </cell>
        </row>
        <row r="27">
          <cell r="B27">
            <v>43854.599999999977</v>
          </cell>
          <cell r="C27">
            <v>84.444145443618538</v>
          </cell>
          <cell r="D27">
            <v>8078.6628326267219</v>
          </cell>
          <cell r="E27">
            <v>8078.6628326267219</v>
          </cell>
          <cell r="F27">
            <v>0</v>
          </cell>
          <cell r="G27">
            <v>51933.2628326267</v>
          </cell>
          <cell r="H27">
            <v>8078.6628326267237</v>
          </cell>
          <cell r="I27">
            <v>57459.959166666689</v>
          </cell>
          <cell r="J27">
            <v>90.381656349581775</v>
          </cell>
          <cell r="K27">
            <v>76.322017342192311</v>
          </cell>
          <cell r="L27">
            <v>14.059639007389464</v>
          </cell>
          <cell r="M27">
            <v>82.235331561854238</v>
          </cell>
        </row>
        <row r="28">
          <cell r="B28">
            <v>42138.750000000007</v>
          </cell>
          <cell r="C28">
            <v>79.418931441045771</v>
          </cell>
          <cell r="D28">
            <v>10920.072670360934</v>
          </cell>
          <cell r="E28">
            <v>10920.072670360934</v>
          </cell>
          <cell r="F28">
            <v>0</v>
          </cell>
          <cell r="G28">
            <v>53058.82267036094</v>
          </cell>
          <cell r="H28">
            <v>10920.072670360933</v>
          </cell>
          <cell r="I28">
            <v>56540.929166666698</v>
          </cell>
          <cell r="J28">
            <v>93.841440974481529</v>
          </cell>
          <cell r="K28">
            <v>74.527869670812919</v>
          </cell>
          <cell r="L28">
            <v>19.31357130366861</v>
          </cell>
          <cell r="M28">
            <v>83.584152325963956</v>
          </cell>
        </row>
        <row r="29">
          <cell r="B29">
            <v>41252.159999999996</v>
          </cell>
          <cell r="C29">
            <v>69.838849489423779</v>
          </cell>
          <cell r="D29">
            <v>17815.479718559684</v>
          </cell>
          <cell r="E29">
            <v>17815.479718559684</v>
          </cell>
          <cell r="F29">
            <v>1533.3602814403203</v>
          </cell>
          <cell r="G29">
            <v>60601</v>
          </cell>
          <cell r="H29">
            <v>19348.840000000004</v>
          </cell>
          <cell r="I29">
            <v>55091.665833333362</v>
          </cell>
          <cell r="J29">
            <v>110</v>
          </cell>
          <cell r="K29">
            <v>74.879129857497006</v>
          </cell>
          <cell r="L29">
            <v>35.120870142502994</v>
          </cell>
          <cell r="M29">
            <v>83.428345313641259</v>
          </cell>
        </row>
        <row r="30">
          <cell r="B30">
            <v>1125.8100000000002</v>
          </cell>
          <cell r="C30">
            <v>52.190551741423242</v>
          </cell>
          <cell r="D30">
            <v>1031.3045780902971</v>
          </cell>
          <cell r="E30">
            <v>1031.3045780902971</v>
          </cell>
          <cell r="F30">
            <v>44134.885421909705</v>
          </cell>
          <cell r="G30">
            <v>46292</v>
          </cell>
          <cell r="H30">
            <v>45166.19</v>
          </cell>
          <cell r="I30">
            <v>54461.234166666698</v>
          </cell>
          <cell r="J30">
            <v>85</v>
          </cell>
          <cell r="K30">
            <v>2.0671768042470444</v>
          </cell>
          <cell r="L30">
            <v>82.93282319575296</v>
          </cell>
          <cell r="M30">
            <v>84.64198361410314</v>
          </cell>
        </row>
        <row r="31">
          <cell r="B31">
            <v>0</v>
          </cell>
          <cell r="C31">
            <v>11.285370100391866</v>
          </cell>
          <cell r="D31">
            <v>0</v>
          </cell>
          <cell r="E31">
            <v>0</v>
          </cell>
          <cell r="F31">
            <v>44417</v>
          </cell>
          <cell r="G31">
            <v>44417</v>
          </cell>
          <cell r="H31">
            <v>44417</v>
          </cell>
          <cell r="I31">
            <v>52255.390000000036</v>
          </cell>
          <cell r="J31">
            <v>85</v>
          </cell>
          <cell r="K31">
            <v>0</v>
          </cell>
          <cell r="L31">
            <v>85</v>
          </cell>
          <cell r="M31">
            <v>85.219493595636237</v>
          </cell>
        </row>
        <row r="33">
          <cell r="H33">
            <v>147584.33221998104</v>
          </cell>
        </row>
        <row r="36">
          <cell r="H36">
            <v>158653.1571364796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8">
          <cell r="B8">
            <v>77682.48</v>
          </cell>
          <cell r="C8">
            <v>1</v>
          </cell>
          <cell r="D8">
            <v>0</v>
          </cell>
          <cell r="E8">
            <v>0</v>
          </cell>
          <cell r="G8">
            <v>77682.48</v>
          </cell>
          <cell r="H8">
            <v>0</v>
          </cell>
          <cell r="I8">
            <v>78508.501666666663</v>
          </cell>
          <cell r="J8">
            <v>98.947857048433036</v>
          </cell>
          <cell r="K8">
            <v>98.947857048433036</v>
          </cell>
          <cell r="L8">
            <v>0</v>
          </cell>
        </row>
        <row r="9">
          <cell r="B9">
            <v>72804.27</v>
          </cell>
          <cell r="C9">
            <v>1</v>
          </cell>
          <cell r="D9">
            <v>0</v>
          </cell>
          <cell r="E9">
            <v>0</v>
          </cell>
          <cell r="G9">
            <v>72804.27</v>
          </cell>
          <cell r="H9">
            <v>0</v>
          </cell>
          <cell r="I9">
            <v>77065.666666666672</v>
          </cell>
          <cell r="J9">
            <v>94.470434304943396</v>
          </cell>
          <cell r="K9">
            <v>94.47043430494341</v>
          </cell>
          <cell r="L9">
            <v>0</v>
          </cell>
        </row>
        <row r="10">
          <cell r="B10">
            <v>45053.340000000011</v>
          </cell>
          <cell r="C10">
            <v>1</v>
          </cell>
          <cell r="D10">
            <v>0</v>
          </cell>
          <cell r="E10">
            <v>0</v>
          </cell>
          <cell r="G10">
            <v>45053.340000000011</v>
          </cell>
          <cell r="H10">
            <v>0</v>
          </cell>
          <cell r="I10">
            <v>74564.363333333327</v>
          </cell>
          <cell r="J10">
            <v>60.422080986051043</v>
          </cell>
          <cell r="K10">
            <v>60.422080986051043</v>
          </cell>
          <cell r="L10">
            <v>0</v>
          </cell>
        </row>
        <row r="11">
          <cell r="B11">
            <v>48700.54</v>
          </cell>
          <cell r="C11">
            <v>0.99997115387389046</v>
          </cell>
          <cell r="D11">
            <v>1.4048624432838801</v>
          </cell>
          <cell r="E11">
            <v>1.4048624432838801</v>
          </cell>
          <cell r="G11">
            <v>48701.944862443284</v>
          </cell>
          <cell r="H11">
            <v>1.4048624432834913</v>
          </cell>
          <cell r="I11">
            <v>72939.214166666658</v>
          </cell>
          <cell r="J11">
            <v>66.770591675362681</v>
          </cell>
          <cell r="K11">
            <v>66.768665602454803</v>
          </cell>
          <cell r="L11">
            <v>1.9260729078780514E-3</v>
          </cell>
        </row>
        <row r="12">
          <cell r="B12">
            <v>66781.37000000001</v>
          </cell>
          <cell r="C12">
            <v>0.99997115387389046</v>
          </cell>
          <cell r="D12">
            <v>1.9264393911041815</v>
          </cell>
          <cell r="E12">
            <v>1.9264393911041815</v>
          </cell>
          <cell r="G12">
            <v>66783.29643939111</v>
          </cell>
          <cell r="H12">
            <v>1.9264393910998479</v>
          </cell>
          <cell r="I12">
            <v>71634.597500000003</v>
          </cell>
          <cell r="J12">
            <v>93.227712264860713</v>
          </cell>
          <cell r="K12">
            <v>93.225023006515812</v>
          </cell>
          <cell r="L12">
            <v>2.6892583449011909E-3</v>
          </cell>
        </row>
        <row r="13">
          <cell r="B13">
            <v>60311.23</v>
          </cell>
          <cell r="C13">
            <v>0.99997115387389046</v>
          </cell>
          <cell r="D13">
            <v>1.7397955327652641</v>
          </cell>
          <cell r="E13">
            <v>1.7397955327652641</v>
          </cell>
          <cell r="G13">
            <v>60312.969795532772</v>
          </cell>
          <cell r="H13">
            <v>1.7397955327687669</v>
          </cell>
          <cell r="I13">
            <v>71634.597500000003</v>
          </cell>
          <cell r="J13">
            <v>84.195307715008482</v>
          </cell>
          <cell r="K13">
            <v>84.192879006544288</v>
          </cell>
          <cell r="L13">
            <v>2.4287084641940737E-3</v>
          </cell>
        </row>
        <row r="14">
          <cell r="B14">
            <v>55566.38</v>
          </cell>
          <cell r="C14">
            <v>0.99943186419924368</v>
          </cell>
          <cell r="D14">
            <v>31.587195613101336</v>
          </cell>
          <cell r="E14">
            <v>31.587195613101336</v>
          </cell>
          <cell r="G14">
            <v>55597.967195613099</v>
          </cell>
          <cell r="H14">
            <v>31.587195613101358</v>
          </cell>
          <cell r="I14">
            <v>70496.682499999995</v>
          </cell>
          <cell r="J14">
            <v>78.86607599671531</v>
          </cell>
          <cell r="K14">
            <v>78.821269355476403</v>
          </cell>
          <cell r="L14">
            <v>4.4806641238906764E-2</v>
          </cell>
        </row>
        <row r="15">
          <cell r="B15">
            <v>70449.170000000013</v>
          </cell>
          <cell r="C15">
            <v>0.99885522212468947</v>
          </cell>
          <cell r="D15">
            <v>80.741081754012669</v>
          </cell>
          <cell r="E15">
            <v>80.741081754012669</v>
          </cell>
          <cell r="G15">
            <v>70529.91108175402</v>
          </cell>
          <cell r="H15">
            <v>80.74108175400761</v>
          </cell>
          <cell r="I15">
            <v>70246.596666666665</v>
          </cell>
          <cell r="J15">
            <v>100.40331408001407</v>
          </cell>
          <cell r="K15">
            <v>100.28837458744742</v>
          </cell>
          <cell r="L15">
            <v>0.11493949256664848</v>
          </cell>
        </row>
        <row r="16">
          <cell r="B16">
            <v>53547.88</v>
          </cell>
          <cell r="C16">
            <v>0.99885522212468947</v>
          </cell>
          <cell r="D16">
            <v>61.370684095129278</v>
          </cell>
          <cell r="E16">
            <v>61.370684095129278</v>
          </cell>
          <cell r="G16">
            <v>53609.250684095125</v>
          </cell>
          <cell r="H16">
            <v>61.370684095127217</v>
          </cell>
          <cell r="I16">
            <v>69400.996666666659</v>
          </cell>
          <cell r="J16">
            <v>77.245649571259946</v>
          </cell>
          <cell r="K16">
            <v>77.157220460666778</v>
          </cell>
          <cell r="L16">
            <v>8.8429110593168048E-2</v>
          </cell>
        </row>
        <row r="17">
          <cell r="B17">
            <v>71561.409999999989</v>
          </cell>
          <cell r="C17">
            <v>0.98660483679407363</v>
          </cell>
          <cell r="D17">
            <v>971.5913914542125</v>
          </cell>
          <cell r="E17">
            <v>971.5913914542125</v>
          </cell>
          <cell r="G17">
            <v>72533.001391454207</v>
          </cell>
          <cell r="H17">
            <v>971.59139145421796</v>
          </cell>
          <cell r="I17">
            <v>67859.826666666675</v>
          </cell>
          <cell r="J17">
            <v>106.8865114373819</v>
          </cell>
          <cell r="K17">
            <v>105.45474917216605</v>
          </cell>
          <cell r="L17">
            <v>1.4317622652158519</v>
          </cell>
        </row>
        <row r="18">
          <cell r="B18">
            <v>47715.679999999993</v>
          </cell>
          <cell r="C18">
            <v>0.99090167224781178</v>
          </cell>
          <cell r="D18">
            <v>438.11904623566159</v>
          </cell>
          <cell r="E18">
            <v>438.11904623566159</v>
          </cell>
          <cell r="G18">
            <v>48153.799046235654</v>
          </cell>
          <cell r="H18">
            <v>438.11904623566079</v>
          </cell>
          <cell r="I18">
            <v>67042.476666666669</v>
          </cell>
          <cell r="J18">
            <v>71.825805728590552</v>
          </cell>
          <cell r="K18">
            <v>71.17231100700684</v>
          </cell>
          <cell r="L18">
            <v>0.65349472158371213</v>
          </cell>
        </row>
        <row r="19">
          <cell r="B19">
            <v>49881.97</v>
          </cell>
          <cell r="C19">
            <v>0.99011415236621481</v>
          </cell>
          <cell r="D19">
            <v>498.04919353445405</v>
          </cell>
          <cell r="E19">
            <v>498.04919353445405</v>
          </cell>
          <cell r="G19">
            <v>50380.019193534456</v>
          </cell>
          <cell r="H19">
            <v>498.04919353445439</v>
          </cell>
          <cell r="I19">
            <v>64103.794166666667</v>
          </cell>
          <cell r="J19">
            <v>78.591321853038721</v>
          </cell>
          <cell r="K19">
            <v>77.814380019861801</v>
          </cell>
          <cell r="L19">
            <v>0.77694183317692023</v>
          </cell>
          <cell r="M19">
            <v>84.411983267707484</v>
          </cell>
        </row>
        <row r="20">
          <cell r="B20">
            <v>44002.03</v>
          </cell>
          <cell r="C20">
            <v>0.9772036512041028</v>
          </cell>
          <cell r="D20">
            <v>1026.4857508171815</v>
          </cell>
          <cell r="E20">
            <v>1026.4857508171815</v>
          </cell>
          <cell r="G20">
            <v>45028.515750817183</v>
          </cell>
          <cell r="H20">
            <v>1026.4857508171845</v>
          </cell>
          <cell r="I20">
            <v>63456.97416666666</v>
          </cell>
          <cell r="J20">
            <v>70.959128357667936</v>
          </cell>
          <cell r="K20">
            <v>69.341519317373695</v>
          </cell>
          <cell r="L20">
            <v>1.6176090402942407</v>
          </cell>
          <cell r="M20">
            <v>82.038401093720054</v>
          </cell>
        </row>
        <row r="21">
          <cell r="B21">
            <v>64660.820000000007</v>
          </cell>
          <cell r="C21">
            <v>0.96722677578722027</v>
          </cell>
          <cell r="D21">
            <v>2190.9479810641451</v>
          </cell>
          <cell r="E21">
            <v>2190.9479810641451</v>
          </cell>
          <cell r="G21">
            <v>66851.767981064157</v>
          </cell>
          <cell r="H21">
            <v>2190.9479810641496</v>
          </cell>
          <cell r="I21">
            <v>62015.924166666657</v>
          </cell>
          <cell r="J21">
            <v>107.79774530393397</v>
          </cell>
          <cell r="K21">
            <v>104.264865627456</v>
          </cell>
          <cell r="L21">
            <v>3.5328796764779611</v>
          </cell>
          <cell r="M21">
            <v>82.813067527121959</v>
          </cell>
        </row>
        <row r="22">
          <cell r="B22">
            <v>44552.19</v>
          </cell>
          <cell r="C22">
            <v>0.94967196676710564</v>
          </cell>
          <cell r="D22">
            <v>2361.0511601719181</v>
          </cell>
          <cell r="E22">
            <v>2361.0511601719181</v>
          </cell>
          <cell r="G22">
            <v>46913.241160171921</v>
          </cell>
          <cell r="H22">
            <v>2361.051160171919</v>
          </cell>
          <cell r="I22">
            <v>61355.870833333327</v>
          </cell>
          <cell r="J22">
            <v>76.460883894235224</v>
          </cell>
          <cell r="K22">
            <v>72.612757988589678</v>
          </cell>
          <cell r="L22">
            <v>3.8481259056455457</v>
          </cell>
          <cell r="M22">
            <v>84.388843829928973</v>
          </cell>
        </row>
        <row r="23">
          <cell r="B23">
            <v>47091.93</v>
          </cell>
          <cell r="C23">
            <v>0.93873005899882733</v>
          </cell>
          <cell r="D23">
            <v>3073.6416130198281</v>
          </cell>
          <cell r="E23">
            <v>3073.6416130198281</v>
          </cell>
          <cell r="G23">
            <v>50165.571613019827</v>
          </cell>
          <cell r="H23">
            <v>3073.6416130198268</v>
          </cell>
          <cell r="I23">
            <v>60729.957499999997</v>
          </cell>
          <cell r="J23">
            <v>82.604325242644592</v>
          </cell>
          <cell r="K23">
            <v>77.543163108586072</v>
          </cell>
          <cell r="L23">
            <v>5.0611621340585202</v>
          </cell>
          <cell r="M23">
            <v>85.85974339874852</v>
          </cell>
        </row>
        <row r="24">
          <cell r="B24">
            <v>42095.23</v>
          </cell>
          <cell r="C24">
            <v>0.90378305237756662</v>
          </cell>
          <cell r="D24">
            <v>4481.467681219845</v>
          </cell>
          <cell r="E24">
            <v>4481.467681219845</v>
          </cell>
          <cell r="F24">
            <v>0</v>
          </cell>
          <cell r="G24">
            <v>46576.697681219848</v>
          </cell>
          <cell r="H24">
            <v>4481.467681219845</v>
          </cell>
          <cell r="I24">
            <v>60206.218333333331</v>
          </cell>
          <cell r="J24">
            <v>77.361938634555528</v>
          </cell>
          <cell r="K24">
            <v>69.918409036984585</v>
          </cell>
          <cell r="L24">
            <v>7.4435295975709437</v>
          </cell>
          <cell r="M24">
            <v>84.541599610723296</v>
          </cell>
        </row>
        <row r="25">
          <cell r="B25">
            <v>43381.36</v>
          </cell>
          <cell r="C25">
            <v>0.89426693770351362</v>
          </cell>
          <cell r="D25">
            <v>5129.1665228789107</v>
          </cell>
          <cell r="E25">
            <v>5129.1665228789107</v>
          </cell>
          <cell r="F25">
            <v>0</v>
          </cell>
          <cell r="G25">
            <v>48510.526522878914</v>
          </cell>
          <cell r="H25">
            <v>5129.1665228789134</v>
          </cell>
          <cell r="I25">
            <v>59439.091666666667</v>
          </cell>
          <cell r="J25">
            <v>81.613842275593726</v>
          </cell>
          <cell r="K25">
            <v>72.984560806012766</v>
          </cell>
          <cell r="L25">
            <v>8.6292814695809597</v>
          </cell>
          <cell r="M25">
            <v>84.349397757894906</v>
          </cell>
        </row>
        <row r="26">
          <cell r="B26">
            <v>38262.36</v>
          </cell>
          <cell r="C26">
            <v>0.87098823048659979</v>
          </cell>
          <cell r="D26">
            <v>5667.4643773325788</v>
          </cell>
          <cell r="E26">
            <v>5667.4643773325788</v>
          </cell>
          <cell r="F26">
            <v>0</v>
          </cell>
          <cell r="G26">
            <v>43929.824377332581</v>
          </cell>
          <cell r="H26">
            <v>5667.4643773325806</v>
          </cell>
          <cell r="I26">
            <v>58651.464166666658</v>
          </cell>
          <cell r="J26">
            <v>74.89979150818742</v>
          </cell>
          <cell r="K26">
            <v>65.236836869531416</v>
          </cell>
          <cell r="L26">
            <v>9.6629546386560037</v>
          </cell>
          <cell r="M26">
            <v>84.130071095863499</v>
          </cell>
        </row>
        <row r="27">
          <cell r="B27">
            <v>43854.600000000013</v>
          </cell>
          <cell r="C27">
            <v>0.83150309411579626</v>
          </cell>
          <cell r="D27">
            <v>8886.7551559108852</v>
          </cell>
          <cell r="E27">
            <v>8886.7551559108852</v>
          </cell>
          <cell r="F27">
            <v>0</v>
          </cell>
          <cell r="G27">
            <v>52741.355155910896</v>
          </cell>
          <cell r="H27">
            <v>8886.7551559108833</v>
          </cell>
          <cell r="I27">
            <v>57459.959166666667</v>
          </cell>
          <cell r="J27">
            <v>91.788013637341564</v>
          </cell>
          <cell r="K27">
            <v>76.32201734219241</v>
          </cell>
          <cell r="L27">
            <v>15.465996295149154</v>
          </cell>
          <cell r="M27">
            <v>83.194732829457834</v>
          </cell>
        </row>
        <row r="28">
          <cell r="B28">
            <v>42204.21</v>
          </cell>
          <cell r="C28">
            <v>0.78251632215162148</v>
          </cell>
          <cell r="D28">
            <v>11729.757644220525</v>
          </cell>
          <cell r="E28">
            <v>11729.757644220525</v>
          </cell>
          <cell r="F28">
            <v>0</v>
          </cell>
          <cell r="G28">
            <v>53933.967644220524</v>
          </cell>
          <cell r="H28">
            <v>11729.757644220525</v>
          </cell>
          <cell r="I28">
            <v>56540.929166666669</v>
          </cell>
          <cell r="J28">
            <v>95.389248884181654</v>
          </cell>
          <cell r="K28">
            <v>74.643644209655491</v>
          </cell>
          <cell r="L28">
            <v>20.745604674526163</v>
          </cell>
          <cell r="M28">
            <v>84.686704063262226</v>
          </cell>
        </row>
        <row r="29">
          <cell r="B29">
            <v>41595.719999999987</v>
          </cell>
          <cell r="C29">
            <v>0.67095085599749493</v>
          </cell>
          <cell r="D29">
            <v>20399.46135819369</v>
          </cell>
          <cell r="E29">
            <v>20399.46135819369</v>
          </cell>
          <cell r="F29">
            <v>-1394.1813581936731</v>
          </cell>
          <cell r="G29">
            <v>60601</v>
          </cell>
          <cell r="H29">
            <v>19005.280000000013</v>
          </cell>
          <cell r="I29">
            <v>55091.665833333333</v>
          </cell>
          <cell r="J29">
            <v>110</v>
          </cell>
          <cell r="K29">
            <v>75.502745053739886</v>
          </cell>
          <cell r="L29">
            <v>34.497254946260114</v>
          </cell>
          <cell r="M29">
            <v>84.532582653358133</v>
          </cell>
        </row>
        <row r="30">
          <cell r="B30">
            <v>1160.6500000000001</v>
          </cell>
          <cell r="C30">
            <v>0.45981932108039392</v>
          </cell>
          <cell r="D30">
            <v>1363.4936076955848</v>
          </cell>
          <cell r="E30">
            <v>1363.4936076955848</v>
          </cell>
          <cell r="F30">
            <v>43767.856392304413</v>
          </cell>
          <cell r="G30">
            <v>46292</v>
          </cell>
          <cell r="H30">
            <v>45131.35</v>
          </cell>
          <cell r="I30">
            <v>54461.234166666669</v>
          </cell>
          <cell r="J30">
            <v>85</v>
          </cell>
          <cell r="K30">
            <v>2.1311489130930914</v>
          </cell>
          <cell r="L30">
            <v>82.868851086906915</v>
          </cell>
          <cell r="M30">
            <v>85.76219572897395</v>
          </cell>
        </row>
        <row r="31">
          <cell r="C31">
            <v>0.1149706631918553</v>
          </cell>
          <cell r="D31">
            <v>0</v>
          </cell>
          <cell r="E31">
            <v>0</v>
          </cell>
          <cell r="F31">
            <v>44417</v>
          </cell>
          <cell r="G31">
            <v>44417</v>
          </cell>
          <cell r="H31">
            <v>44417</v>
          </cell>
          <cell r="I31">
            <v>52255.390000000007</v>
          </cell>
          <cell r="J31">
            <v>85</v>
          </cell>
          <cell r="K31">
            <v>0</v>
          </cell>
          <cell r="L31">
            <v>85</v>
          </cell>
          <cell r="M31">
            <v>86.360548831716471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8" sqref="H8:H29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12</v>
      </c>
      <c r="I4" s="3" t="s">
        <v>6</v>
      </c>
      <c r="J4" s="3" t="s">
        <v>13</v>
      </c>
    </row>
    <row r="5" spans="1:10" ht="15.5" customHeight="1" x14ac:dyDescent="0.35">
      <c r="A5" s="3" t="s">
        <v>14</v>
      </c>
      <c r="B5" s="3" t="s">
        <v>12</v>
      </c>
      <c r="C5" s="3" t="s">
        <v>12</v>
      </c>
      <c r="D5" s="3" t="s">
        <v>12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13</v>
      </c>
      <c r="J5" s="3" t="s">
        <v>17</v>
      </c>
    </row>
    <row r="6" spans="1:10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0.18008716258159904</v>
      </c>
      <c r="D7" s="4">
        <f t="shared" ref="D7:D29" si="2">+G7/G8</f>
        <v>0.15483437040775622</v>
      </c>
      <c r="E7" s="5">
        <v>0.1717885678284099</v>
      </c>
      <c r="F7" s="5">
        <v>8.6400199755379201E-2</v>
      </c>
      <c r="G7" s="5">
        <v>7.9542155050826471E-2</v>
      </c>
      <c r="H7" s="4">
        <f t="shared" ref="H7:H29" si="3">+I7/I8</f>
        <v>0.25003431938698478</v>
      </c>
      <c r="I7" s="5">
        <v>0.1149745336713637</v>
      </c>
      <c r="J7" s="5">
        <f t="shared" ref="J7:J30" si="4">I7</f>
        <v>0.1149745336713637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0.70628577711268437</v>
      </c>
      <c r="D8" s="4">
        <f t="shared" si="2"/>
        <v>0.74626626632746607</v>
      </c>
      <c r="E8" s="5">
        <v>0.44149159932143478</v>
      </c>
      <c r="F8" s="5">
        <v>0.47976878816240182</v>
      </c>
      <c r="G8" s="5">
        <v>0.51372414820657875</v>
      </c>
      <c r="H8" s="4">
        <f t="shared" si="3"/>
        <v>0.68532491375690252</v>
      </c>
      <c r="I8" s="5">
        <v>0.45983500966287172</v>
      </c>
      <c r="J8" s="5">
        <f t="shared" si="4"/>
        <v>0.45983500966287172</v>
      </c>
    </row>
    <row r="9" spans="1:10" ht="15.5" customHeight="1" x14ac:dyDescent="0.35">
      <c r="A9" s="3">
        <f t="shared" si="5"/>
        <v>2</v>
      </c>
      <c r="B9" s="4">
        <f t="shared" si="0"/>
        <v>0.84600857558939269</v>
      </c>
      <c r="C9" s="4">
        <f t="shared" si="1"/>
        <v>0.8691289081565633</v>
      </c>
      <c r="D9" s="4">
        <f t="shared" si="2"/>
        <v>0.87900805373924695</v>
      </c>
      <c r="E9" s="5">
        <v>0.66286410846097776</v>
      </c>
      <c r="F9" s="5">
        <v>0.67928422702168767</v>
      </c>
      <c r="G9" s="5">
        <v>0.68839256360162682</v>
      </c>
      <c r="H9" s="4">
        <f t="shared" si="3"/>
        <v>0.85742731242293901</v>
      </c>
      <c r="I9" s="5">
        <v>0.6709737241888506</v>
      </c>
      <c r="J9" s="5">
        <f t="shared" si="4"/>
        <v>0.6709737241888506</v>
      </c>
    </row>
    <row r="10" spans="1:10" ht="15.5" customHeight="1" x14ac:dyDescent="0.35">
      <c r="A10" s="3">
        <f t="shared" si="5"/>
        <v>3</v>
      </c>
      <c r="B10" s="4">
        <f t="shared" si="0"/>
        <v>0.94310649972612204</v>
      </c>
      <c r="C10" s="4">
        <f t="shared" si="1"/>
        <v>0.93907148892700176</v>
      </c>
      <c r="D10" s="4">
        <f t="shared" si="2"/>
        <v>0.93668716326305501</v>
      </c>
      <c r="E10" s="5">
        <v>0.78351937271933347</v>
      </c>
      <c r="F10" s="5">
        <v>0.7815690177219633</v>
      </c>
      <c r="G10" s="5">
        <v>0.78314704930546042</v>
      </c>
      <c r="H10" s="4">
        <f t="shared" si="3"/>
        <v>0.9410864801862987</v>
      </c>
      <c r="I10" s="5">
        <v>0.78254297999068478</v>
      </c>
      <c r="J10" s="5">
        <f t="shared" si="4"/>
        <v>0.78254297999068478</v>
      </c>
    </row>
    <row r="11" spans="1:10" ht="15.5" customHeight="1" x14ac:dyDescent="0.35">
      <c r="A11" s="3">
        <f t="shared" si="5"/>
        <v>4</v>
      </c>
      <c r="B11" s="4">
        <f t="shared" si="0"/>
        <v>0.98162736777604065</v>
      </c>
      <c r="C11" s="4">
        <f t="shared" si="1"/>
        <v>0.92766468374459277</v>
      </c>
      <c r="D11" s="4">
        <f t="shared" si="2"/>
        <v>0.92754192006285996</v>
      </c>
      <c r="E11" s="5">
        <v>0.83078567791322333</v>
      </c>
      <c r="F11" s="5">
        <v>0.83227850801326819</v>
      </c>
      <c r="G11" s="5">
        <v>0.83608175709089427</v>
      </c>
      <c r="H11" s="4">
        <f t="shared" si="3"/>
        <v>0.95467024524615562</v>
      </c>
      <c r="I11" s="5">
        <v>0.83153142295251292</v>
      </c>
      <c r="J11" s="5">
        <f t="shared" si="4"/>
        <v>0.83153142295251292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0.97592389987792239</v>
      </c>
      <c r="D12" s="4">
        <f t="shared" si="2"/>
        <v>0.97918827747338</v>
      </c>
      <c r="E12" s="5">
        <v>0.84633508109644306</v>
      </c>
      <c r="F12" s="5">
        <v>0.89717601909098166</v>
      </c>
      <c r="G12" s="5">
        <v>0.90139511649698012</v>
      </c>
      <c r="H12" s="4">
        <f t="shared" si="3"/>
        <v>0.97397178714398258</v>
      </c>
      <c r="I12" s="5">
        <v>0.87101428696786065</v>
      </c>
      <c r="J12" s="5">
        <f t="shared" si="4"/>
        <v>0.87101428696786065</v>
      </c>
    </row>
    <row r="13" spans="1:10" ht="15.5" customHeight="1" x14ac:dyDescent="0.35">
      <c r="A13" s="3">
        <f t="shared" si="5"/>
        <v>6</v>
      </c>
      <c r="B13" s="4">
        <f t="shared" si="0"/>
        <v>0.98637891046354009</v>
      </c>
      <c r="C13" s="4">
        <f t="shared" si="1"/>
        <v>0.99273586287803273</v>
      </c>
      <c r="D13" s="4">
        <f t="shared" si="2"/>
        <v>0.98927556888910073</v>
      </c>
      <c r="E13" s="5">
        <v>0.87059840062606964</v>
      </c>
      <c r="F13" s="5">
        <v>0.91930940435336073</v>
      </c>
      <c r="G13" s="5">
        <v>0.92055341882040176</v>
      </c>
      <c r="H13" s="4">
        <f t="shared" si="3"/>
        <v>0.98947088681534845</v>
      </c>
      <c r="I13" s="5">
        <v>0.89429108570174454</v>
      </c>
      <c r="J13" s="5">
        <f t="shared" si="4"/>
        <v>0.89429108570174454</v>
      </c>
    </row>
    <row r="14" spans="1:10" ht="15.5" customHeight="1" x14ac:dyDescent="0.35">
      <c r="A14" s="3">
        <f t="shared" si="5"/>
        <v>7</v>
      </c>
      <c r="B14" s="4">
        <f t="shared" si="0"/>
        <v>0.9513299576840949</v>
      </c>
      <c r="C14" s="4">
        <f t="shared" si="1"/>
        <v>0.97482247709977177</v>
      </c>
      <c r="D14" s="4">
        <f t="shared" si="2"/>
        <v>0.98211557260142879</v>
      </c>
      <c r="E14" s="5">
        <v>0.88262065560276382</v>
      </c>
      <c r="F14" s="5">
        <v>0.92603625871659156</v>
      </c>
      <c r="G14" s="5">
        <v>0.930532854312909</v>
      </c>
      <c r="H14" s="4">
        <f t="shared" si="3"/>
        <v>0.96279425626071491</v>
      </c>
      <c r="I14" s="5">
        <v>0.90380737585928994</v>
      </c>
      <c r="J14" s="5">
        <f t="shared" si="4"/>
        <v>0.90380737585928994</v>
      </c>
    </row>
    <row r="15" spans="1:10" ht="15.5" customHeight="1" x14ac:dyDescent="0.35">
      <c r="A15" s="3">
        <f t="shared" si="5"/>
        <v>8</v>
      </c>
      <c r="B15" s="4">
        <f t="shared" si="0"/>
        <v>0.98522153076837649</v>
      </c>
      <c r="C15" s="4">
        <f t="shared" si="1"/>
        <v>0.99181287085468106</v>
      </c>
      <c r="D15" s="4">
        <f t="shared" si="2"/>
        <v>0.98522225510840034</v>
      </c>
      <c r="E15" s="5">
        <v>0.9277755299027941</v>
      </c>
      <c r="F15" s="5">
        <v>0.94995374077921779</v>
      </c>
      <c r="G15" s="5">
        <v>0.94747795501105081</v>
      </c>
      <c r="H15" s="4">
        <f t="shared" si="3"/>
        <v>0.98847827503754349</v>
      </c>
      <c r="I15" s="5">
        <v>0.93873365984699864</v>
      </c>
      <c r="J15" s="5">
        <f t="shared" si="4"/>
        <v>0.93873365984699864</v>
      </c>
    </row>
    <row r="16" spans="1:10" ht="15.5" customHeight="1" x14ac:dyDescent="0.35">
      <c r="A16" s="3">
        <f t="shared" si="5"/>
        <v>9</v>
      </c>
      <c r="B16" s="4">
        <f t="shared" si="0"/>
        <v>0.97940233176864455</v>
      </c>
      <c r="C16" s="4">
        <f t="shared" si="1"/>
        <v>0.9843470044002588</v>
      </c>
      <c r="D16" s="4">
        <f t="shared" si="2"/>
        <v>0.98761441263022265</v>
      </c>
      <c r="E16" s="5">
        <v>0.94169230059276099</v>
      </c>
      <c r="F16" s="5">
        <v>0.95779533488066981</v>
      </c>
      <c r="G16" s="5">
        <v>0.96168955796355138</v>
      </c>
      <c r="H16" s="4">
        <f t="shared" si="3"/>
        <v>0.98185370868691679</v>
      </c>
      <c r="I16" s="5">
        <v>0.94967556045816437</v>
      </c>
      <c r="J16" s="5">
        <f t="shared" si="4"/>
        <v>0.94967556045816437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0.9927177298115103</v>
      </c>
      <c r="D17" s="4">
        <f t="shared" si="2"/>
        <v>0.99306323759529114</v>
      </c>
      <c r="E17" s="5">
        <v>0.96149689463390875</v>
      </c>
      <c r="F17" s="5">
        <v>0.97302610827188285</v>
      </c>
      <c r="G17" s="5">
        <v>0.97375002396165122</v>
      </c>
      <c r="H17" s="4">
        <f t="shared" si="3"/>
        <v>0.98979039149489223</v>
      </c>
      <c r="I17" s="5">
        <v>0.96722714601568704</v>
      </c>
      <c r="J17" s="5">
        <f t="shared" si="4"/>
        <v>0.96722714601568704</v>
      </c>
    </row>
    <row r="18" spans="1:10" ht="15.5" customHeight="1" x14ac:dyDescent="0.35">
      <c r="A18" s="3">
        <f t="shared" si="5"/>
        <v>11</v>
      </c>
      <c r="B18" s="4">
        <f t="shared" si="0"/>
        <v>0.98287827573079234</v>
      </c>
      <c r="C18" s="4">
        <f t="shared" si="1"/>
        <v>0.99107644453018762</v>
      </c>
      <c r="D18" s="4">
        <f t="shared" si="2"/>
        <v>0.99076068141819873</v>
      </c>
      <c r="E18" s="5">
        <v>0.97426192901185094</v>
      </c>
      <c r="F18" s="5">
        <v>0.98016392681596776</v>
      </c>
      <c r="G18" s="5">
        <v>0.98055187937436195</v>
      </c>
      <c r="H18" s="4">
        <f t="shared" si="3"/>
        <v>0.98696498166801017</v>
      </c>
      <c r="I18" s="5">
        <v>0.97720401645329402</v>
      </c>
      <c r="J18" s="5">
        <f t="shared" si="4"/>
        <v>0.97720401645329402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0.99702067215327084</v>
      </c>
      <c r="E19" s="5">
        <v>0.99123355665528878</v>
      </c>
      <c r="F19" s="5">
        <v>0.98898922704252867</v>
      </c>
      <c r="G19" s="5">
        <v>0.98969599598035762</v>
      </c>
      <c r="H19" s="4">
        <f t="shared" si="3"/>
        <v>0.99920525029961327</v>
      </c>
      <c r="I19" s="5">
        <v>0.9901101200184228</v>
      </c>
      <c r="J19" s="5">
        <f t="shared" si="4"/>
        <v>0.9901101200184228</v>
      </c>
    </row>
    <row r="20" spans="1:10" ht="15.5" customHeight="1" x14ac:dyDescent="0.35">
      <c r="A20" s="3">
        <f t="shared" si="5"/>
        <v>13</v>
      </c>
      <c r="B20" s="4">
        <f t="shared" si="0"/>
        <v>1.0065326064219666</v>
      </c>
      <c r="C20" s="4">
        <f t="shared" si="1"/>
        <v>1.0021710362401863</v>
      </c>
      <c r="D20" s="4">
        <f t="shared" si="2"/>
        <v>1.001301491510018</v>
      </c>
      <c r="E20" s="5">
        <v>0.99123355665528878</v>
      </c>
      <c r="F20" s="5">
        <v>0.9905619421843127</v>
      </c>
      <c r="G20" s="5">
        <v>0.99265343600439693</v>
      </c>
      <c r="H20" s="4">
        <f t="shared" si="3"/>
        <v>1.0043510822806416</v>
      </c>
      <c r="I20" s="5">
        <v>0.99089763561744371</v>
      </c>
      <c r="J20" s="5">
        <f t="shared" si="4"/>
        <v>0.99089763561744371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0.98773557462656325</v>
      </c>
      <c r="I21" s="5">
        <v>0.98660483679407363</v>
      </c>
      <c r="J21" s="5">
        <f t="shared" si="4"/>
        <v>0.98660483679407363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0.99885522212468947</v>
      </c>
      <c r="J22" s="5">
        <f t="shared" si="4"/>
        <v>0.99885522212468947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0.99942303012820566</v>
      </c>
      <c r="I23" s="5">
        <v>0.99885522212468947</v>
      </c>
      <c r="J23" s="5">
        <f t="shared" si="4"/>
        <v>0.99885522212468947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0.99946069476848654</v>
      </c>
      <c r="I24" s="5">
        <v>0.99943186419924368</v>
      </c>
      <c r="J24" s="5">
        <f t="shared" si="4"/>
        <v>0.99943186419924368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0.99997115387389046</v>
      </c>
      <c r="J25" s="5">
        <f t="shared" si="4"/>
        <v>0.99997115387389046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0.99997115387389046</v>
      </c>
      <c r="J26" s="5">
        <f t="shared" si="4"/>
        <v>0.99997115387389046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0.99997115387389046</v>
      </c>
      <c r="I27" s="5">
        <v>0.99997115387389046</v>
      </c>
      <c r="J27" s="5">
        <f t="shared" si="4"/>
        <v>0.99997115387389046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22</v>
      </c>
      <c r="B36" s="6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24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25</v>
      </c>
      <c r="T37" s="3" t="s">
        <v>25</v>
      </c>
      <c r="U37" s="3" t="s">
        <v>25</v>
      </c>
      <c r="V37" s="3" t="s">
        <v>25</v>
      </c>
      <c r="W37" s="3" t="s">
        <v>25</v>
      </c>
      <c r="X37" s="3" t="s">
        <v>25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4.2929510116975012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1.2778129730949479</v>
      </c>
      <c r="D40" s="4">
        <v>1.0567407272301721</v>
      </c>
      <c r="E40" s="4">
        <v>1.0298025559158031</v>
      </c>
      <c r="F40" s="4">
        <v>1.0130314713278079</v>
      </c>
      <c r="G40" s="4">
        <v>1.0011124717817581</v>
      </c>
      <c r="H40" s="4">
        <v>1.1040279363617631</v>
      </c>
      <c r="I40" s="4">
        <v>1.0022799935969819</v>
      </c>
      <c r="J40" s="4">
        <v>1</v>
      </c>
      <c r="K40" s="4">
        <v>1</v>
      </c>
      <c r="L40" s="4">
        <v>1.0032276792651551</v>
      </c>
      <c r="M40" s="4">
        <v>1.000747152462774</v>
      </c>
      <c r="N40" s="4">
        <v>1.0019661257133821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1.0058709287939041</v>
      </c>
      <c r="H45" s="4">
        <v>0.99999999999999989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6.1813992160973434</v>
      </c>
      <c r="C47" s="4">
        <v>1.3378549504314401</v>
      </c>
      <c r="D47" s="4">
        <v>1.1081501528956881</v>
      </c>
      <c r="E47" s="4">
        <v>1.198672916748305</v>
      </c>
      <c r="F47" s="4">
        <v>1.001518982718939</v>
      </c>
      <c r="G47" s="4">
        <v>1.0034859353946251</v>
      </c>
      <c r="H47" s="4">
        <v>1.047520701118517</v>
      </c>
      <c r="I47" s="4">
        <v>1</v>
      </c>
      <c r="J47" s="4">
        <v>1.000577697599506</v>
      </c>
      <c r="K47" s="4">
        <v>1.000169993872672</v>
      </c>
      <c r="L47" s="4">
        <v>1.0003065240134941</v>
      </c>
      <c r="M47" s="4">
        <v>1.052259953318667</v>
      </c>
      <c r="N47" s="4">
        <v>0.99999999999999989</v>
      </c>
      <c r="O47" s="4">
        <v>0.95060162440980889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7.2940472822113209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6.9316050300326424</v>
      </c>
      <c r="C51" s="4">
        <v>1.180841626141315</v>
      </c>
      <c r="D51" s="4">
        <v>1.072599728564029</v>
      </c>
      <c r="E51" s="4">
        <v>1.0023246154000141</v>
      </c>
      <c r="F51" s="4">
        <v>1.078049962760933</v>
      </c>
      <c r="G51" s="4">
        <v>1.05531702454038</v>
      </c>
      <c r="H51" s="4">
        <v>1.0012381599016491</v>
      </c>
      <c r="I51" s="4">
        <v>1.1520772112204289</v>
      </c>
      <c r="J51" s="4">
        <v>1.0002325600197459</v>
      </c>
      <c r="K51" s="4">
        <v>1.02535852195319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7.7812323657046978</v>
      </c>
      <c r="C55" s="4">
        <v>1.2013606865427959</v>
      </c>
      <c r="D55" s="4">
        <v>1.0245598018313611</v>
      </c>
      <c r="E55" s="4">
        <v>1.130950763993513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1.592971681816912</v>
      </c>
      <c r="D56" s="4">
        <v>1.304915641314889</v>
      </c>
      <c r="E56" s="4">
        <v>1.049473333710933</v>
      </c>
      <c r="F56" s="4">
        <v>1.042937992629015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4"/>
  <sheetViews>
    <sheetView tabSelected="1" zoomScale="80" zoomScaleNormal="80" workbookViewId="0">
      <pane ySplit="7" topLeftCell="A20" activePane="bottomLeft" state="frozen"/>
      <selection activeCell="E7" sqref="E7"/>
      <selection pane="bottomLeft" activeCell="B71" sqref="B71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26</v>
      </c>
      <c r="E4" s="7" t="s">
        <v>27</v>
      </c>
      <c r="F4" s="7" t="s">
        <v>28</v>
      </c>
      <c r="G4" s="7" t="s">
        <v>29</v>
      </c>
      <c r="H4" s="8">
        <v>45382</v>
      </c>
      <c r="J4" s="35" t="s">
        <v>30</v>
      </c>
      <c r="K4" s="36"/>
      <c r="L4" s="36"/>
      <c r="M4" s="37"/>
    </row>
    <row r="5" spans="1:44" s="7" customFormat="1" x14ac:dyDescent="0.35">
      <c r="A5" s="7" t="s">
        <v>31</v>
      </c>
      <c r="B5" s="7" t="s">
        <v>32</v>
      </c>
      <c r="C5" s="7" t="s">
        <v>33</v>
      </c>
      <c r="D5" s="7" t="s">
        <v>34</v>
      </c>
      <c r="E5" s="7" t="s">
        <v>34</v>
      </c>
      <c r="F5" s="7" t="s">
        <v>35</v>
      </c>
      <c r="G5" s="7" t="s">
        <v>36</v>
      </c>
      <c r="H5" s="9" t="s">
        <v>34</v>
      </c>
      <c r="L5" s="7" t="s">
        <v>36</v>
      </c>
      <c r="M5" s="7" t="s">
        <v>37</v>
      </c>
    </row>
    <row r="6" spans="1:44" s="7" customFormat="1" x14ac:dyDescent="0.35">
      <c r="A6" s="7" t="s">
        <v>22</v>
      </c>
      <c r="B6" s="7" t="s">
        <v>38</v>
      </c>
      <c r="C6" s="7" t="s">
        <v>39</v>
      </c>
      <c r="D6" s="7" t="s">
        <v>40</v>
      </c>
      <c r="E6" s="7" t="s">
        <v>40</v>
      </c>
      <c r="F6" s="7" t="s">
        <v>40</v>
      </c>
      <c r="G6" s="7" t="s">
        <v>41</v>
      </c>
      <c r="H6" s="9" t="s">
        <v>40</v>
      </c>
      <c r="I6" s="7" t="s">
        <v>42</v>
      </c>
      <c r="J6" s="7" t="s">
        <v>36</v>
      </c>
      <c r="K6" s="7" t="s">
        <v>38</v>
      </c>
      <c r="L6" s="7" t="s">
        <v>43</v>
      </c>
      <c r="M6" s="7" t="s">
        <v>44</v>
      </c>
      <c r="S6" s="7" t="s">
        <v>45</v>
      </c>
      <c r="AR6" s="7" t="s">
        <v>46</v>
      </c>
    </row>
    <row r="7" spans="1:44" s="7" customFormat="1" x14ac:dyDescent="0.35">
      <c r="A7" s="7" t="s">
        <v>47</v>
      </c>
      <c r="B7" s="7" t="s">
        <v>48</v>
      </c>
      <c r="C7" s="7" t="s">
        <v>47</v>
      </c>
      <c r="D7" s="7" t="s">
        <v>18</v>
      </c>
      <c r="E7" s="7" t="s">
        <v>18</v>
      </c>
      <c r="F7" s="7" t="s">
        <v>18</v>
      </c>
      <c r="G7" s="7" t="s">
        <v>47</v>
      </c>
      <c r="H7" s="9" t="s">
        <v>18</v>
      </c>
      <c r="I7" s="7" t="s">
        <v>49</v>
      </c>
      <c r="J7" s="7" t="s">
        <v>49</v>
      </c>
      <c r="K7" s="7" t="s">
        <v>48</v>
      </c>
      <c r="L7" s="7" t="s">
        <v>49</v>
      </c>
      <c r="M7" s="7" t="s">
        <v>50</v>
      </c>
      <c r="R7" s="10" t="s">
        <v>51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27</v>
      </c>
      <c r="AR7" s="7" t="s">
        <v>27</v>
      </c>
    </row>
    <row r="8" spans="1:44" x14ac:dyDescent="0.35">
      <c r="A8" s="12">
        <f t="shared" ref="A8:A30" si="0">DATE(YEAR(A9),MONTH(A9)-1,1)</f>
        <v>44652</v>
      </c>
      <c r="B8" s="13">
        <f>+[3]Summary!B8</f>
        <v>77682.48</v>
      </c>
      <c r="C8" s="13">
        <f>+[3]Summary!C8</f>
        <v>1</v>
      </c>
      <c r="D8" s="13">
        <f>+[3]Summary!D8</f>
        <v>0</v>
      </c>
      <c r="E8" s="13">
        <f>+[3]Summary!E8</f>
        <v>0</v>
      </c>
      <c r="F8" s="13">
        <f>+[3]Summary!F8</f>
        <v>0</v>
      </c>
      <c r="G8" s="13">
        <f>+[3]Summary!G8</f>
        <v>77682.48</v>
      </c>
      <c r="H8" s="14">
        <f>+[3]Summary!H8</f>
        <v>0</v>
      </c>
      <c r="I8" s="13">
        <f>+[3]Summary!I8</f>
        <v>78508.501666666663</v>
      </c>
      <c r="J8" s="13">
        <f>+[3]Summary!J8</f>
        <v>98.947857048433036</v>
      </c>
      <c r="K8" s="13">
        <f>+[3]Summary!K8</f>
        <v>98.947857048433036</v>
      </c>
      <c r="L8" s="13">
        <f>+[3]Summary!L8</f>
        <v>0</v>
      </c>
      <c r="M8" s="13">
        <f>+[3]Summary!M8</f>
        <v>0</v>
      </c>
      <c r="N8" s="13"/>
      <c r="O8" s="13"/>
      <c r="P8" s="15"/>
      <c r="R8" s="16">
        <f t="shared" ref="R8:R31" si="1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f>+[3]Summary!B9</f>
        <v>72804.27</v>
      </c>
      <c r="C9" s="13">
        <f>+[3]Summary!C9</f>
        <v>1</v>
      </c>
      <c r="D9" s="13">
        <f>+[3]Summary!D9</f>
        <v>0</v>
      </c>
      <c r="E9" s="13">
        <f>+[3]Summary!E9</f>
        <v>0</v>
      </c>
      <c r="F9" s="13">
        <f>+[3]Summary!F9</f>
        <v>0</v>
      </c>
      <c r="G9" s="13">
        <f>+[3]Summary!G9</f>
        <v>72804.27</v>
      </c>
      <c r="H9" s="14">
        <f>+[3]Summary!H9</f>
        <v>0</v>
      </c>
      <c r="I9" s="13">
        <f>+[3]Summary!I9</f>
        <v>77065.666666666672</v>
      </c>
      <c r="J9" s="13">
        <f>+[3]Summary!J9</f>
        <v>94.470434304943396</v>
      </c>
      <c r="K9" s="13">
        <f>+[3]Summary!K9</f>
        <v>94.47043430494341</v>
      </c>
      <c r="L9" s="13">
        <f>+[3]Summary!L9</f>
        <v>0</v>
      </c>
      <c r="M9" s="13">
        <f>+[3]Summary!M9</f>
        <v>0</v>
      </c>
      <c r="N9" s="13"/>
      <c r="O9" s="13"/>
      <c r="P9" s="13"/>
      <c r="R9" s="16">
        <f t="shared" si="1"/>
        <v>44682</v>
      </c>
      <c r="S9" s="17">
        <v>9971.36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+[3]Summary!B10</f>
        <v>45053.340000000011</v>
      </c>
      <c r="C10" s="13">
        <f>+[3]Summary!C10</f>
        <v>1</v>
      </c>
      <c r="D10" s="13">
        <f>+[3]Summary!D10</f>
        <v>0</v>
      </c>
      <c r="E10" s="13">
        <f>+[3]Summary!E10</f>
        <v>0</v>
      </c>
      <c r="F10" s="13">
        <f>+[3]Summary!F10</f>
        <v>0</v>
      </c>
      <c r="G10" s="13">
        <f>+[3]Summary!G10</f>
        <v>45053.340000000011</v>
      </c>
      <c r="H10" s="14">
        <f>+[3]Summary!H10</f>
        <v>0</v>
      </c>
      <c r="I10" s="13">
        <f>+[3]Summary!I10</f>
        <v>74564.363333333327</v>
      </c>
      <c r="J10" s="13">
        <f>+[3]Summary!J10</f>
        <v>60.422080986051043</v>
      </c>
      <c r="K10" s="13">
        <f>+[3]Summary!K10</f>
        <v>60.422080986051043</v>
      </c>
      <c r="L10" s="13">
        <f>+[3]Summary!L10</f>
        <v>0</v>
      </c>
      <c r="M10" s="13">
        <f>+[3]Summary!M10</f>
        <v>0</v>
      </c>
      <c r="N10" s="13"/>
      <c r="O10" s="13"/>
      <c r="P10" s="13"/>
      <c r="R10" s="16">
        <f t="shared" si="1"/>
        <v>44713</v>
      </c>
      <c r="S10" s="17">
        <v>2598.4299999999998</v>
      </c>
      <c r="T10" s="17">
        <v>29691.45</v>
      </c>
      <c r="U10" s="17">
        <v>37940.120000000003</v>
      </c>
      <c r="V10" s="17">
        <v>40092.870000000003</v>
      </c>
      <c r="W10" s="17">
        <v>41287.740000000013</v>
      </c>
      <c r="X10" s="17">
        <v>41825.780000000013</v>
      </c>
      <c r="Y10" s="17">
        <v>41872.31</v>
      </c>
      <c r="Z10" s="17">
        <v>46228.2</v>
      </c>
      <c r="AA10" s="17">
        <v>46333.600000000013</v>
      </c>
      <c r="AB10" s="17">
        <v>46333.600000000013</v>
      </c>
      <c r="AC10" s="17">
        <v>46333.600000000013</v>
      </c>
      <c r="AD10" s="17">
        <v>46483.150000000009</v>
      </c>
      <c r="AE10" s="17">
        <v>46517.880000000012</v>
      </c>
      <c r="AF10" s="17">
        <v>46609.340000000011</v>
      </c>
      <c r="AG10" s="17">
        <v>46609.340000000011</v>
      </c>
      <c r="AH10" s="17">
        <v>46609.340000000011</v>
      </c>
      <c r="AI10" s="17">
        <v>46609.340000000011</v>
      </c>
      <c r="AJ10" s="17">
        <v>46609.340000000011</v>
      </c>
      <c r="AK10" s="17">
        <v>46609.340000000011</v>
      </c>
      <c r="AL10" s="17">
        <v>46609.340000000011</v>
      </c>
      <c r="AM10" s="17">
        <v>46609.340000000011</v>
      </c>
      <c r="AN10" s="17">
        <v>46609.340000000011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+[3]Summary!B11</f>
        <v>48700.54</v>
      </c>
      <c r="C11" s="13">
        <f>+[3]Summary!C11</f>
        <v>0.99997115387389046</v>
      </c>
      <c r="D11" s="13">
        <f>+[3]Summary!D11</f>
        <v>1.4048624432838801</v>
      </c>
      <c r="E11" s="13">
        <f>+[3]Summary!E11</f>
        <v>1.4048624432838801</v>
      </c>
      <c r="F11" s="13">
        <f>+[3]Summary!F11</f>
        <v>0</v>
      </c>
      <c r="G11" s="13">
        <f>+[3]Summary!G11</f>
        <v>48701.944862443284</v>
      </c>
      <c r="H11" s="14">
        <f>+[3]Summary!H11</f>
        <v>1.4048624432834913</v>
      </c>
      <c r="I11" s="13">
        <f>+[3]Summary!I11</f>
        <v>72939.214166666658</v>
      </c>
      <c r="J11" s="13">
        <f>+[3]Summary!J11</f>
        <v>66.770591675362681</v>
      </c>
      <c r="K11" s="13">
        <f>+[3]Summary!K11</f>
        <v>66.768665602454803</v>
      </c>
      <c r="L11" s="13">
        <f>+[3]Summary!L11</f>
        <v>1.9260729078780514E-3</v>
      </c>
      <c r="M11" s="13">
        <f>+[3]Summary!M11</f>
        <v>0</v>
      </c>
      <c r="N11" s="13"/>
      <c r="O11" s="13"/>
      <c r="P11" s="13"/>
      <c r="R11" s="16">
        <f t="shared" si="1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+[3]Summary!B12</f>
        <v>66781.37000000001</v>
      </c>
      <c r="C12" s="13">
        <f>+[3]Summary!C12</f>
        <v>0.99997115387389046</v>
      </c>
      <c r="D12" s="13">
        <f>+[3]Summary!D12</f>
        <v>1.9264393911041815</v>
      </c>
      <c r="E12" s="13">
        <f>+[3]Summary!E12</f>
        <v>1.9264393911041815</v>
      </c>
      <c r="F12" s="13">
        <f>+[3]Summary!F12</f>
        <v>0</v>
      </c>
      <c r="G12" s="13">
        <f>+[3]Summary!G12</f>
        <v>66783.29643939111</v>
      </c>
      <c r="H12" s="14">
        <f>+[3]Summary!H12</f>
        <v>1.9264393910998479</v>
      </c>
      <c r="I12" s="13">
        <f>+[3]Summary!I12</f>
        <v>71634.597500000003</v>
      </c>
      <c r="J12" s="13">
        <f>+[3]Summary!J12</f>
        <v>93.227712264860713</v>
      </c>
      <c r="K12" s="13">
        <f>+[3]Summary!K12</f>
        <v>93.225023006515812</v>
      </c>
      <c r="L12" s="13">
        <f>+[3]Summary!L12</f>
        <v>2.6892583449011909E-3</v>
      </c>
      <c r="M12" s="13">
        <f>+[3]Summary!M12</f>
        <v>0</v>
      </c>
      <c r="N12" s="13"/>
      <c r="O12" s="13"/>
      <c r="P12" s="13"/>
      <c r="R12" s="16">
        <f t="shared" si="1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+[3]Summary!B13</f>
        <v>60311.23</v>
      </c>
      <c r="C13" s="13">
        <f>+[3]Summary!C13</f>
        <v>0.99997115387389046</v>
      </c>
      <c r="D13" s="13">
        <f>+[3]Summary!D13</f>
        <v>1.7397955327652641</v>
      </c>
      <c r="E13" s="13">
        <f>+[3]Summary!E13</f>
        <v>1.7397955327652641</v>
      </c>
      <c r="F13" s="13">
        <f>+[3]Summary!F13</f>
        <v>0</v>
      </c>
      <c r="G13" s="13">
        <f>+[3]Summary!G13</f>
        <v>60312.969795532772</v>
      </c>
      <c r="H13" s="14">
        <f>+[3]Summary!H13</f>
        <v>1.7397955327687669</v>
      </c>
      <c r="I13" s="13">
        <f>+[3]Summary!I13</f>
        <v>71634.597500000003</v>
      </c>
      <c r="J13" s="13">
        <f>+[3]Summary!J13</f>
        <v>84.195307715008482</v>
      </c>
      <c r="K13" s="13">
        <f>+[3]Summary!K13</f>
        <v>84.192879006544288</v>
      </c>
      <c r="L13" s="13">
        <f>+[3]Summary!L13</f>
        <v>2.4287084641940737E-3</v>
      </c>
      <c r="M13" s="13">
        <f>+[3]Summary!M13</f>
        <v>0</v>
      </c>
      <c r="N13" s="13"/>
      <c r="O13" s="13"/>
      <c r="P13" s="13"/>
      <c r="R13" s="16">
        <f t="shared" si="1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+[3]Summary!B14</f>
        <v>55566.38</v>
      </c>
      <c r="C14" s="13">
        <f>+[3]Summary!C14</f>
        <v>0.99943186419924368</v>
      </c>
      <c r="D14" s="13">
        <f>+[3]Summary!D14</f>
        <v>31.587195613101336</v>
      </c>
      <c r="E14" s="13">
        <f>+[3]Summary!E14</f>
        <v>31.587195613101336</v>
      </c>
      <c r="F14" s="13">
        <f>+[3]Summary!F14</f>
        <v>0</v>
      </c>
      <c r="G14" s="13">
        <f>+[3]Summary!G14</f>
        <v>55597.967195613099</v>
      </c>
      <c r="H14" s="14">
        <f>+[3]Summary!H14</f>
        <v>31.587195613101358</v>
      </c>
      <c r="I14" s="13">
        <f>+[3]Summary!I14</f>
        <v>70496.682499999995</v>
      </c>
      <c r="J14" s="13">
        <f>+[3]Summary!J14</f>
        <v>78.86607599671531</v>
      </c>
      <c r="K14" s="13">
        <f>+[3]Summary!K14</f>
        <v>78.821269355476403</v>
      </c>
      <c r="L14" s="13">
        <f>+[3]Summary!L14</f>
        <v>4.4806641238906764E-2</v>
      </c>
      <c r="M14" s="13">
        <f>+[3]Summary!M14</f>
        <v>0</v>
      </c>
      <c r="N14" s="13"/>
      <c r="O14" s="13"/>
      <c r="P14" s="13"/>
      <c r="R14" s="16">
        <f t="shared" si="1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+[3]Summary!B15</f>
        <v>70449.170000000013</v>
      </c>
      <c r="C15" s="13">
        <f>+[3]Summary!C15</f>
        <v>0.99885522212468947</v>
      </c>
      <c r="D15" s="13">
        <f>+[3]Summary!D15</f>
        <v>80.741081754012669</v>
      </c>
      <c r="E15" s="13">
        <f>+[3]Summary!E15</f>
        <v>80.741081754012669</v>
      </c>
      <c r="F15" s="13">
        <f>+[3]Summary!F15</f>
        <v>0</v>
      </c>
      <c r="G15" s="13">
        <f>+[3]Summary!G15</f>
        <v>70529.91108175402</v>
      </c>
      <c r="H15" s="14">
        <f>+[3]Summary!H15</f>
        <v>80.74108175400761</v>
      </c>
      <c r="I15" s="13">
        <f>+[3]Summary!I15</f>
        <v>70246.596666666665</v>
      </c>
      <c r="J15" s="13">
        <f>+[3]Summary!J15</f>
        <v>100.40331408001407</v>
      </c>
      <c r="K15" s="13">
        <f>+[3]Summary!K15</f>
        <v>100.28837458744742</v>
      </c>
      <c r="L15" s="13">
        <f>+[3]Summary!L15</f>
        <v>0.11493949256664848</v>
      </c>
      <c r="M15" s="13">
        <f>+[3]Summary!M15</f>
        <v>0</v>
      </c>
      <c r="N15" s="13"/>
      <c r="O15" s="13"/>
      <c r="P15" s="13"/>
      <c r="R15" s="16">
        <f t="shared" si="1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60115.070000000007</v>
      </c>
      <c r="X15" s="17">
        <v>60295.400000000009</v>
      </c>
      <c r="Y15" s="17">
        <v>60649.390000000007</v>
      </c>
      <c r="Z15" s="17">
        <v>60649.390000000007</v>
      </c>
      <c r="AA15" s="17">
        <v>60709.210000000006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+[3]Summary!B16</f>
        <v>53547.88</v>
      </c>
      <c r="C16" s="13">
        <f>+[3]Summary!C16</f>
        <v>0.99885522212468947</v>
      </c>
      <c r="D16" s="13">
        <f>+[3]Summary!D16</f>
        <v>61.370684095129278</v>
      </c>
      <c r="E16" s="13">
        <f>+[3]Summary!E16</f>
        <v>61.370684095129278</v>
      </c>
      <c r="F16" s="13">
        <f>+[3]Summary!F16</f>
        <v>0</v>
      </c>
      <c r="G16" s="13">
        <f>+[3]Summary!G16</f>
        <v>53609.250684095125</v>
      </c>
      <c r="H16" s="14">
        <f>+[3]Summary!H16</f>
        <v>61.370684095127217</v>
      </c>
      <c r="I16" s="13">
        <f>+[3]Summary!I16</f>
        <v>69400.996666666659</v>
      </c>
      <c r="J16" s="13">
        <f>+[3]Summary!J16</f>
        <v>77.245649571259946</v>
      </c>
      <c r="K16" s="13">
        <f>+[3]Summary!K16</f>
        <v>77.157220460666778</v>
      </c>
      <c r="L16" s="13">
        <f>+[3]Summary!L16</f>
        <v>8.8429110593168048E-2</v>
      </c>
      <c r="M16" s="13">
        <f>+[3]Summary!M16</f>
        <v>0</v>
      </c>
      <c r="N16" s="13"/>
      <c r="O16" s="13"/>
      <c r="P16" s="13"/>
      <c r="R16" s="16">
        <f t="shared" si="1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+[3]Summary!B17</f>
        <v>71561.409999999989</v>
      </c>
      <c r="C17" s="13">
        <f>+[3]Summary!C17</f>
        <v>0.98660483679407363</v>
      </c>
      <c r="D17" s="13">
        <f>+[3]Summary!D17</f>
        <v>971.5913914542125</v>
      </c>
      <c r="E17" s="13">
        <f>+[3]Summary!E17</f>
        <v>971.5913914542125</v>
      </c>
      <c r="F17" s="13">
        <f>+[3]Summary!F17</f>
        <v>0</v>
      </c>
      <c r="G17" s="13">
        <f>+[3]Summary!G17</f>
        <v>72533.001391454207</v>
      </c>
      <c r="H17" s="14">
        <f>+[3]Summary!H17</f>
        <v>971.59139145421796</v>
      </c>
      <c r="I17" s="13">
        <f>+[3]Summary!I17</f>
        <v>67859.826666666675</v>
      </c>
      <c r="J17" s="13">
        <f>+[3]Summary!J17</f>
        <v>106.8865114373819</v>
      </c>
      <c r="K17" s="13">
        <f>+[3]Summary!K17</f>
        <v>105.45474917216605</v>
      </c>
      <c r="L17" s="13">
        <f>+[3]Summary!L17</f>
        <v>1.4317622652158519</v>
      </c>
      <c r="M17" s="13">
        <f>+[3]Summary!M17</f>
        <v>0</v>
      </c>
      <c r="N17" s="13"/>
      <c r="O17" s="13"/>
      <c r="P17" s="13"/>
      <c r="R17" s="16">
        <f t="shared" si="1"/>
        <v>44927</v>
      </c>
      <c r="S17" s="17">
        <v>6181.89</v>
      </c>
      <c r="T17" s="17">
        <v>38212.730000000003</v>
      </c>
      <c r="U17" s="17">
        <v>51123.09</v>
      </c>
      <c r="V17" s="17">
        <v>56652.06</v>
      </c>
      <c r="W17" s="17">
        <v>67907.290000000008</v>
      </c>
      <c r="X17" s="17">
        <v>68010.44</v>
      </c>
      <c r="Y17" s="17">
        <v>68247.520000000004</v>
      </c>
      <c r="Z17" s="17">
        <v>71490.69</v>
      </c>
      <c r="AA17" s="17">
        <v>71490.69</v>
      </c>
      <c r="AB17" s="17">
        <v>71531.990000000005</v>
      </c>
      <c r="AC17" s="17">
        <v>71544.150000000009</v>
      </c>
      <c r="AD17" s="17">
        <v>71566.080000000002</v>
      </c>
      <c r="AE17" s="17">
        <v>75306.12</v>
      </c>
      <c r="AF17" s="17">
        <v>75306.12</v>
      </c>
      <c r="AG17" s="17">
        <v>71586.12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+[3]Summary!B18</f>
        <v>47715.679999999993</v>
      </c>
      <c r="C18" s="13">
        <f>+[3]Summary!C18</f>
        <v>0.99090167224781178</v>
      </c>
      <c r="D18" s="13">
        <f>+[3]Summary!D18</f>
        <v>438.11904623566159</v>
      </c>
      <c r="E18" s="13">
        <f>+[3]Summary!E18</f>
        <v>438.11904623566159</v>
      </c>
      <c r="F18" s="13">
        <f>+[3]Summary!F18</f>
        <v>0</v>
      </c>
      <c r="G18" s="13">
        <f>+[3]Summary!G18</f>
        <v>48153.799046235654</v>
      </c>
      <c r="H18" s="14">
        <f>+[3]Summary!H18</f>
        <v>438.11904623566079</v>
      </c>
      <c r="I18" s="13">
        <f>+[3]Summary!I18</f>
        <v>67042.476666666669</v>
      </c>
      <c r="J18" s="13">
        <f>+[3]Summary!J18</f>
        <v>71.825805728590552</v>
      </c>
      <c r="K18" s="13">
        <f>+[3]Summary!K18</f>
        <v>71.17231100700684</v>
      </c>
      <c r="L18" s="13">
        <f>+[3]Summary!L18</f>
        <v>0.65349472158371213</v>
      </c>
      <c r="M18" s="13">
        <f>+[3]Summary!M18</f>
        <v>0</v>
      </c>
      <c r="N18" s="13"/>
      <c r="O18" s="13"/>
      <c r="P18" s="13"/>
      <c r="R18" s="16">
        <f t="shared" si="1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46115.679999999993</v>
      </c>
      <c r="AD18" s="17">
        <v>47715.679999999993</v>
      </c>
      <c r="AE18" s="17">
        <v>47715.679999999993</v>
      </c>
      <c r="AF18" s="17">
        <v>47715.679999999993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+[3]Summary!B19</f>
        <v>49881.97</v>
      </c>
      <c r="C19" s="13">
        <f>+[3]Summary!C19</f>
        <v>0.99011415236621481</v>
      </c>
      <c r="D19" s="13">
        <f>+[3]Summary!D19</f>
        <v>498.04919353445405</v>
      </c>
      <c r="E19" s="13">
        <f>+[3]Summary!E19</f>
        <v>498.04919353445405</v>
      </c>
      <c r="F19" s="13">
        <f>+[3]Summary!F19</f>
        <v>0</v>
      </c>
      <c r="G19" s="13">
        <f>+[3]Summary!G19</f>
        <v>50380.019193534456</v>
      </c>
      <c r="H19" s="14">
        <f>+[3]Summary!H19</f>
        <v>498.04919353445439</v>
      </c>
      <c r="I19" s="13">
        <f>+[3]Summary!I19</f>
        <v>64103.794166666667</v>
      </c>
      <c r="J19" s="13">
        <f>+[3]Summary!J19</f>
        <v>78.591321853038721</v>
      </c>
      <c r="K19" s="13">
        <f>+[3]Summary!K19</f>
        <v>77.814380019861801</v>
      </c>
      <c r="L19" s="13">
        <f>+[3]Summary!L19</f>
        <v>0.77694183317692023</v>
      </c>
      <c r="M19" s="13">
        <f>+[3]Summary!M19</f>
        <v>84.411983267707484</v>
      </c>
      <c r="N19" s="18"/>
      <c r="O19" s="13"/>
      <c r="P19" s="13"/>
      <c r="R19" s="16">
        <f t="shared" si="1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+[3]Summary!B20</f>
        <v>44002.03</v>
      </c>
      <c r="C20" s="13">
        <f>+[3]Summary!C20</f>
        <v>0.9772036512041028</v>
      </c>
      <c r="D20" s="13">
        <f>+[3]Summary!D20</f>
        <v>1026.4857508171815</v>
      </c>
      <c r="E20" s="13">
        <f>+[3]Summary!E20</f>
        <v>1026.4857508171815</v>
      </c>
      <c r="F20" s="13">
        <f>+[3]Summary!F20</f>
        <v>0</v>
      </c>
      <c r="G20" s="13">
        <f>+[3]Summary!G20</f>
        <v>45028.515750817183</v>
      </c>
      <c r="H20" s="14">
        <f>+[3]Summary!H20</f>
        <v>1026.4857508171845</v>
      </c>
      <c r="I20" s="13">
        <f>+[3]Summary!I20</f>
        <v>63456.97416666666</v>
      </c>
      <c r="J20" s="13">
        <f>+[3]Summary!J20</f>
        <v>70.959128357667936</v>
      </c>
      <c r="K20" s="13">
        <f>+[3]Summary!K20</f>
        <v>69.341519317373695</v>
      </c>
      <c r="L20" s="13">
        <f>+[3]Summary!L20</f>
        <v>1.6176090402942407</v>
      </c>
      <c r="M20" s="13">
        <f>+[3]Summary!M20</f>
        <v>82.038401093720054</v>
      </c>
      <c r="N20" s="18">
        <f t="shared" ref="N20:N31" si="2">J20/J8</f>
        <v>0.71713658561533911</v>
      </c>
      <c r="O20" s="18">
        <f t="shared" ref="O20:O31" si="3">I20/I8</f>
        <v>0.80828155957037429</v>
      </c>
      <c r="P20" s="13"/>
      <c r="R20" s="16">
        <f t="shared" si="1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+[3]Summary!B21</f>
        <v>64660.820000000007</v>
      </c>
      <c r="C21" s="13">
        <f>+[3]Summary!C21</f>
        <v>0.96722677578722027</v>
      </c>
      <c r="D21" s="13">
        <f>+[3]Summary!D21</f>
        <v>2190.9479810641451</v>
      </c>
      <c r="E21" s="13">
        <f>+[3]Summary!E21</f>
        <v>2190.9479810641451</v>
      </c>
      <c r="F21" s="13">
        <f>+[3]Summary!F21</f>
        <v>0</v>
      </c>
      <c r="G21" s="13">
        <f>+[3]Summary!G21</f>
        <v>66851.767981064157</v>
      </c>
      <c r="H21" s="14">
        <f>+[3]Summary!H21</f>
        <v>2190.9479810641496</v>
      </c>
      <c r="I21" s="13">
        <f>+[3]Summary!I21</f>
        <v>62015.924166666657</v>
      </c>
      <c r="J21" s="13">
        <f>+[3]Summary!J21</f>
        <v>107.79774530393397</v>
      </c>
      <c r="K21" s="13">
        <f>+[3]Summary!K21</f>
        <v>104.264865627456</v>
      </c>
      <c r="L21" s="13">
        <f>+[3]Summary!L21</f>
        <v>3.5328796764779611</v>
      </c>
      <c r="M21" s="13">
        <f>+[3]Summary!M21</f>
        <v>82.813067527121959</v>
      </c>
      <c r="N21" s="18">
        <f t="shared" si="2"/>
        <v>1.141073883030653</v>
      </c>
      <c r="O21" s="18">
        <f t="shared" si="3"/>
        <v>0.80471534016444835</v>
      </c>
      <c r="P21" s="13"/>
      <c r="R21" s="16">
        <f t="shared" si="1"/>
        <v>45047</v>
      </c>
      <c r="S21" s="17">
        <v>5462.39</v>
      </c>
      <c r="T21" s="17">
        <v>37863.129999999997</v>
      </c>
      <c r="U21" s="17">
        <v>44710.36</v>
      </c>
      <c r="V21" s="17">
        <v>47956.32</v>
      </c>
      <c r="W21" s="17">
        <v>48067.8</v>
      </c>
      <c r="X21" s="17">
        <v>51819.490000000013</v>
      </c>
      <c r="Y21" s="17">
        <v>54685.990000000013</v>
      </c>
      <c r="Z21" s="17">
        <v>54753.7</v>
      </c>
      <c r="AA21" s="17">
        <v>63080.490000000013</v>
      </c>
      <c r="AB21" s="17">
        <v>63095.16</v>
      </c>
      <c r="AC21" s="17">
        <v>64695.16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+[3]Summary!B22</f>
        <v>44552.19</v>
      </c>
      <c r="C22" s="13">
        <f>+[3]Summary!C22</f>
        <v>0.94967196676710564</v>
      </c>
      <c r="D22" s="13">
        <f>+[3]Summary!D22</f>
        <v>2361.0511601719181</v>
      </c>
      <c r="E22" s="13">
        <f>+[3]Summary!E22</f>
        <v>2361.0511601719181</v>
      </c>
      <c r="F22" s="13">
        <f>+[3]Summary!F22</f>
        <v>0</v>
      </c>
      <c r="G22" s="13">
        <f>+[3]Summary!G22</f>
        <v>46913.241160171921</v>
      </c>
      <c r="H22" s="14">
        <f>+[3]Summary!H22</f>
        <v>2361.051160171919</v>
      </c>
      <c r="I22" s="13">
        <f>+[3]Summary!I22</f>
        <v>61355.870833333327</v>
      </c>
      <c r="J22" s="13">
        <f>+[3]Summary!J22</f>
        <v>76.460883894235224</v>
      </c>
      <c r="K22" s="13">
        <f>+[3]Summary!K22</f>
        <v>72.612757988589678</v>
      </c>
      <c r="L22" s="13">
        <f>+[3]Summary!L22</f>
        <v>3.8481259056455457</v>
      </c>
      <c r="M22" s="13">
        <f>+[3]Summary!M22</f>
        <v>84.388843829928973</v>
      </c>
      <c r="N22" s="18">
        <f t="shared" si="2"/>
        <v>1.2654460529402634</v>
      </c>
      <c r="O22" s="18">
        <f t="shared" si="3"/>
        <v>0.82285783838919657</v>
      </c>
      <c r="P22" s="13"/>
      <c r="R22" s="16">
        <f t="shared" si="1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+[3]Summary!B23</f>
        <v>47091.93</v>
      </c>
      <c r="C23" s="13">
        <f>+[3]Summary!C23</f>
        <v>0.93873005899882733</v>
      </c>
      <c r="D23" s="13">
        <f>+[3]Summary!D23</f>
        <v>3073.6416130198281</v>
      </c>
      <c r="E23" s="13">
        <f>+[3]Summary!E23</f>
        <v>3073.6416130198281</v>
      </c>
      <c r="F23" s="13">
        <f>+[3]Summary!F23</f>
        <v>0</v>
      </c>
      <c r="G23" s="13">
        <f>+[3]Summary!G23</f>
        <v>50165.571613019827</v>
      </c>
      <c r="H23" s="14">
        <f>+[3]Summary!H23</f>
        <v>3073.6416130198268</v>
      </c>
      <c r="I23" s="13">
        <f>+[3]Summary!I23</f>
        <v>60729.957499999997</v>
      </c>
      <c r="J23" s="13">
        <f>+[3]Summary!J23</f>
        <v>82.604325242644592</v>
      </c>
      <c r="K23" s="13">
        <f>+[3]Summary!K23</f>
        <v>77.543163108586072</v>
      </c>
      <c r="L23" s="13">
        <f>+[3]Summary!L23</f>
        <v>5.0611621340585202</v>
      </c>
      <c r="M23" s="13">
        <f>+[3]Summary!M23</f>
        <v>85.85974339874852</v>
      </c>
      <c r="N23" s="18">
        <f t="shared" si="2"/>
        <v>1.237136337570067</v>
      </c>
      <c r="O23" s="18">
        <f t="shared" si="3"/>
        <v>0.83261052636557864</v>
      </c>
      <c r="P23" s="13"/>
      <c r="R23" s="16">
        <f t="shared" si="1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+[3]Summary!B24</f>
        <v>42095.23</v>
      </c>
      <c r="C24" s="13">
        <f>+[3]Summary!C24</f>
        <v>0.90378305237756662</v>
      </c>
      <c r="D24" s="13">
        <f>+[3]Summary!D24</f>
        <v>4481.467681219845</v>
      </c>
      <c r="E24" s="13">
        <f>+[3]Summary!E24</f>
        <v>4481.467681219845</v>
      </c>
      <c r="F24" s="19">
        <f>+[3]Summary!F24</f>
        <v>0</v>
      </c>
      <c r="G24" s="13">
        <f>+[3]Summary!G24</f>
        <v>46576.697681219848</v>
      </c>
      <c r="H24" s="14">
        <f>+[3]Summary!H24</f>
        <v>4481.467681219845</v>
      </c>
      <c r="I24" s="13">
        <f>+[3]Summary!I24</f>
        <v>60206.218333333331</v>
      </c>
      <c r="J24" s="13">
        <f>+[3]Summary!J24</f>
        <v>77.361938634555528</v>
      </c>
      <c r="K24" s="13">
        <f>+[3]Summary!K24</f>
        <v>69.918409036984585</v>
      </c>
      <c r="L24" s="13">
        <f>+[3]Summary!L24</f>
        <v>7.4435295975709437</v>
      </c>
      <c r="M24" s="13">
        <f>+[3]Summary!M24</f>
        <v>84.541599610723296</v>
      </c>
      <c r="N24" s="18">
        <f t="shared" si="2"/>
        <v>0.82981697989938452</v>
      </c>
      <c r="O24" s="18">
        <f t="shared" si="3"/>
        <v>0.84046285502383578</v>
      </c>
      <c r="P24" s="13"/>
      <c r="R24" s="16">
        <f t="shared" si="1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+[3]Summary!B25</f>
        <v>43381.36</v>
      </c>
      <c r="C25" s="13">
        <f>+[3]Summary!C25</f>
        <v>0.89426693770351362</v>
      </c>
      <c r="D25" s="13">
        <f>+[3]Summary!D25</f>
        <v>5129.1665228789107</v>
      </c>
      <c r="E25" s="13">
        <f>+[3]Summary!E25</f>
        <v>5129.1665228789107</v>
      </c>
      <c r="F25" s="19">
        <f>+[3]Summary!F25</f>
        <v>0</v>
      </c>
      <c r="G25" s="13">
        <f>+[3]Summary!G25</f>
        <v>48510.526522878914</v>
      </c>
      <c r="H25" s="14">
        <f>+[3]Summary!H25</f>
        <v>5129.1665228789134</v>
      </c>
      <c r="I25" s="13">
        <f>+[3]Summary!I25</f>
        <v>59439.091666666667</v>
      </c>
      <c r="J25" s="13">
        <f>+[3]Summary!J25</f>
        <v>81.613842275593726</v>
      </c>
      <c r="K25" s="13">
        <f>+[3]Summary!K25</f>
        <v>72.984560806012766</v>
      </c>
      <c r="L25" s="13">
        <f>+[3]Summary!L25</f>
        <v>8.6292814695809597</v>
      </c>
      <c r="M25" s="13">
        <f>+[3]Summary!M25</f>
        <v>84.349397757894906</v>
      </c>
      <c r="N25" s="18">
        <f t="shared" si="2"/>
        <v>0.96933955692456497</v>
      </c>
      <c r="O25" s="18">
        <f t="shared" si="3"/>
        <v>0.8297539700235862</v>
      </c>
      <c r="P25" s="13"/>
      <c r="R25" s="16">
        <f t="shared" si="1"/>
        <v>45170</v>
      </c>
      <c r="S25" s="17">
        <v>4004.98</v>
      </c>
      <c r="T25" s="17">
        <v>31163.68</v>
      </c>
      <c r="U25" s="17">
        <v>37438.82</v>
      </c>
      <c r="V25" s="17">
        <v>38358.31</v>
      </c>
      <c r="W25" s="17">
        <v>43381.36</v>
      </c>
      <c r="X25" s="17">
        <v>43381.36</v>
      </c>
      <c r="Y25" s="17">
        <v>43381.36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+[3]Summary!B26</f>
        <v>38262.36</v>
      </c>
      <c r="C26" s="13">
        <f>+[3]Summary!C26</f>
        <v>0.87098823048659979</v>
      </c>
      <c r="D26" s="13">
        <f>+[3]Summary!D26</f>
        <v>5667.4643773325788</v>
      </c>
      <c r="E26" s="13">
        <f>+[3]Summary!E26</f>
        <v>5667.4643773325788</v>
      </c>
      <c r="F26" s="19">
        <f>+[3]Summary!F26</f>
        <v>0</v>
      </c>
      <c r="G26" s="13">
        <f>+[3]Summary!G26</f>
        <v>43929.824377332581</v>
      </c>
      <c r="H26" s="14">
        <f>+[3]Summary!H26</f>
        <v>5667.4643773325806</v>
      </c>
      <c r="I26" s="13">
        <f>+[3]Summary!I26</f>
        <v>58651.464166666658</v>
      </c>
      <c r="J26" s="13">
        <f>+[3]Summary!J26</f>
        <v>74.89979150818742</v>
      </c>
      <c r="K26" s="13">
        <f>+[3]Summary!K26</f>
        <v>65.236836869531416</v>
      </c>
      <c r="L26" s="13">
        <f>+[3]Summary!L26</f>
        <v>9.6629546386560037</v>
      </c>
      <c r="M26" s="13">
        <f>+[3]Summary!M26</f>
        <v>84.130071095863499</v>
      </c>
      <c r="N26" s="18">
        <f t="shared" si="2"/>
        <v>0.94970861123237471</v>
      </c>
      <c r="O26" s="18">
        <f t="shared" si="3"/>
        <v>0.83197481195894096</v>
      </c>
      <c r="P26" s="13"/>
      <c r="R26" s="16">
        <f t="shared" si="1"/>
        <v>45200</v>
      </c>
      <c r="S26" s="17">
        <v>2353.54</v>
      </c>
      <c r="T26" s="17">
        <v>16817.11</v>
      </c>
      <c r="U26" s="17">
        <v>26789.18</v>
      </c>
      <c r="V26" s="17">
        <v>34957.620000000003</v>
      </c>
      <c r="W26" s="17">
        <v>36687.089999999997</v>
      </c>
      <c r="X26" s="17">
        <v>38262.36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+[3]Summary!B27</f>
        <v>43854.600000000013</v>
      </c>
      <c r="C27" s="13">
        <f>+[3]Summary!C27</f>
        <v>0.83150309411579626</v>
      </c>
      <c r="D27" s="13">
        <f>+[3]Summary!D27</f>
        <v>8886.7551559108852</v>
      </c>
      <c r="E27" s="13">
        <f>+[3]Summary!E27</f>
        <v>8886.7551559108852</v>
      </c>
      <c r="F27" s="19">
        <f>+[3]Summary!F27</f>
        <v>0</v>
      </c>
      <c r="G27" s="13">
        <f>+[3]Summary!G27</f>
        <v>52741.355155910896</v>
      </c>
      <c r="H27" s="14">
        <f>+[3]Summary!H27</f>
        <v>8886.7551559108833</v>
      </c>
      <c r="I27" s="13">
        <f>+[3]Summary!I27</f>
        <v>57459.959166666667</v>
      </c>
      <c r="J27" s="13">
        <f>+[3]Summary!J27</f>
        <v>91.788013637341564</v>
      </c>
      <c r="K27" s="13">
        <f>+[3]Summary!K27</f>
        <v>76.32201734219241</v>
      </c>
      <c r="L27" s="13">
        <f>+[3]Summary!L27</f>
        <v>15.465996295149154</v>
      </c>
      <c r="M27" s="13">
        <f>+[3]Summary!M27</f>
        <v>83.194732829457834</v>
      </c>
      <c r="N27" s="18">
        <f t="shared" si="2"/>
        <v>0.91419306701562919</v>
      </c>
      <c r="O27" s="18">
        <f t="shared" si="3"/>
        <v>0.81797498944076963</v>
      </c>
      <c r="P27" s="13"/>
      <c r="R27" s="16">
        <f t="shared" si="1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+[3]Summary!B28</f>
        <v>42204.21</v>
      </c>
      <c r="C28" s="13">
        <f>+[3]Summary!C28</f>
        <v>0.78251632215162148</v>
      </c>
      <c r="D28" s="13">
        <f>+[3]Summary!D28</f>
        <v>11729.757644220525</v>
      </c>
      <c r="E28" s="13">
        <f>+[3]Summary!E28</f>
        <v>11729.757644220525</v>
      </c>
      <c r="F28" s="19">
        <f>+[3]Summary!F28</f>
        <v>0</v>
      </c>
      <c r="G28" s="13">
        <f>+[3]Summary!G28</f>
        <v>53933.967644220524</v>
      </c>
      <c r="H28" s="14">
        <f>+[3]Summary!H28</f>
        <v>11729.757644220525</v>
      </c>
      <c r="I28" s="13">
        <f>+[3]Summary!I28</f>
        <v>56540.929166666669</v>
      </c>
      <c r="J28" s="13">
        <f>+[3]Summary!J28</f>
        <v>95.389248884181654</v>
      </c>
      <c r="K28" s="13">
        <f>+[3]Summary!K28</f>
        <v>74.643644209655491</v>
      </c>
      <c r="L28" s="13">
        <f>+[3]Summary!L28</f>
        <v>20.745604674526163</v>
      </c>
      <c r="M28" s="13">
        <f>+[3]Summary!M28</f>
        <v>84.686704063262226</v>
      </c>
      <c r="N28" s="18">
        <f t="shared" si="2"/>
        <v>1.2348818271789408</v>
      </c>
      <c r="O28" s="18">
        <f t="shared" si="3"/>
        <v>0.8146990948593007</v>
      </c>
      <c r="P28" s="20"/>
      <c r="R28" s="16">
        <f t="shared" si="1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+[3]Summary!B29</f>
        <v>41595.719999999987</v>
      </c>
      <c r="C29" s="13">
        <f>+[3]Summary!C29</f>
        <v>0.67095085599749493</v>
      </c>
      <c r="D29" s="13">
        <f>+[3]Summary!D29</f>
        <v>20399.46135819369</v>
      </c>
      <c r="E29" s="13">
        <f>+[3]Summary!E29</f>
        <v>20399.46135819369</v>
      </c>
      <c r="F29" s="13">
        <f>+[3]Summary!F29</f>
        <v>-1394.1813581936731</v>
      </c>
      <c r="G29" s="13">
        <f>+[3]Summary!G29</f>
        <v>60601</v>
      </c>
      <c r="H29" s="14">
        <f>+[3]Summary!H29</f>
        <v>19005.280000000013</v>
      </c>
      <c r="I29" s="13">
        <f>+[3]Summary!I29</f>
        <v>55091.665833333333</v>
      </c>
      <c r="J29" s="19">
        <f>+[3]Summary!J29</f>
        <v>110</v>
      </c>
      <c r="K29" s="13">
        <f>+[3]Summary!K29</f>
        <v>75.502745053739886</v>
      </c>
      <c r="L29" s="13">
        <f>+[3]Summary!L29</f>
        <v>34.497254946260114</v>
      </c>
      <c r="M29" s="13">
        <f>+[3]Summary!M29</f>
        <v>84.532582653358133</v>
      </c>
      <c r="N29" s="18">
        <f t="shared" si="2"/>
        <v>1.0291289192691269</v>
      </c>
      <c r="O29" s="18">
        <f t="shared" si="3"/>
        <v>0.811845071517031</v>
      </c>
      <c r="P29" s="13"/>
      <c r="R29" s="16">
        <f t="shared" si="1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+[3]Summary!B30</f>
        <v>1160.6500000000001</v>
      </c>
      <c r="C30" s="13">
        <f>+[3]Summary!C30</f>
        <v>0.45981932108039392</v>
      </c>
      <c r="D30" s="13">
        <f>+[3]Summary!D30</f>
        <v>1363.4936076955848</v>
      </c>
      <c r="E30" s="13">
        <f>+[3]Summary!E30</f>
        <v>1363.4936076955848</v>
      </c>
      <c r="F30" s="13">
        <f>+[3]Summary!F30</f>
        <v>43767.856392304413</v>
      </c>
      <c r="G30" s="13">
        <f>+[3]Summary!G30</f>
        <v>46292</v>
      </c>
      <c r="H30" s="14">
        <f>+[3]Summary!H30</f>
        <v>45131.35</v>
      </c>
      <c r="I30" s="13">
        <f>+[3]Summary!I30</f>
        <v>54461.234166666669</v>
      </c>
      <c r="J30" s="19">
        <f>+[3]Summary!J30</f>
        <v>85</v>
      </c>
      <c r="K30" s="13">
        <f>+[3]Summary!K30</f>
        <v>2.1311489130930914</v>
      </c>
      <c r="L30" s="13">
        <f>+[3]Summary!L30</f>
        <v>82.868851086906915</v>
      </c>
      <c r="M30" s="13">
        <f>+[3]Summary!M30</f>
        <v>85.76219572897395</v>
      </c>
      <c r="N30" s="18">
        <f t="shared" si="2"/>
        <v>1.1834186771421822</v>
      </c>
      <c r="O30" s="18">
        <f t="shared" si="3"/>
        <v>0.8123392343848872</v>
      </c>
      <c r="P30" s="13"/>
      <c r="R30" s="16">
        <f t="shared" si="1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+[3]Summary!B31</f>
        <v>0</v>
      </c>
      <c r="C31" s="13">
        <f>+[3]Summary!C31</f>
        <v>0.1149706631918553</v>
      </c>
      <c r="D31" s="13">
        <f>+[3]Summary!D31</f>
        <v>0</v>
      </c>
      <c r="E31" s="13">
        <f>+[3]Summary!E31</f>
        <v>0</v>
      </c>
      <c r="F31" s="13">
        <f>+[3]Summary!F31</f>
        <v>44417</v>
      </c>
      <c r="G31" s="13">
        <f>+[3]Summary!G31</f>
        <v>44417</v>
      </c>
      <c r="H31" s="14">
        <f>+[3]Summary!H31</f>
        <v>44417</v>
      </c>
      <c r="I31" s="13">
        <f>+[3]Summary!I31</f>
        <v>52255.390000000007</v>
      </c>
      <c r="J31" s="19">
        <f>+[3]Summary!J31</f>
        <v>85</v>
      </c>
      <c r="K31" s="13">
        <f>+[3]Summary!K31</f>
        <v>0</v>
      </c>
      <c r="L31" s="13">
        <f>+[3]Summary!L31</f>
        <v>85</v>
      </c>
      <c r="M31" s="13">
        <f>+[3]Summary!M31</f>
        <v>86.360548831716471</v>
      </c>
      <c r="N31" s="18">
        <f t="shared" si="2"/>
        <v>1.0815443486107175</v>
      </c>
      <c r="O31" s="18">
        <f t="shared" si="3"/>
        <v>0.8151684417327717</v>
      </c>
      <c r="P31" s="13"/>
      <c r="R31" s="16">
        <f t="shared" si="1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52</v>
      </c>
      <c r="R32" t="s">
        <v>27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5" x14ac:dyDescent="0.35">
      <c r="C33" s="17"/>
      <c r="D33" s="13"/>
      <c r="E33" s="13"/>
      <c r="F33" s="13"/>
      <c r="G33" s="13"/>
      <c r="H33" s="14">
        <f>SUM(H8:H31)</f>
        <v>155186.89757668957</v>
      </c>
      <c r="I33" s="13"/>
      <c r="J33" s="22">
        <f>SUM(G20:G31)/SUM(I20:I31)</f>
        <v>0.86360548831716466</v>
      </c>
      <c r="K33" s="13"/>
      <c r="L33" s="13"/>
      <c r="M33" s="16"/>
    </row>
    <row r="34" spans="1:15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5" x14ac:dyDescent="0.35">
      <c r="C35" s="17"/>
      <c r="D35" s="13"/>
      <c r="H35" s="24">
        <v>7.4999999999999997E-2</v>
      </c>
      <c r="I35" t="s">
        <v>53</v>
      </c>
      <c r="J35" s="23" t="s">
        <v>54</v>
      </c>
      <c r="K35" t="s">
        <v>55</v>
      </c>
    </row>
    <row r="36" spans="1:15" x14ac:dyDescent="0.35">
      <c r="C36" s="17"/>
      <c r="D36" s="13"/>
      <c r="F36" s="23"/>
      <c r="H36" s="25">
        <f>H33*(1+H35)</f>
        <v>166825.91489494129</v>
      </c>
      <c r="I36" s="26">
        <v>29887</v>
      </c>
      <c r="J36" s="27">
        <f>(H36-I36)/I36</f>
        <v>4.5818889448570044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1:15" x14ac:dyDescent="0.35">
      <c r="C37" s="17"/>
      <c r="D37" s="13"/>
      <c r="M37" s="16"/>
    </row>
    <row r="38" spans="1:15" x14ac:dyDescent="0.35">
      <c r="C38" s="17"/>
      <c r="D38" s="13"/>
    </row>
    <row r="39" spans="1:15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1" spans="1:15" x14ac:dyDescent="0.35">
      <c r="A41" s="7"/>
      <c r="B41" s="7"/>
      <c r="C41" s="7"/>
      <c r="D41" s="7" t="s">
        <v>26</v>
      </c>
      <c r="E41" s="7" t="s">
        <v>27</v>
      </c>
      <c r="F41" s="7" t="s">
        <v>28</v>
      </c>
      <c r="G41" s="7" t="s">
        <v>29</v>
      </c>
      <c r="H41" s="8">
        <v>45382</v>
      </c>
      <c r="I41" s="7"/>
      <c r="J41" s="35" t="s">
        <v>30</v>
      </c>
      <c r="K41" s="36"/>
      <c r="L41" s="36"/>
      <c r="M41" s="37"/>
      <c r="N41" s="7"/>
      <c r="O41" s="7"/>
    </row>
    <row r="42" spans="1:15" x14ac:dyDescent="0.35">
      <c r="A42" s="7" t="s">
        <v>31</v>
      </c>
      <c r="B42" s="7" t="s">
        <v>32</v>
      </c>
      <c r="C42" s="7" t="s">
        <v>33</v>
      </c>
      <c r="D42" s="7" t="s">
        <v>34</v>
      </c>
      <c r="E42" s="7" t="s">
        <v>34</v>
      </c>
      <c r="F42" s="7" t="s">
        <v>35</v>
      </c>
      <c r="G42" s="7" t="s">
        <v>36</v>
      </c>
      <c r="H42" s="9" t="s">
        <v>34</v>
      </c>
      <c r="I42" s="7"/>
      <c r="J42" s="7"/>
      <c r="K42" s="7"/>
      <c r="L42" s="7" t="s">
        <v>36</v>
      </c>
      <c r="M42" s="7" t="s">
        <v>37</v>
      </c>
      <c r="N42" s="7"/>
      <c r="O42" s="7"/>
    </row>
    <row r="43" spans="1:15" x14ac:dyDescent="0.35">
      <c r="A43" s="7" t="s">
        <v>22</v>
      </c>
      <c r="B43" s="7" t="s">
        <v>38</v>
      </c>
      <c r="C43" s="7" t="s">
        <v>39</v>
      </c>
      <c r="D43" s="7" t="s">
        <v>40</v>
      </c>
      <c r="E43" s="7" t="s">
        <v>40</v>
      </c>
      <c r="F43" s="7" t="s">
        <v>40</v>
      </c>
      <c r="G43" s="7" t="s">
        <v>41</v>
      </c>
      <c r="H43" s="9" t="s">
        <v>40</v>
      </c>
      <c r="I43" s="7" t="s">
        <v>42</v>
      </c>
      <c r="J43" s="7" t="s">
        <v>36</v>
      </c>
      <c r="K43" s="7" t="s">
        <v>38</v>
      </c>
      <c r="L43" s="7" t="s">
        <v>43</v>
      </c>
      <c r="M43" s="7" t="s">
        <v>44</v>
      </c>
      <c r="N43" s="7"/>
      <c r="O43" s="7"/>
    </row>
    <row r="44" spans="1:15" x14ac:dyDescent="0.35">
      <c r="A44" s="7" t="s">
        <v>47</v>
      </c>
      <c r="B44" s="7" t="s">
        <v>48</v>
      </c>
      <c r="C44" s="7" t="s">
        <v>47</v>
      </c>
      <c r="D44" s="7" t="s">
        <v>18</v>
      </c>
      <c r="E44" s="7" t="s">
        <v>18</v>
      </c>
      <c r="F44" s="7" t="s">
        <v>18</v>
      </c>
      <c r="G44" s="7" t="s">
        <v>47</v>
      </c>
      <c r="H44" s="9" t="s">
        <v>18</v>
      </c>
      <c r="I44" s="7" t="s">
        <v>49</v>
      </c>
      <c r="J44" s="7" t="s">
        <v>49</v>
      </c>
      <c r="K44" s="7" t="s">
        <v>48</v>
      </c>
      <c r="L44" s="7" t="s">
        <v>49</v>
      </c>
      <c r="M44" s="7" t="s">
        <v>50</v>
      </c>
      <c r="N44" s="7"/>
      <c r="O44" s="7"/>
    </row>
    <row r="45" spans="1:15" x14ac:dyDescent="0.35">
      <c r="A45" s="12">
        <f t="shared" ref="A45:A67" si="4">DATE(YEAR(A46),MONTH(A46)-1,1)</f>
        <v>44652</v>
      </c>
      <c r="B45" s="23">
        <f>+[2]Summary!B8</f>
        <v>77682.479999999967</v>
      </c>
      <c r="C45" s="23">
        <f>+[2]Summary!C8</f>
        <v>100</v>
      </c>
      <c r="D45" s="23">
        <f>+[2]Summary!D8</f>
        <v>0</v>
      </c>
      <c r="E45" s="23">
        <f>+[2]Summary!E8</f>
        <v>0</v>
      </c>
      <c r="F45" s="23">
        <f>+[2]Summary!F8</f>
        <v>0</v>
      </c>
      <c r="G45" s="23">
        <f>+[2]Summary!G8</f>
        <v>77682.479999999967</v>
      </c>
      <c r="H45" s="23">
        <f>+[2]Summary!H8</f>
        <v>0</v>
      </c>
      <c r="I45" s="23">
        <f>+[2]Summary!I8</f>
        <v>78508.501666666634</v>
      </c>
      <c r="J45" s="23">
        <f>+[2]Summary!J8</f>
        <v>98.947857048433022</v>
      </c>
      <c r="K45" s="23">
        <f>+[2]Summary!K8</f>
        <v>98.947857048433036</v>
      </c>
      <c r="L45" s="23">
        <f>+[2]Summary!L8</f>
        <v>0</v>
      </c>
      <c r="M45" s="23">
        <f>+[2]Summary!M8</f>
        <v>0</v>
      </c>
    </row>
    <row r="46" spans="1:15" x14ac:dyDescent="0.35">
      <c r="A46" s="12">
        <f t="shared" si="4"/>
        <v>44682</v>
      </c>
      <c r="B46" s="23">
        <f>+[2]Summary!B9</f>
        <v>72804.26999999999</v>
      </c>
      <c r="C46" s="23">
        <f>+[2]Summary!C9</f>
        <v>100</v>
      </c>
      <c r="D46" s="23">
        <f>+[2]Summary!D9</f>
        <v>0</v>
      </c>
      <c r="E46" s="23">
        <f>+[2]Summary!E9</f>
        <v>0</v>
      </c>
      <c r="F46" s="23">
        <f>+[2]Summary!F9</f>
        <v>0</v>
      </c>
      <c r="G46" s="23">
        <f>+[2]Summary!G9</f>
        <v>72804.26999999999</v>
      </c>
      <c r="H46" s="23">
        <f>+[2]Summary!H9</f>
        <v>0</v>
      </c>
      <c r="I46" s="23">
        <f>+[2]Summary!I9</f>
        <v>77065.666666666628</v>
      </c>
      <c r="J46" s="23">
        <f>+[2]Summary!J9</f>
        <v>94.470434304943439</v>
      </c>
      <c r="K46" s="23">
        <f>+[2]Summary!K9</f>
        <v>94.470434304943439</v>
      </c>
      <c r="L46" s="23">
        <f>+[2]Summary!L9</f>
        <v>0</v>
      </c>
      <c r="M46" s="23">
        <f>+[2]Summary!M9</f>
        <v>0</v>
      </c>
    </row>
    <row r="47" spans="1:15" x14ac:dyDescent="0.35">
      <c r="A47" s="12">
        <f t="shared" si="4"/>
        <v>44713</v>
      </c>
      <c r="B47" s="23">
        <f>+[2]Summary!B10</f>
        <v>46609.340000000018</v>
      </c>
      <c r="C47" s="23">
        <f>+[2]Summary!C10</f>
        <v>100</v>
      </c>
      <c r="D47" s="23">
        <f>+[2]Summary!D10</f>
        <v>0</v>
      </c>
      <c r="E47" s="23">
        <f>+[2]Summary!E10</f>
        <v>0</v>
      </c>
      <c r="F47" s="23">
        <f>+[2]Summary!F10</f>
        <v>0</v>
      </c>
      <c r="G47" s="23">
        <f>+[2]Summary!G10</f>
        <v>46609.340000000018</v>
      </c>
      <c r="H47" s="23">
        <f>+[2]Summary!H10</f>
        <v>0</v>
      </c>
      <c r="I47" s="23">
        <f>+[2]Summary!I10</f>
        <v>74564.363333333313</v>
      </c>
      <c r="J47" s="23">
        <f>+[2]Summary!J10</f>
        <v>62.50886873617781</v>
      </c>
      <c r="K47" s="23">
        <f>+[2]Summary!K10</f>
        <v>62.508868736177817</v>
      </c>
      <c r="L47" s="23">
        <f>+[2]Summary!L10</f>
        <v>0</v>
      </c>
      <c r="M47" s="23">
        <f>+[2]Summary!M10</f>
        <v>0</v>
      </c>
    </row>
    <row r="48" spans="1:15" x14ac:dyDescent="0.35">
      <c r="A48" s="12">
        <f t="shared" si="4"/>
        <v>44743</v>
      </c>
      <c r="B48" s="23">
        <f>+[2]Summary!B11</f>
        <v>48700.539999999994</v>
      </c>
      <c r="C48" s="23">
        <f>+[2]Summary!C11</f>
        <v>99.997115553799247</v>
      </c>
      <c r="D48" s="23">
        <f>+[2]Summary!D11</f>
        <v>1.4047813959371269</v>
      </c>
      <c r="E48" s="23">
        <f>+[2]Summary!E11</f>
        <v>1.4047813959371269</v>
      </c>
      <c r="F48" s="23">
        <f>+[2]Summary!F11</f>
        <v>0</v>
      </c>
      <c r="G48" s="23">
        <f>+[2]Summary!G11</f>
        <v>48701.944781395934</v>
      </c>
      <c r="H48" s="23">
        <f>+[2]Summary!H11</f>
        <v>1.4047813959405175</v>
      </c>
      <c r="I48" s="23">
        <f>+[2]Summary!I11</f>
        <v>72939.214166666658</v>
      </c>
      <c r="J48" s="23">
        <f>+[2]Summary!J11</f>
        <v>66.770591564246388</v>
      </c>
      <c r="K48" s="23">
        <f>+[2]Summary!K11</f>
        <v>66.768665602454789</v>
      </c>
      <c r="L48" s="23">
        <f>+[2]Summary!L11</f>
        <v>1.9259617915992067E-3</v>
      </c>
      <c r="M48" s="23">
        <f>+[2]Summary!M11</f>
        <v>0</v>
      </c>
    </row>
    <row r="49" spans="1:13" x14ac:dyDescent="0.35">
      <c r="A49" s="12">
        <f t="shared" si="4"/>
        <v>44774</v>
      </c>
      <c r="B49" s="23">
        <f>+[2]Summary!B12</f>
        <v>66781.370000000024</v>
      </c>
      <c r="C49" s="23">
        <f>+[2]Summary!C12</f>
        <v>99.997115553799247</v>
      </c>
      <c r="D49" s="23">
        <f>+[2]Summary!D12</f>
        <v>1.9263282536742676</v>
      </c>
      <c r="E49" s="23">
        <f>+[2]Summary!E12</f>
        <v>1.9263282536742676</v>
      </c>
      <c r="F49" s="23">
        <f>+[2]Summary!F12</f>
        <v>0</v>
      </c>
      <c r="G49" s="23">
        <f>+[2]Summary!G12</f>
        <v>66783.296328253695</v>
      </c>
      <c r="H49" s="23">
        <f>+[2]Summary!H12</f>
        <v>1.9263282536703628</v>
      </c>
      <c r="I49" s="23">
        <f>+[2]Summary!I12</f>
        <v>71634.597499999989</v>
      </c>
      <c r="J49" s="23">
        <f>+[2]Summary!J12</f>
        <v>93.227712109715839</v>
      </c>
      <c r="K49" s="23">
        <f>+[2]Summary!K12</f>
        <v>93.225023006515855</v>
      </c>
      <c r="L49" s="23">
        <f>+[2]Summary!L12</f>
        <v>2.6891031999838333E-3</v>
      </c>
      <c r="M49" s="23">
        <f>+[2]Summary!M12</f>
        <v>0</v>
      </c>
    </row>
    <row r="50" spans="1:13" x14ac:dyDescent="0.35">
      <c r="A50" s="12">
        <f t="shared" si="4"/>
        <v>44805</v>
      </c>
      <c r="B50" s="23">
        <f>+[2]Summary!B13</f>
        <v>60311.230000000054</v>
      </c>
      <c r="C50" s="23">
        <f>+[2]Summary!C13</f>
        <v>99.997115553799247</v>
      </c>
      <c r="D50" s="23">
        <f>+[2]Summary!D13</f>
        <v>1.739695162930128</v>
      </c>
      <c r="E50" s="23">
        <f>+[2]Summary!E13</f>
        <v>1.739695162930128</v>
      </c>
      <c r="F50" s="23">
        <f>+[2]Summary!F13</f>
        <v>0</v>
      </c>
      <c r="G50" s="23">
        <f>+[2]Summary!G13</f>
        <v>60312.969695162981</v>
      </c>
      <c r="H50" s="23">
        <f>+[2]Summary!H13</f>
        <v>1.7396951629270916</v>
      </c>
      <c r="I50" s="23">
        <f>+[2]Summary!I13</f>
        <v>71634.597499999989</v>
      </c>
      <c r="J50" s="23">
        <f>+[2]Summary!J13</f>
        <v>84.195307574894926</v>
      </c>
      <c r="K50" s="23">
        <f>+[2]Summary!K13</f>
        <v>84.192879006544374</v>
      </c>
      <c r="L50" s="23">
        <f>+[2]Summary!L13</f>
        <v>2.4285683505524958E-3</v>
      </c>
      <c r="M50" s="23">
        <f>+[2]Summary!M13</f>
        <v>0</v>
      </c>
    </row>
    <row r="51" spans="1:13" x14ac:dyDescent="0.35">
      <c r="A51" s="12">
        <f t="shared" si="4"/>
        <v>44835</v>
      </c>
      <c r="B51" s="23">
        <f>+[2]Summary!B14</f>
        <v>55566.380000000034</v>
      </c>
      <c r="C51" s="23">
        <f>+[2]Summary!C14</f>
        <v>99.88989369708132</v>
      </c>
      <c r="D51" s="23">
        <f>+[2]Summary!D14</f>
        <v>61.249526272683667</v>
      </c>
      <c r="E51" s="23">
        <f>+[2]Summary!E14</f>
        <v>61.249526272683667</v>
      </c>
      <c r="F51" s="23">
        <f>+[2]Summary!F14</f>
        <v>0</v>
      </c>
      <c r="G51" s="23">
        <f>+[2]Summary!G14</f>
        <v>55627.629526272714</v>
      </c>
      <c r="H51" s="23">
        <f>+[2]Summary!H14</f>
        <v>61.249526272680669</v>
      </c>
      <c r="I51" s="23">
        <f>+[2]Summary!I14</f>
        <v>70496.68250000001</v>
      </c>
      <c r="J51" s="23">
        <f>+[2]Summary!J14</f>
        <v>78.908152204570342</v>
      </c>
      <c r="K51" s="23">
        <f>+[2]Summary!K14</f>
        <v>78.821269355476446</v>
      </c>
      <c r="L51" s="23">
        <f>+[2]Summary!L14</f>
        <v>8.6882849093896652E-2</v>
      </c>
      <c r="M51" s="23">
        <f>+[2]Summary!M14</f>
        <v>0</v>
      </c>
    </row>
    <row r="52" spans="1:13" x14ac:dyDescent="0.35">
      <c r="A52" s="12">
        <f t="shared" si="4"/>
        <v>44866</v>
      </c>
      <c r="B52" s="23">
        <f>+[2]Summary!B15</f>
        <v>70449.170000000086</v>
      </c>
      <c r="C52" s="23">
        <f>+[2]Summary!C15</f>
        <v>99.775415040174451</v>
      </c>
      <c r="D52" s="23">
        <f>+[2]Summary!D15</f>
        <v>158.57437433682452</v>
      </c>
      <c r="E52" s="23">
        <f>+[2]Summary!E15</f>
        <v>158.57437433682452</v>
      </c>
      <c r="F52" s="23">
        <f>+[2]Summary!F15</f>
        <v>0</v>
      </c>
      <c r="G52" s="23">
        <f>+[2]Summary!G15</f>
        <v>70607.744374336908</v>
      </c>
      <c r="H52" s="23">
        <f>+[2]Summary!H15</f>
        <v>158.57437433682207</v>
      </c>
      <c r="I52" s="23">
        <f>+[2]Summary!I15</f>
        <v>70246.596666666665</v>
      </c>
      <c r="J52" s="23">
        <f>+[2]Summary!J15</f>
        <v>100.51411417037605</v>
      </c>
      <c r="K52" s="23">
        <f>+[2]Summary!K15</f>
        <v>100.28837458744752</v>
      </c>
      <c r="L52" s="23">
        <f>+[2]Summary!L15</f>
        <v>0.22573958292852581</v>
      </c>
      <c r="M52" s="23">
        <f>+[2]Summary!M15</f>
        <v>0</v>
      </c>
    </row>
    <row r="53" spans="1:13" x14ac:dyDescent="0.35">
      <c r="A53" s="12">
        <f t="shared" si="4"/>
        <v>44896</v>
      </c>
      <c r="B53" s="23">
        <f>+[2]Summary!B16</f>
        <v>53547.880000000012</v>
      </c>
      <c r="C53" s="23">
        <f>+[2]Summary!C16</f>
        <v>99.775415040174451</v>
      </c>
      <c r="D53" s="23">
        <f>+[2]Summary!D16</f>
        <v>120.53117968690547</v>
      </c>
      <c r="E53" s="23">
        <f>+[2]Summary!E16</f>
        <v>120.53117968690547</v>
      </c>
      <c r="F53" s="23">
        <f>+[2]Summary!F16</f>
        <v>0</v>
      </c>
      <c r="G53" s="23">
        <f>+[2]Summary!G16</f>
        <v>53668.411179686918</v>
      </c>
      <c r="H53" s="23">
        <f>+[2]Summary!H16</f>
        <v>120.5311796869064</v>
      </c>
      <c r="I53" s="23">
        <f>+[2]Summary!I16</f>
        <v>69400.996666666673</v>
      </c>
      <c r="J53" s="23">
        <f>+[2]Summary!J16</f>
        <v>77.33089401792968</v>
      </c>
      <c r="K53" s="23">
        <f>+[2]Summary!K16</f>
        <v>77.157220460666792</v>
      </c>
      <c r="L53" s="23">
        <f>+[2]Summary!L16</f>
        <v>0.17367355726288736</v>
      </c>
      <c r="M53" s="23">
        <f>+[2]Summary!M16</f>
        <v>0</v>
      </c>
    </row>
    <row r="54" spans="1:13" x14ac:dyDescent="0.35">
      <c r="A54" s="12">
        <f t="shared" si="4"/>
        <v>44927</v>
      </c>
      <c r="B54" s="23">
        <f>+[2]Summary!B17</f>
        <v>71586.12</v>
      </c>
      <c r="C54" s="23">
        <f>+[2]Summary!C17</f>
        <v>98.869759099406821</v>
      </c>
      <c r="D54" s="23">
        <f>+[2]Summary!D17</f>
        <v>818.34487588285401</v>
      </c>
      <c r="E54" s="23">
        <f>+[2]Summary!E17</f>
        <v>818.34487588285401</v>
      </c>
      <c r="F54" s="23">
        <f>+[2]Summary!F17</f>
        <v>0</v>
      </c>
      <c r="G54" s="23">
        <f>+[2]Summary!G17</f>
        <v>72404.464875882855</v>
      </c>
      <c r="H54" s="23">
        <f>+[2]Summary!H17</f>
        <v>818.34487588285992</v>
      </c>
      <c r="I54" s="23">
        <f>+[2]Summary!I17</f>
        <v>67859.82666666666</v>
      </c>
      <c r="J54" s="23">
        <f>+[2]Summary!J17</f>
        <v>106.69709669542755</v>
      </c>
      <c r="K54" s="23">
        <f>+[2]Summary!K17</f>
        <v>105.49116246883037</v>
      </c>
      <c r="L54" s="23">
        <f>+[2]Summary!L17</f>
        <v>1.2059342265971793</v>
      </c>
      <c r="M54" s="23">
        <f>+[2]Summary!M17</f>
        <v>0</v>
      </c>
    </row>
    <row r="55" spans="1:13" x14ac:dyDescent="0.35">
      <c r="A55" s="12">
        <f t="shared" si="4"/>
        <v>44958</v>
      </c>
      <c r="B55" s="23">
        <f>+[2]Summary!B18</f>
        <v>47715.679999999993</v>
      </c>
      <c r="C55" s="23">
        <f>+[2]Summary!C18</f>
        <v>99.141524590947199</v>
      </c>
      <c r="D55" s="23">
        <f>+[2]Summary!D18</f>
        <v>413.17437950690226</v>
      </c>
      <c r="E55" s="23">
        <f>+[2]Summary!E18</f>
        <v>413.17437950690226</v>
      </c>
      <c r="F55" s="23">
        <f>+[2]Summary!F18</f>
        <v>0</v>
      </c>
      <c r="G55" s="23">
        <f>+[2]Summary!G18</f>
        <v>48128.854379506898</v>
      </c>
      <c r="H55" s="23">
        <f>+[2]Summary!H18</f>
        <v>413.1743795069051</v>
      </c>
      <c r="I55" s="23">
        <f>+[2]Summary!I18</f>
        <v>67042.476666666669</v>
      </c>
      <c r="J55" s="23">
        <f>+[2]Summary!J18</f>
        <v>71.78859847138736</v>
      </c>
      <c r="K55" s="23">
        <f>+[2]Summary!K18</f>
        <v>71.17231100700684</v>
      </c>
      <c r="L55" s="23">
        <f>+[2]Summary!L18</f>
        <v>0.61628746438051962</v>
      </c>
      <c r="M55" s="23">
        <f>+[2]Summary!M18</f>
        <v>0</v>
      </c>
    </row>
    <row r="56" spans="1:13" x14ac:dyDescent="0.35">
      <c r="A56" s="12">
        <f t="shared" si="4"/>
        <v>44986</v>
      </c>
      <c r="B56" s="23">
        <f>+[2]Summary!B19</f>
        <v>49881.969999999987</v>
      </c>
      <c r="C56" s="23">
        <f>+[2]Summary!C19</f>
        <v>98.984848560853962</v>
      </c>
      <c r="D56" s="23">
        <f>+[2]Summary!D19</f>
        <v>511.57075420294086</v>
      </c>
      <c r="E56" s="23">
        <f>+[2]Summary!E19</f>
        <v>511.57075420294086</v>
      </c>
      <c r="F56" s="23">
        <f>+[2]Summary!F19</f>
        <v>0</v>
      </c>
      <c r="G56" s="23">
        <f>+[2]Summary!G19</f>
        <v>50393.540754202928</v>
      </c>
      <c r="H56" s="23">
        <f>+[2]Summary!H19</f>
        <v>511.57075420294132</v>
      </c>
      <c r="I56" s="23">
        <f>+[2]Summary!I19</f>
        <v>64103.794166666681</v>
      </c>
      <c r="J56" s="23">
        <f>+[2]Summary!J19</f>
        <v>78.612415082923533</v>
      </c>
      <c r="K56" s="23">
        <f>+[2]Summary!K19</f>
        <v>77.814380019861758</v>
      </c>
      <c r="L56" s="23">
        <f>+[2]Summary!L19</f>
        <v>0.79803506306177496</v>
      </c>
      <c r="M56" s="23">
        <f>+[2]Summary!M19</f>
        <v>84.596986327149011</v>
      </c>
    </row>
    <row r="57" spans="1:13" x14ac:dyDescent="0.35">
      <c r="A57" s="12">
        <f t="shared" si="4"/>
        <v>45017</v>
      </c>
      <c r="B57" s="23">
        <f>+[2]Summary!B20</f>
        <v>43996.899999999994</v>
      </c>
      <c r="C57" s="23">
        <f>+[2]Summary!C20</f>
        <v>98.116711421201629</v>
      </c>
      <c r="D57" s="23">
        <f>+[2]Summary!D20</f>
        <v>844.49282973653976</v>
      </c>
      <c r="E57" s="23">
        <f>+[2]Summary!E20</f>
        <v>844.49282973653976</v>
      </c>
      <c r="F57" s="23">
        <f>+[2]Summary!F20</f>
        <v>0</v>
      </c>
      <c r="G57" s="23">
        <f>+[2]Summary!G20</f>
        <v>44841.392829736535</v>
      </c>
      <c r="H57" s="23">
        <f>+[2]Summary!H20</f>
        <v>844.49282973654044</v>
      </c>
      <c r="I57" s="23">
        <f>+[2]Summary!I20</f>
        <v>63456.974166666681</v>
      </c>
      <c r="J57" s="23">
        <f>+[2]Summary!J20</f>
        <v>70.66424678863946</v>
      </c>
      <c r="K57" s="23">
        <f>+[2]Summary!K20</f>
        <v>69.333435099575127</v>
      </c>
      <c r="L57" s="23">
        <f>+[2]Summary!L20</f>
        <v>1.3308116890643333</v>
      </c>
      <c r="M57" s="23">
        <f>+[2]Summary!M20</f>
        <v>82.204452647039489</v>
      </c>
    </row>
    <row r="58" spans="1:13" x14ac:dyDescent="0.35">
      <c r="A58" s="12">
        <f t="shared" si="4"/>
        <v>45047</v>
      </c>
      <c r="B58" s="23">
        <f>+[2]Summary!B21</f>
        <v>64695.160000000018</v>
      </c>
      <c r="C58" s="23">
        <f>+[2]Summary!C21</f>
        <v>97.433682387411679</v>
      </c>
      <c r="D58" s="23">
        <f>+[2]Summary!D21</f>
        <v>1704.0136889937583</v>
      </c>
      <c r="E58" s="23">
        <f>+[2]Summary!E21</f>
        <v>1704.0136889937583</v>
      </c>
      <c r="F58" s="23">
        <f>+[2]Summary!F21</f>
        <v>0</v>
      </c>
      <c r="G58" s="23">
        <f>+[2]Summary!G21</f>
        <v>66399.173688993775</v>
      </c>
      <c r="H58" s="23">
        <f>+[2]Summary!H21</f>
        <v>1704.0136889937567</v>
      </c>
      <c r="I58" s="23">
        <f>+[2]Summary!I21</f>
        <v>62015.924166666686</v>
      </c>
      <c r="J58" s="23">
        <f>+[2]Summary!J21</f>
        <v>107.06794195398456</v>
      </c>
      <c r="K58" s="23">
        <f>+[2]Summary!K21</f>
        <v>104.32023850218361</v>
      </c>
      <c r="L58" s="23">
        <f>+[2]Summary!L21</f>
        <v>2.7477034518009447</v>
      </c>
      <c r="M58" s="23">
        <f>+[2]Summary!M21</f>
        <v>82.927313166916534</v>
      </c>
    </row>
    <row r="59" spans="1:13" x14ac:dyDescent="0.35">
      <c r="A59" s="12">
        <f t="shared" si="4"/>
        <v>45078</v>
      </c>
      <c r="B59" s="23">
        <f>+[2]Summary!B22</f>
        <v>44552.189999999988</v>
      </c>
      <c r="C59" s="23">
        <f>+[2]Summary!C22</f>
        <v>96.090221208936185</v>
      </c>
      <c r="D59" s="23">
        <f>+[2]Summary!D22</f>
        <v>1812.7672656585194</v>
      </c>
      <c r="E59" s="23">
        <f>+[2]Summary!E22</f>
        <v>1812.7672656585194</v>
      </c>
      <c r="F59" s="23">
        <f>+[2]Summary!F22</f>
        <v>0</v>
      </c>
      <c r="G59" s="23">
        <f>+[2]Summary!G22</f>
        <v>46364.957265658508</v>
      </c>
      <c r="H59" s="23">
        <f>+[2]Summary!H22</f>
        <v>1812.76726565852</v>
      </c>
      <c r="I59" s="23">
        <f>+[2]Summary!I22</f>
        <v>61355.870833333349</v>
      </c>
      <c r="J59" s="23">
        <f>+[2]Summary!J22</f>
        <v>75.56727112814346</v>
      </c>
      <c r="K59" s="23">
        <f>+[2]Summary!K22</f>
        <v>72.612757988589621</v>
      </c>
      <c r="L59" s="23">
        <f>+[2]Summary!L22</f>
        <v>2.9545131395538391</v>
      </c>
      <c r="M59" s="23">
        <f>+[2]Summary!M22</f>
        <v>84.24585901064269</v>
      </c>
    </row>
    <row r="60" spans="1:13" x14ac:dyDescent="0.35">
      <c r="A60" s="12">
        <f t="shared" si="4"/>
        <v>45108</v>
      </c>
      <c r="B60" s="23">
        <f>+[2]Summary!B23</f>
        <v>47098.889999999992</v>
      </c>
      <c r="C60" s="23">
        <f>+[2]Summary!C23</f>
        <v>95.037241276945096</v>
      </c>
      <c r="D60" s="23">
        <f>+[2]Summary!D23</f>
        <v>2459.4614074767601</v>
      </c>
      <c r="E60" s="23">
        <f>+[2]Summary!E23</f>
        <v>2459.4614074767601</v>
      </c>
      <c r="F60" s="23">
        <f>+[2]Summary!F23</f>
        <v>0</v>
      </c>
      <c r="G60" s="23">
        <f>+[2]Summary!G23</f>
        <v>49558.351407476752</v>
      </c>
      <c r="H60" s="23">
        <f>+[2]Summary!H23</f>
        <v>2459.4614074767596</v>
      </c>
      <c r="I60" s="23">
        <f>+[2]Summary!I23</f>
        <v>60729.957500000011</v>
      </c>
      <c r="J60" s="23">
        <f>+[2]Summary!J23</f>
        <v>81.604455935074114</v>
      </c>
      <c r="K60" s="23">
        <f>+[2]Summary!K23</f>
        <v>77.554623679754727</v>
      </c>
      <c r="L60" s="23">
        <f>+[2]Summary!L23</f>
        <v>4.0498322553193873</v>
      </c>
      <c r="M60" s="23">
        <f>+[2]Summary!M23</f>
        <v>85.638671772359956</v>
      </c>
    </row>
    <row r="61" spans="1:13" x14ac:dyDescent="0.35">
      <c r="A61" s="12">
        <f t="shared" si="4"/>
        <v>45139</v>
      </c>
      <c r="B61" s="23">
        <f>+[2]Summary!B24</f>
        <v>42101.089999999982</v>
      </c>
      <c r="C61" s="23">
        <f>+[2]Summary!C24</f>
        <v>93.190192687812967</v>
      </c>
      <c r="D61" s="23">
        <f>+[2]Summary!D24</f>
        <v>3076.507326189243</v>
      </c>
      <c r="E61" s="23">
        <f>+[2]Summary!E24</f>
        <v>3076.507326189243</v>
      </c>
      <c r="F61" s="23">
        <f>+[2]Summary!F24</f>
        <v>0</v>
      </c>
      <c r="G61" s="23">
        <f>+[2]Summary!G24</f>
        <v>45177.597326189221</v>
      </c>
      <c r="H61" s="23">
        <f>+[2]Summary!H24</f>
        <v>3076.5073261892394</v>
      </c>
      <c r="I61" s="23">
        <f>+[2]Summary!I24</f>
        <v>60206.218333333352</v>
      </c>
      <c r="J61" s="23">
        <f>+[2]Summary!J24</f>
        <v>75.038091706843701</v>
      </c>
      <c r="K61" s="23">
        <f>+[2]Summary!K24</f>
        <v>69.928142250865449</v>
      </c>
      <c r="L61" s="23">
        <f>+[2]Summary!L24</f>
        <v>5.1099494559782528</v>
      </c>
      <c r="M61" s="23">
        <f>+[2]Summary!M24</f>
        <v>84.139897041513336</v>
      </c>
    </row>
    <row r="62" spans="1:13" x14ac:dyDescent="0.35">
      <c r="A62" s="12">
        <f t="shared" si="4"/>
        <v>45170</v>
      </c>
      <c r="B62" s="23">
        <f>+[2]Summary!B25</f>
        <v>43381.36</v>
      </c>
      <c r="C62" s="23">
        <f>+[2]Summary!C25</f>
        <v>92.375085295760201</v>
      </c>
      <c r="D62" s="23">
        <f>+[2]Summary!D25</f>
        <v>3580.8266773974228</v>
      </c>
      <c r="E62" s="23">
        <f>+[2]Summary!E25</f>
        <v>3580.8266773974228</v>
      </c>
      <c r="F62" s="23">
        <f>+[2]Summary!F25</f>
        <v>0</v>
      </c>
      <c r="G62" s="23">
        <f>+[2]Summary!G25</f>
        <v>46962.186677397425</v>
      </c>
      <c r="H62" s="23">
        <f>+[2]Summary!H25</f>
        <v>3580.8266773974246</v>
      </c>
      <c r="I62" s="23">
        <f>+[2]Summary!I25</f>
        <v>59439.091666666682</v>
      </c>
      <c r="J62" s="23">
        <f>+[2]Summary!J25</f>
        <v>79.008923858999211</v>
      </c>
      <c r="K62" s="23">
        <f>+[2]Summary!K25</f>
        <v>72.984560806012738</v>
      </c>
      <c r="L62" s="23">
        <f>+[2]Summary!L25</f>
        <v>6.0243630529864731</v>
      </c>
      <c r="M62" s="23">
        <f>+[2]Summary!M25</f>
        <v>83.74194773819103</v>
      </c>
    </row>
    <row r="63" spans="1:13" x14ac:dyDescent="0.35">
      <c r="A63" s="12">
        <f t="shared" si="4"/>
        <v>45200</v>
      </c>
      <c r="B63" s="23">
        <f>+[2]Summary!B26</f>
        <v>38262.359999999979</v>
      </c>
      <c r="C63" s="23">
        <f>+[2]Summary!C26</f>
        <v>90.349362068360222</v>
      </c>
      <c r="D63" s="23">
        <f>+[2]Summary!D26</f>
        <v>4086.9816268394875</v>
      </c>
      <c r="E63" s="23">
        <f>+[2]Summary!E26</f>
        <v>4086.9816268394875</v>
      </c>
      <c r="F63" s="23">
        <f>+[2]Summary!F26</f>
        <v>0</v>
      </c>
      <c r="G63" s="23">
        <f>+[2]Summary!G26</f>
        <v>42349.341626839465</v>
      </c>
      <c r="H63" s="23">
        <f>+[2]Summary!H26</f>
        <v>4086.9816268394861</v>
      </c>
      <c r="I63" s="23">
        <f>+[2]Summary!I26</f>
        <v>58651.464166666694</v>
      </c>
      <c r="J63" s="23">
        <f>+[2]Summary!J26</f>
        <v>72.205088531971896</v>
      </c>
      <c r="K63" s="23">
        <f>+[2]Summary!K26</f>
        <v>65.236836869531331</v>
      </c>
      <c r="L63" s="23">
        <f>+[2]Summary!L26</f>
        <v>6.968251662440565</v>
      </c>
      <c r="M63" s="23">
        <f>+[2]Summary!M26</f>
        <v>83.302597709457416</v>
      </c>
    </row>
    <row r="64" spans="1:13" x14ac:dyDescent="0.35">
      <c r="A64" s="12">
        <f t="shared" si="4"/>
        <v>45231</v>
      </c>
      <c r="B64" s="23">
        <f>+[2]Summary!B27</f>
        <v>43854.599999999977</v>
      </c>
      <c r="C64" s="23">
        <f>+[2]Summary!C27</f>
        <v>84.444145443618538</v>
      </c>
      <c r="D64" s="23">
        <f>+[2]Summary!D27</f>
        <v>8078.6628326267219</v>
      </c>
      <c r="E64" s="23">
        <f>+[2]Summary!E27</f>
        <v>8078.6628326267219</v>
      </c>
      <c r="F64" s="23">
        <f>+[2]Summary!F27</f>
        <v>0</v>
      </c>
      <c r="G64" s="23">
        <f>+[2]Summary!G27</f>
        <v>51933.2628326267</v>
      </c>
      <c r="H64" s="23">
        <f>+[2]Summary!H27</f>
        <v>8078.6628326267237</v>
      </c>
      <c r="I64" s="23">
        <f>+[2]Summary!I27</f>
        <v>57459.959166666689</v>
      </c>
      <c r="J64" s="23">
        <f>+[2]Summary!J27</f>
        <v>90.381656349581775</v>
      </c>
      <c r="K64" s="23">
        <f>+[2]Summary!K27</f>
        <v>76.322017342192311</v>
      </c>
      <c r="L64" s="23">
        <f>+[2]Summary!L27</f>
        <v>14.059639007389464</v>
      </c>
      <c r="M64" s="23">
        <f>+[2]Summary!M27</f>
        <v>82.235331561854238</v>
      </c>
    </row>
    <row r="65" spans="1:13" x14ac:dyDescent="0.35">
      <c r="A65" s="12">
        <f t="shared" si="4"/>
        <v>45261</v>
      </c>
      <c r="B65" s="23">
        <f>+[2]Summary!B28</f>
        <v>42138.750000000007</v>
      </c>
      <c r="C65" s="23">
        <f>+[2]Summary!C28</f>
        <v>79.418931441045771</v>
      </c>
      <c r="D65" s="23">
        <f>+[2]Summary!D28</f>
        <v>10920.072670360934</v>
      </c>
      <c r="E65" s="23">
        <f>+[2]Summary!E28</f>
        <v>10920.072670360934</v>
      </c>
      <c r="F65" s="23">
        <f>+[2]Summary!F28</f>
        <v>0</v>
      </c>
      <c r="G65" s="23">
        <f>+[2]Summary!G28</f>
        <v>53058.82267036094</v>
      </c>
      <c r="H65" s="23">
        <f>+[2]Summary!H28</f>
        <v>10920.072670360933</v>
      </c>
      <c r="I65" s="23">
        <f>+[2]Summary!I28</f>
        <v>56540.929166666698</v>
      </c>
      <c r="J65" s="23">
        <f>+[2]Summary!J28</f>
        <v>93.841440974481529</v>
      </c>
      <c r="K65" s="23">
        <f>+[2]Summary!K28</f>
        <v>74.527869670812919</v>
      </c>
      <c r="L65" s="23">
        <f>+[2]Summary!L28</f>
        <v>19.31357130366861</v>
      </c>
      <c r="M65" s="23">
        <f>+[2]Summary!M28</f>
        <v>83.584152325963956</v>
      </c>
    </row>
    <row r="66" spans="1:13" x14ac:dyDescent="0.35">
      <c r="A66" s="12">
        <f t="shared" si="4"/>
        <v>45292</v>
      </c>
      <c r="B66" s="23">
        <f>+[2]Summary!B29</f>
        <v>41252.159999999996</v>
      </c>
      <c r="C66" s="23">
        <f>+[2]Summary!C29</f>
        <v>69.838849489423779</v>
      </c>
      <c r="D66" s="23">
        <f>+[2]Summary!D29</f>
        <v>17815.479718559684</v>
      </c>
      <c r="E66" s="23">
        <f>+[2]Summary!E29</f>
        <v>17815.479718559684</v>
      </c>
      <c r="F66" s="23">
        <f>+[2]Summary!F29</f>
        <v>1533.3602814403203</v>
      </c>
      <c r="G66" s="23">
        <f>+[2]Summary!G29</f>
        <v>60601</v>
      </c>
      <c r="H66" s="23">
        <f>+[2]Summary!H29</f>
        <v>19348.840000000004</v>
      </c>
      <c r="I66" s="23">
        <f>+[2]Summary!I29</f>
        <v>55091.665833333362</v>
      </c>
      <c r="J66" s="23">
        <f>+[2]Summary!J29</f>
        <v>110</v>
      </c>
      <c r="K66" s="23">
        <f>+[2]Summary!K29</f>
        <v>74.879129857497006</v>
      </c>
      <c r="L66" s="23">
        <f>+[2]Summary!L29</f>
        <v>35.120870142502994</v>
      </c>
      <c r="M66" s="23">
        <f>+[2]Summary!M29</f>
        <v>83.428345313641259</v>
      </c>
    </row>
    <row r="67" spans="1:13" x14ac:dyDescent="0.35">
      <c r="A67" s="12">
        <f t="shared" si="4"/>
        <v>45323</v>
      </c>
      <c r="B67" s="23">
        <f>+[2]Summary!B30</f>
        <v>1125.8100000000002</v>
      </c>
      <c r="C67" s="23">
        <f>+[2]Summary!C30</f>
        <v>52.190551741423242</v>
      </c>
      <c r="D67" s="23">
        <f>+[2]Summary!D30</f>
        <v>1031.3045780902971</v>
      </c>
      <c r="E67" s="23">
        <f>+[2]Summary!E30</f>
        <v>1031.3045780902971</v>
      </c>
      <c r="F67" s="23">
        <f>+[2]Summary!F30</f>
        <v>44134.885421909705</v>
      </c>
      <c r="G67" s="23">
        <f>+[2]Summary!G30</f>
        <v>46292</v>
      </c>
      <c r="H67" s="23">
        <f>+[2]Summary!H30</f>
        <v>45166.19</v>
      </c>
      <c r="I67" s="23">
        <f>+[2]Summary!I30</f>
        <v>54461.234166666698</v>
      </c>
      <c r="J67" s="23">
        <f>+[2]Summary!J30</f>
        <v>85</v>
      </c>
      <c r="K67" s="23">
        <f>+[2]Summary!K30</f>
        <v>2.0671768042470444</v>
      </c>
      <c r="L67" s="23">
        <f>+[2]Summary!L30</f>
        <v>82.93282319575296</v>
      </c>
      <c r="M67" s="23">
        <f>+[2]Summary!M30</f>
        <v>84.64198361410314</v>
      </c>
    </row>
    <row r="68" spans="1:13" x14ac:dyDescent="0.35">
      <c r="A68" s="12">
        <f>DATE(YEAR(H41),MONTH(H41),1)</f>
        <v>45352</v>
      </c>
      <c r="B68" s="23">
        <f>+[2]Summary!B31</f>
        <v>0</v>
      </c>
      <c r="C68" s="23">
        <f>+[2]Summary!C31</f>
        <v>11.285370100391866</v>
      </c>
      <c r="D68" s="23">
        <f>+[2]Summary!D31</f>
        <v>0</v>
      </c>
      <c r="E68" s="23">
        <f>+[2]Summary!E31</f>
        <v>0</v>
      </c>
      <c r="F68" s="23">
        <f>+[2]Summary!F31</f>
        <v>44417</v>
      </c>
      <c r="G68" s="23">
        <f>+[2]Summary!G31</f>
        <v>44417</v>
      </c>
      <c r="H68" s="23">
        <f>+[2]Summary!H31</f>
        <v>44417</v>
      </c>
      <c r="I68" s="23">
        <f>+[2]Summary!I31</f>
        <v>52255.390000000036</v>
      </c>
      <c r="J68" s="23">
        <f>+[2]Summary!J31</f>
        <v>85</v>
      </c>
      <c r="K68" s="23">
        <f>+[2]Summary!K31</f>
        <v>0</v>
      </c>
      <c r="L68" s="23">
        <f>+[2]Summary!L31</f>
        <v>85</v>
      </c>
      <c r="M68" s="23">
        <f>+[2]Summary!M31</f>
        <v>85.219493595636237</v>
      </c>
    </row>
    <row r="70" spans="1:13" x14ac:dyDescent="0.35">
      <c r="B70" s="23">
        <f>+SUM(B45:B69)</f>
        <v>1174095.7</v>
      </c>
      <c r="H70" s="23">
        <f>+[2]Summary!H33</f>
        <v>147584.33221998104</v>
      </c>
      <c r="I70" s="23">
        <f>+SUM(I45:I69)</f>
        <v>1557161.9933333334</v>
      </c>
    </row>
    <row r="71" spans="1:13" x14ac:dyDescent="0.35">
      <c r="A71" s="31" t="s">
        <v>56</v>
      </c>
      <c r="B71" s="32">
        <f>+B70-SUM(B8:B31)</f>
        <v>1178.8800000001211</v>
      </c>
      <c r="H71" s="32">
        <f>+H70-H33</f>
        <v>-7602.5653567085392</v>
      </c>
      <c r="I71" s="32">
        <f>+I70-SUM(I8:I31)</f>
        <v>0</v>
      </c>
    </row>
    <row r="73" spans="1:13" x14ac:dyDescent="0.35">
      <c r="H73" s="23">
        <f>+[2]Summary!H36</f>
        <v>158653.1571364796</v>
      </c>
    </row>
    <row r="74" spans="1:13" x14ac:dyDescent="0.35">
      <c r="H74" s="32">
        <f>+H73-H36</f>
        <v>-8172.7577584616956</v>
      </c>
    </row>
  </sheetData>
  <mergeCells count="2">
    <mergeCell ref="J4:M4"/>
    <mergeCell ref="J41:M41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2024-09-06T13:46:32Z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