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IBNP Check\"/>
    </mc:Choice>
  </mc:AlternateContent>
  <xr:revisionPtr revIDLastSave="0" documentId="13_ncr:1_{38B9D58D-1273-4EA5-98E1-E5F7CBD4988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Summary" sheetId="2" r:id="rId2"/>
  </sheets>
  <externalReferences>
    <externalReference r:id="rId3"/>
    <externalReference r:id="rId4"/>
    <externalReference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2" l="1"/>
  <c r="M31" i="2" l="1"/>
  <c r="L31" i="2"/>
  <c r="K31" i="2"/>
  <c r="J31" i="2"/>
  <c r="I31" i="2"/>
  <c r="H31" i="2"/>
  <c r="G31" i="2"/>
  <c r="F31" i="2"/>
  <c r="E31" i="2"/>
  <c r="D31" i="2"/>
  <c r="C31" i="2"/>
  <c r="M30" i="2"/>
  <c r="L30" i="2"/>
  <c r="K30" i="2"/>
  <c r="J30" i="2"/>
  <c r="I30" i="2"/>
  <c r="H30" i="2"/>
  <c r="G30" i="2"/>
  <c r="F30" i="2"/>
  <c r="E30" i="2"/>
  <c r="D30" i="2"/>
  <c r="C30" i="2"/>
  <c r="M29" i="2"/>
  <c r="L29" i="2"/>
  <c r="K29" i="2"/>
  <c r="J29" i="2"/>
  <c r="I29" i="2"/>
  <c r="H29" i="2"/>
  <c r="G29" i="2"/>
  <c r="F29" i="2"/>
  <c r="E29" i="2"/>
  <c r="D29" i="2"/>
  <c r="C29" i="2"/>
  <c r="M28" i="2"/>
  <c r="L28" i="2"/>
  <c r="K28" i="2"/>
  <c r="J28" i="2"/>
  <c r="I28" i="2"/>
  <c r="H28" i="2"/>
  <c r="G28" i="2"/>
  <c r="F28" i="2"/>
  <c r="E28" i="2"/>
  <c r="D28" i="2"/>
  <c r="C28" i="2"/>
  <c r="M27" i="2"/>
  <c r="L27" i="2"/>
  <c r="K27" i="2"/>
  <c r="J27" i="2"/>
  <c r="I27" i="2"/>
  <c r="H27" i="2"/>
  <c r="G27" i="2"/>
  <c r="F27" i="2"/>
  <c r="E27" i="2"/>
  <c r="D27" i="2"/>
  <c r="C27" i="2"/>
  <c r="M26" i="2"/>
  <c r="L26" i="2"/>
  <c r="K26" i="2"/>
  <c r="J26" i="2"/>
  <c r="I26" i="2"/>
  <c r="H26" i="2"/>
  <c r="G26" i="2"/>
  <c r="F26" i="2"/>
  <c r="E26" i="2"/>
  <c r="D26" i="2"/>
  <c r="C26" i="2"/>
  <c r="M25" i="2"/>
  <c r="L25" i="2"/>
  <c r="K25" i="2"/>
  <c r="J25" i="2"/>
  <c r="I25" i="2"/>
  <c r="H25" i="2"/>
  <c r="G25" i="2"/>
  <c r="F25" i="2"/>
  <c r="E25" i="2"/>
  <c r="D25" i="2"/>
  <c r="C25" i="2"/>
  <c r="M24" i="2"/>
  <c r="L24" i="2"/>
  <c r="K24" i="2"/>
  <c r="J24" i="2"/>
  <c r="I24" i="2"/>
  <c r="H24" i="2"/>
  <c r="G24" i="2"/>
  <c r="F24" i="2"/>
  <c r="E24" i="2"/>
  <c r="D24" i="2"/>
  <c r="C24" i="2"/>
  <c r="M23" i="2"/>
  <c r="L23" i="2"/>
  <c r="K23" i="2"/>
  <c r="J23" i="2"/>
  <c r="I23" i="2"/>
  <c r="H23" i="2"/>
  <c r="G23" i="2"/>
  <c r="F23" i="2"/>
  <c r="E23" i="2"/>
  <c r="D23" i="2"/>
  <c r="C23" i="2"/>
  <c r="M22" i="2"/>
  <c r="L22" i="2"/>
  <c r="K22" i="2"/>
  <c r="J22" i="2"/>
  <c r="I22" i="2"/>
  <c r="H22" i="2"/>
  <c r="G22" i="2"/>
  <c r="F22" i="2"/>
  <c r="E22" i="2"/>
  <c r="D22" i="2"/>
  <c r="C22" i="2"/>
  <c r="M21" i="2"/>
  <c r="L21" i="2"/>
  <c r="K21" i="2"/>
  <c r="J21" i="2"/>
  <c r="I21" i="2"/>
  <c r="H21" i="2"/>
  <c r="G21" i="2"/>
  <c r="F21" i="2"/>
  <c r="E21" i="2"/>
  <c r="D21" i="2"/>
  <c r="C21" i="2"/>
  <c r="M20" i="2"/>
  <c r="L20" i="2"/>
  <c r="K20" i="2"/>
  <c r="J20" i="2"/>
  <c r="I20" i="2"/>
  <c r="H20" i="2"/>
  <c r="G20" i="2"/>
  <c r="F20" i="2"/>
  <c r="E20" i="2"/>
  <c r="D20" i="2"/>
  <c r="C20" i="2"/>
  <c r="M19" i="2"/>
  <c r="L19" i="2"/>
  <c r="K19" i="2"/>
  <c r="J19" i="2"/>
  <c r="I19" i="2"/>
  <c r="H19" i="2"/>
  <c r="G19" i="2"/>
  <c r="F19" i="2"/>
  <c r="E19" i="2"/>
  <c r="D19" i="2"/>
  <c r="C19" i="2"/>
  <c r="M18" i="2"/>
  <c r="L18" i="2"/>
  <c r="K18" i="2"/>
  <c r="J18" i="2"/>
  <c r="I18" i="2"/>
  <c r="H18" i="2"/>
  <c r="G18" i="2"/>
  <c r="F18" i="2"/>
  <c r="E18" i="2"/>
  <c r="D18" i="2"/>
  <c r="C18" i="2"/>
  <c r="M17" i="2"/>
  <c r="L17" i="2"/>
  <c r="K17" i="2"/>
  <c r="J17" i="2"/>
  <c r="I17" i="2"/>
  <c r="H17" i="2"/>
  <c r="G17" i="2"/>
  <c r="F17" i="2"/>
  <c r="E17" i="2"/>
  <c r="D17" i="2"/>
  <c r="C17" i="2"/>
  <c r="M16" i="2"/>
  <c r="L16" i="2"/>
  <c r="K16" i="2"/>
  <c r="J16" i="2"/>
  <c r="I16" i="2"/>
  <c r="H16" i="2"/>
  <c r="G16" i="2"/>
  <c r="F16" i="2"/>
  <c r="E16" i="2"/>
  <c r="D16" i="2"/>
  <c r="C16" i="2"/>
  <c r="M15" i="2"/>
  <c r="L15" i="2"/>
  <c r="K15" i="2"/>
  <c r="J15" i="2"/>
  <c r="I15" i="2"/>
  <c r="H15" i="2"/>
  <c r="G15" i="2"/>
  <c r="F15" i="2"/>
  <c r="E15" i="2"/>
  <c r="D15" i="2"/>
  <c r="C15" i="2"/>
  <c r="M14" i="2"/>
  <c r="L14" i="2"/>
  <c r="K14" i="2"/>
  <c r="J14" i="2"/>
  <c r="I14" i="2"/>
  <c r="H14" i="2"/>
  <c r="G14" i="2"/>
  <c r="F14" i="2"/>
  <c r="E14" i="2"/>
  <c r="D14" i="2"/>
  <c r="C14" i="2"/>
  <c r="M13" i="2"/>
  <c r="L13" i="2"/>
  <c r="K13" i="2"/>
  <c r="J13" i="2"/>
  <c r="I13" i="2"/>
  <c r="H13" i="2"/>
  <c r="G13" i="2"/>
  <c r="F13" i="2"/>
  <c r="E13" i="2"/>
  <c r="D13" i="2"/>
  <c r="C13" i="2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G10" i="2"/>
  <c r="F10" i="2"/>
  <c r="E10" i="2"/>
  <c r="D10" i="2"/>
  <c r="C10" i="2"/>
  <c r="M9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R8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N66" i="2"/>
  <c r="M66" i="2"/>
  <c r="L66" i="2"/>
  <c r="K66" i="2"/>
  <c r="J66" i="2"/>
  <c r="I66" i="2"/>
  <c r="H66" i="2"/>
  <c r="G66" i="2"/>
  <c r="F66" i="2"/>
  <c r="E66" i="2"/>
  <c r="D66" i="2"/>
  <c r="N65" i="2"/>
  <c r="M65" i="2"/>
  <c r="L65" i="2"/>
  <c r="K65" i="2"/>
  <c r="J65" i="2"/>
  <c r="I65" i="2"/>
  <c r="H65" i="2"/>
  <c r="G65" i="2"/>
  <c r="F65" i="2"/>
  <c r="E65" i="2"/>
  <c r="D65" i="2"/>
  <c r="N64" i="2"/>
  <c r="M64" i="2"/>
  <c r="L64" i="2"/>
  <c r="K64" i="2"/>
  <c r="J64" i="2"/>
  <c r="I64" i="2"/>
  <c r="H64" i="2"/>
  <c r="G64" i="2"/>
  <c r="F64" i="2"/>
  <c r="E64" i="2"/>
  <c r="D64" i="2"/>
  <c r="N63" i="2"/>
  <c r="M63" i="2"/>
  <c r="L63" i="2"/>
  <c r="K63" i="2"/>
  <c r="J63" i="2"/>
  <c r="I63" i="2"/>
  <c r="H63" i="2"/>
  <c r="G63" i="2"/>
  <c r="F63" i="2"/>
  <c r="E63" i="2"/>
  <c r="D63" i="2"/>
  <c r="N62" i="2"/>
  <c r="M62" i="2"/>
  <c r="L62" i="2"/>
  <c r="K62" i="2"/>
  <c r="J62" i="2"/>
  <c r="I62" i="2"/>
  <c r="H62" i="2"/>
  <c r="G62" i="2"/>
  <c r="F62" i="2"/>
  <c r="E62" i="2"/>
  <c r="D62" i="2"/>
  <c r="N61" i="2"/>
  <c r="M61" i="2"/>
  <c r="L61" i="2"/>
  <c r="K61" i="2"/>
  <c r="J61" i="2"/>
  <c r="I61" i="2"/>
  <c r="H61" i="2"/>
  <c r="G61" i="2"/>
  <c r="F61" i="2"/>
  <c r="E61" i="2"/>
  <c r="D61" i="2"/>
  <c r="N60" i="2"/>
  <c r="M60" i="2"/>
  <c r="L60" i="2"/>
  <c r="K60" i="2"/>
  <c r="J60" i="2"/>
  <c r="I60" i="2"/>
  <c r="H60" i="2"/>
  <c r="G60" i="2"/>
  <c r="F60" i="2"/>
  <c r="E60" i="2"/>
  <c r="D60" i="2"/>
  <c r="N59" i="2"/>
  <c r="M59" i="2"/>
  <c r="L59" i="2"/>
  <c r="K59" i="2"/>
  <c r="J59" i="2"/>
  <c r="I59" i="2"/>
  <c r="H59" i="2"/>
  <c r="G59" i="2"/>
  <c r="F59" i="2"/>
  <c r="E59" i="2"/>
  <c r="D59" i="2"/>
  <c r="N58" i="2"/>
  <c r="M58" i="2"/>
  <c r="L58" i="2"/>
  <c r="K58" i="2"/>
  <c r="J58" i="2"/>
  <c r="I58" i="2"/>
  <c r="H58" i="2"/>
  <c r="G58" i="2"/>
  <c r="F58" i="2"/>
  <c r="E58" i="2"/>
  <c r="D58" i="2"/>
  <c r="N57" i="2"/>
  <c r="M57" i="2"/>
  <c r="L57" i="2"/>
  <c r="K57" i="2"/>
  <c r="J57" i="2"/>
  <c r="I57" i="2"/>
  <c r="H57" i="2"/>
  <c r="G57" i="2"/>
  <c r="F57" i="2"/>
  <c r="E57" i="2"/>
  <c r="D57" i="2"/>
  <c r="N56" i="2"/>
  <c r="M56" i="2"/>
  <c r="L56" i="2"/>
  <c r="K56" i="2"/>
  <c r="J56" i="2"/>
  <c r="I56" i="2"/>
  <c r="H56" i="2"/>
  <c r="G56" i="2"/>
  <c r="F56" i="2"/>
  <c r="E56" i="2"/>
  <c r="D56" i="2"/>
  <c r="N55" i="2"/>
  <c r="M55" i="2"/>
  <c r="L55" i="2"/>
  <c r="K55" i="2"/>
  <c r="J55" i="2"/>
  <c r="I55" i="2"/>
  <c r="H55" i="2"/>
  <c r="G55" i="2"/>
  <c r="F55" i="2"/>
  <c r="E55" i="2"/>
  <c r="D55" i="2"/>
  <c r="N54" i="2"/>
  <c r="M54" i="2"/>
  <c r="L54" i="2"/>
  <c r="K54" i="2"/>
  <c r="J54" i="2"/>
  <c r="I54" i="2"/>
  <c r="H54" i="2"/>
  <c r="G54" i="2"/>
  <c r="F54" i="2"/>
  <c r="E54" i="2"/>
  <c r="D54" i="2"/>
  <c r="N53" i="2"/>
  <c r="M53" i="2"/>
  <c r="L53" i="2"/>
  <c r="K53" i="2"/>
  <c r="J53" i="2"/>
  <c r="I53" i="2"/>
  <c r="H53" i="2"/>
  <c r="G53" i="2"/>
  <c r="F53" i="2"/>
  <c r="E53" i="2"/>
  <c r="D53" i="2"/>
  <c r="N52" i="2"/>
  <c r="M52" i="2"/>
  <c r="L52" i="2"/>
  <c r="K52" i="2"/>
  <c r="J52" i="2"/>
  <c r="I52" i="2"/>
  <c r="H52" i="2"/>
  <c r="G52" i="2"/>
  <c r="F52" i="2"/>
  <c r="E52" i="2"/>
  <c r="D52" i="2"/>
  <c r="N51" i="2"/>
  <c r="M51" i="2"/>
  <c r="L51" i="2"/>
  <c r="K51" i="2"/>
  <c r="J51" i="2"/>
  <c r="I51" i="2"/>
  <c r="H51" i="2"/>
  <c r="G51" i="2"/>
  <c r="F51" i="2"/>
  <c r="E51" i="2"/>
  <c r="D51" i="2"/>
  <c r="N50" i="2"/>
  <c r="M50" i="2"/>
  <c r="L50" i="2"/>
  <c r="K50" i="2"/>
  <c r="J50" i="2"/>
  <c r="I50" i="2"/>
  <c r="H50" i="2"/>
  <c r="G50" i="2"/>
  <c r="F50" i="2"/>
  <c r="E50" i="2"/>
  <c r="D50" i="2"/>
  <c r="N49" i="2"/>
  <c r="M49" i="2"/>
  <c r="L49" i="2"/>
  <c r="K49" i="2"/>
  <c r="J49" i="2"/>
  <c r="I49" i="2"/>
  <c r="H49" i="2"/>
  <c r="G49" i="2"/>
  <c r="F49" i="2"/>
  <c r="E49" i="2"/>
  <c r="D49" i="2"/>
  <c r="N48" i="2"/>
  <c r="M48" i="2"/>
  <c r="L48" i="2"/>
  <c r="K48" i="2"/>
  <c r="J48" i="2"/>
  <c r="I48" i="2"/>
  <c r="H48" i="2"/>
  <c r="G48" i="2"/>
  <c r="F48" i="2"/>
  <c r="E48" i="2"/>
  <c r="D48" i="2"/>
  <c r="N47" i="2"/>
  <c r="M47" i="2"/>
  <c r="L47" i="2"/>
  <c r="K47" i="2"/>
  <c r="J47" i="2"/>
  <c r="I47" i="2"/>
  <c r="H47" i="2"/>
  <c r="G47" i="2"/>
  <c r="F47" i="2"/>
  <c r="E47" i="2"/>
  <c r="D47" i="2"/>
  <c r="N46" i="2"/>
  <c r="M46" i="2"/>
  <c r="L46" i="2"/>
  <c r="K46" i="2"/>
  <c r="J46" i="2"/>
  <c r="I46" i="2"/>
  <c r="H46" i="2"/>
  <c r="G46" i="2"/>
  <c r="F46" i="2"/>
  <c r="E46" i="2"/>
  <c r="D46" i="2"/>
  <c r="N45" i="2"/>
  <c r="M45" i="2"/>
  <c r="L45" i="2"/>
  <c r="K45" i="2"/>
  <c r="J45" i="2"/>
  <c r="I45" i="2"/>
  <c r="H45" i="2"/>
  <c r="G45" i="2"/>
  <c r="F45" i="2"/>
  <c r="E45" i="2"/>
  <c r="D45" i="2"/>
  <c r="N44" i="2"/>
  <c r="M44" i="2"/>
  <c r="L44" i="2"/>
  <c r="K44" i="2"/>
  <c r="J44" i="2"/>
  <c r="I44" i="2"/>
  <c r="H44" i="2"/>
  <c r="G44" i="2"/>
  <c r="F44" i="2"/>
  <c r="E44" i="2"/>
  <c r="D44" i="2"/>
  <c r="N43" i="2"/>
  <c r="M43" i="2"/>
  <c r="L43" i="2"/>
  <c r="K43" i="2"/>
  <c r="J43" i="2"/>
  <c r="J68" i="2" s="1"/>
  <c r="J69" i="2" s="1"/>
  <c r="I43" i="2"/>
  <c r="I68" i="2" s="1"/>
  <c r="H43" i="2"/>
  <c r="G43" i="2"/>
  <c r="F43" i="2"/>
  <c r="E43" i="2"/>
  <c r="D43" i="2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K36" i="2"/>
  <c r="G34" i="2"/>
  <c r="O31" i="2"/>
  <c r="A31" i="2"/>
  <c r="R31" i="2" s="1"/>
  <c r="O30" i="2"/>
  <c r="A30" i="2"/>
  <c r="R30" i="2" s="1"/>
  <c r="O29" i="2"/>
  <c r="A29" i="2"/>
  <c r="R29" i="2" s="1"/>
  <c r="O28" i="2"/>
  <c r="A28" i="2"/>
  <c r="R28" i="2" s="1"/>
  <c r="O27" i="2"/>
  <c r="A27" i="2"/>
  <c r="R27" i="2" s="1"/>
  <c r="O26" i="2"/>
  <c r="A26" i="2"/>
  <c r="R26" i="2" s="1"/>
  <c r="O25" i="2"/>
  <c r="A25" i="2"/>
  <c r="R25" i="2" s="1"/>
  <c r="O24" i="2"/>
  <c r="A24" i="2"/>
  <c r="R24" i="2" s="1"/>
  <c r="O23" i="2"/>
  <c r="A23" i="2"/>
  <c r="R23" i="2" s="1"/>
  <c r="O22" i="2"/>
  <c r="A22" i="2"/>
  <c r="R22" i="2" s="1"/>
  <c r="O21" i="2"/>
  <c r="A21" i="2"/>
  <c r="R21" i="2" s="1"/>
  <c r="O20" i="2"/>
  <c r="A20" i="2"/>
  <c r="R20" i="2" s="1"/>
  <c r="A19" i="2"/>
  <c r="R19" i="2" s="1"/>
  <c r="A18" i="2"/>
  <c r="R18" i="2" s="1"/>
  <c r="A17" i="2"/>
  <c r="R17" i="2" s="1"/>
  <c r="A16" i="2"/>
  <c r="R16" i="2" s="1"/>
  <c r="A15" i="2"/>
  <c r="R15" i="2" s="1"/>
  <c r="A14" i="2"/>
  <c r="R14" i="2" s="1"/>
  <c r="A13" i="2"/>
  <c r="R13" i="2" s="1"/>
  <c r="A12" i="2"/>
  <c r="R12" i="2" s="1"/>
  <c r="A11" i="2"/>
  <c r="R11" i="2" s="1"/>
  <c r="A10" i="2"/>
  <c r="R10" i="2" s="1"/>
  <c r="A9" i="2"/>
  <c r="R9" i="2" s="1"/>
  <c r="A8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J29" i="1"/>
  <c r="H29" i="1"/>
  <c r="D29" i="1"/>
  <c r="C29" i="1"/>
  <c r="B29" i="1"/>
  <c r="J28" i="1"/>
  <c r="H28" i="1"/>
  <c r="D28" i="1"/>
  <c r="C28" i="1"/>
  <c r="B28" i="1"/>
  <c r="J27" i="1"/>
  <c r="H27" i="1"/>
  <c r="D27" i="1"/>
  <c r="C27" i="1"/>
  <c r="B27" i="1"/>
  <c r="J26" i="1"/>
  <c r="H26" i="1"/>
  <c r="D26" i="1"/>
  <c r="C26" i="1"/>
  <c r="B26" i="1"/>
  <c r="J25" i="1"/>
  <c r="H25" i="1"/>
  <c r="D25" i="1"/>
  <c r="C25" i="1"/>
  <c r="B25" i="1"/>
  <c r="J24" i="1"/>
  <c r="H24" i="1"/>
  <c r="D24" i="1"/>
  <c r="C24" i="1"/>
  <c r="B24" i="1"/>
  <c r="J23" i="1"/>
  <c r="H23" i="1"/>
  <c r="D23" i="1"/>
  <c r="C23" i="1"/>
  <c r="B23" i="1"/>
  <c r="J22" i="1"/>
  <c r="H22" i="1"/>
  <c r="D22" i="1"/>
  <c r="C22" i="1"/>
  <c r="B22" i="1"/>
  <c r="J21" i="1"/>
  <c r="H21" i="1"/>
  <c r="D21" i="1"/>
  <c r="C21" i="1"/>
  <c r="B21" i="1"/>
  <c r="J20" i="1"/>
  <c r="H20" i="1"/>
  <c r="D20" i="1"/>
  <c r="C20" i="1"/>
  <c r="B20" i="1"/>
  <c r="J19" i="1"/>
  <c r="H19" i="1"/>
  <c r="D19" i="1"/>
  <c r="C19" i="1"/>
  <c r="B19" i="1"/>
  <c r="J18" i="1"/>
  <c r="H18" i="1"/>
  <c r="D18" i="1"/>
  <c r="C18" i="1"/>
  <c r="B18" i="1"/>
  <c r="J17" i="1"/>
  <c r="H17" i="1"/>
  <c r="D17" i="1"/>
  <c r="C17" i="1"/>
  <c r="B17" i="1"/>
  <c r="J16" i="1"/>
  <c r="H16" i="1"/>
  <c r="D16" i="1"/>
  <c r="C16" i="1"/>
  <c r="B16" i="1"/>
  <c r="J15" i="1"/>
  <c r="H15" i="1"/>
  <c r="D15" i="1"/>
  <c r="C15" i="1"/>
  <c r="B15" i="1"/>
  <c r="J14" i="1"/>
  <c r="H14" i="1"/>
  <c r="D14" i="1"/>
  <c r="C14" i="1"/>
  <c r="B14" i="1"/>
  <c r="J13" i="1"/>
  <c r="H13" i="1"/>
  <c r="D13" i="1"/>
  <c r="C13" i="1"/>
  <c r="B13" i="1"/>
  <c r="J12" i="1"/>
  <c r="H12" i="1"/>
  <c r="D12" i="1"/>
  <c r="C12" i="1"/>
  <c r="B12" i="1"/>
  <c r="J11" i="1"/>
  <c r="H11" i="1"/>
  <c r="D11" i="1"/>
  <c r="C11" i="1"/>
  <c r="B11" i="1"/>
  <c r="J10" i="1"/>
  <c r="H10" i="1"/>
  <c r="D10" i="1"/>
  <c r="C10" i="1"/>
  <c r="B10" i="1"/>
  <c r="J9" i="1"/>
  <c r="H9" i="1"/>
  <c r="D9" i="1"/>
  <c r="C9" i="1"/>
  <c r="B9" i="1"/>
  <c r="J8" i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H7" i="1"/>
  <c r="D7" i="1"/>
  <c r="C7" i="1"/>
  <c r="B7" i="1"/>
  <c r="B68" i="2" l="1"/>
  <c r="B69" i="2" s="1"/>
  <c r="C43" i="2"/>
  <c r="J33" i="2" l="1"/>
  <c r="I69" i="2" l="1"/>
  <c r="N28" i="2"/>
  <c r="N27" i="2"/>
  <c r="N26" i="2"/>
  <c r="N25" i="2"/>
  <c r="N24" i="2"/>
  <c r="N23" i="2"/>
  <c r="N22" i="2"/>
  <c r="N21" i="2"/>
  <c r="N20" i="2"/>
  <c r="N31" i="2"/>
  <c r="N30" i="2"/>
  <c r="N29" i="2"/>
  <c r="H33" i="2"/>
  <c r="H36" i="2" s="1"/>
  <c r="J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<sst xmlns="http://schemas.openxmlformats.org/spreadsheetml/2006/main" count="161" uniqueCount="57">
  <si>
    <t>Paid Percentages</t>
  </si>
  <si>
    <t/>
  </si>
  <si>
    <t>3 month</t>
  </si>
  <si>
    <t>6 month</t>
  </si>
  <si>
    <t>12 month</t>
  </si>
  <si>
    <t>avg of 3 &amp; 6</t>
  </si>
  <si>
    <t xml:space="preserve">  Cumulative</t>
  </si>
  <si>
    <t>MONTH</t>
  </si>
  <si>
    <t>3-month</t>
  </si>
  <si>
    <t>6-month</t>
  </si>
  <si>
    <t>12-month</t>
  </si>
  <si>
    <t>Cumulat</t>
  </si>
  <si>
    <t>average</t>
  </si>
  <si>
    <t xml:space="preserve">    Pd Pct</t>
  </si>
  <si>
    <t>OF LAG</t>
  </si>
  <si>
    <t>Pd Pct</t>
  </si>
  <si>
    <t>of 3 &amp; 6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</si>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</sst>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6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0" fillId="0" borderId="0" xfId="0" applyNumberFormat="1"/>
    <xf numFmtId="0" fontId="5" fillId="0" borderId="0" xfId="0" applyFont="1"/>
    <xf numFmtId="43" fontId="5" fillId="0" borderId="0" xfId="0" applyNumberFormat="1" applyFon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PHS.xlsx" TargetMode="External"/><Relationship Id="rId1" Type="http://schemas.openxmlformats.org/officeDocument/2006/relationships/externalLinkPath" Target="/Users/joranias/Documents/GitHub/DMI_IBNP/Process%20Results/Unified_IBNP_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/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/>
      <sheetData sheetId="1"/>
      <sheetData sheetId="2"/>
      <sheetData sheetId="3">
        <row r="8">
          <cell r="B8">
            <v>61291.470000000008</v>
          </cell>
          <cell r="C8">
            <v>100</v>
          </cell>
          <cell r="D8">
            <v>0</v>
          </cell>
          <cell r="E8">
            <v>0</v>
          </cell>
          <cell r="G8">
            <v>61291.470000000008</v>
          </cell>
          <cell r="H8">
            <v>0</v>
          </cell>
          <cell r="I8">
            <v>201899.35064934249</v>
          </cell>
          <cell r="J8">
            <v>30.357437903032508</v>
          </cell>
          <cell r="K8">
            <v>30.357437903032508</v>
          </cell>
          <cell r="L8">
            <v>0</v>
          </cell>
        </row>
        <row r="9">
          <cell r="B9">
            <v>49162.160000000018</v>
          </cell>
          <cell r="C9">
            <v>100</v>
          </cell>
          <cell r="D9">
            <v>0</v>
          </cell>
          <cell r="E9">
            <v>0</v>
          </cell>
          <cell r="G9">
            <v>49162.160000000018</v>
          </cell>
          <cell r="H9">
            <v>0</v>
          </cell>
          <cell r="I9">
            <v>207525.31168830235</v>
          </cell>
          <cell r="J9">
            <v>23.689717461472995</v>
          </cell>
          <cell r="K9">
            <v>23.689717461472995</v>
          </cell>
          <cell r="L9">
            <v>0</v>
          </cell>
        </row>
        <row r="10">
          <cell r="B10">
            <v>50068.54</v>
          </cell>
          <cell r="C10">
            <v>100</v>
          </cell>
          <cell r="D10">
            <v>0</v>
          </cell>
          <cell r="E10">
            <v>0</v>
          </cell>
          <cell r="G10">
            <v>50068.54</v>
          </cell>
          <cell r="H10">
            <v>0</v>
          </cell>
          <cell r="I10">
            <v>206143.07792206929</v>
          </cell>
          <cell r="J10">
            <v>24.288247029535476</v>
          </cell>
          <cell r="K10">
            <v>24.28824702953548</v>
          </cell>
          <cell r="L10">
            <v>0</v>
          </cell>
        </row>
        <row r="11">
          <cell r="B11">
            <v>50070.260000000009</v>
          </cell>
          <cell r="C11">
            <v>100</v>
          </cell>
          <cell r="D11">
            <v>0</v>
          </cell>
          <cell r="E11">
            <v>0</v>
          </cell>
          <cell r="G11">
            <v>50070.260000000009</v>
          </cell>
          <cell r="H11">
            <v>0</v>
          </cell>
          <cell r="I11">
            <v>212860.25974025033</v>
          </cell>
          <cell r="J11">
            <v>23.522596496452589</v>
          </cell>
          <cell r="K11">
            <v>23.522596496452593</v>
          </cell>
          <cell r="L11">
            <v>0</v>
          </cell>
        </row>
        <row r="12">
          <cell r="B12">
            <v>52418.15</v>
          </cell>
          <cell r="C12">
            <v>99.479943946523065</v>
          </cell>
          <cell r="D12">
            <v>274.02886590101105</v>
          </cell>
          <cell r="E12">
            <v>274.02886590101105</v>
          </cell>
          <cell r="G12">
            <v>52692.178865901013</v>
          </cell>
          <cell r="H12">
            <v>274.02886590101116</v>
          </cell>
          <cell r="I12">
            <v>210128.10389609516</v>
          </cell>
          <cell r="J12">
            <v>25.076216788191459</v>
          </cell>
          <cell r="K12">
            <v>24.945806404801473</v>
          </cell>
          <cell r="L12">
            <v>0.1304103833899859</v>
          </cell>
        </row>
        <row r="13">
          <cell r="B13">
            <v>50196.820000000007</v>
          </cell>
          <cell r="C13">
            <v>99.469608576416945</v>
          </cell>
          <cell r="D13">
            <v>267.65927000395226</v>
          </cell>
          <cell r="E13">
            <v>267.65927000395226</v>
          </cell>
          <cell r="G13">
            <v>50464.479270003962</v>
          </cell>
          <cell r="H13">
            <v>267.65927000395459</v>
          </cell>
          <cell r="I13">
            <v>196156.38961038177</v>
          </cell>
          <cell r="J13">
            <v>25.726655843452104</v>
          </cell>
          <cell r="K13">
            <v>25.590203867283705</v>
          </cell>
          <cell r="L13">
            <v>0.13645197616839866</v>
          </cell>
        </row>
        <row r="14">
          <cell r="B14">
            <v>40020.400000000009</v>
          </cell>
          <cell r="C14">
            <v>99.469608576416945</v>
          </cell>
          <cell r="D14">
            <v>213.39660658316944</v>
          </cell>
          <cell r="E14">
            <v>213.39660658316944</v>
          </cell>
          <cell r="G14">
            <v>40233.796606583179</v>
          </cell>
          <cell r="H14">
            <v>213.39660658317007</v>
          </cell>
          <cell r="I14">
            <v>191887.85714285</v>
          </cell>
          <cell r="J14">
            <v>20.967348953525143</v>
          </cell>
          <cell r="K14">
            <v>20.856139932922911</v>
          </cell>
          <cell r="L14">
            <v>0.11120902060223159</v>
          </cell>
        </row>
        <row r="15">
          <cell r="B15">
            <v>49119.38</v>
          </cell>
          <cell r="C15">
            <v>99.469608576416945</v>
          </cell>
          <cell r="D15">
            <v>261.91414902072938</v>
          </cell>
          <cell r="E15">
            <v>261.91414902072938</v>
          </cell>
          <cell r="G15">
            <v>49381.29414902073</v>
          </cell>
          <cell r="H15">
            <v>261.91414902073302</v>
          </cell>
          <cell r="I15">
            <v>187097.05194804538</v>
          </cell>
          <cell r="J15">
            <v>26.393411138692517</v>
          </cell>
          <cell r="K15">
            <v>26.253422749621873</v>
          </cell>
          <cell r="L15">
            <v>0.13998838907064481</v>
          </cell>
        </row>
        <row r="16">
          <cell r="B16">
            <v>34229.75</v>
          </cell>
          <cell r="C16">
            <v>99.469608576416945</v>
          </cell>
          <cell r="D16">
            <v>182.51972729383621</v>
          </cell>
          <cell r="E16">
            <v>182.51972729383621</v>
          </cell>
          <cell r="G16">
            <v>34412.269727293839</v>
          </cell>
          <cell r="H16">
            <v>182.51972729383851</v>
          </cell>
          <cell r="I16">
            <v>172284.25974025385</v>
          </cell>
          <cell r="J16">
            <v>19.974122870641725</v>
          </cell>
          <cell r="K16">
            <v>19.868181835999899</v>
          </cell>
          <cell r="L16">
            <v>0.1059410346418268</v>
          </cell>
        </row>
        <row r="17">
          <cell r="B17">
            <v>42245.58</v>
          </cell>
          <cell r="C17">
            <v>99.458571527273207</v>
          </cell>
          <cell r="D17">
            <v>229.97474735081263</v>
          </cell>
          <cell r="E17">
            <v>229.97474735081263</v>
          </cell>
          <cell r="G17">
            <v>42475.554747350812</v>
          </cell>
          <cell r="H17">
            <v>229.9747473508105</v>
          </cell>
          <cell r="I17">
            <v>160482.33766233767</v>
          </cell>
          <cell r="J17">
            <v>26.467432719431944</v>
          </cell>
          <cell r="K17">
            <v>26.324130502689137</v>
          </cell>
          <cell r="L17">
            <v>0.14330221674280708</v>
          </cell>
        </row>
        <row r="18">
          <cell r="B18">
            <v>30918.9</v>
          </cell>
          <cell r="C18">
            <v>99.398989125310038</v>
          </cell>
          <cell r="D18">
            <v>186.94953839042154</v>
          </cell>
          <cell r="E18">
            <v>186.94953839042154</v>
          </cell>
          <cell r="G18">
            <v>31105.849538390423</v>
          </cell>
          <cell r="H18">
            <v>186.94953839042137</v>
          </cell>
          <cell r="I18">
            <v>156251.81818181818</v>
          </cell>
          <cell r="J18">
            <v>19.90751205352052</v>
          </cell>
          <cell r="K18">
            <v>19.787865741198647</v>
          </cell>
          <cell r="L18">
            <v>0.11964631232187273</v>
          </cell>
        </row>
        <row r="19">
          <cell r="B19">
            <v>38527.72</v>
          </cell>
          <cell r="C19">
            <v>99.367800212725982</v>
          </cell>
          <cell r="D19">
            <v>245.12182352843811</v>
          </cell>
          <cell r="E19">
            <v>245.12182352843811</v>
          </cell>
          <cell r="G19">
            <v>38772.841823528441</v>
          </cell>
          <cell r="H19">
            <v>245.12182352843956</v>
          </cell>
          <cell r="I19">
            <v>158404.49350649351</v>
          </cell>
          <cell r="J19">
            <v>24.477109812506058</v>
          </cell>
          <cell r="K19">
            <v>24.322365576340562</v>
          </cell>
          <cell r="L19">
            <v>0.15474423616549515</v>
          </cell>
          <cell r="M19">
            <v>24.33000543510768</v>
          </cell>
        </row>
        <row r="20">
          <cell r="B20">
            <v>25276.89</v>
          </cell>
          <cell r="C20">
            <v>98.599791460426331</v>
          </cell>
          <cell r="D20">
            <v>358.95529501266009</v>
          </cell>
          <cell r="E20">
            <v>358.95529501266009</v>
          </cell>
          <cell r="G20">
            <v>25635.845295012659</v>
          </cell>
          <cell r="H20">
            <v>358.95529501265992</v>
          </cell>
          <cell r="I20">
            <v>150015.16883116885</v>
          </cell>
          <cell r="J20">
            <v>17.088835412280165</v>
          </cell>
          <cell r="K20">
            <v>16.84955607952373</v>
          </cell>
          <cell r="L20">
            <v>0.23927933275643554</v>
          </cell>
          <cell r="M20">
            <v>23.28746407263144</v>
          </cell>
        </row>
        <row r="21">
          <cell r="B21">
            <v>28839.73</v>
          </cell>
          <cell r="C21">
            <v>98.327139205514356</v>
          </cell>
          <cell r="D21">
            <v>490.65653725279617</v>
          </cell>
          <cell r="E21">
            <v>490.65653725279617</v>
          </cell>
          <cell r="G21">
            <v>29330.386537252794</v>
          </cell>
          <cell r="H21">
            <v>490.65653725279481</v>
          </cell>
          <cell r="I21">
            <v>147647.96103896105</v>
          </cell>
          <cell r="J21">
            <v>19.865080649175475</v>
          </cell>
          <cell r="K21">
            <v>19.532765503202466</v>
          </cell>
          <cell r="L21">
            <v>0.33231514597300915</v>
          </cell>
          <cell r="M21">
            <v>23.013528562210379</v>
          </cell>
        </row>
        <row r="22">
          <cell r="B22">
            <v>28633.949999999997</v>
          </cell>
          <cell r="C22">
            <v>98.005818039002406</v>
          </cell>
          <cell r="D22">
            <v>582.63180395457005</v>
          </cell>
          <cell r="E22">
            <v>582.63180395457005</v>
          </cell>
          <cell r="G22">
            <v>29216.581803954567</v>
          </cell>
          <cell r="H22">
            <v>582.63180395456948</v>
          </cell>
          <cell r="I22">
            <v>140636.83116883115</v>
          </cell>
          <cell r="J22">
            <v>20.774488134534799</v>
          </cell>
          <cell r="K22">
            <v>20.360207039666321</v>
          </cell>
          <cell r="L22">
            <v>0.41428109486847831</v>
          </cell>
          <cell r="M22">
            <v>22.736317996709531</v>
          </cell>
        </row>
        <row r="23">
          <cell r="B23">
            <v>28830.360000000004</v>
          </cell>
          <cell r="C23">
            <v>97.506141685171727</v>
          </cell>
          <cell r="D23">
            <v>737.37747964266646</v>
          </cell>
          <cell r="E23">
            <v>737.37747964266646</v>
          </cell>
          <cell r="F23">
            <v>0</v>
          </cell>
          <cell r="G23">
            <v>29567.73747964267</v>
          </cell>
          <cell r="H23">
            <v>737.377479642666</v>
          </cell>
          <cell r="I23">
            <v>152259.29870129869</v>
          </cell>
          <cell r="J23">
            <v>19.419331188204453</v>
          </cell>
          <cell r="K23">
            <v>18.935040582683374</v>
          </cell>
          <cell r="L23">
            <v>0.48429060552107828</v>
          </cell>
          <cell r="M23">
            <v>22.403976956947893</v>
          </cell>
        </row>
        <row r="24">
          <cell r="B24">
            <v>34075.03</v>
          </cell>
          <cell r="C24">
            <v>97.085573384214371</v>
          </cell>
          <cell r="D24">
            <v>1022.9035159804772</v>
          </cell>
          <cell r="E24">
            <v>1022.9035159804772</v>
          </cell>
          <cell r="F24">
            <v>0</v>
          </cell>
          <cell r="G24">
            <v>35097.933515980476</v>
          </cell>
          <cell r="H24">
            <v>1022.9035159804771</v>
          </cell>
          <cell r="I24">
            <v>160817.75324675324</v>
          </cell>
          <cell r="J24">
            <v>21.824663513441461</v>
          </cell>
          <cell r="K24">
            <v>21.188599711200069</v>
          </cell>
          <cell r="L24">
            <v>0.63606380224139158</v>
          </cell>
          <cell r="M24">
            <v>22.07231734701951</v>
          </cell>
        </row>
        <row r="25">
          <cell r="B25">
            <v>41905.97</v>
          </cell>
          <cell r="C25">
            <v>96.37128934335432</v>
          </cell>
          <cell r="D25">
            <v>1577.9039686217575</v>
          </cell>
          <cell r="E25">
            <v>1577.9039686217575</v>
          </cell>
          <cell r="F25">
            <v>0</v>
          </cell>
          <cell r="G25">
            <v>43483.87396862176</v>
          </cell>
          <cell r="H25">
            <v>1577.9039686217584</v>
          </cell>
          <cell r="I25">
            <v>161950.24675324676</v>
          </cell>
          <cell r="J25">
            <v>26.850143695597676</v>
          </cell>
          <cell r="K25">
            <v>25.875829669990839</v>
          </cell>
          <cell r="L25">
            <v>0.97431402560683722</v>
          </cell>
          <cell r="M25">
            <v>22.10167615527644</v>
          </cell>
        </row>
        <row r="26">
          <cell r="B26">
            <v>51907.5</v>
          </cell>
          <cell r="C26">
            <v>94.759075252368561</v>
          </cell>
          <cell r="D26">
            <v>2870.8944300390745</v>
          </cell>
          <cell r="E26">
            <v>2870.8944300390745</v>
          </cell>
          <cell r="F26">
            <v>0</v>
          </cell>
          <cell r="G26">
            <v>54778.394430039072</v>
          </cell>
          <cell r="H26">
            <v>2870.8944300390722</v>
          </cell>
          <cell r="I26">
            <v>172427.05194805196</v>
          </cell>
          <cell r="J26">
            <v>31.769025690088615</v>
          </cell>
          <cell r="K26">
            <v>30.10403496061538</v>
          </cell>
          <cell r="L26">
            <v>1.6649907294732351</v>
          </cell>
          <cell r="M26">
            <v>23.08308606283375</v>
          </cell>
        </row>
        <row r="27">
          <cell r="B27">
            <v>73550.490000000005</v>
          </cell>
          <cell r="C27">
            <v>93.850457664698212</v>
          </cell>
          <cell r="D27">
            <v>4819.3888798405314</v>
          </cell>
          <cell r="E27">
            <v>4819.3888798405314</v>
          </cell>
          <cell r="F27">
            <v>0</v>
          </cell>
          <cell r="G27">
            <v>78369.878879840544</v>
          </cell>
          <cell r="H27">
            <v>4819.3888798405387</v>
          </cell>
          <cell r="I27">
            <v>182018.36363636365</v>
          </cell>
          <cell r="J27">
            <v>43.056028696317647</v>
          </cell>
          <cell r="K27">
            <v>40.408279983737906</v>
          </cell>
          <cell r="L27">
            <v>2.647748712579741</v>
          </cell>
          <cell r="M27">
            <v>24.657907087385762</v>
          </cell>
        </row>
        <row r="28">
          <cell r="B28">
            <v>34325.03</v>
          </cell>
          <cell r="C28">
            <v>91.563932739853968</v>
          </cell>
          <cell r="D28">
            <v>3162.4707799438329</v>
          </cell>
          <cell r="E28">
            <v>3162.4707799438329</v>
          </cell>
          <cell r="F28">
            <v>0</v>
          </cell>
          <cell r="G28">
            <v>37487.500779943832</v>
          </cell>
          <cell r="H28">
            <v>3162.4707799438329</v>
          </cell>
          <cell r="I28">
            <v>195085.09090909091</v>
          </cell>
          <cell r="J28">
            <v>19.21597422194241</v>
          </cell>
          <cell r="K28">
            <v>17.594901711887026</v>
          </cell>
          <cell r="L28">
            <v>1.6210725100553844</v>
          </cell>
          <cell r="M28">
            <v>24.526483897351355</v>
          </cell>
        </row>
        <row r="29">
          <cell r="B29">
            <v>32435.03</v>
          </cell>
          <cell r="C29">
            <v>81.814681403864711</v>
          </cell>
          <cell r="D29">
            <v>7209.480549261707</v>
          </cell>
          <cell r="E29">
            <v>7209.480549261707</v>
          </cell>
          <cell r="F29">
            <v>17942.489450738292</v>
          </cell>
          <cell r="G29">
            <v>57587</v>
          </cell>
          <cell r="H29">
            <v>25151.97</v>
          </cell>
          <cell r="I29">
            <v>191956</v>
          </cell>
          <cell r="J29">
            <v>30</v>
          </cell>
          <cell r="K29">
            <v>16.897117047656753</v>
          </cell>
          <cell r="L29">
            <v>13.102882952343247</v>
          </cell>
          <cell r="M29">
            <v>24.901816460682035</v>
          </cell>
        </row>
        <row r="30">
          <cell r="B30">
            <v>8125.03</v>
          </cell>
          <cell r="C30">
            <v>60.035424703889518</v>
          </cell>
          <cell r="D30">
            <v>5408.6961959497785</v>
          </cell>
          <cell r="E30">
            <v>5408.6961959497785</v>
          </cell>
          <cell r="F30">
            <v>46429.273804050223</v>
          </cell>
          <cell r="G30">
            <v>59963</v>
          </cell>
          <cell r="H30">
            <v>51837.97</v>
          </cell>
          <cell r="I30">
            <v>199877.35064935064</v>
          </cell>
          <cell r="J30">
            <v>30</v>
          </cell>
          <cell r="K30">
            <v>4.0650078528676934</v>
          </cell>
          <cell r="L30">
            <v>25.934992147132306</v>
          </cell>
          <cell r="M30">
            <v>25.795643874724583</v>
          </cell>
        </row>
        <row r="31">
          <cell r="B31">
            <v>215</v>
          </cell>
          <cell r="C31">
            <v>18.700943858303695</v>
          </cell>
          <cell r="D31">
            <v>934.67459198341237</v>
          </cell>
          <cell r="E31">
            <v>934.67459198341237</v>
          </cell>
          <cell r="F31">
            <v>60419.325408016586</v>
          </cell>
          <cell r="G31">
            <v>61569</v>
          </cell>
          <cell r="H31">
            <v>61354</v>
          </cell>
          <cell r="I31">
            <v>205229.92207792206</v>
          </cell>
          <cell r="J31">
            <v>30</v>
          </cell>
          <cell r="K31">
            <v>0.10476055237129038</v>
          </cell>
          <cell r="L31">
            <v>29.895239447628711</v>
          </cell>
          <cell r="M31">
            <v>26.315918058864067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8">
          <cell r="B8">
            <v>57502.55000000001</v>
          </cell>
          <cell r="C8">
            <v>1</v>
          </cell>
          <cell r="D8">
            <v>0</v>
          </cell>
          <cell r="E8">
            <v>0</v>
          </cell>
          <cell r="G8">
            <v>57502.55000000001</v>
          </cell>
          <cell r="H8">
            <v>0</v>
          </cell>
          <cell r="I8">
            <v>201732.1888</v>
          </cell>
          <cell r="J8">
            <v>28.504399987950762</v>
          </cell>
          <cell r="K8">
            <v>28.504399987950762</v>
          </cell>
          <cell r="L8">
            <v>0</v>
          </cell>
        </row>
        <row r="9">
          <cell r="B9">
            <v>48383.240000000013</v>
          </cell>
          <cell r="C9">
            <v>1</v>
          </cell>
          <cell r="D9">
            <v>0</v>
          </cell>
          <cell r="E9">
            <v>0</v>
          </cell>
          <cell r="G9">
            <v>48383.240000000013</v>
          </cell>
          <cell r="H9">
            <v>0</v>
          </cell>
          <cell r="I9">
            <v>207424.00219999999</v>
          </cell>
          <cell r="J9">
            <v>23.325767262627821</v>
          </cell>
          <cell r="K9">
            <v>23.325767262627821</v>
          </cell>
          <cell r="L9">
            <v>0</v>
          </cell>
        </row>
        <row r="10">
          <cell r="B10">
            <v>49153.54</v>
          </cell>
          <cell r="C10">
            <v>1</v>
          </cell>
          <cell r="D10">
            <v>0</v>
          </cell>
          <cell r="E10">
            <v>0</v>
          </cell>
          <cell r="G10">
            <v>49153.54</v>
          </cell>
          <cell r="H10">
            <v>0</v>
          </cell>
          <cell r="I10">
            <v>205939.54509999999</v>
          </cell>
          <cell r="J10">
            <v>23.867946283037604</v>
          </cell>
          <cell r="K10">
            <v>23.867946283037604</v>
          </cell>
          <cell r="L10">
            <v>0</v>
          </cell>
        </row>
        <row r="11">
          <cell r="B11">
            <v>49790.260000000009</v>
          </cell>
          <cell r="C11">
            <v>1</v>
          </cell>
          <cell r="D11">
            <v>0</v>
          </cell>
          <cell r="E11">
            <v>0</v>
          </cell>
          <cell r="G11">
            <v>49790.260000000009</v>
          </cell>
          <cell r="H11">
            <v>0</v>
          </cell>
          <cell r="I11">
            <v>214440.73120000001</v>
          </cell>
          <cell r="J11">
            <v>23.218658004650568</v>
          </cell>
          <cell r="K11">
            <v>23.218658004650568</v>
          </cell>
          <cell r="L11">
            <v>0</v>
          </cell>
        </row>
        <row r="12">
          <cell r="B12">
            <v>51767.18</v>
          </cell>
          <cell r="C12">
            <v>0.99717354688165749</v>
          </cell>
          <cell r="D12">
            <v>146.73223913365658</v>
          </cell>
          <cell r="E12">
            <v>146.73223913365658</v>
          </cell>
          <cell r="G12">
            <v>51913.912239133657</v>
          </cell>
          <cell r="H12">
            <v>146.73223913365655</v>
          </cell>
          <cell r="I12">
            <v>210056.03959999999</v>
          </cell>
          <cell r="J12">
            <v>24.714315445531071</v>
          </cell>
          <cell r="K12">
            <v>24.644461591572348</v>
          </cell>
          <cell r="L12">
            <v>6.9853853958722567E-2</v>
          </cell>
        </row>
        <row r="13">
          <cell r="B13">
            <v>49566.820000000007</v>
          </cell>
          <cell r="C13">
            <v>0.99703468120976635</v>
          </cell>
          <cell r="D13">
            <v>147.41856576120813</v>
          </cell>
          <cell r="E13">
            <v>147.41856576120813</v>
          </cell>
          <cell r="G13">
            <v>49714.238565761218</v>
          </cell>
          <cell r="H13">
            <v>147.41856576121063</v>
          </cell>
          <cell r="I13">
            <v>196084.93840000001</v>
          </cell>
          <cell r="J13">
            <v>25.35342029398889</v>
          </cell>
          <cell r="K13">
            <v>25.278239320394434</v>
          </cell>
          <cell r="L13">
            <v>7.5180973594456191E-2</v>
          </cell>
        </row>
        <row r="14">
          <cell r="B14">
            <v>39620.030000000013</v>
          </cell>
          <cell r="C14">
            <v>0.99703468120976635</v>
          </cell>
          <cell r="D14">
            <v>117.83543907024981</v>
          </cell>
          <cell r="E14">
            <v>117.83543907024981</v>
          </cell>
          <cell r="G14">
            <v>39737.865439070265</v>
          </cell>
          <cell r="H14">
            <v>117.8354390702516</v>
          </cell>
          <cell r="I14">
            <v>191816.40530000001</v>
          </cell>
          <cell r="J14">
            <v>20.716614607035524</v>
          </cell>
          <cell r="K14">
            <v>20.655183240471253</v>
          </cell>
          <cell r="L14">
            <v>6.1431366564271173E-2</v>
          </cell>
        </row>
        <row r="15">
          <cell r="B15">
            <v>48719.38</v>
          </cell>
          <cell r="C15">
            <v>0.99703468120976635</v>
          </cell>
          <cell r="D15">
            <v>144.89816220559007</v>
          </cell>
          <cell r="E15">
            <v>144.89816220559007</v>
          </cell>
          <cell r="G15">
            <v>48864.278162205585</v>
          </cell>
          <cell r="H15">
            <v>144.89816220558714</v>
          </cell>
          <cell r="I15">
            <v>186908.87419999999</v>
          </cell>
          <cell r="J15">
            <v>26.143369795229116</v>
          </cell>
          <cell r="K15">
            <v>26.065846369535301</v>
          </cell>
          <cell r="L15">
            <v>7.752342569381554E-2</v>
          </cell>
        </row>
        <row r="16">
          <cell r="B16">
            <v>32990.920000000013</v>
          </cell>
          <cell r="C16">
            <v>0.99703468120976635</v>
          </cell>
          <cell r="D16">
            <v>98.11955073056447</v>
          </cell>
          <cell r="E16">
            <v>98.11955073056447</v>
          </cell>
          <cell r="G16">
            <v>33089.03955073058</v>
          </cell>
          <cell r="H16">
            <v>98.119550730567425</v>
          </cell>
          <cell r="I16">
            <v>172213.4724</v>
          </cell>
          <cell r="J16">
            <v>19.213966880520655</v>
          </cell>
          <cell r="K16">
            <v>19.156991343494919</v>
          </cell>
          <cell r="L16">
            <v>5.6975537025735434E-2</v>
          </cell>
        </row>
        <row r="17">
          <cell r="B17">
            <v>40469.47</v>
          </cell>
          <cell r="C17">
            <v>0.99703468120976635</v>
          </cell>
          <cell r="D17">
            <v>120.3617909019832</v>
          </cell>
          <cell r="E17">
            <v>120.3617909019832</v>
          </cell>
          <cell r="G17">
            <v>40589.831790901982</v>
          </cell>
          <cell r="H17">
            <v>120.36179090198129</v>
          </cell>
          <cell r="I17">
            <v>160471.8328</v>
          </cell>
          <cell r="J17">
            <v>25.294053842763851</v>
          </cell>
          <cell r="K17">
            <v>25.219048909622721</v>
          </cell>
          <cell r="L17">
            <v>7.5004933141130437E-2</v>
          </cell>
        </row>
        <row r="18">
          <cell r="B18">
            <v>30288.720000000001</v>
          </cell>
          <cell r="C18">
            <v>0.99686627722654431</v>
          </cell>
          <cell r="D18">
            <v>95.214828519325835</v>
          </cell>
          <cell r="E18">
            <v>95.214828519325835</v>
          </cell>
          <cell r="G18">
            <v>30383.934828519326</v>
          </cell>
          <cell r="H18">
            <v>95.214828519325238</v>
          </cell>
          <cell r="I18">
            <v>156240.35630000001</v>
          </cell>
          <cell r="J18">
            <v>19.446918547842127</v>
          </cell>
          <cell r="K18">
            <v>19.385977296315215</v>
          </cell>
          <cell r="L18">
            <v>6.0941251526912765E-2</v>
          </cell>
        </row>
        <row r="19">
          <cell r="B19">
            <v>32721.55</v>
          </cell>
          <cell r="C19">
            <v>0.99669493862268488</v>
          </cell>
          <cell r="D19">
            <v>108.5053479456128</v>
          </cell>
          <cell r="E19">
            <v>108.5053479456128</v>
          </cell>
          <cell r="G19">
            <v>32830.055347945614</v>
          </cell>
          <cell r="H19">
            <v>108.50534794561463</v>
          </cell>
          <cell r="I19">
            <v>158393.6072</v>
          </cell>
          <cell r="J19">
            <v>20.726881550523597</v>
          </cell>
          <cell r="K19">
            <v>20.658377934838771</v>
          </cell>
          <cell r="L19">
            <v>6.8503615684825547E-2</v>
          </cell>
          <cell r="M19">
            <v>23.519811340786188</v>
          </cell>
        </row>
        <row r="20">
          <cell r="B20">
            <v>24056.89</v>
          </cell>
          <cell r="C20">
            <v>0.98468256037443747</v>
          </cell>
          <cell r="D20">
            <v>374.22208433718481</v>
          </cell>
          <cell r="E20">
            <v>374.22208433718481</v>
          </cell>
          <cell r="G20">
            <v>24431.112084337183</v>
          </cell>
          <cell r="H20">
            <v>374.22208433718333</v>
          </cell>
          <cell r="I20">
            <v>150005.36910000001</v>
          </cell>
          <cell r="J20">
            <v>16.286825085607674</v>
          </cell>
          <cell r="K20">
            <v>16.037352625666781</v>
          </cell>
          <cell r="L20">
            <v>0.24947245994089329</v>
          </cell>
          <cell r="M20">
            <v>22.57386413884328</v>
          </cell>
        </row>
        <row r="21">
          <cell r="B21">
            <v>28158.43</v>
          </cell>
          <cell r="C21">
            <v>0.98205050724350318</v>
          </cell>
          <cell r="D21">
            <v>514.66755690397531</v>
          </cell>
          <cell r="E21">
            <v>514.66755690397531</v>
          </cell>
          <cell r="G21">
            <v>28673.097556903977</v>
          </cell>
          <cell r="H21">
            <v>514.66755690397622</v>
          </cell>
          <cell r="I21">
            <v>147637.07399999999</v>
          </cell>
          <cell r="J21">
            <v>19.421339626999096</v>
          </cell>
          <cell r="K21">
            <v>19.072736432042809</v>
          </cell>
          <cell r="L21">
            <v>0.34860319495628644</v>
          </cell>
          <cell r="M21">
            <v>22.284872479028188</v>
          </cell>
        </row>
        <row r="22">
          <cell r="B22">
            <v>27843.95</v>
          </cell>
          <cell r="C22">
            <v>0.9795844008709631</v>
          </cell>
          <cell r="D22">
            <v>580.29805381091126</v>
          </cell>
          <cell r="E22">
            <v>580.29805381091126</v>
          </cell>
          <cell r="G22">
            <v>28424.248053810912</v>
          </cell>
          <cell r="H22">
            <v>580.29805381091137</v>
          </cell>
          <cell r="I22">
            <v>140628.12</v>
          </cell>
          <cell r="J22">
            <v>20.212350171367515</v>
          </cell>
          <cell r="K22">
            <v>19.799702932813155</v>
          </cell>
          <cell r="L22">
            <v>0.41264723855436003</v>
          </cell>
          <cell r="M22">
            <v>21.988707983610276</v>
          </cell>
        </row>
        <row r="23">
          <cell r="B23">
            <v>26987.03</v>
          </cell>
          <cell r="C23">
            <v>0.97551710502368727</v>
          </cell>
          <cell r="D23">
            <v>677.3029584105102</v>
          </cell>
          <cell r="E23">
            <v>677.3029584105102</v>
          </cell>
          <cell r="G23">
            <v>27664.332958410509</v>
          </cell>
          <cell r="H23">
            <v>677.30295841050975</v>
          </cell>
          <cell r="I23">
            <v>151955.14629999999</v>
          </cell>
          <cell r="J23">
            <v>18.205591341930425</v>
          </cell>
          <cell r="K23">
            <v>17.759865761124274</v>
          </cell>
          <cell r="L23">
            <v>0.4457255808061511</v>
          </cell>
          <cell r="M23">
            <v>21.574046805979421</v>
          </cell>
        </row>
        <row r="24">
          <cell r="B24">
            <v>32495.03</v>
          </cell>
          <cell r="C24">
            <v>0.97154992607516177</v>
          </cell>
          <cell r="D24">
            <v>951.55789823848329</v>
          </cell>
          <cell r="E24">
            <v>951.55789823848329</v>
          </cell>
          <cell r="F24">
            <v>0</v>
          </cell>
          <cell r="G24">
            <v>33446.587898238482</v>
          </cell>
          <cell r="H24">
            <v>951.55789823848318</v>
          </cell>
          <cell r="I24">
            <v>160297.97260000001</v>
          </cell>
          <cell r="J24">
            <v>20.865259463823364</v>
          </cell>
          <cell r="K24">
            <v>20.271641289616657</v>
          </cell>
          <cell r="L24">
            <v>0.59361817420670704</v>
          </cell>
          <cell r="M24">
            <v>21.18206225442988</v>
          </cell>
        </row>
        <row r="25">
          <cell r="B25">
            <v>41320.92</v>
          </cell>
          <cell r="C25">
            <v>0.96707014329344154</v>
          </cell>
          <cell r="D25">
            <v>1407.0251098324795</v>
          </cell>
          <cell r="E25">
            <v>1407.0251098324795</v>
          </cell>
          <cell r="F25">
            <v>0</v>
          </cell>
          <cell r="G25">
            <v>42727.945109832479</v>
          </cell>
          <cell r="H25">
            <v>1407.0251098324807</v>
          </cell>
          <cell r="I25">
            <v>161260.24119999999</v>
          </cell>
          <cell r="J25">
            <v>26.496267642834511</v>
          </cell>
          <cell r="K25">
            <v>25.623749346097348</v>
          </cell>
          <cell r="L25">
            <v>0.8725182967371623</v>
          </cell>
          <cell r="M25">
            <v>21.202203128127028</v>
          </cell>
        </row>
        <row r="26">
          <cell r="B26">
            <v>51907.5</v>
          </cell>
          <cell r="C26">
            <v>0.94908550520868229</v>
          </cell>
          <cell r="D26">
            <v>2784.6217478573999</v>
          </cell>
          <cell r="E26">
            <v>2784.6217478573999</v>
          </cell>
          <cell r="F26">
            <v>0</v>
          </cell>
          <cell r="G26">
            <v>54692.121747857396</v>
          </cell>
          <cell r="H26">
            <v>2784.6217478573963</v>
          </cell>
          <cell r="I26">
            <v>171480.12650000001</v>
          </cell>
          <cell r="J26">
            <v>31.894145907256135</v>
          </cell>
          <cell r="K26">
            <v>30.270271581587615</v>
          </cell>
          <cell r="L26">
            <v>1.6238743256685204</v>
          </cell>
          <cell r="M26">
            <v>22.206952744475764</v>
          </cell>
        </row>
        <row r="27">
          <cell r="B27">
            <v>42583.74</v>
          </cell>
          <cell r="C27">
            <v>0.9439218169682827</v>
          </cell>
          <cell r="D27">
            <v>2529.8904241507757</v>
          </cell>
          <cell r="E27">
            <v>2529.8904241507757</v>
          </cell>
          <cell r="F27">
            <v>0</v>
          </cell>
          <cell r="G27">
            <v>45113.630424150775</v>
          </cell>
          <cell r="H27">
            <v>2529.8904241507771</v>
          </cell>
          <cell r="I27">
            <v>180826.7985</v>
          </cell>
          <cell r="J27">
            <v>24.948531300879488</v>
          </cell>
          <cell r="K27">
            <v>23.549462996216235</v>
          </cell>
          <cell r="L27">
            <v>1.3990683046632526</v>
          </cell>
          <cell r="M27">
            <v>22.081390781595445</v>
          </cell>
        </row>
        <row r="28">
          <cell r="B28">
            <v>34325.03</v>
          </cell>
          <cell r="C28">
            <v>0.9144441612037737</v>
          </cell>
          <cell r="D28">
            <v>3211.4664382456672</v>
          </cell>
          <cell r="E28">
            <v>3211.4664382456672</v>
          </cell>
          <cell r="F28">
            <v>0</v>
          </cell>
          <cell r="G28">
            <v>37536.496438245667</v>
          </cell>
          <cell r="H28">
            <v>3211.4664382456685</v>
          </cell>
          <cell r="I28">
            <v>193503.087</v>
          </cell>
          <cell r="J28">
            <v>19.398396697539852</v>
          </cell>
          <cell r="K28">
            <v>17.738750596779884</v>
          </cell>
          <cell r="L28">
            <v>1.6596461007599679</v>
          </cell>
          <cell r="M28">
            <v>22.068269958734366</v>
          </cell>
        </row>
        <row r="29">
          <cell r="B29">
            <v>32335.03</v>
          </cell>
          <cell r="C29">
            <v>0.83454533457166602</v>
          </cell>
          <cell r="D29">
            <v>6410.6542192953984</v>
          </cell>
          <cell r="E29">
            <v>6410.6542192953984</v>
          </cell>
          <cell r="F29">
            <v>18322.315780704601</v>
          </cell>
          <cell r="G29">
            <v>57068</v>
          </cell>
          <cell r="H29">
            <v>24732.97</v>
          </cell>
          <cell r="I29">
            <v>190226.5803</v>
          </cell>
          <cell r="J29">
            <v>30</v>
          </cell>
          <cell r="K29">
            <v>16.998166054925395</v>
          </cell>
          <cell r="L29">
            <v>13.001833945074605</v>
          </cell>
          <cell r="M29">
            <v>22.573342066715639</v>
          </cell>
        </row>
        <row r="30">
          <cell r="B30">
            <v>8125.03</v>
          </cell>
          <cell r="C30">
            <v>0.5755915696026267</v>
          </cell>
          <cell r="D30">
            <v>5990.9342167957857</v>
          </cell>
          <cell r="E30">
            <v>5990.9342167957857</v>
          </cell>
          <cell r="F30">
            <v>45253.035783204214</v>
          </cell>
          <cell r="G30">
            <v>59369</v>
          </cell>
          <cell r="H30">
            <v>51243.97</v>
          </cell>
          <cell r="I30">
            <v>197897.40340000001</v>
          </cell>
          <cell r="J30">
            <v>30</v>
          </cell>
          <cell r="K30">
            <v>4.1056779221995594</v>
          </cell>
          <cell r="L30">
            <v>25.894322077800439</v>
          </cell>
          <cell r="M30">
            <v>23.55041730328248</v>
          </cell>
        </row>
        <row r="31">
          <cell r="B31">
            <v>215</v>
          </cell>
          <cell r="C31">
            <v>6.1024684430273722E-2</v>
          </cell>
          <cell r="D31">
            <v>3308.1644703653833</v>
          </cell>
          <cell r="E31">
            <v>3308.1644703653833</v>
          </cell>
          <cell r="F31">
            <v>57397.83552963462</v>
          </cell>
          <cell r="G31">
            <v>60921</v>
          </cell>
          <cell r="H31">
            <v>60706</v>
          </cell>
          <cell r="I31">
            <v>203071.66149999999</v>
          </cell>
          <cell r="J31">
            <v>30</v>
          </cell>
          <cell r="K31">
            <v>0.1058739552391952</v>
          </cell>
          <cell r="L31">
            <v>29.894126044760803</v>
          </cell>
          <cell r="M31">
            <v>24.407951751402187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opLeftCell="A20" workbookViewId="0">
      <selection activeCell="H8" sqref="H8:H29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12</v>
      </c>
      <c r="I4" s="3" t="s">
        <v>6</v>
      </c>
      <c r="J4" s="3" t="s">
        <v>13</v>
      </c>
    </row>
    <row r="5" spans="1:10" ht="15.5" customHeight="1" x14ac:dyDescent="0.35">
      <c r="A5" s="3" t="s">
        <v>14</v>
      </c>
      <c r="B5" s="3" t="s">
        <v>12</v>
      </c>
      <c r="C5" s="3" t="s">
        <v>12</v>
      </c>
      <c r="D5" s="3" t="s">
        <v>12</v>
      </c>
      <c r="E5" s="3" t="s">
        <v>15</v>
      </c>
      <c r="F5" s="3" t="s">
        <v>15</v>
      </c>
      <c r="G5" s="3" t="s">
        <v>15</v>
      </c>
      <c r="H5" s="3" t="s">
        <v>16</v>
      </c>
      <c r="I5" s="3" t="s">
        <v>13</v>
      </c>
      <c r="J5" s="3" t="s">
        <v>17</v>
      </c>
    </row>
    <row r="6" spans="1:10" ht="15.5" customHeight="1" x14ac:dyDescent="0.35">
      <c r="A6" s="3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</row>
    <row r="7" spans="1:10" ht="15.5" customHeight="1" x14ac:dyDescent="0.35">
      <c r="A7" s="3">
        <v>0</v>
      </c>
      <c r="B7" s="4">
        <f t="shared" ref="B7:B29" si="0">+E7/E8</f>
        <v>0.19715408724064373</v>
      </c>
      <c r="C7" s="4">
        <f t="shared" ref="C7:C29" si="1">+F7/F8</f>
        <v>0.25087216854720074</v>
      </c>
      <c r="D7" s="4">
        <f t="shared" ref="D7:D29" si="2">+G7/G8</f>
        <v>0.26137286375099295</v>
      </c>
      <c r="E7" s="5">
        <v>9.4463849987971291E-2</v>
      </c>
      <c r="F7" s="5">
        <v>0.1333911640517278</v>
      </c>
      <c r="G7" s="5">
        <v>0.1361905812030744</v>
      </c>
      <c r="H7" s="4">
        <f t="shared" ref="H7:H29" si="3">+I7/I8</f>
        <v>0.219424462968694</v>
      </c>
      <c r="I7" s="5">
        <v>0.1106022877206282</v>
      </c>
      <c r="J7" s="5">
        <f t="shared" ref="J7:J30" si="4">I7</f>
        <v>0.1106022877206282</v>
      </c>
    </row>
    <row r="8" spans="1:10" ht="15.5" customHeight="1" x14ac:dyDescent="0.35">
      <c r="A8" s="3">
        <f t="shared" ref="A8:A29" si="5">1+A7</f>
        <v>1</v>
      </c>
      <c r="B8" s="4">
        <f t="shared" si="0"/>
        <v>0.66810052030173139</v>
      </c>
      <c r="C8" s="4">
        <f t="shared" si="1"/>
        <v>0.69868628370047814</v>
      </c>
      <c r="D8" s="4">
        <f t="shared" si="2"/>
        <v>0.67038792760208599</v>
      </c>
      <c r="E8" s="5">
        <v>0.47913716276482737</v>
      </c>
      <c r="F8" s="5">
        <v>0.53170969432039927</v>
      </c>
      <c r="G8" s="5">
        <v>0.52105861047924873</v>
      </c>
      <c r="H8" s="4">
        <f t="shared" si="3"/>
        <v>0.68259804363392917</v>
      </c>
      <c r="I8" s="5">
        <v>0.5040563218168076</v>
      </c>
      <c r="J8" s="5">
        <f t="shared" si="4"/>
        <v>0.5040563218168076</v>
      </c>
    </row>
    <row r="9" spans="1:10" ht="15.5" customHeight="1" x14ac:dyDescent="0.35">
      <c r="A9" s="3">
        <f t="shared" si="5"/>
        <v>2</v>
      </c>
      <c r="B9" s="4">
        <f t="shared" si="0"/>
        <v>0.81535210779241196</v>
      </c>
      <c r="C9" s="4">
        <f t="shared" si="1"/>
        <v>0.85080125693616715</v>
      </c>
      <c r="D9" s="4">
        <f t="shared" si="2"/>
        <v>0.88046745240329405</v>
      </c>
      <c r="E9" s="5">
        <v>0.71716328337603552</v>
      </c>
      <c r="F9" s="5">
        <v>0.76101350022829339</v>
      </c>
      <c r="G9" s="5">
        <v>0.77724939400837056</v>
      </c>
      <c r="H9" s="4">
        <f t="shared" si="3"/>
        <v>0.83255088162975521</v>
      </c>
      <c r="I9" s="5">
        <v>0.73843798193938015</v>
      </c>
      <c r="J9" s="5">
        <f t="shared" si="4"/>
        <v>0.73843798193938015</v>
      </c>
    </row>
    <row r="10" spans="1:10" ht="15.5" customHeight="1" x14ac:dyDescent="0.35">
      <c r="A10" s="3">
        <f t="shared" si="5"/>
        <v>3</v>
      </c>
      <c r="B10" s="4">
        <f t="shared" si="0"/>
        <v>0.94373326101495814</v>
      </c>
      <c r="C10" s="4">
        <f t="shared" si="1"/>
        <v>0.96288782892538938</v>
      </c>
      <c r="D10" s="4">
        <f t="shared" si="2"/>
        <v>0.96558635772568147</v>
      </c>
      <c r="E10" s="5">
        <v>0.87957494255797619</v>
      </c>
      <c r="F10" s="5">
        <v>0.89446682644639031</v>
      </c>
      <c r="G10" s="5">
        <v>0.88276902443902616</v>
      </c>
      <c r="H10" s="4">
        <f t="shared" si="3"/>
        <v>0.95323015013217194</v>
      </c>
      <c r="I10" s="5">
        <v>0.88695838084256795</v>
      </c>
      <c r="J10" s="5">
        <f t="shared" si="4"/>
        <v>0.88695838084256795</v>
      </c>
    </row>
    <row r="11" spans="1:10" ht="15.5" customHeight="1" x14ac:dyDescent="0.35">
      <c r="A11" s="3">
        <f t="shared" si="5"/>
        <v>4</v>
      </c>
      <c r="B11" s="4">
        <f t="shared" si="0"/>
        <v>0.99300632032713454</v>
      </c>
      <c r="C11" s="4">
        <f t="shared" si="1"/>
        <v>0.9938510884553674</v>
      </c>
      <c r="D11" s="4">
        <f t="shared" si="2"/>
        <v>0.98735619320610457</v>
      </c>
      <c r="E11" s="5">
        <v>0.93201647000553789</v>
      </c>
      <c r="F11" s="5">
        <v>0.92894187627715796</v>
      </c>
      <c r="G11" s="5">
        <v>0.91423104456268289</v>
      </c>
      <c r="H11" s="4">
        <f t="shared" si="3"/>
        <v>0.99342940223566911</v>
      </c>
      <c r="I11" s="5">
        <v>0.93047663328691932</v>
      </c>
      <c r="J11" s="5">
        <f t="shared" si="4"/>
        <v>0.93047663328691932</v>
      </c>
    </row>
    <row r="12" spans="1:10" ht="15.5" customHeight="1" x14ac:dyDescent="0.35">
      <c r="A12" s="3">
        <f t="shared" si="5"/>
        <v>5</v>
      </c>
      <c r="B12" s="4">
        <f t="shared" si="0"/>
        <v>0.97402024736717796</v>
      </c>
      <c r="C12" s="4">
        <f t="shared" si="1"/>
        <v>0.98147866450724974</v>
      </c>
      <c r="D12" s="4">
        <f t="shared" si="2"/>
        <v>0.97677320742438867</v>
      </c>
      <c r="E12" s="5">
        <v>0.93858060208367633</v>
      </c>
      <c r="F12" s="5">
        <v>0.93468919747415014</v>
      </c>
      <c r="G12" s="5">
        <v>0.92593843118968799</v>
      </c>
      <c r="H12" s="4">
        <f t="shared" si="3"/>
        <v>0.9777572027441197</v>
      </c>
      <c r="I12" s="5">
        <v>0.93663085790789224</v>
      </c>
      <c r="J12" s="5">
        <f t="shared" si="4"/>
        <v>0.93663085790789224</v>
      </c>
    </row>
    <row r="13" spans="1:10" ht="15.5" customHeight="1" x14ac:dyDescent="0.35">
      <c r="A13" s="3">
        <f t="shared" si="5"/>
        <v>6</v>
      </c>
      <c r="B13" s="4">
        <f t="shared" si="0"/>
        <v>0.99637697729868435</v>
      </c>
      <c r="C13" s="4">
        <f t="shared" si="1"/>
        <v>0.9928254321360247</v>
      </c>
      <c r="D13" s="4">
        <f t="shared" si="2"/>
        <v>0.9897997211359022</v>
      </c>
      <c r="E13" s="5">
        <v>0.96361508358856329</v>
      </c>
      <c r="F13" s="5">
        <v>0.95232757600839935</v>
      </c>
      <c r="G13" s="5">
        <v>0.94795641828798238</v>
      </c>
      <c r="H13" s="4">
        <f t="shared" si="3"/>
        <v>0.99459074300213979</v>
      </c>
      <c r="I13" s="5">
        <v>0.95793808041423323</v>
      </c>
      <c r="J13" s="5">
        <f t="shared" si="4"/>
        <v>0.95793808041423323</v>
      </c>
    </row>
    <row r="14" spans="1:10" ht="15.5" customHeight="1" x14ac:dyDescent="0.35">
      <c r="A14" s="3">
        <f t="shared" si="5"/>
        <v>7</v>
      </c>
      <c r="B14" s="4">
        <f t="shared" si="0"/>
        <v>0.9957512979784674</v>
      </c>
      <c r="C14" s="4">
        <f t="shared" si="1"/>
        <v>0.99496046452085252</v>
      </c>
      <c r="D14" s="4">
        <f t="shared" si="2"/>
        <v>0.99436299686426044</v>
      </c>
      <c r="E14" s="5">
        <v>0.96711897759927867</v>
      </c>
      <c r="F14" s="5">
        <v>0.95920948958721186</v>
      </c>
      <c r="G14" s="5">
        <v>0.95772548531343282</v>
      </c>
      <c r="H14" s="4">
        <f t="shared" si="3"/>
        <v>0.99535425767199404</v>
      </c>
      <c r="I14" s="5">
        <v>0.96314799544858853</v>
      </c>
      <c r="J14" s="5">
        <f t="shared" si="4"/>
        <v>0.96314799544858853</v>
      </c>
    </row>
    <row r="15" spans="1:10" ht="15.5" customHeight="1" x14ac:dyDescent="0.35">
      <c r="A15" s="3">
        <f t="shared" si="5"/>
        <v>8</v>
      </c>
      <c r="B15" s="4">
        <f t="shared" si="0"/>
        <v>0.99446104935809121</v>
      </c>
      <c r="C15" s="4">
        <f t="shared" si="1"/>
        <v>0.99577543776280586</v>
      </c>
      <c r="D15" s="4">
        <f t="shared" si="2"/>
        <v>0.99315282035422625</v>
      </c>
      <c r="E15" s="5">
        <v>0.97124551036256057</v>
      </c>
      <c r="F15" s="5">
        <v>0.96406794419629793</v>
      </c>
      <c r="G15" s="5">
        <v>0.96315479189555064</v>
      </c>
      <c r="H15" s="4">
        <f t="shared" si="3"/>
        <v>0.99512068092007133</v>
      </c>
      <c r="I15" s="5">
        <v>0.96764341743136573</v>
      </c>
      <c r="J15" s="5">
        <f t="shared" si="4"/>
        <v>0.96764341743136573</v>
      </c>
    </row>
    <row r="16" spans="1:10" ht="15.5" customHeight="1" x14ac:dyDescent="0.35">
      <c r="A16" s="3">
        <f t="shared" si="5"/>
        <v>9</v>
      </c>
      <c r="B16" s="4">
        <f t="shared" si="0"/>
        <v>0.99676113360323859</v>
      </c>
      <c r="C16" s="4">
        <f t="shared" si="1"/>
        <v>0.99681444202411806</v>
      </c>
      <c r="D16" s="4">
        <f t="shared" si="2"/>
        <v>0.9951069689851858</v>
      </c>
      <c r="E16" s="5">
        <v>0.97665515506060707</v>
      </c>
      <c r="F16" s="5">
        <v>0.96815798787149776</v>
      </c>
      <c r="G16" s="5">
        <v>0.96979515353138079</v>
      </c>
      <c r="H16" s="4">
        <f t="shared" si="3"/>
        <v>0.99678790426974173</v>
      </c>
      <c r="I16" s="5">
        <v>0.9723880087957768</v>
      </c>
      <c r="J16" s="5">
        <f t="shared" si="4"/>
        <v>0.9723880087957768</v>
      </c>
    </row>
    <row r="17" spans="1:10" ht="15.5" customHeight="1" x14ac:dyDescent="0.35">
      <c r="A17" s="3">
        <f t="shared" si="5"/>
        <v>10</v>
      </c>
      <c r="B17" s="4">
        <f t="shared" si="0"/>
        <v>0.99713497986872657</v>
      </c>
      <c r="C17" s="4">
        <f t="shared" si="1"/>
        <v>0.99647390623263199</v>
      </c>
      <c r="D17" s="4">
        <f t="shared" si="2"/>
        <v>0.99601704816630265</v>
      </c>
      <c r="E17" s="5">
        <v>0.97982868927688871</v>
      </c>
      <c r="F17" s="5">
        <v>0.97125196732259322</v>
      </c>
      <c r="G17" s="5">
        <v>0.97456372405911484</v>
      </c>
      <c r="H17" s="4">
        <f t="shared" si="3"/>
        <v>0.99680299004955675</v>
      </c>
      <c r="I17" s="5">
        <v>0.97552147716736137</v>
      </c>
      <c r="J17" s="5">
        <f t="shared" si="4"/>
        <v>0.97552147716736137</v>
      </c>
    </row>
    <row r="18" spans="1:10" ht="15.5" customHeight="1" x14ac:dyDescent="0.35">
      <c r="A18" s="3">
        <f t="shared" si="5"/>
        <v>11</v>
      </c>
      <c r="B18" s="4">
        <f t="shared" si="0"/>
        <v>0.98293463583278018</v>
      </c>
      <c r="C18" s="4">
        <f t="shared" si="1"/>
        <v>0.98395165594594192</v>
      </c>
      <c r="D18" s="4">
        <f t="shared" si="2"/>
        <v>0.98839469236219013</v>
      </c>
      <c r="E18" s="5">
        <v>0.98264398407313291</v>
      </c>
      <c r="F18" s="5">
        <v>0.9746888114658262</v>
      </c>
      <c r="G18" s="5">
        <v>0.97846088664176578</v>
      </c>
      <c r="H18" s="4">
        <f t="shared" si="3"/>
        <v>0.98344521262286799</v>
      </c>
      <c r="I18" s="5">
        <v>0.97865023169609744</v>
      </c>
      <c r="J18" s="5">
        <f t="shared" si="4"/>
        <v>0.97865023169609744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0.99950235307372637</v>
      </c>
      <c r="D19" s="4">
        <f t="shared" si="2"/>
        <v>0.99951446718361936</v>
      </c>
      <c r="E19" s="5">
        <v>0.99970430204710303</v>
      </c>
      <c r="F19" s="5">
        <v>0.99058607765519668</v>
      </c>
      <c r="G19" s="5">
        <v>0.9899495557825353</v>
      </c>
      <c r="H19" s="4">
        <f t="shared" si="3"/>
        <v>0.99975003658854522</v>
      </c>
      <c r="I19" s="5">
        <v>0.9951243029451714</v>
      </c>
      <c r="J19" s="5">
        <f t="shared" si="4"/>
        <v>0.9951243029451714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0.99943172138072178</v>
      </c>
      <c r="D20" s="4">
        <f t="shared" si="2"/>
        <v>0.99901026491573997</v>
      </c>
      <c r="E20" s="5">
        <v>0.99970430204710303</v>
      </c>
      <c r="F20" s="5">
        <v>0.99107928521517752</v>
      </c>
      <c r="G20" s="5">
        <v>0.9904304422645972</v>
      </c>
      <c r="H20" s="4">
        <f t="shared" si="3"/>
        <v>0.99971462966437485</v>
      </c>
      <c r="I20" s="5">
        <v>0.99537310980336824</v>
      </c>
      <c r="J20" s="5">
        <f t="shared" si="4"/>
        <v>0.99537310980336824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0.99976691462205036</v>
      </c>
      <c r="E21" s="5">
        <v>0.99970430204710303</v>
      </c>
      <c r="F21" s="5">
        <v>0.99164281462468962</v>
      </c>
      <c r="G21" s="5">
        <v>0.99141167718445178</v>
      </c>
      <c r="H21" s="4">
        <f t="shared" si="3"/>
        <v>1</v>
      </c>
      <c r="I21" s="5">
        <v>0.99565724084435558</v>
      </c>
      <c r="J21" s="5">
        <f t="shared" si="4"/>
        <v>0.99565724084435558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0.99970430204710303</v>
      </c>
      <c r="F22" s="5">
        <v>0.99164281462468962</v>
      </c>
      <c r="G22" s="5">
        <v>0.99164281462468962</v>
      </c>
      <c r="H22" s="4">
        <f t="shared" si="3"/>
        <v>1</v>
      </c>
      <c r="I22" s="5">
        <v>0.99565724084435558</v>
      </c>
      <c r="J22" s="5">
        <f t="shared" si="4"/>
        <v>0.99565724084435558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0.99970430204710303</v>
      </c>
      <c r="F23" s="5">
        <v>0.99164281462468962</v>
      </c>
      <c r="G23" s="5">
        <v>0.99164281462468962</v>
      </c>
      <c r="H23" s="4">
        <f t="shared" si="3"/>
        <v>1</v>
      </c>
      <c r="I23" s="5">
        <v>0.99565724084435558</v>
      </c>
      <c r="J23" s="5">
        <f t="shared" si="4"/>
        <v>0.99565724084435558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0.99970430204710303</v>
      </c>
      <c r="F24" s="5">
        <v>0.99164281462468962</v>
      </c>
      <c r="G24" s="5">
        <v>0.99164281462468962</v>
      </c>
      <c r="H24" s="4">
        <f t="shared" si="3"/>
        <v>1</v>
      </c>
      <c r="I24" s="5">
        <v>0.99565724084435558</v>
      </c>
      <c r="J24" s="5">
        <f t="shared" si="4"/>
        <v>0.99565724084435558</v>
      </c>
    </row>
    <row r="25" spans="1:10" ht="15.5" customHeight="1" x14ac:dyDescent="0.35">
      <c r="A25" s="3">
        <f t="shared" si="5"/>
        <v>18</v>
      </c>
      <c r="B25" s="4">
        <f t="shared" si="0"/>
        <v>0.99970430204710303</v>
      </c>
      <c r="C25" s="4">
        <f t="shared" si="1"/>
        <v>0.99982256024083227</v>
      </c>
      <c r="D25" s="4">
        <f t="shared" si="2"/>
        <v>0.99982256024083227</v>
      </c>
      <c r="E25" s="5">
        <v>0.99970430204710303</v>
      </c>
      <c r="F25" s="5">
        <v>0.99164281462468962</v>
      </c>
      <c r="G25" s="5">
        <v>0.99164281462468962</v>
      </c>
      <c r="H25" s="4">
        <f t="shared" si="3"/>
        <v>0.99976367051382276</v>
      </c>
      <c r="I25" s="5">
        <v>0.99565724084435558</v>
      </c>
      <c r="J25" s="5">
        <f t="shared" si="4"/>
        <v>0.99565724084435558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0.99181880271418121</v>
      </c>
      <c r="D26" s="4">
        <f t="shared" si="2"/>
        <v>0.99181880271418121</v>
      </c>
      <c r="E26" s="5">
        <v>1</v>
      </c>
      <c r="F26" s="5">
        <v>0.99181880271418121</v>
      </c>
      <c r="G26" s="5">
        <v>0.99181880271418121</v>
      </c>
      <c r="H26" s="4">
        <f t="shared" si="3"/>
        <v>0.99589259963071408</v>
      </c>
      <c r="I26" s="5">
        <v>0.99589259963071408</v>
      </c>
      <c r="J26" s="5">
        <f t="shared" si="4"/>
        <v>0.99589259963071408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22</v>
      </c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24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</row>
    <row r="38" spans="1:24" ht="15.5" customHeight="1" x14ac:dyDescent="0.35">
      <c r="A38" s="1">
        <v>0</v>
      </c>
      <c r="B38" s="4">
        <v>3.309468822170901</v>
      </c>
      <c r="C38" s="4">
        <v>1.6978367062107469</v>
      </c>
      <c r="D38" s="4">
        <v>1.180255240443896</v>
      </c>
      <c r="E38" s="4">
        <v>1.024899349169319</v>
      </c>
      <c r="F38" s="4">
        <v>1.0871738642182409</v>
      </c>
      <c r="G38" s="4">
        <v>1.0396922258556409</v>
      </c>
      <c r="H38" s="4">
        <v>1.009318770800022</v>
      </c>
      <c r="I38" s="4">
        <v>1.130449583469715</v>
      </c>
      <c r="J38" s="4">
        <v>1.008991945714256</v>
      </c>
      <c r="K38" s="4">
        <v>1.0023500234610681</v>
      </c>
      <c r="L38" s="4">
        <v>1.0013038101735749</v>
      </c>
      <c r="M38" s="4">
        <v>1.0046829219559841</v>
      </c>
      <c r="N38" s="4">
        <v>1.000647374224251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1.0329947255019989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2.6103059581320451</v>
      </c>
      <c r="C39" s="4">
        <v>1.6169031462060459</v>
      </c>
      <c r="D39" s="4">
        <v>1.1293243037008771</v>
      </c>
      <c r="E39" s="4">
        <v>1.0332774879652049</v>
      </c>
      <c r="F39" s="4">
        <v>1.0323692421575701</v>
      </c>
      <c r="G39" s="4">
        <v>1.0095013110225659</v>
      </c>
      <c r="H39" s="4">
        <v>1.011764857210713</v>
      </c>
      <c r="I39" s="4">
        <v>1.006826443374939</v>
      </c>
      <c r="J39" s="4">
        <v>1.0047752153235601</v>
      </c>
      <c r="K39" s="4">
        <v>1</v>
      </c>
      <c r="L39" s="4">
        <v>1.008890172166625</v>
      </c>
      <c r="M39" s="4">
        <v>1.0075953605107479</v>
      </c>
      <c r="N39" s="4">
        <v>1</v>
      </c>
      <c r="O39" s="4">
        <v>1</v>
      </c>
      <c r="P39" s="4">
        <v>1.000484850970139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3.954209748892171</v>
      </c>
      <c r="C40" s="4">
        <v>1.7471049682480391</v>
      </c>
      <c r="D40" s="4">
        <v>1.168911695531323</v>
      </c>
      <c r="E40" s="4">
        <v>1.042985183830254</v>
      </c>
      <c r="F40" s="4">
        <v>1.0203437390389341</v>
      </c>
      <c r="G40" s="4">
        <v>1.014953592299759</v>
      </c>
      <c r="H40" s="4">
        <v>1.008471126164268</v>
      </c>
      <c r="I40" s="4">
        <v>1.008234058581144</v>
      </c>
      <c r="J40" s="4">
        <v>1.0174898435324391</v>
      </c>
      <c r="K40" s="4">
        <v>1.002127984867081</v>
      </c>
      <c r="L40" s="4">
        <v>1.0037569016733889</v>
      </c>
      <c r="M40" s="4">
        <v>1.00211551836872</v>
      </c>
      <c r="N40" s="4">
        <v>1</v>
      </c>
      <c r="O40" s="4">
        <v>1.0064955458418281</v>
      </c>
      <c r="P40" s="4">
        <v>1.001613406504545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3.9368575624082229</v>
      </c>
      <c r="C41" s="4">
        <v>1.5095113763521071</v>
      </c>
      <c r="D41" s="4">
        <v>1.158391401037806</v>
      </c>
      <c r="E41" s="4">
        <v>1.10077282258357</v>
      </c>
      <c r="F41" s="4">
        <v>1.027338010717703</v>
      </c>
      <c r="G41" s="4">
        <v>1.041889574856975</v>
      </c>
      <c r="H41" s="4">
        <v>1.0110536846701821</v>
      </c>
      <c r="I41" s="4">
        <v>1.0064480385858079</v>
      </c>
      <c r="J41" s="4">
        <v>1.009073677191302</v>
      </c>
      <c r="K41" s="4">
        <v>1.0169453214177031</v>
      </c>
      <c r="L41" s="4">
        <v>1.007455231335828</v>
      </c>
      <c r="M41" s="4">
        <v>1.007158441526258</v>
      </c>
      <c r="N41" s="4">
        <v>1.0017087129666371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1.0008873562481171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2.1848958950466608</v>
      </c>
      <c r="C42" s="4">
        <v>1.5423122894472541</v>
      </c>
      <c r="D42" s="4">
        <v>1.037803679100521</v>
      </c>
      <c r="E42" s="4">
        <v>1.0237170113313101</v>
      </c>
      <c r="F42" s="4">
        <v>1.0302578084560221</v>
      </c>
      <c r="G42" s="4">
        <v>1.034239232918853</v>
      </c>
      <c r="H42" s="4">
        <v>1.00606589772118</v>
      </c>
      <c r="I42" s="4">
        <v>1.012509096163233</v>
      </c>
      <c r="J42" s="4">
        <v>1.003963994730936</v>
      </c>
      <c r="K42" s="4">
        <v>1.0019741717590169</v>
      </c>
      <c r="L42" s="4">
        <v>1.0027280828852201</v>
      </c>
      <c r="M42" s="4">
        <v>1.001831609240573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5.7846889952153111</v>
      </c>
      <c r="C43" s="4">
        <v>1.6592398676592219</v>
      </c>
      <c r="D43" s="4">
        <v>1.202455009194819</v>
      </c>
      <c r="E43" s="4">
        <v>1.033473042721224</v>
      </c>
      <c r="F43" s="4">
        <v>1.033125783226871</v>
      </c>
      <c r="G43" s="4">
        <v>1.0363308303607379</v>
      </c>
      <c r="H43" s="4">
        <v>1.026248388933849</v>
      </c>
      <c r="I43" s="4">
        <v>1.0113175943321491</v>
      </c>
      <c r="J43" s="4">
        <v>1.026558266169644</v>
      </c>
      <c r="K43" s="4">
        <v>1.0077364895397389</v>
      </c>
      <c r="L43" s="4">
        <v>1.003140630087167</v>
      </c>
      <c r="M43" s="4">
        <v>1.019654450411126</v>
      </c>
      <c r="N43" s="4">
        <v>1</v>
      </c>
      <c r="O43" s="4">
        <v>1.003411610460953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4.1695721077654522</v>
      </c>
      <c r="C44" s="4">
        <v>1.686557962751805</v>
      </c>
      <c r="D44" s="4">
        <v>1.284232379171818</v>
      </c>
      <c r="E44" s="4">
        <v>1.035461891478701</v>
      </c>
      <c r="F44" s="4">
        <v>1.0322072991958511</v>
      </c>
      <c r="G44" s="4">
        <v>1.021344037313318</v>
      </c>
      <c r="H44" s="4">
        <v>1.0080376883993969</v>
      </c>
      <c r="I44" s="4">
        <v>1.000797359909446</v>
      </c>
      <c r="J44" s="4">
        <v>1.0070111767718439</v>
      </c>
      <c r="K44" s="4">
        <v>1.0090194240417341</v>
      </c>
      <c r="L44" s="4">
        <v>1.000784105368707</v>
      </c>
      <c r="M44" s="4">
        <v>1.0087750995268649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4.4494653328734044</v>
      </c>
      <c r="C45" s="4">
        <v>1.775253895650825</v>
      </c>
      <c r="D45" s="4">
        <v>1.094624219398227</v>
      </c>
      <c r="E45" s="4">
        <v>1.088376991757694</v>
      </c>
      <c r="F45" s="4">
        <v>1.028252222056051</v>
      </c>
      <c r="G45" s="4">
        <v>1.108767034117965</v>
      </c>
      <c r="H45" s="4">
        <v>1.022666696674587</v>
      </c>
      <c r="I45" s="4">
        <v>1.004087034981876</v>
      </c>
      <c r="J45" s="4">
        <v>1.003913845306047</v>
      </c>
      <c r="K45" s="4">
        <v>1.002027265156926</v>
      </c>
      <c r="L45" s="4">
        <v>1.0056026070798281</v>
      </c>
      <c r="M45" s="4">
        <v>1.0361020060109141</v>
      </c>
      <c r="N45" s="4">
        <v>1.002987368212251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15.81481481481481</v>
      </c>
      <c r="C46" s="4">
        <v>1.7055906323185011</v>
      </c>
      <c r="D46" s="4">
        <v>1.368297012497268</v>
      </c>
      <c r="E46" s="4">
        <v>1.0377468155966221</v>
      </c>
      <c r="F46" s="4">
        <v>1.0284297385121619</v>
      </c>
      <c r="G46" s="4">
        <v>1.0166137547431739</v>
      </c>
      <c r="H46" s="4">
        <v>1.007214222451104</v>
      </c>
      <c r="I46" s="4">
        <v>1.005693309149625</v>
      </c>
      <c r="J46" s="4">
        <v>1.0067567715634149</v>
      </c>
      <c r="K46" s="4">
        <v>1.0023580678934909</v>
      </c>
      <c r="L46" s="4">
        <v>1.007009063356634</v>
      </c>
      <c r="M46" s="4">
        <v>1.0008985178050289</v>
      </c>
      <c r="N46" s="4">
        <v>0.99999999999999989</v>
      </c>
      <c r="O46" s="4">
        <v>0.99999999999999989</v>
      </c>
      <c r="P46" s="4">
        <v>0.99999999999999989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2.688765641569459</v>
      </c>
      <c r="C47" s="4">
        <v>1.7887971868337129</v>
      </c>
      <c r="D47" s="4">
        <v>1.126139839744452</v>
      </c>
      <c r="E47" s="4">
        <v>1.043072949522027</v>
      </c>
      <c r="F47" s="4">
        <v>1.021224886037164</v>
      </c>
      <c r="G47" s="4">
        <v>1.011947009681857</v>
      </c>
      <c r="H47" s="4">
        <v>1.011320284534623</v>
      </c>
      <c r="I47" s="4">
        <v>1.003232748169995</v>
      </c>
      <c r="J47" s="4">
        <v>1.005549570373744</v>
      </c>
      <c r="K47" s="4">
        <v>1.002314395289458</v>
      </c>
      <c r="L47" s="4">
        <v>1</v>
      </c>
      <c r="M47" s="4">
        <v>1.0497334111542811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5.6296296296296298</v>
      </c>
      <c r="C48" s="4">
        <v>1.8223684210526321</v>
      </c>
      <c r="D48" s="4">
        <v>1.1616236462093861</v>
      </c>
      <c r="E48" s="4">
        <v>1.0240855456424971</v>
      </c>
      <c r="F48" s="4">
        <v>1.0134665676336549</v>
      </c>
      <c r="G48" s="4">
        <v>1.0097317845323019</v>
      </c>
      <c r="H48" s="4">
        <v>1.0048189948466411</v>
      </c>
      <c r="I48" s="4">
        <v>1.0083005676112591</v>
      </c>
      <c r="J48" s="4">
        <v>1.0005488156923239</v>
      </c>
      <c r="K48" s="4">
        <v>1.0047537937102189</v>
      </c>
      <c r="L48" s="4">
        <v>1.0060051141735979</v>
      </c>
      <c r="M48" s="4">
        <v>1.0023515298329551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4.8535645472061661</v>
      </c>
      <c r="C49" s="4">
        <v>1.793965859468043</v>
      </c>
      <c r="D49" s="4">
        <v>1.033193184332817</v>
      </c>
      <c r="E49" s="4">
        <v>1.023988005997001</v>
      </c>
      <c r="F49" s="4">
        <v>1.0119221920100401</v>
      </c>
      <c r="G49" s="4">
        <v>1.0037205456800331</v>
      </c>
      <c r="H49" s="4">
        <v>1.0051482701812191</v>
      </c>
      <c r="I49" s="4">
        <v>1.0061462814996931</v>
      </c>
      <c r="J49" s="4">
        <v>1.002647118713093</v>
      </c>
      <c r="K49" s="4">
        <v>1.0097481722177091</v>
      </c>
      <c r="L49" s="4">
        <v>1.0026146419951729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4.8314176245210732</v>
      </c>
      <c r="C50" s="4">
        <v>1.341055511498811</v>
      </c>
      <c r="D50" s="4">
        <v>1.1120591625070739</v>
      </c>
      <c r="E50" s="4">
        <v>1.043337901094934</v>
      </c>
      <c r="F50" s="4">
        <v>1.013251304361565</v>
      </c>
      <c r="G50" s="4">
        <v>1.017856505124817</v>
      </c>
      <c r="H50" s="4">
        <v>1.021990827107129</v>
      </c>
      <c r="I50" s="4">
        <v>1.003143025553765</v>
      </c>
      <c r="J50" s="4">
        <v>1.0113276431609231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2.8903591682419658</v>
      </c>
      <c r="C51" s="4">
        <v>1.413348593852191</v>
      </c>
      <c r="D51" s="4">
        <v>1.0901583056071</v>
      </c>
      <c r="E51" s="4">
        <v>1.024195160713171</v>
      </c>
      <c r="F51" s="4">
        <v>1.0053878350145451</v>
      </c>
      <c r="G51" s="4">
        <v>1.0090690122979931</v>
      </c>
      <c r="H51" s="4">
        <v>1.005310798118997</v>
      </c>
      <c r="I51" s="4">
        <v>1.0128004915388751</v>
      </c>
      <c r="J51" s="4">
        <v>1.002607987744865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3.3174971031286211</v>
      </c>
      <c r="C52" s="4">
        <v>1.500438700663639</v>
      </c>
      <c r="D52" s="4">
        <v>1.053774003923873</v>
      </c>
      <c r="E52" s="4">
        <v>1.01480088610917</v>
      </c>
      <c r="F52" s="4">
        <v>1.0050067961816</v>
      </c>
      <c r="G52" s="4">
        <v>1.006281466900135</v>
      </c>
      <c r="H52" s="4">
        <v>1.0088252590105891</v>
      </c>
      <c r="I52" s="4">
        <v>1</v>
      </c>
      <c r="J52" s="4">
        <v>1.0027737735866771</v>
      </c>
      <c r="V52" s="4"/>
    </row>
    <row r="53" spans="1:22" ht="15.5" customHeight="1" x14ac:dyDescent="0.35">
      <c r="A53" s="1">
        <f t="shared" si="6"/>
        <v>15</v>
      </c>
      <c r="B53" s="4">
        <v>3.8449502133712659</v>
      </c>
      <c r="C53" s="4">
        <v>1.441361450240473</v>
      </c>
      <c r="D53" s="4">
        <v>1.0386031827515401</v>
      </c>
      <c r="E53" s="4">
        <v>1.0153222693368269</v>
      </c>
      <c r="F53" s="4">
        <v>1.0055982891628319</v>
      </c>
      <c r="G53" s="4">
        <v>1.070680191063655</v>
      </c>
      <c r="H53" s="4">
        <v>0.99999999999999989</v>
      </c>
      <c r="I53" s="4">
        <v>0.99999999999999989</v>
      </c>
    </row>
    <row r="54" spans="1:22" ht="15.5" customHeight="1" x14ac:dyDescent="0.35">
      <c r="A54" s="1">
        <f t="shared" si="6"/>
        <v>16</v>
      </c>
      <c r="B54" s="4">
        <v>2.2570710245128849</v>
      </c>
      <c r="C54" s="4">
        <v>1.4547479810637709</v>
      </c>
      <c r="D54" s="4">
        <v>1.0488131699846861</v>
      </c>
      <c r="E54" s="4">
        <v>1.022267932104399</v>
      </c>
      <c r="F54" s="4">
        <v>1.015532923906884</v>
      </c>
      <c r="G54" s="4">
        <v>1.012658214495554</v>
      </c>
      <c r="H54" s="4">
        <v>1.0020833311631969</v>
      </c>
    </row>
    <row r="55" spans="1:22" ht="15.5" customHeight="1" x14ac:dyDescent="0.35">
      <c r="A55" s="1">
        <f t="shared" si="6"/>
        <v>17</v>
      </c>
      <c r="B55" s="4">
        <v>3.547770700636943</v>
      </c>
      <c r="C55" s="4">
        <v>1.366485457809695</v>
      </c>
      <c r="D55" s="4">
        <v>1.2853674341021351</v>
      </c>
      <c r="E55" s="4">
        <v>1.0959610145729251</v>
      </c>
      <c r="F55" s="4">
        <v>1.005595883220632</v>
      </c>
      <c r="G55" s="4">
        <v>0.99667970300592601</v>
      </c>
    </row>
    <row r="56" spans="1:22" ht="15.5" customHeight="1" x14ac:dyDescent="0.35">
      <c r="A56" s="1">
        <f t="shared" si="6"/>
        <v>18</v>
      </c>
      <c r="B56" s="4">
        <v>2.1135857461024501</v>
      </c>
      <c r="C56" s="4">
        <v>1.275969441517387</v>
      </c>
      <c r="D56" s="4">
        <v>1.266856746456134</v>
      </c>
      <c r="E56" s="4">
        <v>1.0700768335440529</v>
      </c>
      <c r="F56" s="4">
        <v>1</v>
      </c>
    </row>
    <row r="57" spans="1:22" ht="15.5" customHeight="1" x14ac:dyDescent="0.35">
      <c r="A57" s="1">
        <f t="shared" si="6"/>
        <v>19</v>
      </c>
      <c r="B57" s="4">
        <v>3.0386819513448171</v>
      </c>
      <c r="C57" s="4">
        <v>1.6709099484539891</v>
      </c>
      <c r="D57" s="4">
        <v>1.401523702144899</v>
      </c>
      <c r="E57" s="4">
        <v>1.012826481379671</v>
      </c>
    </row>
    <row r="58" spans="1:22" ht="15.5" customHeight="1" x14ac:dyDescent="0.35">
      <c r="A58" s="1">
        <f t="shared" si="6"/>
        <v>20</v>
      </c>
      <c r="B58" s="4">
        <v>11.75268817204301</v>
      </c>
      <c r="C58" s="4">
        <v>1.786367795059469</v>
      </c>
      <c r="D58" s="4">
        <v>1.0110115236875801</v>
      </c>
    </row>
    <row r="59" spans="1:22" ht="15.5" customHeight="1" x14ac:dyDescent="0.35">
      <c r="A59" s="1">
        <f t="shared" si="6"/>
        <v>21</v>
      </c>
      <c r="B59" s="4">
        <v>2.1627906976744189</v>
      </c>
      <c r="C59" s="4">
        <v>1.0330645161290319</v>
      </c>
    </row>
    <row r="60" spans="1:22" ht="15.5" customHeight="1" x14ac:dyDescent="0.35">
      <c r="A60" s="1">
        <f t="shared" si="6"/>
        <v>22</v>
      </c>
      <c r="B60" s="4">
        <v>1.3010456365092069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72"/>
  <sheetViews>
    <sheetView tabSelected="1" zoomScale="80" zoomScaleNormal="80" workbookViewId="0">
      <pane ySplit="7" topLeftCell="A61" activePane="bottomLeft" state="frozen"/>
      <selection activeCell="E7" sqref="E7"/>
      <selection pane="bottomLeft" activeCell="J69" sqref="J69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26</v>
      </c>
      <c r="E4" s="7" t="s">
        <v>27</v>
      </c>
      <c r="F4" s="7" t="s">
        <v>28</v>
      </c>
      <c r="G4" s="7" t="s">
        <v>29</v>
      </c>
      <c r="H4" s="8">
        <v>45382</v>
      </c>
      <c r="J4" s="33" t="s">
        <v>30</v>
      </c>
      <c r="K4" s="34"/>
      <c r="L4" s="34"/>
      <c r="M4" s="35"/>
    </row>
    <row r="5" spans="1:44" s="7" customFormat="1" x14ac:dyDescent="0.35">
      <c r="A5" s="7" t="s">
        <v>31</v>
      </c>
      <c r="B5" s="7" t="s">
        <v>32</v>
      </c>
      <c r="C5" s="7" t="s">
        <v>33</v>
      </c>
      <c r="D5" s="7" t="s">
        <v>34</v>
      </c>
      <c r="E5" s="7" t="s">
        <v>34</v>
      </c>
      <c r="F5" s="7" t="s">
        <v>35</v>
      </c>
      <c r="G5" s="7" t="s">
        <v>36</v>
      </c>
      <c r="H5" s="9" t="s">
        <v>34</v>
      </c>
      <c r="L5" s="7" t="s">
        <v>36</v>
      </c>
      <c r="M5" s="7" t="s">
        <v>37</v>
      </c>
    </row>
    <row r="6" spans="1:44" s="7" customFormat="1" x14ac:dyDescent="0.35">
      <c r="A6" s="7" t="s">
        <v>22</v>
      </c>
      <c r="B6" s="7" t="s">
        <v>38</v>
      </c>
      <c r="C6" s="7" t="s">
        <v>39</v>
      </c>
      <c r="D6" s="7" t="s">
        <v>40</v>
      </c>
      <c r="E6" s="7" t="s">
        <v>40</v>
      </c>
      <c r="F6" s="7" t="s">
        <v>40</v>
      </c>
      <c r="G6" s="7" t="s">
        <v>41</v>
      </c>
      <c r="H6" s="9" t="s">
        <v>40</v>
      </c>
      <c r="I6" s="7" t="s">
        <v>42</v>
      </c>
      <c r="J6" s="7" t="s">
        <v>36</v>
      </c>
      <c r="K6" s="7" t="s">
        <v>38</v>
      </c>
      <c r="L6" s="7" t="s">
        <v>43</v>
      </c>
      <c r="M6" s="7" t="s">
        <v>44</v>
      </c>
      <c r="S6" s="7" t="s">
        <v>45</v>
      </c>
      <c r="AR6" s="7" t="s">
        <v>46</v>
      </c>
    </row>
    <row r="7" spans="1:44" s="7" customFormat="1" x14ac:dyDescent="0.35">
      <c r="A7" s="7" t="s">
        <v>47</v>
      </c>
      <c r="B7" s="7" t="s">
        <v>48</v>
      </c>
      <c r="C7" s="7" t="s">
        <v>47</v>
      </c>
      <c r="D7" s="7" t="s">
        <v>18</v>
      </c>
      <c r="E7" s="7" t="s">
        <v>18</v>
      </c>
      <c r="F7" s="7" t="s">
        <v>18</v>
      </c>
      <c r="G7" s="7" t="s">
        <v>47</v>
      </c>
      <c r="H7" s="9" t="s">
        <v>18</v>
      </c>
      <c r="I7" s="7" t="s">
        <v>49</v>
      </c>
      <c r="J7" s="7" t="s">
        <v>49</v>
      </c>
      <c r="K7" s="7" t="s">
        <v>48</v>
      </c>
      <c r="L7" s="7" t="s">
        <v>49</v>
      </c>
      <c r="M7" s="7" t="s">
        <v>50</v>
      </c>
      <c r="R7" s="10" t="s">
        <v>51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27</v>
      </c>
      <c r="AR7" s="7" t="s">
        <v>27</v>
      </c>
    </row>
    <row r="8" spans="1:44" x14ac:dyDescent="0.35">
      <c r="A8" s="12">
        <f t="shared" ref="A8:A30" si="0">DATE(YEAR(A9),MONTH(A9)-1,1)</f>
        <v>44652</v>
      </c>
      <c r="B8" s="13">
        <f>+[3]Summary!B8</f>
        <v>57502.55000000001</v>
      </c>
      <c r="C8" s="13">
        <f>+[3]Summary!C8</f>
        <v>1</v>
      </c>
      <c r="D8" s="13">
        <f>+[3]Summary!D8</f>
        <v>0</v>
      </c>
      <c r="E8" s="13">
        <f>+[3]Summary!E8</f>
        <v>0</v>
      </c>
      <c r="F8" s="13">
        <f>+[3]Summary!F8</f>
        <v>0</v>
      </c>
      <c r="G8" s="13">
        <f>+[3]Summary!G8</f>
        <v>57502.55000000001</v>
      </c>
      <c r="H8" s="14">
        <f>+[3]Summary!H8</f>
        <v>0</v>
      </c>
      <c r="I8" s="13">
        <f>+[3]Summary!I8</f>
        <v>201732.1888</v>
      </c>
      <c r="J8" s="13">
        <f>+[3]Summary!J8</f>
        <v>28.504399987950762</v>
      </c>
      <c r="K8" s="13">
        <f>+[3]Summary!K8</f>
        <v>28.504399987950762</v>
      </c>
      <c r="L8" s="13">
        <f>+[3]Summary!L8</f>
        <v>0</v>
      </c>
      <c r="M8" s="13">
        <f>+[3]Summary!M8</f>
        <v>0</v>
      </c>
      <c r="N8" s="13"/>
      <c r="O8" s="13"/>
      <c r="P8" s="15"/>
      <c r="R8" s="16">
        <f t="shared" ref="R8:R31" si="1">A8</f>
        <v>44652</v>
      </c>
      <c r="S8" s="17">
        <v>4330</v>
      </c>
      <c r="T8" s="17">
        <v>14330</v>
      </c>
      <c r="U8" s="17">
        <v>24330</v>
      </c>
      <c r="V8" s="17">
        <v>28715.61</v>
      </c>
      <c r="W8" s="17">
        <v>29430.61</v>
      </c>
      <c r="X8" s="17">
        <v>31996.19</v>
      </c>
      <c r="Y8" s="17">
        <v>33266.19</v>
      </c>
      <c r="Z8" s="17">
        <v>33576.19</v>
      </c>
      <c r="AA8" s="17">
        <v>37956.19</v>
      </c>
      <c r="AB8" s="17">
        <v>38297.490000000013</v>
      </c>
      <c r="AC8" s="17">
        <v>38387.490000000013</v>
      </c>
      <c r="AD8" s="17">
        <v>38437.540000000008</v>
      </c>
      <c r="AE8" s="17">
        <v>38617.540000000008</v>
      </c>
      <c r="AF8" s="17">
        <v>38642.540000000008</v>
      </c>
      <c r="AG8" s="17">
        <v>38642.540000000008</v>
      </c>
      <c r="AH8" s="17">
        <v>38642.540000000008</v>
      </c>
      <c r="AI8" s="17">
        <v>38642.540000000008</v>
      </c>
      <c r="AJ8" s="17">
        <v>38642.540000000008</v>
      </c>
      <c r="AK8" s="17">
        <v>38642.540000000008</v>
      </c>
      <c r="AL8" s="17">
        <v>38642.540000000008</v>
      </c>
      <c r="AM8" s="17">
        <v>39917.540000000008</v>
      </c>
      <c r="AN8" s="17">
        <v>39917.540000000008</v>
      </c>
      <c r="AO8" s="17">
        <v>39917.540000000008</v>
      </c>
      <c r="AP8" s="17">
        <v>39917.540000000008</v>
      </c>
      <c r="AQ8" s="13"/>
      <c r="AR8" s="13"/>
    </row>
    <row r="9" spans="1:44" x14ac:dyDescent="0.35">
      <c r="A9" s="12">
        <f t="shared" si="0"/>
        <v>44682</v>
      </c>
      <c r="B9" s="13">
        <f>+[3]Summary!B9</f>
        <v>48383.240000000013</v>
      </c>
      <c r="C9" s="13">
        <f>+[3]Summary!C9</f>
        <v>1</v>
      </c>
      <c r="D9" s="13">
        <f>+[3]Summary!D9</f>
        <v>0</v>
      </c>
      <c r="E9" s="13">
        <f>+[3]Summary!E9</f>
        <v>0</v>
      </c>
      <c r="F9" s="13">
        <f>+[3]Summary!F9</f>
        <v>0</v>
      </c>
      <c r="G9" s="13">
        <f>+[3]Summary!G9</f>
        <v>48383.240000000013</v>
      </c>
      <c r="H9" s="14">
        <f>+[3]Summary!H9</f>
        <v>0</v>
      </c>
      <c r="I9" s="13">
        <f>+[3]Summary!I9</f>
        <v>207424.00219999999</v>
      </c>
      <c r="J9" s="13">
        <f>+[3]Summary!J9</f>
        <v>23.325767262627821</v>
      </c>
      <c r="K9" s="13">
        <f>+[3]Summary!K9</f>
        <v>23.325767262627821</v>
      </c>
      <c r="L9" s="13">
        <f>+[3]Summary!L9</f>
        <v>0</v>
      </c>
      <c r="M9" s="13">
        <f>+[3]Summary!M9</f>
        <v>0</v>
      </c>
      <c r="N9" s="13"/>
      <c r="O9" s="13"/>
      <c r="P9" s="13"/>
      <c r="R9" s="16">
        <f t="shared" si="1"/>
        <v>44682</v>
      </c>
      <c r="S9" s="17">
        <v>6210</v>
      </c>
      <c r="T9" s="17">
        <v>16210</v>
      </c>
      <c r="U9" s="17">
        <v>26210</v>
      </c>
      <c r="V9" s="17">
        <v>29599.59</v>
      </c>
      <c r="W9" s="17">
        <v>30584.59</v>
      </c>
      <c r="X9" s="17">
        <v>31574.59</v>
      </c>
      <c r="Y9" s="17">
        <v>31874.59</v>
      </c>
      <c r="Z9" s="17">
        <v>32249.59</v>
      </c>
      <c r="AA9" s="17">
        <v>32469.74</v>
      </c>
      <c r="AB9" s="17">
        <v>32624.79</v>
      </c>
      <c r="AC9" s="17">
        <v>32624.79</v>
      </c>
      <c r="AD9" s="17">
        <v>32914.83</v>
      </c>
      <c r="AE9" s="17">
        <v>33164.83</v>
      </c>
      <c r="AF9" s="17">
        <v>33164.83</v>
      </c>
      <c r="AG9" s="17">
        <v>33164.83</v>
      </c>
      <c r="AH9" s="17">
        <v>33180.910000000003</v>
      </c>
      <c r="AI9" s="17">
        <v>33180.910000000003</v>
      </c>
      <c r="AJ9" s="17">
        <v>33180.910000000003</v>
      </c>
      <c r="AK9" s="17">
        <v>33180.910000000003</v>
      </c>
      <c r="AL9" s="17">
        <v>33180.910000000003</v>
      </c>
      <c r="AM9" s="17">
        <v>33180.910000000003</v>
      </c>
      <c r="AN9" s="17">
        <v>33180.910000000003</v>
      </c>
      <c r="AO9" s="17">
        <v>33180.910000000003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f>+[3]Summary!B10</f>
        <v>49153.54</v>
      </c>
      <c r="C10" s="13">
        <f>+[3]Summary!C10</f>
        <v>1</v>
      </c>
      <c r="D10" s="13">
        <f>+[3]Summary!D10</f>
        <v>0</v>
      </c>
      <c r="E10" s="13">
        <f>+[3]Summary!E10</f>
        <v>0</v>
      </c>
      <c r="F10" s="13">
        <f>+[3]Summary!F10</f>
        <v>0</v>
      </c>
      <c r="G10" s="13">
        <f>+[3]Summary!G10</f>
        <v>49153.54</v>
      </c>
      <c r="H10" s="14">
        <f>+[3]Summary!H10</f>
        <v>0</v>
      </c>
      <c r="I10" s="13">
        <f>+[3]Summary!I10</f>
        <v>205939.54509999999</v>
      </c>
      <c r="J10" s="13">
        <f>+[3]Summary!J10</f>
        <v>23.867946283037604</v>
      </c>
      <c r="K10" s="13">
        <f>+[3]Summary!K10</f>
        <v>23.867946283037604</v>
      </c>
      <c r="L10" s="13">
        <f>+[3]Summary!L10</f>
        <v>0</v>
      </c>
      <c r="M10" s="13">
        <f>+[3]Summary!M10</f>
        <v>0</v>
      </c>
      <c r="N10" s="13"/>
      <c r="O10" s="13"/>
      <c r="P10" s="13"/>
      <c r="R10" s="16">
        <f t="shared" si="1"/>
        <v>44713</v>
      </c>
      <c r="S10" s="17">
        <v>3385</v>
      </c>
      <c r="T10" s="17">
        <v>13385</v>
      </c>
      <c r="U10" s="17">
        <v>23385</v>
      </c>
      <c r="V10" s="17">
        <v>27335</v>
      </c>
      <c r="W10" s="17">
        <v>28510</v>
      </c>
      <c r="X10" s="17">
        <v>29090</v>
      </c>
      <c r="Y10" s="17">
        <v>29525</v>
      </c>
      <c r="Z10" s="17">
        <v>29775.11</v>
      </c>
      <c r="AA10" s="17">
        <v>30020.28</v>
      </c>
      <c r="AB10" s="17">
        <v>30545.33</v>
      </c>
      <c r="AC10" s="17">
        <v>30610.33</v>
      </c>
      <c r="AD10" s="17">
        <v>30725.33</v>
      </c>
      <c r="AE10" s="17">
        <v>30790.33</v>
      </c>
      <c r="AF10" s="17">
        <v>30790.33</v>
      </c>
      <c r="AG10" s="17">
        <v>30990.33</v>
      </c>
      <c r="AH10" s="17">
        <v>31040.33</v>
      </c>
      <c r="AI10" s="17">
        <v>31040.33</v>
      </c>
      <c r="AJ10" s="17">
        <v>31040.33</v>
      </c>
      <c r="AK10" s="17">
        <v>31040.33</v>
      </c>
      <c r="AL10" s="17">
        <v>31040.33</v>
      </c>
      <c r="AM10" s="17">
        <v>31040.33</v>
      </c>
      <c r="AN10" s="17">
        <v>31040.33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f>+[3]Summary!B11</f>
        <v>49790.260000000009</v>
      </c>
      <c r="C11" s="13">
        <f>+[3]Summary!C11</f>
        <v>1</v>
      </c>
      <c r="D11" s="13">
        <f>+[3]Summary!D11</f>
        <v>0</v>
      </c>
      <c r="E11" s="13">
        <f>+[3]Summary!E11</f>
        <v>0</v>
      </c>
      <c r="F11" s="13">
        <f>+[3]Summary!F11</f>
        <v>0</v>
      </c>
      <c r="G11" s="13">
        <f>+[3]Summary!G11</f>
        <v>49790.260000000009</v>
      </c>
      <c r="H11" s="14">
        <f>+[3]Summary!H11</f>
        <v>0</v>
      </c>
      <c r="I11" s="13">
        <f>+[3]Summary!I11</f>
        <v>214440.73120000001</v>
      </c>
      <c r="J11" s="13">
        <f>+[3]Summary!J11</f>
        <v>23.218658004650568</v>
      </c>
      <c r="K11" s="13">
        <f>+[3]Summary!K11</f>
        <v>23.218658004650568</v>
      </c>
      <c r="L11" s="13">
        <f>+[3]Summary!L11</f>
        <v>0</v>
      </c>
      <c r="M11" s="13">
        <f>+[3]Summary!M11</f>
        <v>0</v>
      </c>
      <c r="N11" s="13"/>
      <c r="O11" s="13"/>
      <c r="P11" s="13"/>
      <c r="R11" s="16">
        <f t="shared" si="1"/>
        <v>44743</v>
      </c>
      <c r="S11" s="17">
        <v>3405</v>
      </c>
      <c r="T11" s="17">
        <v>13405</v>
      </c>
      <c r="U11" s="17">
        <v>20235</v>
      </c>
      <c r="V11" s="17">
        <v>23440.05</v>
      </c>
      <c r="W11" s="17">
        <v>25802.17</v>
      </c>
      <c r="X11" s="17">
        <v>26507.55</v>
      </c>
      <c r="Y11" s="17">
        <v>27617.94</v>
      </c>
      <c r="Z11" s="17">
        <v>27923.22</v>
      </c>
      <c r="AA11" s="17">
        <v>28103.27</v>
      </c>
      <c r="AB11" s="17">
        <v>28358.27</v>
      </c>
      <c r="AC11" s="17">
        <v>28838.81</v>
      </c>
      <c r="AD11" s="17">
        <v>29053.81</v>
      </c>
      <c r="AE11" s="17">
        <v>29261.79</v>
      </c>
      <c r="AF11" s="17">
        <v>29311.79</v>
      </c>
      <c r="AG11" s="17">
        <v>29311.79</v>
      </c>
      <c r="AH11" s="17">
        <v>29311.79</v>
      </c>
      <c r="AI11" s="17">
        <v>29311.79</v>
      </c>
      <c r="AJ11" s="17">
        <v>29311.79</v>
      </c>
      <c r="AK11" s="17">
        <v>29311.79</v>
      </c>
      <c r="AL11" s="17">
        <v>29337.8</v>
      </c>
      <c r="AM11" s="17">
        <v>29337.8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f>+[3]Summary!B12</f>
        <v>51767.18</v>
      </c>
      <c r="C12" s="13">
        <f>+[3]Summary!C12</f>
        <v>0.99717354688165749</v>
      </c>
      <c r="D12" s="13">
        <f>+[3]Summary!D12</f>
        <v>146.73223913365658</v>
      </c>
      <c r="E12" s="13">
        <f>+[3]Summary!E12</f>
        <v>146.73223913365658</v>
      </c>
      <c r="F12" s="13">
        <f>+[3]Summary!F12</f>
        <v>0</v>
      </c>
      <c r="G12" s="13">
        <f>+[3]Summary!G12</f>
        <v>51913.912239133657</v>
      </c>
      <c r="H12" s="14">
        <f>+[3]Summary!H12</f>
        <v>146.73223913365655</v>
      </c>
      <c r="I12" s="13">
        <f>+[3]Summary!I12</f>
        <v>210056.03959999999</v>
      </c>
      <c r="J12" s="13">
        <f>+[3]Summary!J12</f>
        <v>24.714315445531071</v>
      </c>
      <c r="K12" s="13">
        <f>+[3]Summary!K12</f>
        <v>24.644461591572348</v>
      </c>
      <c r="L12" s="13">
        <f>+[3]Summary!L12</f>
        <v>6.9853853958722567E-2</v>
      </c>
      <c r="M12" s="13">
        <f>+[3]Summary!M12</f>
        <v>0</v>
      </c>
      <c r="N12" s="13"/>
      <c r="O12" s="13"/>
      <c r="P12" s="13"/>
      <c r="R12" s="16">
        <f t="shared" si="1"/>
        <v>44774</v>
      </c>
      <c r="S12" s="17">
        <v>8439.56</v>
      </c>
      <c r="T12" s="17">
        <v>18439.560000000001</v>
      </c>
      <c r="U12" s="17">
        <v>28439.56</v>
      </c>
      <c r="V12" s="17">
        <v>29514.68</v>
      </c>
      <c r="W12" s="17">
        <v>30214.68</v>
      </c>
      <c r="X12" s="17">
        <v>31128.91</v>
      </c>
      <c r="Y12" s="17">
        <v>32194.74</v>
      </c>
      <c r="Z12" s="17">
        <v>32390.03</v>
      </c>
      <c r="AA12" s="17">
        <v>32795.199999999997</v>
      </c>
      <c r="AB12" s="17">
        <v>32925.199999999997</v>
      </c>
      <c r="AC12" s="17">
        <v>32990.199999999997</v>
      </c>
      <c r="AD12" s="17">
        <v>33080.199999999997</v>
      </c>
      <c r="AE12" s="17">
        <v>33140.789999999994</v>
      </c>
      <c r="AF12" s="17">
        <v>33140.789999999994</v>
      </c>
      <c r="AG12" s="17">
        <v>33140.789999999994</v>
      </c>
      <c r="AH12" s="17">
        <v>33140.789999999994</v>
      </c>
      <c r="AI12" s="17">
        <v>33140.789999999994</v>
      </c>
      <c r="AJ12" s="17">
        <v>33140.789999999994</v>
      </c>
      <c r="AK12" s="17">
        <v>33140.789999999994</v>
      </c>
      <c r="AL12" s="17">
        <v>33140.789999999994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f>+[3]Summary!B13</f>
        <v>49566.820000000007</v>
      </c>
      <c r="C13" s="13">
        <f>+[3]Summary!C13</f>
        <v>0.99703468120976635</v>
      </c>
      <c r="D13" s="13">
        <f>+[3]Summary!D13</f>
        <v>147.41856576120813</v>
      </c>
      <c r="E13" s="13">
        <f>+[3]Summary!E13</f>
        <v>147.41856576120813</v>
      </c>
      <c r="F13" s="13">
        <f>+[3]Summary!F13</f>
        <v>0</v>
      </c>
      <c r="G13" s="13">
        <f>+[3]Summary!G13</f>
        <v>49714.238565761218</v>
      </c>
      <c r="H13" s="14">
        <f>+[3]Summary!H13</f>
        <v>147.41856576121063</v>
      </c>
      <c r="I13" s="13">
        <f>+[3]Summary!I13</f>
        <v>196084.93840000001</v>
      </c>
      <c r="J13" s="13">
        <f>+[3]Summary!J13</f>
        <v>25.35342029398889</v>
      </c>
      <c r="K13" s="13">
        <f>+[3]Summary!K13</f>
        <v>25.278239320394434</v>
      </c>
      <c r="L13" s="13">
        <f>+[3]Summary!L13</f>
        <v>7.5180973594456191E-2</v>
      </c>
      <c r="M13" s="13">
        <f>+[3]Summary!M13</f>
        <v>0</v>
      </c>
      <c r="N13" s="13"/>
      <c r="O13" s="13"/>
      <c r="P13" s="13"/>
      <c r="R13" s="16">
        <f t="shared" si="1"/>
        <v>44805</v>
      </c>
      <c r="S13" s="17">
        <v>2090</v>
      </c>
      <c r="T13" s="17">
        <v>12090</v>
      </c>
      <c r="U13" s="17">
        <v>20060.21</v>
      </c>
      <c r="V13" s="17">
        <v>24121.5</v>
      </c>
      <c r="W13" s="17">
        <v>24928.92</v>
      </c>
      <c r="X13" s="17">
        <v>25754.71</v>
      </c>
      <c r="Y13" s="17">
        <v>26690.400000000001</v>
      </c>
      <c r="Z13" s="17">
        <v>27390.98</v>
      </c>
      <c r="AA13" s="17">
        <v>27700.98</v>
      </c>
      <c r="AB13" s="17">
        <v>28436.67</v>
      </c>
      <c r="AC13" s="17">
        <v>28656.67</v>
      </c>
      <c r="AD13" s="17">
        <v>28746.67</v>
      </c>
      <c r="AE13" s="17">
        <v>29311.67</v>
      </c>
      <c r="AF13" s="17">
        <v>29311.67</v>
      </c>
      <c r="AG13" s="17">
        <v>29411.67</v>
      </c>
      <c r="AH13" s="17">
        <v>29411.67</v>
      </c>
      <c r="AI13" s="17">
        <v>29411.67</v>
      </c>
      <c r="AJ13" s="17">
        <v>29411.67</v>
      </c>
      <c r="AK13" s="17">
        <v>29411.67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f>+[3]Summary!B14</f>
        <v>39620.030000000013</v>
      </c>
      <c r="C14" s="13">
        <f>+[3]Summary!C14</f>
        <v>0.99703468120976635</v>
      </c>
      <c r="D14" s="13">
        <f>+[3]Summary!D14</f>
        <v>117.83543907024981</v>
      </c>
      <c r="E14" s="13">
        <f>+[3]Summary!E14</f>
        <v>117.83543907024981</v>
      </c>
      <c r="F14" s="13">
        <f>+[3]Summary!F14</f>
        <v>0</v>
      </c>
      <c r="G14" s="13">
        <f>+[3]Summary!G14</f>
        <v>39737.865439070265</v>
      </c>
      <c r="H14" s="14">
        <f>+[3]Summary!H14</f>
        <v>117.8354390702516</v>
      </c>
      <c r="I14" s="13">
        <f>+[3]Summary!I14</f>
        <v>191816.40530000001</v>
      </c>
      <c r="J14" s="13">
        <f>+[3]Summary!J14</f>
        <v>20.716614607035524</v>
      </c>
      <c r="K14" s="13">
        <f>+[3]Summary!K14</f>
        <v>20.655183240471253</v>
      </c>
      <c r="L14" s="13">
        <f>+[3]Summary!L14</f>
        <v>6.1431366564271173E-2</v>
      </c>
      <c r="M14" s="13">
        <f>+[3]Summary!M14</f>
        <v>0</v>
      </c>
      <c r="N14" s="13"/>
      <c r="O14" s="13"/>
      <c r="P14" s="13"/>
      <c r="R14" s="16">
        <f t="shared" si="1"/>
        <v>44835</v>
      </c>
      <c r="S14" s="17">
        <v>3155</v>
      </c>
      <c r="T14" s="17">
        <v>13155</v>
      </c>
      <c r="U14" s="17">
        <v>22186.67</v>
      </c>
      <c r="V14" s="17">
        <v>28492.84</v>
      </c>
      <c r="W14" s="17">
        <v>29503.25</v>
      </c>
      <c r="X14" s="17">
        <v>30453.47</v>
      </c>
      <c r="Y14" s="17">
        <v>31103.47</v>
      </c>
      <c r="Z14" s="17">
        <v>31353.47</v>
      </c>
      <c r="AA14" s="17">
        <v>31378.47</v>
      </c>
      <c r="AB14" s="17">
        <v>31598.47</v>
      </c>
      <c r="AC14" s="17">
        <v>31883.47</v>
      </c>
      <c r="AD14" s="17">
        <v>31908.47</v>
      </c>
      <c r="AE14" s="17">
        <v>32188.47</v>
      </c>
      <c r="AF14" s="17">
        <v>32188.47</v>
      </c>
      <c r="AG14" s="17">
        <v>32188.47</v>
      </c>
      <c r="AH14" s="17">
        <v>32188.47</v>
      </c>
      <c r="AI14" s="17">
        <v>32188.47</v>
      </c>
      <c r="AJ14" s="17">
        <v>32188.47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f>+[3]Summary!B15</f>
        <v>48719.38</v>
      </c>
      <c r="C15" s="13">
        <f>+[3]Summary!C15</f>
        <v>0.99703468120976635</v>
      </c>
      <c r="D15" s="13">
        <f>+[3]Summary!D15</f>
        <v>144.89816220559007</v>
      </c>
      <c r="E15" s="13">
        <f>+[3]Summary!E15</f>
        <v>144.89816220559007</v>
      </c>
      <c r="F15" s="13">
        <f>+[3]Summary!F15</f>
        <v>0</v>
      </c>
      <c r="G15" s="13">
        <f>+[3]Summary!G15</f>
        <v>48864.278162205585</v>
      </c>
      <c r="H15" s="14">
        <f>+[3]Summary!H15</f>
        <v>144.89816220558714</v>
      </c>
      <c r="I15" s="13">
        <f>+[3]Summary!I15</f>
        <v>186908.87419999999</v>
      </c>
      <c r="J15" s="13">
        <f>+[3]Summary!J15</f>
        <v>26.143369795229116</v>
      </c>
      <c r="K15" s="13">
        <f>+[3]Summary!K15</f>
        <v>26.065846369535301</v>
      </c>
      <c r="L15" s="13">
        <f>+[3]Summary!L15</f>
        <v>7.752342569381554E-2</v>
      </c>
      <c r="M15" s="13">
        <f>+[3]Summary!M15</f>
        <v>0</v>
      </c>
      <c r="N15" s="13"/>
      <c r="O15" s="13"/>
      <c r="P15" s="13"/>
      <c r="R15" s="16">
        <f t="shared" si="1"/>
        <v>44866</v>
      </c>
      <c r="S15" s="17">
        <v>2899</v>
      </c>
      <c r="T15" s="17">
        <v>12899</v>
      </c>
      <c r="U15" s="17">
        <v>22899</v>
      </c>
      <c r="V15" s="17">
        <v>25065.8</v>
      </c>
      <c r="W15" s="17">
        <v>27281.040000000001</v>
      </c>
      <c r="X15" s="17">
        <v>28051.79</v>
      </c>
      <c r="Y15" s="17">
        <v>31102.9</v>
      </c>
      <c r="Z15" s="17">
        <v>31807.9</v>
      </c>
      <c r="AA15" s="17">
        <v>31937.9</v>
      </c>
      <c r="AB15" s="17">
        <v>32062.9</v>
      </c>
      <c r="AC15" s="17">
        <v>32127.9</v>
      </c>
      <c r="AD15" s="17">
        <v>32307.9</v>
      </c>
      <c r="AE15" s="17">
        <v>33474.28</v>
      </c>
      <c r="AF15" s="17">
        <v>33574.28</v>
      </c>
      <c r="AG15" s="17">
        <v>33574.28</v>
      </c>
      <c r="AH15" s="17">
        <v>33574.28</v>
      </c>
      <c r="AI15" s="17">
        <v>33574.28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f>+[3]Summary!B16</f>
        <v>32990.920000000013</v>
      </c>
      <c r="C16" s="13">
        <f>+[3]Summary!C16</f>
        <v>0.99703468120976635</v>
      </c>
      <c r="D16" s="13">
        <f>+[3]Summary!D16</f>
        <v>98.11955073056447</v>
      </c>
      <c r="E16" s="13">
        <f>+[3]Summary!E16</f>
        <v>98.11955073056447</v>
      </c>
      <c r="F16" s="13">
        <f>+[3]Summary!F16</f>
        <v>0</v>
      </c>
      <c r="G16" s="13">
        <f>+[3]Summary!G16</f>
        <v>33089.03955073058</v>
      </c>
      <c r="H16" s="14">
        <f>+[3]Summary!H16</f>
        <v>98.119550730567425</v>
      </c>
      <c r="I16" s="13">
        <f>+[3]Summary!I16</f>
        <v>172213.4724</v>
      </c>
      <c r="J16" s="13">
        <f>+[3]Summary!J16</f>
        <v>19.213966880520655</v>
      </c>
      <c r="K16" s="13">
        <f>+[3]Summary!K16</f>
        <v>19.156991343494919</v>
      </c>
      <c r="L16" s="13">
        <f>+[3]Summary!L16</f>
        <v>5.6975537025735434E-2</v>
      </c>
      <c r="M16" s="13">
        <f>+[3]Summary!M16</f>
        <v>0</v>
      </c>
      <c r="N16" s="13"/>
      <c r="O16" s="13"/>
      <c r="P16" s="13"/>
      <c r="R16" s="16">
        <f t="shared" si="1"/>
        <v>44896</v>
      </c>
      <c r="S16" s="17">
        <v>675</v>
      </c>
      <c r="T16" s="17">
        <v>10675</v>
      </c>
      <c r="U16" s="17">
        <v>18207.18</v>
      </c>
      <c r="V16" s="17">
        <v>24912.83</v>
      </c>
      <c r="W16" s="17">
        <v>25853.21</v>
      </c>
      <c r="X16" s="17">
        <v>26588.21</v>
      </c>
      <c r="Y16" s="17">
        <v>27029.94</v>
      </c>
      <c r="Z16" s="17">
        <v>27224.94</v>
      </c>
      <c r="AA16" s="17">
        <v>27379.94</v>
      </c>
      <c r="AB16" s="17">
        <v>27564.94</v>
      </c>
      <c r="AC16" s="17">
        <v>27629.94</v>
      </c>
      <c r="AD16" s="17">
        <v>27823.599999999999</v>
      </c>
      <c r="AE16" s="17">
        <v>27848.6</v>
      </c>
      <c r="AF16" s="17">
        <v>27848.6</v>
      </c>
      <c r="AG16" s="17">
        <v>27848.6</v>
      </c>
      <c r="AH16" s="17">
        <v>27848.6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f>+[3]Summary!B17</f>
        <v>40469.47</v>
      </c>
      <c r="C17" s="13">
        <f>+[3]Summary!C17</f>
        <v>0.99703468120976635</v>
      </c>
      <c r="D17" s="13">
        <f>+[3]Summary!D17</f>
        <v>120.3617909019832</v>
      </c>
      <c r="E17" s="13">
        <f>+[3]Summary!E17</f>
        <v>120.3617909019832</v>
      </c>
      <c r="F17" s="13">
        <f>+[3]Summary!F17</f>
        <v>0</v>
      </c>
      <c r="G17" s="13">
        <f>+[3]Summary!G17</f>
        <v>40589.831790901982</v>
      </c>
      <c r="H17" s="14">
        <f>+[3]Summary!H17</f>
        <v>120.36179090198129</v>
      </c>
      <c r="I17" s="13">
        <f>+[3]Summary!I17</f>
        <v>160471.8328</v>
      </c>
      <c r="J17" s="13">
        <f>+[3]Summary!J17</f>
        <v>25.294053842763851</v>
      </c>
      <c r="K17" s="13">
        <f>+[3]Summary!K17</f>
        <v>25.219048909622721</v>
      </c>
      <c r="L17" s="13">
        <f>+[3]Summary!L17</f>
        <v>7.5004933141130437E-2</v>
      </c>
      <c r="M17" s="13">
        <f>+[3]Summary!M17</f>
        <v>0</v>
      </c>
      <c r="N17" s="13"/>
      <c r="O17" s="13"/>
      <c r="P17" s="13"/>
      <c r="R17" s="16">
        <f t="shared" si="1"/>
        <v>44927</v>
      </c>
      <c r="S17" s="17">
        <v>4715</v>
      </c>
      <c r="T17" s="17">
        <v>12677.53</v>
      </c>
      <c r="U17" s="17">
        <v>22677.53</v>
      </c>
      <c r="V17" s="17">
        <v>25538.07</v>
      </c>
      <c r="W17" s="17">
        <v>26638.07</v>
      </c>
      <c r="X17" s="17">
        <v>27203.46</v>
      </c>
      <c r="Y17" s="17">
        <v>27528.46</v>
      </c>
      <c r="Z17" s="17">
        <v>27840.09</v>
      </c>
      <c r="AA17" s="17">
        <v>27930.09</v>
      </c>
      <c r="AB17" s="17">
        <v>28085.09</v>
      </c>
      <c r="AC17" s="17">
        <v>28150.09</v>
      </c>
      <c r="AD17" s="17">
        <v>28150.09</v>
      </c>
      <c r="AE17" s="17">
        <v>29550.09</v>
      </c>
      <c r="AF17" s="17">
        <v>29550.09</v>
      </c>
      <c r="AG17" s="17">
        <v>29550.09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f>+[3]Summary!B18</f>
        <v>30288.720000000001</v>
      </c>
      <c r="C18" s="13">
        <f>+[3]Summary!C18</f>
        <v>0.99686627722654431</v>
      </c>
      <c r="D18" s="13">
        <f>+[3]Summary!D18</f>
        <v>95.214828519325835</v>
      </c>
      <c r="E18" s="13">
        <f>+[3]Summary!E18</f>
        <v>95.214828519325835</v>
      </c>
      <c r="F18" s="13">
        <f>+[3]Summary!F18</f>
        <v>0</v>
      </c>
      <c r="G18" s="13">
        <f>+[3]Summary!G18</f>
        <v>30383.934828519326</v>
      </c>
      <c r="H18" s="14">
        <f>+[3]Summary!H18</f>
        <v>95.214828519325238</v>
      </c>
      <c r="I18" s="13">
        <f>+[3]Summary!I18</f>
        <v>156240.35630000001</v>
      </c>
      <c r="J18" s="13">
        <f>+[3]Summary!J18</f>
        <v>19.446918547842127</v>
      </c>
      <c r="K18" s="13">
        <f>+[3]Summary!K18</f>
        <v>19.385977296315215</v>
      </c>
      <c r="L18" s="13">
        <f>+[3]Summary!L18</f>
        <v>6.0941251526912765E-2</v>
      </c>
      <c r="M18" s="13">
        <f>+[3]Summary!M18</f>
        <v>0</v>
      </c>
      <c r="N18" s="13"/>
      <c r="O18" s="13"/>
      <c r="P18" s="13"/>
      <c r="R18" s="16">
        <f t="shared" si="1"/>
        <v>44958</v>
      </c>
      <c r="S18" s="17">
        <v>2160</v>
      </c>
      <c r="T18" s="17">
        <v>12160</v>
      </c>
      <c r="U18" s="17">
        <v>22160</v>
      </c>
      <c r="V18" s="17">
        <v>25741.58</v>
      </c>
      <c r="W18" s="17">
        <v>26361.58</v>
      </c>
      <c r="X18" s="17">
        <v>26716.58</v>
      </c>
      <c r="Y18" s="17">
        <v>26976.58</v>
      </c>
      <c r="Z18" s="17">
        <v>27106.58</v>
      </c>
      <c r="AA18" s="17">
        <v>27331.58</v>
      </c>
      <c r="AB18" s="17">
        <v>27346.58</v>
      </c>
      <c r="AC18" s="17">
        <v>27476.58</v>
      </c>
      <c r="AD18" s="17">
        <v>27641.58</v>
      </c>
      <c r="AE18" s="17">
        <v>27706.58</v>
      </c>
      <c r="AF18" s="17">
        <v>27706.58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f>+[3]Summary!B19</f>
        <v>32721.55</v>
      </c>
      <c r="C19" s="13">
        <f>+[3]Summary!C19</f>
        <v>0.99669493862268488</v>
      </c>
      <c r="D19" s="13">
        <f>+[3]Summary!D19</f>
        <v>108.5053479456128</v>
      </c>
      <c r="E19" s="13">
        <f>+[3]Summary!E19</f>
        <v>108.5053479456128</v>
      </c>
      <c r="F19" s="13">
        <f>+[3]Summary!F19</f>
        <v>0</v>
      </c>
      <c r="G19" s="13">
        <f>+[3]Summary!G19</f>
        <v>32830.055347945614</v>
      </c>
      <c r="H19" s="14">
        <f>+[3]Summary!H19</f>
        <v>108.50534794561463</v>
      </c>
      <c r="I19" s="13">
        <f>+[3]Summary!I19</f>
        <v>158393.6072</v>
      </c>
      <c r="J19" s="13">
        <f>+[3]Summary!J19</f>
        <v>20.726881550523597</v>
      </c>
      <c r="K19" s="13">
        <f>+[3]Summary!K19</f>
        <v>20.658377934838771</v>
      </c>
      <c r="L19" s="13">
        <f>+[3]Summary!L19</f>
        <v>6.8503615684825547E-2</v>
      </c>
      <c r="M19" s="13">
        <f>+[3]Summary!M19</f>
        <v>23.519811340786188</v>
      </c>
      <c r="N19" s="18"/>
      <c r="O19" s="13"/>
      <c r="P19" s="13"/>
      <c r="R19" s="16">
        <f t="shared" si="1"/>
        <v>44986</v>
      </c>
      <c r="S19" s="17">
        <v>2595</v>
      </c>
      <c r="T19" s="17">
        <v>12595</v>
      </c>
      <c r="U19" s="17">
        <v>22595</v>
      </c>
      <c r="V19" s="17">
        <v>23345</v>
      </c>
      <c r="W19" s="17">
        <v>23905</v>
      </c>
      <c r="X19" s="17">
        <v>24190</v>
      </c>
      <c r="Y19" s="17">
        <v>24280</v>
      </c>
      <c r="Z19" s="17">
        <v>24405</v>
      </c>
      <c r="AA19" s="17">
        <v>24555</v>
      </c>
      <c r="AB19" s="17">
        <v>24620</v>
      </c>
      <c r="AC19" s="17">
        <v>24860</v>
      </c>
      <c r="AD19" s="17">
        <v>24925</v>
      </c>
      <c r="AE19" s="17">
        <v>24925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f>+[3]Summary!B20</f>
        <v>24056.89</v>
      </c>
      <c r="C20" s="13">
        <f>+[3]Summary!C20</f>
        <v>0.98468256037443747</v>
      </c>
      <c r="D20" s="13">
        <f>+[3]Summary!D20</f>
        <v>374.22208433718481</v>
      </c>
      <c r="E20" s="13">
        <f>+[3]Summary!E20</f>
        <v>374.22208433718481</v>
      </c>
      <c r="F20" s="13">
        <f>+[3]Summary!F20</f>
        <v>0</v>
      </c>
      <c r="G20" s="13">
        <f>+[3]Summary!G20</f>
        <v>24431.112084337183</v>
      </c>
      <c r="H20" s="14">
        <f>+[3]Summary!H20</f>
        <v>374.22208433718333</v>
      </c>
      <c r="I20" s="13">
        <f>+[3]Summary!I20</f>
        <v>150005.36910000001</v>
      </c>
      <c r="J20" s="13">
        <f>+[3]Summary!J20</f>
        <v>16.286825085607674</v>
      </c>
      <c r="K20" s="13">
        <f>+[3]Summary!K20</f>
        <v>16.037352625666781</v>
      </c>
      <c r="L20" s="13">
        <f>+[3]Summary!L20</f>
        <v>0.24947245994089329</v>
      </c>
      <c r="M20" s="13">
        <f>+[3]Summary!M20</f>
        <v>22.57386413884328</v>
      </c>
      <c r="N20" s="18">
        <f t="shared" ref="N20:N31" si="2">J20/J8</f>
        <v>0.57137933415516062</v>
      </c>
      <c r="O20" s="18">
        <f t="shared" ref="O20:O31" si="3">I20/I8</f>
        <v>0.74358668288042695</v>
      </c>
      <c r="P20" s="13"/>
      <c r="R20" s="16">
        <f t="shared" si="1"/>
        <v>45017</v>
      </c>
      <c r="S20" s="17">
        <v>2610</v>
      </c>
      <c r="T20" s="17">
        <v>12610</v>
      </c>
      <c r="U20" s="17">
        <v>16910.71</v>
      </c>
      <c r="V20" s="17">
        <v>18805.71</v>
      </c>
      <c r="W20" s="17">
        <v>19620.71</v>
      </c>
      <c r="X20" s="17">
        <v>19880.71</v>
      </c>
      <c r="Y20" s="17">
        <v>20235.71</v>
      </c>
      <c r="Z20" s="17">
        <v>20680.71</v>
      </c>
      <c r="AA20" s="17">
        <v>20745.71</v>
      </c>
      <c r="AB20" s="17">
        <v>20980.71</v>
      </c>
      <c r="AC20" s="17">
        <v>20980.71</v>
      </c>
      <c r="AD20" s="17">
        <v>20980.71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f>+[3]Summary!B21</f>
        <v>28158.43</v>
      </c>
      <c r="C21" s="13">
        <f>+[3]Summary!C21</f>
        <v>0.98205050724350318</v>
      </c>
      <c r="D21" s="13">
        <f>+[3]Summary!D21</f>
        <v>514.66755690397531</v>
      </c>
      <c r="E21" s="13">
        <f>+[3]Summary!E21</f>
        <v>514.66755690397531</v>
      </c>
      <c r="F21" s="13">
        <f>+[3]Summary!F21</f>
        <v>0</v>
      </c>
      <c r="G21" s="13">
        <f>+[3]Summary!G21</f>
        <v>28673.097556903977</v>
      </c>
      <c r="H21" s="14">
        <f>+[3]Summary!H21</f>
        <v>514.66755690397622</v>
      </c>
      <c r="I21" s="13">
        <f>+[3]Summary!I21</f>
        <v>147637.07399999999</v>
      </c>
      <c r="J21" s="13">
        <f>+[3]Summary!J21</f>
        <v>19.421339626999096</v>
      </c>
      <c r="K21" s="13">
        <f>+[3]Summary!K21</f>
        <v>19.072736432042809</v>
      </c>
      <c r="L21" s="13">
        <f>+[3]Summary!L21</f>
        <v>0.34860319495628644</v>
      </c>
      <c r="M21" s="13">
        <f>+[3]Summary!M21</f>
        <v>22.284872479028188</v>
      </c>
      <c r="N21" s="18">
        <f t="shared" si="2"/>
        <v>0.83261311014260453</v>
      </c>
      <c r="O21" s="18">
        <f t="shared" si="3"/>
        <v>0.71176465806327982</v>
      </c>
      <c r="P21" s="13"/>
      <c r="R21" s="16">
        <f t="shared" si="1"/>
        <v>45047</v>
      </c>
      <c r="S21" s="17">
        <v>5290</v>
      </c>
      <c r="T21" s="17">
        <v>15290</v>
      </c>
      <c r="U21" s="17">
        <v>21610.1</v>
      </c>
      <c r="V21" s="17">
        <v>23558.43</v>
      </c>
      <c r="W21" s="17">
        <v>24128.43</v>
      </c>
      <c r="X21" s="17">
        <v>24258.43</v>
      </c>
      <c r="Y21" s="17">
        <v>24478.43</v>
      </c>
      <c r="Z21" s="17">
        <v>24608.43</v>
      </c>
      <c r="AA21" s="17">
        <v>24923.43</v>
      </c>
      <c r="AB21" s="17">
        <v>24988.43</v>
      </c>
      <c r="AC21" s="17">
        <v>24988.43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f>+[3]Summary!B22</f>
        <v>27843.95</v>
      </c>
      <c r="C22" s="13">
        <f>+[3]Summary!C22</f>
        <v>0.9795844008709631</v>
      </c>
      <c r="D22" s="13">
        <f>+[3]Summary!D22</f>
        <v>580.29805381091126</v>
      </c>
      <c r="E22" s="13">
        <f>+[3]Summary!E22</f>
        <v>580.29805381091126</v>
      </c>
      <c r="F22" s="13">
        <f>+[3]Summary!F22</f>
        <v>0</v>
      </c>
      <c r="G22" s="13">
        <f>+[3]Summary!G22</f>
        <v>28424.248053810912</v>
      </c>
      <c r="H22" s="14">
        <f>+[3]Summary!H22</f>
        <v>580.29805381091137</v>
      </c>
      <c r="I22" s="13">
        <f>+[3]Summary!I22</f>
        <v>140628.12</v>
      </c>
      <c r="J22" s="13">
        <f>+[3]Summary!J22</f>
        <v>20.212350171367515</v>
      </c>
      <c r="K22" s="13">
        <f>+[3]Summary!K22</f>
        <v>19.799702932813155</v>
      </c>
      <c r="L22" s="13">
        <f>+[3]Summary!L22</f>
        <v>0.41264723855436003</v>
      </c>
      <c r="M22" s="13">
        <f>+[3]Summary!M22</f>
        <v>21.988707983610276</v>
      </c>
      <c r="N22" s="18">
        <f t="shared" si="2"/>
        <v>0.84684077681756653</v>
      </c>
      <c r="O22" s="18">
        <f t="shared" si="3"/>
        <v>0.6828611762336072</v>
      </c>
      <c r="P22" s="13"/>
      <c r="R22" s="16">
        <f t="shared" si="1"/>
        <v>45078</v>
      </c>
      <c r="S22" s="17">
        <v>4315</v>
      </c>
      <c r="T22" s="17">
        <v>14315</v>
      </c>
      <c r="U22" s="17">
        <v>21478.78</v>
      </c>
      <c r="V22" s="17">
        <v>22633.78</v>
      </c>
      <c r="W22" s="17">
        <v>22968.78</v>
      </c>
      <c r="X22" s="17">
        <v>23083.78</v>
      </c>
      <c r="Y22" s="17">
        <v>23228.78</v>
      </c>
      <c r="Z22" s="17">
        <v>23433.78</v>
      </c>
      <c r="AA22" s="17">
        <v>23433.78</v>
      </c>
      <c r="AB22" s="17">
        <v>23498.78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f>+[3]Summary!B23</f>
        <v>26987.03</v>
      </c>
      <c r="C23" s="13">
        <f>+[3]Summary!C23</f>
        <v>0.97551710502368727</v>
      </c>
      <c r="D23" s="13">
        <f>+[3]Summary!D23</f>
        <v>677.3029584105102</v>
      </c>
      <c r="E23" s="13">
        <f>+[3]Summary!E23</f>
        <v>677.3029584105102</v>
      </c>
      <c r="F23" s="13">
        <f>+[3]Summary!F23</f>
        <v>0</v>
      </c>
      <c r="G23" s="13">
        <f>+[3]Summary!G23</f>
        <v>27664.332958410509</v>
      </c>
      <c r="H23" s="14">
        <f>+[3]Summary!H23</f>
        <v>677.30295841050975</v>
      </c>
      <c r="I23" s="13">
        <f>+[3]Summary!I23</f>
        <v>151955.14629999999</v>
      </c>
      <c r="J23" s="13">
        <f>+[3]Summary!J23</f>
        <v>18.205591341930425</v>
      </c>
      <c r="K23" s="13">
        <f>+[3]Summary!K23</f>
        <v>17.759865761124274</v>
      </c>
      <c r="L23" s="13">
        <f>+[3]Summary!L23</f>
        <v>0.4457255808061511</v>
      </c>
      <c r="M23" s="13">
        <f>+[3]Summary!M23</f>
        <v>21.574046805979421</v>
      </c>
      <c r="N23" s="18">
        <f t="shared" si="2"/>
        <v>0.78409317792113342</v>
      </c>
      <c r="O23" s="18">
        <f t="shared" si="3"/>
        <v>0.70861139788913374</v>
      </c>
      <c r="P23" s="13"/>
      <c r="R23" s="16">
        <f t="shared" si="1"/>
        <v>45108</v>
      </c>
      <c r="S23" s="17">
        <v>3515</v>
      </c>
      <c r="T23" s="17">
        <v>13515</v>
      </c>
      <c r="U23" s="17">
        <v>19480</v>
      </c>
      <c r="V23" s="17">
        <v>20231.990000000002</v>
      </c>
      <c r="W23" s="17">
        <v>20541.990000000002</v>
      </c>
      <c r="X23" s="17">
        <v>20656.990000000002</v>
      </c>
      <c r="Y23" s="17">
        <v>22117.03</v>
      </c>
      <c r="Z23" s="17">
        <v>22117.03</v>
      </c>
      <c r="AA23" s="17">
        <v>22117.03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f>+[3]Summary!B24</f>
        <v>32495.03</v>
      </c>
      <c r="C24" s="13">
        <f>+[3]Summary!C24</f>
        <v>0.97154992607516177</v>
      </c>
      <c r="D24" s="13">
        <f>+[3]Summary!D24</f>
        <v>951.55789823848329</v>
      </c>
      <c r="E24" s="13">
        <f>+[3]Summary!E24</f>
        <v>951.55789823848329</v>
      </c>
      <c r="F24" s="19">
        <f>+[3]Summary!F24</f>
        <v>0</v>
      </c>
      <c r="G24" s="13">
        <f>+[3]Summary!G24</f>
        <v>33446.587898238482</v>
      </c>
      <c r="H24" s="14">
        <f>+[3]Summary!H24</f>
        <v>951.55789823848318</v>
      </c>
      <c r="I24" s="13">
        <f>+[3]Summary!I24</f>
        <v>160297.97260000001</v>
      </c>
      <c r="J24" s="13">
        <f>+[3]Summary!J24</f>
        <v>20.865259463823364</v>
      </c>
      <c r="K24" s="13">
        <f>+[3]Summary!K24</f>
        <v>20.271641289616657</v>
      </c>
      <c r="L24" s="13">
        <f>+[3]Summary!L24</f>
        <v>0.59361817420670704</v>
      </c>
      <c r="M24" s="13">
        <f>+[3]Summary!M24</f>
        <v>21.18206225442988</v>
      </c>
      <c r="N24" s="18">
        <f t="shared" si="2"/>
        <v>0.84425803780845943</v>
      </c>
      <c r="O24" s="18">
        <f t="shared" si="3"/>
        <v>0.76312003646859206</v>
      </c>
      <c r="P24" s="13"/>
      <c r="R24" s="16">
        <f t="shared" si="1"/>
        <v>45139</v>
      </c>
      <c r="S24" s="17">
        <v>7955</v>
      </c>
      <c r="T24" s="17">
        <v>17955</v>
      </c>
      <c r="U24" s="17">
        <v>26120</v>
      </c>
      <c r="V24" s="17">
        <v>27395</v>
      </c>
      <c r="W24" s="17">
        <v>28005.03</v>
      </c>
      <c r="X24" s="17">
        <v>28440.03</v>
      </c>
      <c r="Y24" s="17">
        <v>28800.03</v>
      </c>
      <c r="Z24" s="17">
        <v>28860.03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f>+[3]Summary!B25</f>
        <v>41320.92</v>
      </c>
      <c r="C25" s="13">
        <f>+[3]Summary!C25</f>
        <v>0.96707014329344154</v>
      </c>
      <c r="D25" s="13">
        <f>+[3]Summary!D25</f>
        <v>1407.0251098324795</v>
      </c>
      <c r="E25" s="13">
        <f>+[3]Summary!E25</f>
        <v>1407.0251098324795</v>
      </c>
      <c r="F25" s="19">
        <f>+[3]Summary!F25</f>
        <v>0</v>
      </c>
      <c r="G25" s="13">
        <f>+[3]Summary!G25</f>
        <v>42727.945109832479</v>
      </c>
      <c r="H25" s="14">
        <f>+[3]Summary!H25</f>
        <v>1407.0251098324807</v>
      </c>
      <c r="I25" s="13">
        <f>+[3]Summary!I25</f>
        <v>161260.24119999999</v>
      </c>
      <c r="J25" s="13">
        <f>+[3]Summary!J25</f>
        <v>26.496267642834511</v>
      </c>
      <c r="K25" s="13">
        <f>+[3]Summary!K25</f>
        <v>25.623749346097348</v>
      </c>
      <c r="L25" s="13">
        <f>+[3]Summary!L25</f>
        <v>0.8725182967371623</v>
      </c>
      <c r="M25" s="13">
        <f>+[3]Summary!M25</f>
        <v>21.202203128127028</v>
      </c>
      <c r="N25" s="18">
        <f t="shared" si="2"/>
        <v>1.0450766537845224</v>
      </c>
      <c r="O25" s="18">
        <f t="shared" si="3"/>
        <v>0.82239993808723855</v>
      </c>
      <c r="P25" s="13"/>
      <c r="R25" s="16">
        <f t="shared" si="1"/>
        <v>45170</v>
      </c>
      <c r="S25" s="17">
        <v>3925</v>
      </c>
      <c r="T25" s="17">
        <v>13925</v>
      </c>
      <c r="U25" s="17">
        <v>19028.310000000001</v>
      </c>
      <c r="V25" s="17">
        <v>24458.37</v>
      </c>
      <c r="W25" s="17">
        <v>26805.42</v>
      </c>
      <c r="X25" s="17">
        <v>26955.42</v>
      </c>
      <c r="Y25" s="17">
        <v>26865.919999999998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f>+[3]Summary!B26</f>
        <v>51907.5</v>
      </c>
      <c r="C26" s="13">
        <f>+[3]Summary!C26</f>
        <v>0.94908550520868229</v>
      </c>
      <c r="D26" s="13">
        <f>+[3]Summary!D26</f>
        <v>2784.6217478573999</v>
      </c>
      <c r="E26" s="13">
        <f>+[3]Summary!E26</f>
        <v>2784.6217478573999</v>
      </c>
      <c r="F26" s="19">
        <f>+[3]Summary!F26</f>
        <v>0</v>
      </c>
      <c r="G26" s="13">
        <f>+[3]Summary!G26</f>
        <v>54692.121747857396</v>
      </c>
      <c r="H26" s="14">
        <f>+[3]Summary!H26</f>
        <v>2784.6217478573963</v>
      </c>
      <c r="I26" s="13">
        <f>+[3]Summary!I26</f>
        <v>171480.12650000001</v>
      </c>
      <c r="J26" s="13">
        <f>+[3]Summary!J26</f>
        <v>31.894145907256135</v>
      </c>
      <c r="K26" s="13">
        <f>+[3]Summary!K26</f>
        <v>30.270271581587615</v>
      </c>
      <c r="L26" s="13">
        <f>+[3]Summary!L26</f>
        <v>1.6238743256685204</v>
      </c>
      <c r="M26" s="13">
        <f>+[3]Summary!M26</f>
        <v>22.206952744475764</v>
      </c>
      <c r="N26" s="18">
        <f t="shared" si="2"/>
        <v>1.539544298730384</v>
      </c>
      <c r="O26" s="18">
        <f t="shared" si="3"/>
        <v>0.89398050303260479</v>
      </c>
      <c r="P26" s="13"/>
      <c r="R26" s="16">
        <f t="shared" si="1"/>
        <v>45200</v>
      </c>
      <c r="S26" s="17">
        <v>8980</v>
      </c>
      <c r="T26" s="17">
        <v>18980</v>
      </c>
      <c r="U26" s="17">
        <v>24217.9</v>
      </c>
      <c r="V26" s="17">
        <v>30680.61</v>
      </c>
      <c r="W26" s="17">
        <v>32830.61</v>
      </c>
      <c r="X26" s="17">
        <v>32830.61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f>+[3]Summary!B27</f>
        <v>42583.74</v>
      </c>
      <c r="C27" s="13">
        <f>+[3]Summary!C27</f>
        <v>0.9439218169682827</v>
      </c>
      <c r="D27" s="13">
        <f>+[3]Summary!D27</f>
        <v>2529.8904241507757</v>
      </c>
      <c r="E27" s="13">
        <f>+[3]Summary!E27</f>
        <v>2529.8904241507757</v>
      </c>
      <c r="F27" s="19">
        <f>+[3]Summary!F27</f>
        <v>0</v>
      </c>
      <c r="G27" s="13">
        <f>+[3]Summary!G27</f>
        <v>45113.630424150775</v>
      </c>
      <c r="H27" s="14">
        <f>+[3]Summary!H27</f>
        <v>2529.8904241507771</v>
      </c>
      <c r="I27" s="13">
        <f>+[3]Summary!I27</f>
        <v>180826.7985</v>
      </c>
      <c r="J27" s="13">
        <f>+[3]Summary!J27</f>
        <v>24.948531300879488</v>
      </c>
      <c r="K27" s="13">
        <f>+[3]Summary!K27</f>
        <v>23.549462996216235</v>
      </c>
      <c r="L27" s="13">
        <f>+[3]Summary!L27</f>
        <v>1.3990683046632526</v>
      </c>
      <c r="M27" s="13">
        <f>+[3]Summary!M27</f>
        <v>22.081390781595445</v>
      </c>
      <c r="N27" s="18">
        <f t="shared" si="2"/>
        <v>0.95429669152414798</v>
      </c>
      <c r="O27" s="18">
        <f t="shared" si="3"/>
        <v>0.96745967399337107</v>
      </c>
      <c r="P27" s="13"/>
      <c r="R27" s="16">
        <f t="shared" si="1"/>
        <v>45231</v>
      </c>
      <c r="S27" s="17">
        <v>4905.13</v>
      </c>
      <c r="T27" s="17">
        <v>14905.13</v>
      </c>
      <c r="U27" s="17">
        <v>24905.13</v>
      </c>
      <c r="V27" s="17">
        <v>34905.129999999997</v>
      </c>
      <c r="W27" s="17">
        <v>35352.839999999997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f>+[3]Summary!B28</f>
        <v>34325.03</v>
      </c>
      <c r="C28" s="13">
        <f>+[3]Summary!C28</f>
        <v>0.9144441612037737</v>
      </c>
      <c r="D28" s="13">
        <f>+[3]Summary!D28</f>
        <v>3211.4664382456672</v>
      </c>
      <c r="E28" s="13">
        <f>+[3]Summary!E28</f>
        <v>3211.4664382456672</v>
      </c>
      <c r="F28" s="19">
        <f>+[3]Summary!F28</f>
        <v>0</v>
      </c>
      <c r="G28" s="13">
        <f>+[3]Summary!G28</f>
        <v>37536.496438245667</v>
      </c>
      <c r="H28" s="14">
        <f>+[3]Summary!H28</f>
        <v>3211.4664382456685</v>
      </c>
      <c r="I28" s="13">
        <f>+[3]Summary!I28</f>
        <v>193503.087</v>
      </c>
      <c r="J28" s="13">
        <f>+[3]Summary!J28</f>
        <v>19.398396697539852</v>
      </c>
      <c r="K28" s="13">
        <f>+[3]Summary!K28</f>
        <v>17.738750596779884</v>
      </c>
      <c r="L28" s="13">
        <f>+[3]Summary!L28</f>
        <v>1.6596461007599679</v>
      </c>
      <c r="M28" s="13">
        <f>+[3]Summary!M28</f>
        <v>22.068269958734366</v>
      </c>
      <c r="N28" s="18">
        <f t="shared" si="2"/>
        <v>1.0095987371148316</v>
      </c>
      <c r="O28" s="18">
        <f t="shared" si="3"/>
        <v>1.1236233977708239</v>
      </c>
      <c r="P28" s="20"/>
      <c r="R28" s="16">
        <f t="shared" si="1"/>
        <v>45261</v>
      </c>
      <c r="S28" s="17">
        <v>930</v>
      </c>
      <c r="T28" s="17">
        <v>10930</v>
      </c>
      <c r="U28" s="17">
        <v>19525</v>
      </c>
      <c r="V28" s="17">
        <v>19740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f>+[3]Summary!B29</f>
        <v>32335.03</v>
      </c>
      <c r="C29" s="13">
        <f>+[3]Summary!C29</f>
        <v>0.83454533457166602</v>
      </c>
      <c r="D29" s="13">
        <f>+[3]Summary!D29</f>
        <v>6410.6542192953984</v>
      </c>
      <c r="E29" s="13">
        <f>+[3]Summary!E29</f>
        <v>6410.6542192953984</v>
      </c>
      <c r="F29" s="13">
        <f>+[3]Summary!F29</f>
        <v>18322.315780704601</v>
      </c>
      <c r="G29" s="13">
        <f>+[3]Summary!G29</f>
        <v>57068</v>
      </c>
      <c r="H29" s="14">
        <f>+[3]Summary!H29</f>
        <v>24732.97</v>
      </c>
      <c r="I29" s="13">
        <f>+[3]Summary!I29</f>
        <v>190226.5803</v>
      </c>
      <c r="J29" s="19">
        <f>+[3]Summary!J29</f>
        <v>30</v>
      </c>
      <c r="K29" s="13">
        <f>+[3]Summary!K29</f>
        <v>16.998166054925395</v>
      </c>
      <c r="L29" s="13">
        <f>+[3]Summary!L29</f>
        <v>13.001833945074605</v>
      </c>
      <c r="M29" s="13">
        <f>+[3]Summary!M29</f>
        <v>22.573342066715639</v>
      </c>
      <c r="N29" s="18">
        <f t="shared" si="2"/>
        <v>1.1860495034323029</v>
      </c>
      <c r="O29" s="18">
        <f t="shared" si="3"/>
        <v>1.1854203755314745</v>
      </c>
      <c r="P29" s="13"/>
      <c r="R29" s="16">
        <f t="shared" si="1"/>
        <v>45292</v>
      </c>
      <c r="S29" s="17">
        <v>8600</v>
      </c>
      <c r="T29" s="17">
        <v>18600</v>
      </c>
      <c r="U29" s="17">
        <v>19215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f>+[3]Summary!B30</f>
        <v>8125.03</v>
      </c>
      <c r="C30" s="13">
        <f>+[3]Summary!C30</f>
        <v>0.5755915696026267</v>
      </c>
      <c r="D30" s="13">
        <f>+[3]Summary!D30</f>
        <v>5990.9342167957857</v>
      </c>
      <c r="E30" s="13">
        <f>+[3]Summary!E30</f>
        <v>5990.9342167957857</v>
      </c>
      <c r="F30" s="13">
        <f>+[3]Summary!F30</f>
        <v>45253.035783204214</v>
      </c>
      <c r="G30" s="13">
        <f>+[3]Summary!G30</f>
        <v>59369</v>
      </c>
      <c r="H30" s="14">
        <f>+[3]Summary!H30</f>
        <v>51243.97</v>
      </c>
      <c r="I30" s="13">
        <f>+[3]Summary!I30</f>
        <v>197897.40340000001</v>
      </c>
      <c r="J30" s="19">
        <f>+[3]Summary!J30</f>
        <v>30</v>
      </c>
      <c r="K30" s="13">
        <f>+[3]Summary!K30</f>
        <v>4.1056779221995594</v>
      </c>
      <c r="L30" s="13">
        <f>+[3]Summary!L30</f>
        <v>25.894322077800439</v>
      </c>
      <c r="M30" s="13">
        <f>+[3]Summary!M30</f>
        <v>23.55041730328248</v>
      </c>
      <c r="N30" s="18">
        <f t="shared" si="2"/>
        <v>1.5426608553018732</v>
      </c>
      <c r="O30" s="18">
        <f t="shared" si="3"/>
        <v>1.2666215572371937</v>
      </c>
      <c r="P30" s="13"/>
      <c r="R30" s="16">
        <f t="shared" si="1"/>
        <v>45323</v>
      </c>
      <c r="S30" s="17">
        <v>6245</v>
      </c>
      <c r="T30" s="17">
        <v>8125.03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f>+[3]Summary!B31</f>
        <v>215</v>
      </c>
      <c r="C31" s="13">
        <f>+[3]Summary!C31</f>
        <v>6.1024684430273722E-2</v>
      </c>
      <c r="D31" s="13">
        <f>+[3]Summary!D31</f>
        <v>3308.1644703653833</v>
      </c>
      <c r="E31" s="13">
        <f>+[3]Summary!E31</f>
        <v>3308.1644703653833</v>
      </c>
      <c r="F31" s="13">
        <f>+[3]Summary!F31</f>
        <v>57397.83552963462</v>
      </c>
      <c r="G31" s="13">
        <f>+[3]Summary!G31</f>
        <v>60921</v>
      </c>
      <c r="H31" s="14">
        <f>+[3]Summary!H31</f>
        <v>60706</v>
      </c>
      <c r="I31" s="13">
        <f>+[3]Summary!I31</f>
        <v>203071.66149999999</v>
      </c>
      <c r="J31" s="19">
        <f>+[3]Summary!J31</f>
        <v>30</v>
      </c>
      <c r="K31" s="13">
        <f>+[3]Summary!K31</f>
        <v>0.1058739552391952</v>
      </c>
      <c r="L31" s="13">
        <f>+[3]Summary!L31</f>
        <v>29.894126044760803</v>
      </c>
      <c r="M31" s="13">
        <f>+[3]Summary!M31</f>
        <v>24.407951751402187</v>
      </c>
      <c r="N31" s="18">
        <f t="shared" si="2"/>
        <v>1.4473957371190818</v>
      </c>
      <c r="O31" s="18">
        <f t="shared" si="3"/>
        <v>1.282069807549657</v>
      </c>
      <c r="P31" s="13"/>
      <c r="R31" s="16">
        <f t="shared" si="1"/>
        <v>45352</v>
      </c>
      <c r="S31" s="17">
        <v>215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52</v>
      </c>
      <c r="R32" t="s">
        <v>27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15" x14ac:dyDescent="0.35">
      <c r="C33" s="17"/>
      <c r="D33" s="13"/>
      <c r="E33" s="13"/>
      <c r="F33" s="13"/>
      <c r="G33" s="13"/>
      <c r="H33" s="14">
        <f>SUM(H8:H31)</f>
        <v>150693.07819605558</v>
      </c>
      <c r="I33" s="13"/>
      <c r="J33" s="22">
        <f>SUM(G20:G31)/SUM(I20:I31)</f>
        <v>0.24407951751402188</v>
      </c>
      <c r="K33" s="13"/>
      <c r="L33" s="13"/>
      <c r="M33" s="16"/>
    </row>
    <row r="34" spans="1:15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1:15" x14ac:dyDescent="0.35">
      <c r="C35" s="17"/>
      <c r="D35" s="13"/>
      <c r="H35" s="24">
        <v>7.4999999999999997E-2</v>
      </c>
      <c r="I35" t="s">
        <v>53</v>
      </c>
      <c r="J35" s="23" t="s">
        <v>54</v>
      </c>
      <c r="K35" t="s">
        <v>55</v>
      </c>
    </row>
    <row r="36" spans="1:15" x14ac:dyDescent="0.35">
      <c r="C36" s="17"/>
      <c r="D36" s="13"/>
      <c r="F36" s="23"/>
      <c r="H36" s="25">
        <f>H33*(1+H35)</f>
        <v>161995.05906075973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1:15" x14ac:dyDescent="0.35">
      <c r="C37" s="17"/>
      <c r="D37" s="13"/>
      <c r="M37" s="16"/>
    </row>
    <row r="38" spans="1:15" x14ac:dyDescent="0.35">
      <c r="D38" s="17"/>
      <c r="E38" s="13"/>
    </row>
    <row r="39" spans="1:15" x14ac:dyDescent="0.35">
      <c r="B39" s="7"/>
      <c r="C39" s="7"/>
      <c r="D39" s="7"/>
      <c r="E39" s="7" t="s">
        <v>26</v>
      </c>
      <c r="F39" s="7" t="s">
        <v>27</v>
      </c>
      <c r="G39" s="7" t="s">
        <v>28</v>
      </c>
      <c r="H39" s="7" t="s">
        <v>29</v>
      </c>
      <c r="I39" s="8">
        <v>45382</v>
      </c>
      <c r="J39" s="7"/>
      <c r="K39" s="33" t="s">
        <v>30</v>
      </c>
      <c r="L39" s="34"/>
      <c r="M39" s="34"/>
      <c r="N39" s="35"/>
      <c r="O39" s="28"/>
    </row>
    <row r="40" spans="1:15" x14ac:dyDescent="0.35">
      <c r="A40" s="7" t="s">
        <v>31</v>
      </c>
      <c r="B40" s="7" t="s">
        <v>32</v>
      </c>
      <c r="C40" s="7"/>
      <c r="D40" s="7" t="s">
        <v>33</v>
      </c>
      <c r="E40" s="7" t="s">
        <v>34</v>
      </c>
      <c r="F40" s="7" t="s">
        <v>34</v>
      </c>
      <c r="G40" s="7" t="s">
        <v>35</v>
      </c>
      <c r="H40" s="7" t="s">
        <v>36</v>
      </c>
      <c r="I40" s="9" t="s">
        <v>34</v>
      </c>
      <c r="J40" s="7"/>
      <c r="K40" s="7"/>
      <c r="L40" s="7"/>
      <c r="M40" s="7" t="s">
        <v>36</v>
      </c>
      <c r="N40" s="7" t="s">
        <v>37</v>
      </c>
    </row>
    <row r="41" spans="1:15" x14ac:dyDescent="0.35">
      <c r="A41" s="7" t="s">
        <v>22</v>
      </c>
      <c r="B41" s="7" t="s">
        <v>38</v>
      </c>
      <c r="C41" s="7"/>
      <c r="D41" s="7" t="s">
        <v>39</v>
      </c>
      <c r="E41" s="7" t="s">
        <v>40</v>
      </c>
      <c r="F41" s="7" t="s">
        <v>40</v>
      </c>
      <c r="G41" s="7" t="s">
        <v>40</v>
      </c>
      <c r="H41" s="7" t="s">
        <v>41</v>
      </c>
      <c r="I41" s="9" t="s">
        <v>40</v>
      </c>
      <c r="J41" s="7" t="s">
        <v>42</v>
      </c>
      <c r="K41" s="7" t="s">
        <v>36</v>
      </c>
      <c r="L41" s="7" t="s">
        <v>38</v>
      </c>
      <c r="M41" s="7" t="s">
        <v>43</v>
      </c>
      <c r="N41" s="7" t="s">
        <v>44</v>
      </c>
    </row>
    <row r="42" spans="1:15" x14ac:dyDescent="0.35">
      <c r="A42" s="7" t="s">
        <v>47</v>
      </c>
      <c r="B42" s="7" t="s">
        <v>48</v>
      </c>
      <c r="C42" s="7"/>
      <c r="D42" s="7" t="s">
        <v>47</v>
      </c>
      <c r="E42" s="7" t="s">
        <v>18</v>
      </c>
      <c r="F42" s="7" t="s">
        <v>18</v>
      </c>
      <c r="G42" s="7" t="s">
        <v>18</v>
      </c>
      <c r="H42" s="7" t="s">
        <v>47</v>
      </c>
      <c r="I42" s="9" t="s">
        <v>18</v>
      </c>
      <c r="J42" s="7" t="s">
        <v>49</v>
      </c>
      <c r="K42" s="7" t="s">
        <v>49</v>
      </c>
      <c r="L42" s="7" t="s">
        <v>48</v>
      </c>
      <c r="M42" s="7" t="s">
        <v>49</v>
      </c>
      <c r="N42" s="7" t="s">
        <v>50</v>
      </c>
    </row>
    <row r="43" spans="1:15" x14ac:dyDescent="0.35">
      <c r="A43" s="12">
        <f t="shared" ref="A43:A65" si="4">DATE(YEAR(A44),MONTH(A44)-1,1)</f>
        <v>44652</v>
      </c>
      <c r="B43" s="23">
        <f>+[2]Summary!B8</f>
        <v>61291.470000000008</v>
      </c>
      <c r="C43" s="23">
        <f>+B43-B8</f>
        <v>3788.9199999999983</v>
      </c>
      <c r="D43" s="23">
        <f>+[2]Summary!C8</f>
        <v>100</v>
      </c>
      <c r="E43" s="23">
        <f>+[2]Summary!D8</f>
        <v>0</v>
      </c>
      <c r="F43" s="23">
        <f>+[2]Summary!E8</f>
        <v>0</v>
      </c>
      <c r="G43" s="23">
        <f>+[2]Summary!F8</f>
        <v>0</v>
      </c>
      <c r="H43" s="23">
        <f>+[2]Summary!G8</f>
        <v>61291.470000000008</v>
      </c>
      <c r="I43" s="23">
        <f>+[2]Summary!H8</f>
        <v>0</v>
      </c>
      <c r="J43" s="23">
        <f>+[2]Summary!I8</f>
        <v>201899.35064934249</v>
      </c>
      <c r="K43" s="23">
        <f>+[2]Summary!J8</f>
        <v>30.357437903032508</v>
      </c>
      <c r="L43" s="23">
        <f>+[2]Summary!K8</f>
        <v>30.357437903032508</v>
      </c>
      <c r="M43" s="23">
        <f>+[2]Summary!L8</f>
        <v>0</v>
      </c>
      <c r="N43" s="23">
        <f>+[2]Summary!M8</f>
        <v>0</v>
      </c>
      <c r="O43" s="23"/>
    </row>
    <row r="44" spans="1:15" x14ac:dyDescent="0.35">
      <c r="A44" s="12">
        <f t="shared" si="4"/>
        <v>44682</v>
      </c>
      <c r="B44" s="23">
        <f>+[2]Summary!B9</f>
        <v>49162.160000000018</v>
      </c>
      <c r="C44" s="23">
        <f t="shared" ref="C44:C66" si="5">+B44-B9</f>
        <v>778.92000000000553</v>
      </c>
      <c r="D44" s="23">
        <f>+[2]Summary!C9</f>
        <v>100</v>
      </c>
      <c r="E44" s="23">
        <f>+[2]Summary!D9</f>
        <v>0</v>
      </c>
      <c r="F44" s="23">
        <f>+[2]Summary!E9</f>
        <v>0</v>
      </c>
      <c r="G44" s="23">
        <f>+[2]Summary!F9</f>
        <v>0</v>
      </c>
      <c r="H44" s="23">
        <f>+[2]Summary!G9</f>
        <v>49162.160000000018</v>
      </c>
      <c r="I44" s="23">
        <f>+[2]Summary!H9</f>
        <v>0</v>
      </c>
      <c r="J44" s="23">
        <f>+[2]Summary!I9</f>
        <v>207525.31168830235</v>
      </c>
      <c r="K44" s="23">
        <f>+[2]Summary!J9</f>
        <v>23.689717461472995</v>
      </c>
      <c r="L44" s="23">
        <f>+[2]Summary!K9</f>
        <v>23.689717461472995</v>
      </c>
      <c r="M44" s="23">
        <f>+[2]Summary!L9</f>
        <v>0</v>
      </c>
      <c r="N44" s="23">
        <f>+[2]Summary!M9</f>
        <v>0</v>
      </c>
    </row>
    <row r="45" spans="1:15" x14ac:dyDescent="0.35">
      <c r="A45" s="12">
        <f t="shared" si="4"/>
        <v>44713</v>
      </c>
      <c r="B45" s="23">
        <f>+[2]Summary!B10</f>
        <v>50068.54</v>
      </c>
      <c r="C45" s="23">
        <f t="shared" si="5"/>
        <v>915</v>
      </c>
      <c r="D45" s="23">
        <f>+[2]Summary!C10</f>
        <v>100</v>
      </c>
      <c r="E45" s="23">
        <f>+[2]Summary!D10</f>
        <v>0</v>
      </c>
      <c r="F45" s="23">
        <f>+[2]Summary!E10</f>
        <v>0</v>
      </c>
      <c r="G45" s="23">
        <f>+[2]Summary!F10</f>
        <v>0</v>
      </c>
      <c r="H45" s="23">
        <f>+[2]Summary!G10</f>
        <v>50068.54</v>
      </c>
      <c r="I45" s="23">
        <f>+[2]Summary!H10</f>
        <v>0</v>
      </c>
      <c r="J45" s="23">
        <f>+[2]Summary!I10</f>
        <v>206143.07792206929</v>
      </c>
      <c r="K45" s="23">
        <f>+[2]Summary!J10</f>
        <v>24.288247029535476</v>
      </c>
      <c r="L45" s="23">
        <f>+[2]Summary!K10</f>
        <v>24.28824702953548</v>
      </c>
      <c r="M45" s="23">
        <f>+[2]Summary!L10</f>
        <v>0</v>
      </c>
      <c r="N45" s="23">
        <f>+[2]Summary!M10</f>
        <v>0</v>
      </c>
    </row>
    <row r="46" spans="1:15" x14ac:dyDescent="0.35">
      <c r="A46" s="12">
        <f t="shared" si="4"/>
        <v>44743</v>
      </c>
      <c r="B46" s="23">
        <f>+[2]Summary!B11</f>
        <v>50070.260000000009</v>
      </c>
      <c r="C46" s="23">
        <f t="shared" si="5"/>
        <v>280</v>
      </c>
      <c r="D46" s="23">
        <f>+[2]Summary!C11</f>
        <v>100</v>
      </c>
      <c r="E46" s="23">
        <f>+[2]Summary!D11</f>
        <v>0</v>
      </c>
      <c r="F46" s="23">
        <f>+[2]Summary!E11</f>
        <v>0</v>
      </c>
      <c r="G46" s="23">
        <f>+[2]Summary!F11</f>
        <v>0</v>
      </c>
      <c r="H46" s="23">
        <f>+[2]Summary!G11</f>
        <v>50070.260000000009</v>
      </c>
      <c r="I46" s="23">
        <f>+[2]Summary!H11</f>
        <v>0</v>
      </c>
      <c r="J46" s="23">
        <f>+[2]Summary!I11</f>
        <v>212860.25974025033</v>
      </c>
      <c r="K46" s="23">
        <f>+[2]Summary!J11</f>
        <v>23.522596496452589</v>
      </c>
      <c r="L46" s="23">
        <f>+[2]Summary!K11</f>
        <v>23.522596496452593</v>
      </c>
      <c r="M46" s="23">
        <f>+[2]Summary!L11</f>
        <v>0</v>
      </c>
      <c r="N46" s="23">
        <f>+[2]Summary!M11</f>
        <v>0</v>
      </c>
    </row>
    <row r="47" spans="1:15" x14ac:dyDescent="0.35">
      <c r="A47" s="12">
        <f t="shared" si="4"/>
        <v>44774</v>
      </c>
      <c r="B47" s="23">
        <f>+[2]Summary!B12</f>
        <v>52418.15</v>
      </c>
      <c r="C47" s="23">
        <f t="shared" si="5"/>
        <v>650.97000000000116</v>
      </c>
      <c r="D47" s="23">
        <f>+[2]Summary!C12</f>
        <v>99.479943946523065</v>
      </c>
      <c r="E47" s="23">
        <f>+[2]Summary!D12</f>
        <v>274.02886590101105</v>
      </c>
      <c r="F47" s="23">
        <f>+[2]Summary!E12</f>
        <v>274.02886590101105</v>
      </c>
      <c r="G47" s="23">
        <f>+[2]Summary!F12</f>
        <v>0</v>
      </c>
      <c r="H47" s="23">
        <f>+[2]Summary!G12</f>
        <v>52692.178865901013</v>
      </c>
      <c r="I47" s="23">
        <f>+[2]Summary!H12</f>
        <v>274.02886590101116</v>
      </c>
      <c r="J47" s="23">
        <f>+[2]Summary!I12</f>
        <v>210128.10389609516</v>
      </c>
      <c r="K47" s="23">
        <f>+[2]Summary!J12</f>
        <v>25.076216788191459</v>
      </c>
      <c r="L47" s="23">
        <f>+[2]Summary!K12</f>
        <v>24.945806404801473</v>
      </c>
      <c r="M47" s="23">
        <f>+[2]Summary!L12</f>
        <v>0.1304103833899859</v>
      </c>
      <c r="N47" s="23">
        <f>+[2]Summary!M12</f>
        <v>0</v>
      </c>
    </row>
    <row r="48" spans="1:15" x14ac:dyDescent="0.35">
      <c r="A48" s="12">
        <f t="shared" si="4"/>
        <v>44805</v>
      </c>
      <c r="B48" s="23">
        <f>+[2]Summary!B13</f>
        <v>50196.820000000007</v>
      </c>
      <c r="C48" s="23">
        <f t="shared" si="5"/>
        <v>630</v>
      </c>
      <c r="D48" s="23">
        <f>+[2]Summary!C13</f>
        <v>99.469608576416945</v>
      </c>
      <c r="E48" s="23">
        <f>+[2]Summary!D13</f>
        <v>267.65927000395226</v>
      </c>
      <c r="F48" s="23">
        <f>+[2]Summary!E13</f>
        <v>267.65927000395226</v>
      </c>
      <c r="G48" s="23">
        <f>+[2]Summary!F13</f>
        <v>0</v>
      </c>
      <c r="H48" s="23">
        <f>+[2]Summary!G13</f>
        <v>50464.479270003962</v>
      </c>
      <c r="I48" s="23">
        <f>+[2]Summary!H13</f>
        <v>267.65927000395459</v>
      </c>
      <c r="J48" s="23">
        <f>+[2]Summary!I13</f>
        <v>196156.38961038177</v>
      </c>
      <c r="K48" s="23">
        <f>+[2]Summary!J13</f>
        <v>25.726655843452104</v>
      </c>
      <c r="L48" s="23">
        <f>+[2]Summary!K13</f>
        <v>25.590203867283705</v>
      </c>
      <c r="M48" s="23">
        <f>+[2]Summary!L13</f>
        <v>0.13645197616839866</v>
      </c>
      <c r="N48" s="23">
        <f>+[2]Summary!M13</f>
        <v>0</v>
      </c>
    </row>
    <row r="49" spans="1:14" x14ac:dyDescent="0.35">
      <c r="A49" s="12">
        <f t="shared" si="4"/>
        <v>44835</v>
      </c>
      <c r="B49" s="23">
        <f>+[2]Summary!B14</f>
        <v>40020.400000000009</v>
      </c>
      <c r="C49" s="23">
        <f t="shared" si="5"/>
        <v>400.36999999999534</v>
      </c>
      <c r="D49" s="23">
        <f>+[2]Summary!C14</f>
        <v>99.469608576416945</v>
      </c>
      <c r="E49" s="23">
        <f>+[2]Summary!D14</f>
        <v>213.39660658316944</v>
      </c>
      <c r="F49" s="23">
        <f>+[2]Summary!E14</f>
        <v>213.39660658316944</v>
      </c>
      <c r="G49" s="23">
        <f>+[2]Summary!F14</f>
        <v>0</v>
      </c>
      <c r="H49" s="23">
        <f>+[2]Summary!G14</f>
        <v>40233.796606583179</v>
      </c>
      <c r="I49" s="23">
        <f>+[2]Summary!H14</f>
        <v>213.39660658317007</v>
      </c>
      <c r="J49" s="23">
        <f>+[2]Summary!I14</f>
        <v>191887.85714285</v>
      </c>
      <c r="K49" s="23">
        <f>+[2]Summary!J14</f>
        <v>20.967348953525143</v>
      </c>
      <c r="L49" s="23">
        <f>+[2]Summary!K14</f>
        <v>20.856139932922911</v>
      </c>
      <c r="M49" s="23">
        <f>+[2]Summary!L14</f>
        <v>0.11120902060223159</v>
      </c>
      <c r="N49" s="23">
        <f>+[2]Summary!M14</f>
        <v>0</v>
      </c>
    </row>
    <row r="50" spans="1:14" x14ac:dyDescent="0.35">
      <c r="A50" s="12">
        <f t="shared" si="4"/>
        <v>44866</v>
      </c>
      <c r="B50" s="23">
        <f>+[2]Summary!B15</f>
        <v>49119.38</v>
      </c>
      <c r="C50" s="23">
        <f t="shared" si="5"/>
        <v>400</v>
      </c>
      <c r="D50" s="23">
        <f>+[2]Summary!C15</f>
        <v>99.469608576416945</v>
      </c>
      <c r="E50" s="23">
        <f>+[2]Summary!D15</f>
        <v>261.91414902072938</v>
      </c>
      <c r="F50" s="23">
        <f>+[2]Summary!E15</f>
        <v>261.91414902072938</v>
      </c>
      <c r="G50" s="23">
        <f>+[2]Summary!F15</f>
        <v>0</v>
      </c>
      <c r="H50" s="23">
        <f>+[2]Summary!G15</f>
        <v>49381.29414902073</v>
      </c>
      <c r="I50" s="23">
        <f>+[2]Summary!H15</f>
        <v>261.91414902073302</v>
      </c>
      <c r="J50" s="23">
        <f>+[2]Summary!I15</f>
        <v>187097.05194804538</v>
      </c>
      <c r="K50" s="23">
        <f>+[2]Summary!J15</f>
        <v>26.393411138692517</v>
      </c>
      <c r="L50" s="23">
        <f>+[2]Summary!K15</f>
        <v>26.253422749621873</v>
      </c>
      <c r="M50" s="23">
        <f>+[2]Summary!L15</f>
        <v>0.13998838907064481</v>
      </c>
      <c r="N50" s="23">
        <f>+[2]Summary!M15</f>
        <v>0</v>
      </c>
    </row>
    <row r="51" spans="1:14" x14ac:dyDescent="0.35">
      <c r="A51" s="12">
        <f t="shared" si="4"/>
        <v>44896</v>
      </c>
      <c r="B51" s="23">
        <f>+[2]Summary!B16</f>
        <v>34229.75</v>
      </c>
      <c r="C51" s="23">
        <f t="shared" si="5"/>
        <v>1238.8299999999872</v>
      </c>
      <c r="D51" s="23">
        <f>+[2]Summary!C16</f>
        <v>99.469608576416945</v>
      </c>
      <c r="E51" s="23">
        <f>+[2]Summary!D16</f>
        <v>182.51972729383621</v>
      </c>
      <c r="F51" s="23">
        <f>+[2]Summary!E16</f>
        <v>182.51972729383621</v>
      </c>
      <c r="G51" s="23">
        <f>+[2]Summary!F16</f>
        <v>0</v>
      </c>
      <c r="H51" s="23">
        <f>+[2]Summary!G16</f>
        <v>34412.269727293839</v>
      </c>
      <c r="I51" s="23">
        <f>+[2]Summary!H16</f>
        <v>182.51972729383851</v>
      </c>
      <c r="J51" s="23">
        <f>+[2]Summary!I16</f>
        <v>172284.25974025385</v>
      </c>
      <c r="K51" s="23">
        <f>+[2]Summary!J16</f>
        <v>19.974122870641725</v>
      </c>
      <c r="L51" s="23">
        <f>+[2]Summary!K16</f>
        <v>19.868181835999899</v>
      </c>
      <c r="M51" s="23">
        <f>+[2]Summary!L16</f>
        <v>0.1059410346418268</v>
      </c>
      <c r="N51" s="23">
        <f>+[2]Summary!M16</f>
        <v>0</v>
      </c>
    </row>
    <row r="52" spans="1:14" x14ac:dyDescent="0.35">
      <c r="A52" s="12">
        <f t="shared" si="4"/>
        <v>44927</v>
      </c>
      <c r="B52" s="23">
        <f>+[2]Summary!B17</f>
        <v>42245.58</v>
      </c>
      <c r="C52" s="23">
        <f t="shared" si="5"/>
        <v>1776.1100000000006</v>
      </c>
      <c r="D52" s="23">
        <f>+[2]Summary!C17</f>
        <v>99.458571527273207</v>
      </c>
      <c r="E52" s="23">
        <f>+[2]Summary!D17</f>
        <v>229.97474735081263</v>
      </c>
      <c r="F52" s="23">
        <f>+[2]Summary!E17</f>
        <v>229.97474735081263</v>
      </c>
      <c r="G52" s="23">
        <f>+[2]Summary!F17</f>
        <v>0</v>
      </c>
      <c r="H52" s="23">
        <f>+[2]Summary!G17</f>
        <v>42475.554747350812</v>
      </c>
      <c r="I52" s="23">
        <f>+[2]Summary!H17</f>
        <v>229.9747473508105</v>
      </c>
      <c r="J52" s="23">
        <f>+[2]Summary!I17</f>
        <v>160482.33766233767</v>
      </c>
      <c r="K52" s="23">
        <f>+[2]Summary!J17</f>
        <v>26.467432719431944</v>
      </c>
      <c r="L52" s="23">
        <f>+[2]Summary!K17</f>
        <v>26.324130502689137</v>
      </c>
      <c r="M52" s="23">
        <f>+[2]Summary!L17</f>
        <v>0.14330221674280708</v>
      </c>
      <c r="N52" s="23">
        <f>+[2]Summary!M17</f>
        <v>0</v>
      </c>
    </row>
    <row r="53" spans="1:14" x14ac:dyDescent="0.35">
      <c r="A53" s="12">
        <f t="shared" si="4"/>
        <v>44958</v>
      </c>
      <c r="B53" s="23">
        <f>+[2]Summary!B18</f>
        <v>30918.9</v>
      </c>
      <c r="C53" s="23">
        <f t="shared" si="5"/>
        <v>630.18000000000029</v>
      </c>
      <c r="D53" s="23">
        <f>+[2]Summary!C18</f>
        <v>99.398989125310038</v>
      </c>
      <c r="E53" s="23">
        <f>+[2]Summary!D18</f>
        <v>186.94953839042154</v>
      </c>
      <c r="F53" s="23">
        <f>+[2]Summary!E18</f>
        <v>186.94953839042154</v>
      </c>
      <c r="G53" s="23">
        <f>+[2]Summary!F18</f>
        <v>0</v>
      </c>
      <c r="H53" s="23">
        <f>+[2]Summary!G18</f>
        <v>31105.849538390423</v>
      </c>
      <c r="I53" s="23">
        <f>+[2]Summary!H18</f>
        <v>186.94953839042137</v>
      </c>
      <c r="J53" s="23">
        <f>+[2]Summary!I18</f>
        <v>156251.81818181818</v>
      </c>
      <c r="K53" s="23">
        <f>+[2]Summary!J18</f>
        <v>19.90751205352052</v>
      </c>
      <c r="L53" s="23">
        <f>+[2]Summary!K18</f>
        <v>19.787865741198647</v>
      </c>
      <c r="M53" s="23">
        <f>+[2]Summary!L18</f>
        <v>0.11964631232187273</v>
      </c>
      <c r="N53" s="23">
        <f>+[2]Summary!M18</f>
        <v>0</v>
      </c>
    </row>
    <row r="54" spans="1:14" x14ac:dyDescent="0.35">
      <c r="A54" s="12">
        <f t="shared" si="4"/>
        <v>44986</v>
      </c>
      <c r="B54" s="23">
        <f>+[2]Summary!B19</f>
        <v>38527.72</v>
      </c>
      <c r="C54" s="23">
        <f t="shared" si="5"/>
        <v>5806.1700000000019</v>
      </c>
      <c r="D54" s="23">
        <f>+[2]Summary!C19</f>
        <v>99.367800212725982</v>
      </c>
      <c r="E54" s="23">
        <f>+[2]Summary!D19</f>
        <v>245.12182352843811</v>
      </c>
      <c r="F54" s="23">
        <f>+[2]Summary!E19</f>
        <v>245.12182352843811</v>
      </c>
      <c r="G54" s="23">
        <f>+[2]Summary!F19</f>
        <v>0</v>
      </c>
      <c r="H54" s="23">
        <f>+[2]Summary!G19</f>
        <v>38772.841823528441</v>
      </c>
      <c r="I54" s="23">
        <f>+[2]Summary!H19</f>
        <v>245.12182352843956</v>
      </c>
      <c r="J54" s="23">
        <f>+[2]Summary!I19</f>
        <v>158404.49350649351</v>
      </c>
      <c r="K54" s="23">
        <f>+[2]Summary!J19</f>
        <v>24.477109812506058</v>
      </c>
      <c r="L54" s="23">
        <f>+[2]Summary!K19</f>
        <v>24.322365576340562</v>
      </c>
      <c r="M54" s="23">
        <f>+[2]Summary!L19</f>
        <v>0.15474423616549515</v>
      </c>
      <c r="N54" s="23">
        <f>+[2]Summary!M19</f>
        <v>24.33000543510768</v>
      </c>
    </row>
    <row r="55" spans="1:14" x14ac:dyDescent="0.35">
      <c r="A55" s="12">
        <f t="shared" si="4"/>
        <v>45017</v>
      </c>
      <c r="B55" s="23">
        <f>+[2]Summary!B20</f>
        <v>25276.89</v>
      </c>
      <c r="C55" s="23">
        <f t="shared" si="5"/>
        <v>1220</v>
      </c>
      <c r="D55" s="23">
        <f>+[2]Summary!C20</f>
        <v>98.599791460426331</v>
      </c>
      <c r="E55" s="23">
        <f>+[2]Summary!D20</f>
        <v>358.95529501266009</v>
      </c>
      <c r="F55" s="23">
        <f>+[2]Summary!E20</f>
        <v>358.95529501266009</v>
      </c>
      <c r="G55" s="23">
        <f>+[2]Summary!F20</f>
        <v>0</v>
      </c>
      <c r="H55" s="23">
        <f>+[2]Summary!G20</f>
        <v>25635.845295012659</v>
      </c>
      <c r="I55" s="23">
        <f>+[2]Summary!H20</f>
        <v>358.95529501265992</v>
      </c>
      <c r="J55" s="23">
        <f>+[2]Summary!I20</f>
        <v>150015.16883116885</v>
      </c>
      <c r="K55" s="23">
        <f>+[2]Summary!J20</f>
        <v>17.088835412280165</v>
      </c>
      <c r="L55" s="23">
        <f>+[2]Summary!K20</f>
        <v>16.84955607952373</v>
      </c>
      <c r="M55" s="23">
        <f>+[2]Summary!L20</f>
        <v>0.23927933275643554</v>
      </c>
      <c r="N55" s="23">
        <f>+[2]Summary!M20</f>
        <v>23.28746407263144</v>
      </c>
    </row>
    <row r="56" spans="1:14" x14ac:dyDescent="0.35">
      <c r="A56" s="12">
        <f t="shared" si="4"/>
        <v>45047</v>
      </c>
      <c r="B56" s="23">
        <f>+[2]Summary!B21</f>
        <v>28839.73</v>
      </c>
      <c r="C56" s="23">
        <f t="shared" si="5"/>
        <v>681.29999999999927</v>
      </c>
      <c r="D56" s="23">
        <f>+[2]Summary!C21</f>
        <v>98.327139205514356</v>
      </c>
      <c r="E56" s="23">
        <f>+[2]Summary!D21</f>
        <v>490.65653725279617</v>
      </c>
      <c r="F56" s="23">
        <f>+[2]Summary!E21</f>
        <v>490.65653725279617</v>
      </c>
      <c r="G56" s="23">
        <f>+[2]Summary!F21</f>
        <v>0</v>
      </c>
      <c r="H56" s="23">
        <f>+[2]Summary!G21</f>
        <v>29330.386537252794</v>
      </c>
      <c r="I56" s="23">
        <f>+[2]Summary!H21</f>
        <v>490.65653725279481</v>
      </c>
      <c r="J56" s="23">
        <f>+[2]Summary!I21</f>
        <v>147647.96103896105</v>
      </c>
      <c r="K56" s="23">
        <f>+[2]Summary!J21</f>
        <v>19.865080649175475</v>
      </c>
      <c r="L56" s="23">
        <f>+[2]Summary!K21</f>
        <v>19.532765503202466</v>
      </c>
      <c r="M56" s="23">
        <f>+[2]Summary!L21</f>
        <v>0.33231514597300915</v>
      </c>
      <c r="N56" s="23">
        <f>+[2]Summary!M21</f>
        <v>23.013528562210379</v>
      </c>
    </row>
    <row r="57" spans="1:14" x14ac:dyDescent="0.35">
      <c r="A57" s="12">
        <f t="shared" si="4"/>
        <v>45078</v>
      </c>
      <c r="B57" s="23">
        <f>+[2]Summary!B22</f>
        <v>28633.949999999997</v>
      </c>
      <c r="C57" s="23">
        <f t="shared" si="5"/>
        <v>789.99999999999636</v>
      </c>
      <c r="D57" s="23">
        <f>+[2]Summary!C22</f>
        <v>98.005818039002406</v>
      </c>
      <c r="E57" s="23">
        <f>+[2]Summary!D22</f>
        <v>582.63180395457005</v>
      </c>
      <c r="F57" s="23">
        <f>+[2]Summary!E22</f>
        <v>582.63180395457005</v>
      </c>
      <c r="G57" s="23">
        <f>+[2]Summary!F22</f>
        <v>0</v>
      </c>
      <c r="H57" s="23">
        <f>+[2]Summary!G22</f>
        <v>29216.581803954567</v>
      </c>
      <c r="I57" s="23">
        <f>+[2]Summary!H22</f>
        <v>582.63180395456948</v>
      </c>
      <c r="J57" s="23">
        <f>+[2]Summary!I22</f>
        <v>140636.83116883115</v>
      </c>
      <c r="K57" s="23">
        <f>+[2]Summary!J22</f>
        <v>20.774488134534799</v>
      </c>
      <c r="L57" s="23">
        <f>+[2]Summary!K22</f>
        <v>20.360207039666321</v>
      </c>
      <c r="M57" s="23">
        <f>+[2]Summary!L22</f>
        <v>0.41428109486847831</v>
      </c>
      <c r="N57" s="23">
        <f>+[2]Summary!M22</f>
        <v>22.736317996709531</v>
      </c>
    </row>
    <row r="58" spans="1:14" x14ac:dyDescent="0.35">
      <c r="A58" s="12">
        <f t="shared" si="4"/>
        <v>45108</v>
      </c>
      <c r="B58" s="23">
        <f>+[2]Summary!B23</f>
        <v>28830.360000000004</v>
      </c>
      <c r="C58" s="23">
        <f t="shared" si="5"/>
        <v>1843.3300000000054</v>
      </c>
      <c r="D58" s="23">
        <f>+[2]Summary!C23</f>
        <v>97.506141685171727</v>
      </c>
      <c r="E58" s="23">
        <f>+[2]Summary!D23</f>
        <v>737.37747964266646</v>
      </c>
      <c r="F58" s="23">
        <f>+[2]Summary!E23</f>
        <v>737.37747964266646</v>
      </c>
      <c r="G58" s="23">
        <f>+[2]Summary!F23</f>
        <v>0</v>
      </c>
      <c r="H58" s="23">
        <f>+[2]Summary!G23</f>
        <v>29567.73747964267</v>
      </c>
      <c r="I58" s="23">
        <f>+[2]Summary!H23</f>
        <v>737.377479642666</v>
      </c>
      <c r="J58" s="23">
        <f>+[2]Summary!I23</f>
        <v>152259.29870129869</v>
      </c>
      <c r="K58" s="23">
        <f>+[2]Summary!J23</f>
        <v>19.419331188204453</v>
      </c>
      <c r="L58" s="23">
        <f>+[2]Summary!K23</f>
        <v>18.935040582683374</v>
      </c>
      <c r="M58" s="23">
        <f>+[2]Summary!L23</f>
        <v>0.48429060552107828</v>
      </c>
      <c r="N58" s="23">
        <f>+[2]Summary!M23</f>
        <v>22.403976956947893</v>
      </c>
    </row>
    <row r="59" spans="1:14" x14ac:dyDescent="0.35">
      <c r="A59" s="12">
        <f t="shared" si="4"/>
        <v>45139</v>
      </c>
      <c r="B59" s="23">
        <f>+[2]Summary!B24</f>
        <v>34075.03</v>
      </c>
      <c r="C59" s="23">
        <f t="shared" si="5"/>
        <v>1580</v>
      </c>
      <c r="D59" s="23">
        <f>+[2]Summary!C24</f>
        <v>97.085573384214371</v>
      </c>
      <c r="E59" s="23">
        <f>+[2]Summary!D24</f>
        <v>1022.9035159804772</v>
      </c>
      <c r="F59" s="23">
        <f>+[2]Summary!E24</f>
        <v>1022.9035159804772</v>
      </c>
      <c r="G59" s="23">
        <f>+[2]Summary!F24</f>
        <v>0</v>
      </c>
      <c r="H59" s="23">
        <f>+[2]Summary!G24</f>
        <v>35097.933515980476</v>
      </c>
      <c r="I59" s="23">
        <f>+[2]Summary!H24</f>
        <v>1022.9035159804771</v>
      </c>
      <c r="J59" s="23">
        <f>+[2]Summary!I24</f>
        <v>160817.75324675324</v>
      </c>
      <c r="K59" s="23">
        <f>+[2]Summary!J24</f>
        <v>21.824663513441461</v>
      </c>
      <c r="L59" s="23">
        <f>+[2]Summary!K24</f>
        <v>21.188599711200069</v>
      </c>
      <c r="M59" s="23">
        <f>+[2]Summary!L24</f>
        <v>0.63606380224139158</v>
      </c>
      <c r="N59" s="23">
        <f>+[2]Summary!M24</f>
        <v>22.07231734701951</v>
      </c>
    </row>
    <row r="60" spans="1:14" x14ac:dyDescent="0.35">
      <c r="A60" s="12">
        <f t="shared" si="4"/>
        <v>45170</v>
      </c>
      <c r="B60" s="23">
        <f>+[2]Summary!B25</f>
        <v>41905.97</v>
      </c>
      <c r="C60" s="23">
        <f t="shared" si="5"/>
        <v>585.05000000000291</v>
      </c>
      <c r="D60" s="23">
        <f>+[2]Summary!C25</f>
        <v>96.37128934335432</v>
      </c>
      <c r="E60" s="23">
        <f>+[2]Summary!D25</f>
        <v>1577.9039686217575</v>
      </c>
      <c r="F60" s="23">
        <f>+[2]Summary!E25</f>
        <v>1577.9039686217575</v>
      </c>
      <c r="G60" s="23">
        <f>+[2]Summary!F25</f>
        <v>0</v>
      </c>
      <c r="H60" s="23">
        <f>+[2]Summary!G25</f>
        <v>43483.87396862176</v>
      </c>
      <c r="I60" s="23">
        <f>+[2]Summary!H25</f>
        <v>1577.9039686217584</v>
      </c>
      <c r="J60" s="23">
        <f>+[2]Summary!I25</f>
        <v>161950.24675324676</v>
      </c>
      <c r="K60" s="23">
        <f>+[2]Summary!J25</f>
        <v>26.850143695597676</v>
      </c>
      <c r="L60" s="23">
        <f>+[2]Summary!K25</f>
        <v>25.875829669990839</v>
      </c>
      <c r="M60" s="23">
        <f>+[2]Summary!L25</f>
        <v>0.97431402560683722</v>
      </c>
      <c r="N60" s="23">
        <f>+[2]Summary!M25</f>
        <v>22.10167615527644</v>
      </c>
    </row>
    <row r="61" spans="1:14" x14ac:dyDescent="0.35">
      <c r="A61" s="12">
        <f t="shared" si="4"/>
        <v>45200</v>
      </c>
      <c r="B61" s="23">
        <f>+[2]Summary!B26</f>
        <v>51907.5</v>
      </c>
      <c r="C61" s="23">
        <f t="shared" si="5"/>
        <v>0</v>
      </c>
      <c r="D61" s="23">
        <f>+[2]Summary!C26</f>
        <v>94.759075252368561</v>
      </c>
      <c r="E61" s="23">
        <f>+[2]Summary!D26</f>
        <v>2870.8944300390745</v>
      </c>
      <c r="F61" s="23">
        <f>+[2]Summary!E26</f>
        <v>2870.8944300390745</v>
      </c>
      <c r="G61" s="23">
        <f>+[2]Summary!F26</f>
        <v>0</v>
      </c>
      <c r="H61" s="23">
        <f>+[2]Summary!G26</f>
        <v>54778.394430039072</v>
      </c>
      <c r="I61" s="23">
        <f>+[2]Summary!H26</f>
        <v>2870.8944300390722</v>
      </c>
      <c r="J61" s="23">
        <f>+[2]Summary!I26</f>
        <v>172427.05194805196</v>
      </c>
      <c r="K61" s="23">
        <f>+[2]Summary!J26</f>
        <v>31.769025690088615</v>
      </c>
      <c r="L61" s="23">
        <f>+[2]Summary!K26</f>
        <v>30.10403496061538</v>
      </c>
      <c r="M61" s="23">
        <f>+[2]Summary!L26</f>
        <v>1.6649907294732351</v>
      </c>
      <c r="N61" s="23">
        <f>+[2]Summary!M26</f>
        <v>23.08308606283375</v>
      </c>
    </row>
    <row r="62" spans="1:14" x14ac:dyDescent="0.35">
      <c r="A62" s="12">
        <f t="shared" si="4"/>
        <v>45231</v>
      </c>
      <c r="B62" s="23">
        <f>+[2]Summary!B27</f>
        <v>73550.490000000005</v>
      </c>
      <c r="C62" s="23">
        <f t="shared" si="5"/>
        <v>30966.750000000007</v>
      </c>
      <c r="D62" s="23">
        <f>+[2]Summary!C27</f>
        <v>93.850457664698212</v>
      </c>
      <c r="E62" s="23">
        <f>+[2]Summary!D27</f>
        <v>4819.3888798405314</v>
      </c>
      <c r="F62" s="23">
        <f>+[2]Summary!E27</f>
        <v>4819.3888798405314</v>
      </c>
      <c r="G62" s="23">
        <f>+[2]Summary!F27</f>
        <v>0</v>
      </c>
      <c r="H62" s="23">
        <f>+[2]Summary!G27</f>
        <v>78369.878879840544</v>
      </c>
      <c r="I62" s="23">
        <f>+[2]Summary!H27</f>
        <v>4819.3888798405387</v>
      </c>
      <c r="J62" s="23">
        <f>+[2]Summary!I27</f>
        <v>182018.36363636365</v>
      </c>
      <c r="K62" s="23">
        <f>+[2]Summary!J27</f>
        <v>43.056028696317647</v>
      </c>
      <c r="L62" s="23">
        <f>+[2]Summary!K27</f>
        <v>40.408279983737906</v>
      </c>
      <c r="M62" s="23">
        <f>+[2]Summary!L27</f>
        <v>2.647748712579741</v>
      </c>
      <c r="N62" s="23">
        <f>+[2]Summary!M27</f>
        <v>24.657907087385762</v>
      </c>
    </row>
    <row r="63" spans="1:14" x14ac:dyDescent="0.35">
      <c r="A63" s="12">
        <f t="shared" si="4"/>
        <v>45261</v>
      </c>
      <c r="B63" s="23">
        <f>+[2]Summary!B28</f>
        <v>34325.03</v>
      </c>
      <c r="C63" s="23">
        <f t="shared" si="5"/>
        <v>0</v>
      </c>
      <c r="D63" s="23">
        <f>+[2]Summary!C28</f>
        <v>91.563932739853968</v>
      </c>
      <c r="E63" s="23">
        <f>+[2]Summary!D28</f>
        <v>3162.4707799438329</v>
      </c>
      <c r="F63" s="23">
        <f>+[2]Summary!E28</f>
        <v>3162.4707799438329</v>
      </c>
      <c r="G63" s="23">
        <f>+[2]Summary!F28</f>
        <v>0</v>
      </c>
      <c r="H63" s="23">
        <f>+[2]Summary!G28</f>
        <v>37487.500779943832</v>
      </c>
      <c r="I63" s="23">
        <f>+[2]Summary!H28</f>
        <v>3162.4707799438329</v>
      </c>
      <c r="J63" s="23">
        <f>+[2]Summary!I28</f>
        <v>195085.09090909091</v>
      </c>
      <c r="K63" s="23">
        <f>+[2]Summary!J28</f>
        <v>19.21597422194241</v>
      </c>
      <c r="L63" s="23">
        <f>+[2]Summary!K28</f>
        <v>17.594901711887026</v>
      </c>
      <c r="M63" s="23">
        <f>+[2]Summary!L28</f>
        <v>1.6210725100553844</v>
      </c>
      <c r="N63" s="23">
        <f>+[2]Summary!M28</f>
        <v>24.526483897351355</v>
      </c>
    </row>
    <row r="64" spans="1:14" x14ac:dyDescent="0.35">
      <c r="A64" s="12">
        <f t="shared" si="4"/>
        <v>45292</v>
      </c>
      <c r="B64" s="23">
        <f>+[2]Summary!B29</f>
        <v>32435.03</v>
      </c>
      <c r="C64" s="23">
        <f t="shared" si="5"/>
        <v>100</v>
      </c>
      <c r="D64" s="23">
        <f>+[2]Summary!C29</f>
        <v>81.814681403864711</v>
      </c>
      <c r="E64" s="23">
        <f>+[2]Summary!D29</f>
        <v>7209.480549261707</v>
      </c>
      <c r="F64" s="23">
        <f>+[2]Summary!E29</f>
        <v>7209.480549261707</v>
      </c>
      <c r="G64" s="23">
        <f>+[2]Summary!F29</f>
        <v>17942.489450738292</v>
      </c>
      <c r="H64" s="23">
        <f>+[2]Summary!G29</f>
        <v>57587</v>
      </c>
      <c r="I64" s="23">
        <f>+[2]Summary!H29</f>
        <v>25151.97</v>
      </c>
      <c r="J64" s="23">
        <f>+[2]Summary!I29</f>
        <v>191956</v>
      </c>
      <c r="K64" s="23">
        <f>+[2]Summary!J29</f>
        <v>30</v>
      </c>
      <c r="L64" s="23">
        <f>+[2]Summary!K29</f>
        <v>16.897117047656753</v>
      </c>
      <c r="M64" s="23">
        <f>+[2]Summary!L29</f>
        <v>13.102882952343247</v>
      </c>
      <c r="N64" s="23">
        <f>+[2]Summary!M29</f>
        <v>24.901816460682035</v>
      </c>
    </row>
    <row r="65" spans="1:14" x14ac:dyDescent="0.35">
      <c r="A65" s="12">
        <f t="shared" si="4"/>
        <v>45323</v>
      </c>
      <c r="B65" s="23">
        <f>+[2]Summary!B30</f>
        <v>8125.03</v>
      </c>
      <c r="C65" s="23">
        <f t="shared" si="5"/>
        <v>0</v>
      </c>
      <c r="D65" s="23">
        <f>+[2]Summary!C30</f>
        <v>60.035424703889518</v>
      </c>
      <c r="E65" s="23">
        <f>+[2]Summary!D30</f>
        <v>5408.6961959497785</v>
      </c>
      <c r="F65" s="23">
        <f>+[2]Summary!E30</f>
        <v>5408.6961959497785</v>
      </c>
      <c r="G65" s="23">
        <f>+[2]Summary!F30</f>
        <v>46429.273804050223</v>
      </c>
      <c r="H65" s="23">
        <f>+[2]Summary!G30</f>
        <v>59963</v>
      </c>
      <c r="I65" s="23">
        <f>+[2]Summary!H30</f>
        <v>51837.97</v>
      </c>
      <c r="J65" s="23">
        <f>+[2]Summary!I30</f>
        <v>199877.35064935064</v>
      </c>
      <c r="K65" s="23">
        <f>+[2]Summary!J30</f>
        <v>30</v>
      </c>
      <c r="L65" s="23">
        <f>+[2]Summary!K30</f>
        <v>4.0650078528676934</v>
      </c>
      <c r="M65" s="23">
        <f>+[2]Summary!L30</f>
        <v>25.934992147132306</v>
      </c>
      <c r="N65" s="23">
        <f>+[2]Summary!M30</f>
        <v>25.795643874724583</v>
      </c>
    </row>
    <row r="66" spans="1:14" x14ac:dyDescent="0.35">
      <c r="A66" s="12">
        <f>DATE(YEAR(I39),MONTH(I39),1)</f>
        <v>45352</v>
      </c>
      <c r="B66" s="23">
        <f>+[2]Summary!B31</f>
        <v>215</v>
      </c>
      <c r="C66" s="23">
        <f t="shared" si="5"/>
        <v>0</v>
      </c>
      <c r="D66" s="23">
        <f>+[2]Summary!C31</f>
        <v>18.700943858303695</v>
      </c>
      <c r="E66" s="23">
        <f>+[2]Summary!D31</f>
        <v>934.67459198341237</v>
      </c>
      <c r="F66" s="23">
        <f>+[2]Summary!E31</f>
        <v>934.67459198341237</v>
      </c>
      <c r="G66" s="23">
        <f>+[2]Summary!F31</f>
        <v>60419.325408016586</v>
      </c>
      <c r="H66" s="23">
        <f>+[2]Summary!G31</f>
        <v>61569</v>
      </c>
      <c r="I66" s="23">
        <f>+[2]Summary!H31</f>
        <v>61354</v>
      </c>
      <c r="J66" s="23">
        <f>+[2]Summary!I31</f>
        <v>205229.92207792206</v>
      </c>
      <c r="K66" s="23">
        <f>+[2]Summary!J31</f>
        <v>30</v>
      </c>
      <c r="L66" s="23">
        <f>+[2]Summary!K31</f>
        <v>0.10476055237129038</v>
      </c>
      <c r="M66" s="23">
        <f>+[2]Summary!L31</f>
        <v>29.895239447628711</v>
      </c>
      <c r="N66" s="23">
        <f>+[2]Summary!M31</f>
        <v>26.315918058864067</v>
      </c>
    </row>
    <row r="68" spans="1:14" x14ac:dyDescent="0.35">
      <c r="B68" s="23">
        <f>+SUM(B43:B67)</f>
        <v>936389.14000000013</v>
      </c>
      <c r="C68" s="23"/>
      <c r="I68" s="23">
        <f>+SUM(I43:I67)</f>
        <v>155828.68741836076</v>
      </c>
      <c r="J68" s="23">
        <f>+SUM(J43:J67)</f>
        <v>4321041.3506492795</v>
      </c>
    </row>
    <row r="69" spans="1:14" x14ac:dyDescent="0.35">
      <c r="A69" s="29" t="s">
        <v>56</v>
      </c>
      <c r="B69" s="30">
        <f>+B68-SUM(B8:B31)</f>
        <v>55061.899999999907</v>
      </c>
      <c r="C69" s="30"/>
      <c r="H69" s="29" t="s">
        <v>56</v>
      </c>
      <c r="I69" s="30">
        <f>+I68-SUM(H8:H31)</f>
        <v>5135.6092223051819</v>
      </c>
      <c r="J69" s="30">
        <f>+J68-SUM(I8:I31)</f>
        <v>10529.77674927935</v>
      </c>
    </row>
    <row r="70" spans="1:14" x14ac:dyDescent="0.35">
      <c r="B70" s="23">
        <f>+B69-31000</f>
        <v>24061.899999999907</v>
      </c>
    </row>
    <row r="72" spans="1:14" x14ac:dyDescent="0.35">
      <c r="B72" s="23"/>
    </row>
  </sheetData>
  <mergeCells count="2">
    <mergeCell ref="J4:M4"/>
    <mergeCell ref="K39:N39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2024-09-06T14:51:59Z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