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8_{21526459-CF55-45F7-99F1-D6FCD56C07FA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N44" i="2"/>
  <c r="M44" i="2"/>
  <c r="L44" i="2"/>
  <c r="K44" i="2"/>
  <c r="J44" i="2"/>
  <c r="J69" i="2" s="1"/>
  <c r="I44" i="2"/>
  <c r="I69" i="2" s="1"/>
  <c r="H44" i="2"/>
  <c r="G44" i="2"/>
  <c r="F44" i="2"/>
  <c r="E44" i="2"/>
  <c r="D44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69" i="2" s="1"/>
  <c r="A67" i="2" l="1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J70" i="2" s="1"/>
  <c r="H8" i="2"/>
  <c r="I70" i="2" s="1"/>
  <c r="G8" i="2"/>
  <c r="F8" i="2"/>
  <c r="E8" i="2"/>
  <c r="D8" i="2"/>
  <c r="C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0" i="2" s="1"/>
  <c r="K36" i="2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<sst xmlns="http://schemas.openxmlformats.org/spreadsheetml/2006/main" count="159" uniqueCount="56">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</sst>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0" xfId="0" applyFont="1"/>
    <xf numFmtId="43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/Users/joranias/Documents/GitHub/DMI_IBNP/Process%20Results/Unified_IBNP_XC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245187.95</v>
          </cell>
          <cell r="C8">
            <v>1</v>
          </cell>
          <cell r="D8">
            <v>0</v>
          </cell>
          <cell r="E8">
            <v>0</v>
          </cell>
          <cell r="G8">
            <v>245187.95</v>
          </cell>
          <cell r="H8">
            <v>0</v>
          </cell>
          <cell r="I8">
            <v>895661.50109999999</v>
          </cell>
          <cell r="J8">
            <v>27.375068560932256</v>
          </cell>
          <cell r="K8">
            <v>27.375068560932259</v>
          </cell>
          <cell r="L8">
            <v>0</v>
          </cell>
        </row>
        <row r="9">
          <cell r="B9">
            <v>248082.41</v>
          </cell>
          <cell r="C9">
            <v>1</v>
          </cell>
          <cell r="D9">
            <v>0</v>
          </cell>
          <cell r="E9">
            <v>0</v>
          </cell>
          <cell r="G9">
            <v>248082.41</v>
          </cell>
          <cell r="H9">
            <v>0</v>
          </cell>
          <cell r="I9">
            <v>875004.19709999999</v>
          </cell>
          <cell r="J9">
            <v>28.352139432269244</v>
          </cell>
          <cell r="K9">
            <v>28.352139432269247</v>
          </cell>
          <cell r="L9">
            <v>0</v>
          </cell>
        </row>
        <row r="10">
          <cell r="B10">
            <v>236643.55</v>
          </cell>
          <cell r="C10">
            <v>1</v>
          </cell>
          <cell r="D10">
            <v>0</v>
          </cell>
          <cell r="E10">
            <v>0</v>
          </cell>
          <cell r="G10">
            <v>236643.55</v>
          </cell>
          <cell r="H10">
            <v>0</v>
          </cell>
          <cell r="I10">
            <v>854241.57709999999</v>
          </cell>
          <cell r="J10">
            <v>27.702181249871174</v>
          </cell>
          <cell r="K10">
            <v>27.70218124987117</v>
          </cell>
          <cell r="L10">
            <v>0</v>
          </cell>
        </row>
        <row r="11">
          <cell r="B11">
            <v>188733.68</v>
          </cell>
          <cell r="C11">
            <v>1.000070419495271</v>
          </cell>
          <cell r="D11">
            <v>0</v>
          </cell>
          <cell r="E11">
            <v>0</v>
          </cell>
          <cell r="G11">
            <v>188733.68</v>
          </cell>
          <cell r="H11">
            <v>0</v>
          </cell>
          <cell r="I11">
            <v>845794.70169999998</v>
          </cell>
          <cell r="J11">
            <v>22.314360638658041</v>
          </cell>
          <cell r="K11">
            <v>22.314360638658044</v>
          </cell>
          <cell r="L11">
            <v>0</v>
          </cell>
        </row>
        <row r="12">
          <cell r="B12">
            <v>234254.9</v>
          </cell>
          <cell r="C12">
            <v>0.99997121187782112</v>
          </cell>
          <cell r="D12">
            <v>6.7439528279357548</v>
          </cell>
          <cell r="E12">
            <v>6.7439528279357548</v>
          </cell>
          <cell r="G12">
            <v>234261.64395282793</v>
          </cell>
          <cell r="H12">
            <v>6.7439528279355727</v>
          </cell>
          <cell r="I12">
            <v>843099.59820000001</v>
          </cell>
          <cell r="J12">
            <v>27.785761546200668</v>
          </cell>
          <cell r="K12">
            <v>27.784961646302442</v>
          </cell>
          <cell r="L12">
            <v>7.9989989822593088E-4</v>
          </cell>
        </row>
        <row r="13">
          <cell r="B13">
            <v>202329.29</v>
          </cell>
          <cell r="C13">
            <v>0.99981528434838995</v>
          </cell>
          <cell r="D13">
            <v>37.380291367017769</v>
          </cell>
          <cell r="E13">
            <v>37.380291367017769</v>
          </cell>
          <cell r="G13">
            <v>202366.67029136702</v>
          </cell>
          <cell r="H13">
            <v>37.380291367007885</v>
          </cell>
          <cell r="I13">
            <v>822369.03819999995</v>
          </cell>
          <cell r="J13">
            <v>24.607768640500726</v>
          </cell>
          <cell r="K13">
            <v>24.603223200481629</v>
          </cell>
          <cell r="L13">
            <v>4.5454400190969579E-3</v>
          </cell>
        </row>
        <row r="14">
          <cell r="B14">
            <v>208459.36</v>
          </cell>
          <cell r="C14">
            <v>0.99973226626964551</v>
          </cell>
          <cell r="D14">
            <v>55.826548730260605</v>
          </cell>
          <cell r="E14">
            <v>55.826548730260605</v>
          </cell>
          <cell r="G14">
            <v>208515.18654873024</v>
          </cell>
          <cell r="H14">
            <v>55.826548730256036</v>
          </cell>
          <cell r="I14">
            <v>827952.37439999997</v>
          </cell>
          <cell r="J14">
            <v>25.184442124444285</v>
          </cell>
          <cell r="K14">
            <v>25.177699399807409</v>
          </cell>
          <cell r="L14">
            <v>6.7427246368758631E-3</v>
          </cell>
        </row>
        <row r="15">
          <cell r="B15">
            <v>230459.97</v>
          </cell>
          <cell r="C15">
            <v>0.99968359267380502</v>
          </cell>
          <cell r="D15">
            <v>72.942302381529274</v>
          </cell>
          <cell r="E15">
            <v>72.942302381529274</v>
          </cell>
          <cell r="G15">
            <v>230532.91230238153</v>
          </cell>
          <cell r="H15">
            <v>72.9423023815325</v>
          </cell>
          <cell r="I15">
            <v>832848.83440000005</v>
          </cell>
          <cell r="J15">
            <v>27.680042617633219</v>
          </cell>
          <cell r="K15">
            <v>27.671284449359611</v>
          </cell>
          <cell r="L15">
            <v>8.7581682736086464E-3</v>
          </cell>
        </row>
        <row r="16">
          <cell r="B16">
            <v>192593.36</v>
          </cell>
          <cell r="C16">
            <v>0.99966599573930115</v>
          </cell>
          <cell r="D16">
            <v>64.348495493980735</v>
          </cell>
          <cell r="E16">
            <v>64.348495493980735</v>
          </cell>
          <cell r="G16">
            <v>192657.70849549398</v>
          </cell>
          <cell r="H16">
            <v>64.348495493992232</v>
          </cell>
          <cell r="I16">
            <v>854103.69689999998</v>
          </cell>
          <cell r="J16">
            <v>22.556711696103417</v>
          </cell>
          <cell r="K16">
            <v>22.549177658289558</v>
          </cell>
          <cell r="L16">
            <v>7.5340378138584185E-3</v>
          </cell>
        </row>
        <row r="17">
          <cell r="B17">
            <v>218563.36</v>
          </cell>
          <cell r="C17">
            <v>0.99932246607993058</v>
          </cell>
          <cell r="D17">
            <v>148.18449010281785</v>
          </cell>
          <cell r="E17">
            <v>148.18449010281785</v>
          </cell>
          <cell r="G17">
            <v>218711.54449010279</v>
          </cell>
          <cell r="H17">
            <v>148.18449010280892</v>
          </cell>
          <cell r="I17">
            <v>875495.80869999994</v>
          </cell>
          <cell r="J17">
            <v>24.981449633078388</v>
          </cell>
          <cell r="K17">
            <v>24.964523853579472</v>
          </cell>
          <cell r="L17">
            <v>1.6925779498915716E-2</v>
          </cell>
        </row>
        <row r="18">
          <cell r="B18">
            <v>220562.73</v>
          </cell>
          <cell r="C18">
            <v>0.99913805386964194</v>
          </cell>
          <cell r="D18">
            <v>190.27720032121638</v>
          </cell>
          <cell r="E18">
            <v>190.27720032121638</v>
          </cell>
          <cell r="G18">
            <v>220753.00720032124</v>
          </cell>
          <cell r="H18">
            <v>190.27720032123034</v>
          </cell>
          <cell r="I18">
            <v>859922.54870000004</v>
          </cell>
          <cell r="J18">
            <v>25.671266270904013</v>
          </cell>
          <cell r="K18">
            <v>25.649139022280416</v>
          </cell>
          <cell r="L18">
            <v>2.2127248623597495E-2</v>
          </cell>
        </row>
        <row r="19">
          <cell r="B19">
            <v>245423.91</v>
          </cell>
          <cell r="C19">
            <v>0.99791361697622949</v>
          </cell>
          <cell r="D19">
            <v>513.11884189228761</v>
          </cell>
          <cell r="E19">
            <v>513.11884189228761</v>
          </cell>
          <cell r="G19">
            <v>245937.02884189229</v>
          </cell>
          <cell r="H19">
            <v>513.11884189228294</v>
          </cell>
          <cell r="I19">
            <v>879175.83470000001</v>
          </cell>
          <cell r="J19">
            <v>27.973588346614765</v>
          </cell>
          <cell r="K19">
            <v>27.91522472677444</v>
          </cell>
          <cell r="L19">
            <v>5.8363619840324787E-2</v>
          </cell>
          <cell r="M19">
            <v>26.032235278400851</v>
          </cell>
        </row>
        <row r="20">
          <cell r="B20">
            <v>220846.63</v>
          </cell>
          <cell r="C20">
            <v>0.98745669603812103</v>
          </cell>
          <cell r="D20">
            <v>2805.3345733144592</v>
          </cell>
          <cell r="E20">
            <v>2805.3345733144592</v>
          </cell>
          <cell r="G20">
            <v>223651.96457331447</v>
          </cell>
          <cell r="H20">
            <v>2805.334573314467</v>
          </cell>
          <cell r="I20">
            <v>846259.30379999999</v>
          </cell>
          <cell r="J20">
            <v>26.428302007320806</v>
          </cell>
          <cell r="K20">
            <v>26.096803782046646</v>
          </cell>
          <cell r="L20">
            <v>0.33149822527416006</v>
          </cell>
          <cell r="M20">
            <v>25.947316895233552</v>
          </cell>
        </row>
        <row r="21">
          <cell r="B21">
            <v>217676.68</v>
          </cell>
          <cell r="C21">
            <v>0.97437767714943624</v>
          </cell>
          <cell r="D21">
            <v>5724.0455141743605</v>
          </cell>
          <cell r="E21">
            <v>5724.0455141743605</v>
          </cell>
          <cell r="G21">
            <v>223400.72551417435</v>
          </cell>
          <cell r="H21">
            <v>5724.0455141743587</v>
          </cell>
          <cell r="I21">
            <v>854113.14780000004</v>
          </cell>
          <cell r="J21">
            <v>26.155870108030008</v>
          </cell>
          <cell r="K21">
            <v>25.485695959684652</v>
          </cell>
          <cell r="L21">
            <v>0.67017414834535671</v>
          </cell>
          <cell r="M21">
            <v>25.758397753423612</v>
          </cell>
        </row>
        <row r="22">
          <cell r="B22">
            <v>209773.38</v>
          </cell>
          <cell r="C22">
            <v>0.96940424324741559</v>
          </cell>
          <cell r="D22">
            <v>6620.7419168572596</v>
          </cell>
          <cell r="E22">
            <v>6620.7419168572596</v>
          </cell>
          <cell r="G22">
            <v>216394.12191685726</v>
          </cell>
          <cell r="H22">
            <v>6620.7419168572524</v>
          </cell>
          <cell r="I22">
            <v>843118.28040000005</v>
          </cell>
          <cell r="J22">
            <v>25.665926946121193</v>
          </cell>
          <cell r="K22">
            <v>24.880658488448066</v>
          </cell>
          <cell r="L22">
            <v>0.78526845767312636</v>
          </cell>
          <cell r="M22">
            <v>25.587700454473328</v>
          </cell>
        </row>
        <row r="23">
          <cell r="B23">
            <v>197520.82</v>
          </cell>
          <cell r="C23">
            <v>0.96521802451255878</v>
          </cell>
          <cell r="D23">
            <v>7117.7331390685295</v>
          </cell>
          <cell r="E23">
            <v>7117.7331390685295</v>
          </cell>
          <cell r="G23">
            <v>204638.55313906854</v>
          </cell>
          <cell r="H23">
            <v>7117.7331390685285</v>
          </cell>
          <cell r="I23">
            <v>846070.44040000008</v>
          </cell>
          <cell r="J23">
            <v>24.186940397341001</v>
          </cell>
          <cell r="K23">
            <v>23.345670829324483</v>
          </cell>
          <cell r="L23">
            <v>0.84126956801651787</v>
          </cell>
          <cell r="M23">
            <v>25.743174684962423</v>
          </cell>
        </row>
        <row r="24">
          <cell r="B24">
            <v>209289.13</v>
          </cell>
          <cell r="C24">
            <v>0.95030134279025369</v>
          </cell>
          <cell r="D24">
            <v>10945.358341866277</v>
          </cell>
          <cell r="E24">
            <v>10945.358341866277</v>
          </cell>
          <cell r="F24">
            <v>0</v>
          </cell>
          <cell r="G24">
            <v>220234.48834186629</v>
          </cell>
          <cell r="H24">
            <v>10945.358341866289</v>
          </cell>
          <cell r="I24">
            <v>834891.32039999997</v>
          </cell>
          <cell r="J24">
            <v>26.378821166370614</v>
          </cell>
          <cell r="K24">
            <v>25.06782917562596</v>
          </cell>
          <cell r="L24">
            <v>1.3109919907446539</v>
          </cell>
          <cell r="M24">
            <v>25.626098142733955</v>
          </cell>
        </row>
        <row r="25">
          <cell r="B25">
            <v>196995.1</v>
          </cell>
          <cell r="C25">
            <v>0.9316356656937087</v>
          </cell>
          <cell r="D25">
            <v>14455.692680113569</v>
          </cell>
          <cell r="E25">
            <v>14455.692680113569</v>
          </cell>
          <cell r="F25">
            <v>0</v>
          </cell>
          <cell r="G25">
            <v>211450.79268011358</v>
          </cell>
          <cell r="H25">
            <v>14455.692680113571</v>
          </cell>
          <cell r="I25">
            <v>825694.73700000008</v>
          </cell>
          <cell r="J25">
            <v>25.608833774135292</v>
          </cell>
          <cell r="K25">
            <v>23.858102900806063</v>
          </cell>
          <cell r="L25">
            <v>1.7507308733292284</v>
          </cell>
          <cell r="M25">
            <v>25.706964169758972</v>
          </cell>
        </row>
        <row r="26">
          <cell r="B26">
            <v>195759.97</v>
          </cell>
          <cell r="C26">
            <v>0.90992030620347686</v>
          </cell>
          <cell r="D26">
            <v>19379.717141155033</v>
          </cell>
          <cell r="E26">
            <v>19379.717141155033</v>
          </cell>
          <cell r="F26">
            <v>0</v>
          </cell>
          <cell r="G26">
            <v>215139.68714115504</v>
          </cell>
          <cell r="H26">
            <v>19379.717141155037</v>
          </cell>
          <cell r="I26">
            <v>859555.61849999998</v>
          </cell>
          <cell r="J26">
            <v>25.029175833507164</v>
          </cell>
          <cell r="K26">
            <v>22.774555338445502</v>
          </cell>
          <cell r="L26">
            <v>2.254620495061662</v>
          </cell>
          <cell r="M26">
            <v>25.692277093174333</v>
          </cell>
        </row>
        <row r="27">
          <cell r="B27">
            <v>213868.32</v>
          </cell>
          <cell r="C27">
            <v>0.87496806376285796</v>
          </cell>
          <cell r="D27">
            <v>30561.538479914307</v>
          </cell>
          <cell r="E27">
            <v>30561.538479914307</v>
          </cell>
          <cell r="F27">
            <v>0</v>
          </cell>
          <cell r="G27">
            <v>244429.85847991431</v>
          </cell>
          <cell r="H27">
            <v>30561.538479914307</v>
          </cell>
          <cell r="I27">
            <v>912461.07249999989</v>
          </cell>
          <cell r="J27">
            <v>26.787976588438447</v>
          </cell>
          <cell r="K27">
            <v>23.438624007710754</v>
          </cell>
          <cell r="L27">
            <v>3.3493525807276932</v>
          </cell>
          <cell r="M27">
            <v>25.628557933823149</v>
          </cell>
        </row>
        <row r="28">
          <cell r="B28">
            <v>202649.09</v>
          </cell>
          <cell r="C28">
            <v>0.82601414981146182</v>
          </cell>
          <cell r="D28">
            <v>42684.588661866474</v>
          </cell>
          <cell r="E28">
            <v>42684.588661866474</v>
          </cell>
          <cell r="F28">
            <v>0</v>
          </cell>
          <cell r="G28">
            <v>245333.67866186646</v>
          </cell>
          <cell r="H28">
            <v>42684.588661866466</v>
          </cell>
          <cell r="I28">
            <v>939274.00160000008</v>
          </cell>
          <cell r="J28">
            <v>26.119500618983857</v>
          </cell>
          <cell r="K28">
            <v>21.575077097289903</v>
          </cell>
          <cell r="L28">
            <v>4.5444235216939539</v>
          </cell>
          <cell r="M28">
            <v>25.925858953553131</v>
          </cell>
        </row>
        <row r="29">
          <cell r="B29">
            <v>180194.96</v>
          </cell>
          <cell r="C29">
            <v>0.76793541741383597</v>
          </cell>
          <cell r="D29">
            <v>54453.626214241478</v>
          </cell>
          <cell r="E29">
            <v>54453.626214241478</v>
          </cell>
          <cell r="F29">
            <v>59464.413785758516</v>
          </cell>
          <cell r="G29">
            <v>294113</v>
          </cell>
          <cell r="H29">
            <v>113918.04000000001</v>
          </cell>
          <cell r="I29">
            <v>980376.62759999989</v>
          </cell>
          <cell r="J29">
            <v>30</v>
          </cell>
          <cell r="K29">
            <v>18.38017705921083</v>
          </cell>
          <cell r="L29">
            <v>11.61982294078917</v>
          </cell>
          <cell r="M29">
            <v>26.385839898332463</v>
          </cell>
        </row>
        <row r="30">
          <cell r="B30">
            <v>47237.91</v>
          </cell>
          <cell r="C30">
            <v>0.61489558313408688</v>
          </cell>
          <cell r="D30">
            <v>29584.742976674726</v>
          </cell>
          <cell r="E30">
            <v>29584.742976674726</v>
          </cell>
          <cell r="F30">
            <v>205472.34702332527</v>
          </cell>
          <cell r="G30">
            <v>282295</v>
          </cell>
          <cell r="H30">
            <v>235057.09</v>
          </cell>
          <cell r="I30">
            <v>940982.12160000007</v>
          </cell>
          <cell r="J30">
            <v>30</v>
          </cell>
          <cell r="K30">
            <v>5.0200645597473166</v>
          </cell>
          <cell r="L30">
            <v>24.979935440252682</v>
          </cell>
          <cell r="M30">
            <v>26.766012670492788</v>
          </cell>
        </row>
        <row r="31">
          <cell r="B31">
            <v>1607.52</v>
          </cell>
          <cell r="C31">
            <v>8.7892996317938274E-2</v>
          </cell>
          <cell r="D31">
            <v>16681.991876294036</v>
          </cell>
          <cell r="E31">
            <v>16681.991876294036</v>
          </cell>
          <cell r="F31">
            <v>270690.48812370596</v>
          </cell>
          <cell r="G31">
            <v>288980</v>
          </cell>
          <cell r="H31">
            <v>287372.48</v>
          </cell>
          <cell r="I31">
            <v>963266.99360000005</v>
          </cell>
          <cell r="J31">
            <v>30</v>
          </cell>
          <cell r="K31">
            <v>0.16688208053223594</v>
          </cell>
          <cell r="L31">
            <v>29.833117919467764</v>
          </cell>
          <cell r="M31">
            <v>26.958902000840261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/>
      <sheetData sheetId="1"/>
      <sheetData sheetId="2">
        <row r="8">
          <cell r="B8">
            <v>257512.95000000007</v>
          </cell>
          <cell r="C8">
            <v>100</v>
          </cell>
          <cell r="D8">
            <v>0</v>
          </cell>
          <cell r="E8">
            <v>0</v>
          </cell>
          <cell r="G8">
            <v>257512.95000000007</v>
          </cell>
          <cell r="H8">
            <v>0</v>
          </cell>
          <cell r="I8">
            <v>835106.89127993968</v>
          </cell>
          <cell r="J8">
            <v>30.835926836302214</v>
          </cell>
          <cell r="K8">
            <v>30.835926836302214</v>
          </cell>
          <cell r="L8">
            <v>0</v>
          </cell>
        </row>
        <row r="9">
          <cell r="B9">
            <v>258448.57999999996</v>
          </cell>
          <cell r="C9">
            <v>100</v>
          </cell>
          <cell r="D9">
            <v>0</v>
          </cell>
          <cell r="E9">
            <v>0</v>
          </cell>
          <cell r="G9">
            <v>258448.57999999996</v>
          </cell>
          <cell r="H9">
            <v>0</v>
          </cell>
          <cell r="I9">
            <v>816477.41727997269</v>
          </cell>
          <cell r="J9">
            <v>31.654100227413529</v>
          </cell>
          <cell r="K9">
            <v>31.654100227413529</v>
          </cell>
          <cell r="L9">
            <v>0</v>
          </cell>
        </row>
        <row r="10">
          <cell r="B10">
            <v>244965.75999999992</v>
          </cell>
          <cell r="C10">
            <v>100</v>
          </cell>
          <cell r="D10">
            <v>0</v>
          </cell>
          <cell r="E10">
            <v>0</v>
          </cell>
          <cell r="G10">
            <v>244965.75999999992</v>
          </cell>
          <cell r="H10">
            <v>0</v>
          </cell>
          <cell r="I10">
            <v>798222.47727995727</v>
          </cell>
          <cell r="J10">
            <v>30.688907788559316</v>
          </cell>
          <cell r="K10">
            <v>30.688907788559316</v>
          </cell>
          <cell r="L10">
            <v>0</v>
          </cell>
        </row>
        <row r="11">
          <cell r="B11">
            <v>182120.54000000004</v>
          </cell>
          <cell r="C11">
            <v>100.00680367193631</v>
          </cell>
          <cell r="D11">
            <v>0</v>
          </cell>
          <cell r="E11">
            <v>0</v>
          </cell>
          <cell r="G11">
            <v>182120.54000000004</v>
          </cell>
          <cell r="H11">
            <v>0</v>
          </cell>
          <cell r="I11">
            <v>791925.72589993675</v>
          </cell>
          <cell r="J11">
            <v>22.997174361653677</v>
          </cell>
          <cell r="K11">
            <v>22.997174361653677</v>
          </cell>
          <cell r="L11">
            <v>0</v>
          </cell>
        </row>
        <row r="12">
          <cell r="B12">
            <v>218329.26000000004</v>
          </cell>
          <cell r="C12">
            <v>99.999157081744414</v>
          </cell>
          <cell r="D12">
            <v>1.8403527024900026</v>
          </cell>
          <cell r="E12">
            <v>1.8403527024900026</v>
          </cell>
          <cell r="G12">
            <v>218331.10035270252</v>
          </cell>
          <cell r="H12">
            <v>1.8403527024784125</v>
          </cell>
          <cell r="I12">
            <v>790648.10837989789</v>
          </cell>
          <cell r="J12">
            <v>27.614193727735675</v>
          </cell>
          <cell r="K12">
            <v>27.613960962655611</v>
          </cell>
          <cell r="L12">
            <v>2.3276508006375707E-4</v>
          </cell>
        </row>
        <row r="13">
          <cell r="B13">
            <v>325445.49</v>
          </cell>
          <cell r="C13">
            <v>99.988633633985415</v>
          </cell>
          <cell r="D13">
            <v>36.995530618774303</v>
          </cell>
          <cell r="E13">
            <v>36.995530618774303</v>
          </cell>
          <cell r="G13">
            <v>325482.48553061875</v>
          </cell>
          <cell r="H13">
            <v>36.995530618762132</v>
          </cell>
          <cell r="I13">
            <v>773258.97837990068</v>
          </cell>
          <cell r="J13">
            <v>42.092299556942208</v>
          </cell>
          <cell r="K13">
            <v>42.087515192110608</v>
          </cell>
          <cell r="L13">
            <v>4.7843648316003851E-3</v>
          </cell>
        </row>
        <row r="14">
          <cell r="B14">
            <v>192419.36000000002</v>
          </cell>
          <cell r="C14">
            <v>99.980833812016584</v>
          </cell>
          <cell r="D14">
            <v>36.886525995010757</v>
          </cell>
          <cell r="E14">
            <v>36.886525995010757</v>
          </cell>
          <cell r="G14">
            <v>192456.24652599503</v>
          </cell>
          <cell r="H14">
            <v>36.886525995010743</v>
          </cell>
          <cell r="I14">
            <v>780154.77458000858</v>
          </cell>
          <cell r="J14">
            <v>24.668982719435721</v>
          </cell>
          <cell r="K14">
            <v>24.664254615834118</v>
          </cell>
          <cell r="L14">
            <v>4.7281036016038058E-3</v>
          </cell>
        </row>
        <row r="15">
          <cell r="B15">
            <v>230459.96999999997</v>
          </cell>
          <cell r="C15">
            <v>99.978057218517876</v>
          </cell>
          <cell r="D15">
            <v>50.580426373312562</v>
          </cell>
          <cell r="E15">
            <v>50.580426373312562</v>
          </cell>
          <cell r="G15">
            <v>230510.55042637329</v>
          </cell>
          <cell r="H15">
            <v>50.580426373315277</v>
          </cell>
          <cell r="I15">
            <v>786217.07457991887</v>
          </cell>
          <cell r="J15">
            <v>29.318944840969863</v>
          </cell>
          <cell r="K15">
            <v>29.31251144897054</v>
          </cell>
          <cell r="L15">
            <v>6.4333919993231348E-3</v>
          </cell>
        </row>
        <row r="16">
          <cell r="B16">
            <v>234684.78000000003</v>
          </cell>
          <cell r="C16">
            <v>99.965094330048828</v>
          </cell>
          <cell r="D16">
            <v>81.946898846472266</v>
          </cell>
          <cell r="E16">
            <v>81.946898846472266</v>
          </cell>
          <cell r="G16">
            <v>234766.72689884651</v>
          </cell>
          <cell r="H16">
            <v>81.946898846479598</v>
          </cell>
          <cell r="I16">
            <v>807805.19705999794</v>
          </cell>
          <cell r="J16">
            <v>29.062294691007011</v>
          </cell>
          <cell r="K16">
            <v>29.052150302341932</v>
          </cell>
          <cell r="L16">
            <v>1.0144388665079163E-2</v>
          </cell>
        </row>
        <row r="17">
          <cell r="B17">
            <v>228396.75</v>
          </cell>
          <cell r="C17">
            <v>99.896613218686724</v>
          </cell>
          <cell r="D17">
            <v>236.37643043234945</v>
          </cell>
          <cell r="E17">
            <v>236.37643043234945</v>
          </cell>
          <cell r="G17">
            <v>228633.12643043234</v>
          </cell>
          <cell r="H17">
            <v>236.37643043234129</v>
          </cell>
          <cell r="I17">
            <v>822468.91082000011</v>
          </cell>
          <cell r="J17">
            <v>27.798391334024469</v>
          </cell>
          <cell r="K17">
            <v>27.76965147196735</v>
          </cell>
          <cell r="L17">
            <v>2.873986205711887E-2</v>
          </cell>
        </row>
        <row r="18">
          <cell r="B18">
            <v>220217.88999999996</v>
          </cell>
          <cell r="C18">
            <v>99.81042090638266</v>
          </cell>
          <cell r="D18">
            <v>418.28005137541197</v>
          </cell>
          <cell r="E18">
            <v>418.28005137541197</v>
          </cell>
          <cell r="G18">
            <v>220636.17005137537</v>
          </cell>
          <cell r="H18">
            <v>418.28005137541913</v>
          </cell>
          <cell r="I18">
            <v>809777.05082</v>
          </cell>
          <cell r="J18">
            <v>27.246532836161979</v>
          </cell>
          <cell r="K18">
            <v>27.194879106169029</v>
          </cell>
          <cell r="L18">
            <v>5.1653729992949593E-2</v>
          </cell>
        </row>
        <row r="19">
          <cell r="B19">
            <v>270558.81</v>
          </cell>
          <cell r="C19">
            <v>99.758073976532813</v>
          </cell>
          <cell r="D19">
            <v>656.13954247666641</v>
          </cell>
          <cell r="E19">
            <v>656.13954247666641</v>
          </cell>
          <cell r="G19">
            <v>271214.94954247668</v>
          </cell>
          <cell r="H19">
            <v>656.13954247668153</v>
          </cell>
          <cell r="I19">
            <v>829805.51081998786</v>
          </cell>
          <cell r="J19">
            <v>32.684158637904268</v>
          </cell>
          <cell r="K19">
            <v>32.605087152607872</v>
          </cell>
          <cell r="L19">
            <v>7.9071485296395849E-2</v>
          </cell>
          <cell r="M19">
            <v>29.714980032281606</v>
          </cell>
        </row>
        <row r="20">
          <cell r="B20">
            <v>215207.19999999998</v>
          </cell>
          <cell r="C20">
            <v>98.487565639290423</v>
          </cell>
          <cell r="D20">
            <v>3304.8513468612673</v>
          </cell>
          <cell r="E20">
            <v>3304.8513468612673</v>
          </cell>
          <cell r="G20">
            <v>218512.05134686126</v>
          </cell>
          <cell r="H20">
            <v>3304.85134686128</v>
          </cell>
          <cell r="I20">
            <v>800055.24391999142</v>
          </cell>
          <cell r="J20">
            <v>27.312120382616143</v>
          </cell>
          <cell r="K20">
            <v>26.899042489311093</v>
          </cell>
          <cell r="L20">
            <v>0.41307789330505074</v>
          </cell>
          <cell r="M20">
            <v>29.417427677357928</v>
          </cell>
        </row>
        <row r="21">
          <cell r="B21">
            <v>227293.64</v>
          </cell>
          <cell r="C21">
            <v>98.012934166939033</v>
          </cell>
          <cell r="D21">
            <v>4608.0390303059103</v>
          </cell>
          <cell r="E21">
            <v>4608.0390303059103</v>
          </cell>
          <cell r="G21">
            <v>231901.67903030594</v>
          </cell>
          <cell r="H21">
            <v>4608.0390303059248</v>
          </cell>
          <cell r="I21">
            <v>809298.31392001279</v>
          </cell>
          <cell r="J21">
            <v>28.654659850585823</v>
          </cell>
          <cell r="K21">
            <v>28.085272895114993</v>
          </cell>
          <cell r="L21">
            <v>0.56938695547082929</v>
          </cell>
          <cell r="M21">
            <v>29.162886880678784</v>
          </cell>
        </row>
        <row r="22">
          <cell r="B22">
            <v>209690.93000000005</v>
          </cell>
          <cell r="C22">
            <v>97.609994643134456</v>
          </cell>
          <cell r="D22">
            <v>5134.3353497599019</v>
          </cell>
          <cell r="E22">
            <v>5134.3353497599019</v>
          </cell>
          <cell r="G22">
            <v>214825.26534975995</v>
          </cell>
          <cell r="H22">
            <v>5134.3353497599019</v>
          </cell>
          <cell r="I22">
            <v>800277.33000000007</v>
          </cell>
          <cell r="J22">
            <v>26.843852411733309</v>
          </cell>
          <cell r="K22">
            <v>26.2022829011038</v>
          </cell>
          <cell r="L22">
            <v>0.64156951062950895</v>
          </cell>
          <cell r="M22">
            <v>28.842737595293976</v>
          </cell>
        </row>
        <row r="23">
          <cell r="B23">
            <v>189783.09999999998</v>
          </cell>
          <cell r="C23">
            <v>96.161506097834248</v>
          </cell>
          <cell r="D23">
            <v>7575.6017313514176</v>
          </cell>
          <cell r="E23">
            <v>7575.6017313514176</v>
          </cell>
          <cell r="G23">
            <v>197358.70173135141</v>
          </cell>
          <cell r="H23">
            <v>7575.6017313514312</v>
          </cell>
          <cell r="I23">
            <v>804495.7300000001</v>
          </cell>
          <cell r="J23">
            <v>24.531976289215528</v>
          </cell>
          <cell r="K23">
            <v>23.590317875273243</v>
          </cell>
          <cell r="L23">
            <v>0.94165841394228522</v>
          </cell>
          <cell r="M23">
            <v>28.963523030134041</v>
          </cell>
        </row>
        <row r="24">
          <cell r="B24">
            <v>204336.13</v>
          </cell>
          <cell r="C24">
            <v>95.075604345589909</v>
          </cell>
          <cell r="D24">
            <v>10583.492553499093</v>
          </cell>
          <cell r="E24">
            <v>10583.492553499093</v>
          </cell>
          <cell r="G24">
            <v>214919.6225534991</v>
          </cell>
          <cell r="H24">
            <v>10583.492553499091</v>
          </cell>
          <cell r="I24">
            <v>796110.89</v>
          </cell>
          <cell r="J24">
            <v>26.996191768397878</v>
          </cell>
          <cell r="K24">
            <v>25.666792474098678</v>
          </cell>
          <cell r="L24">
            <v>1.3293992942992006</v>
          </cell>
          <cell r="M24">
            <v>28.911612067925841</v>
          </cell>
        </row>
        <row r="25">
          <cell r="B25">
            <v>187090.45</v>
          </cell>
          <cell r="C25">
            <v>93.09685407381987</v>
          </cell>
          <cell r="D25">
            <v>13872.785397459513</v>
          </cell>
          <cell r="E25">
            <v>13872.785397459513</v>
          </cell>
          <cell r="G25">
            <v>200963.23539745953</v>
          </cell>
          <cell r="H25">
            <v>13872.78539745952</v>
          </cell>
          <cell r="I25">
            <v>788546.05703991489</v>
          </cell>
          <cell r="J25">
            <v>25.485288221698266</v>
          </cell>
          <cell r="K25">
            <v>23.726001586046838</v>
          </cell>
          <cell r="L25">
            <v>1.7592866356514278</v>
          </cell>
          <cell r="M25">
            <v>27.573378240156504</v>
          </cell>
        </row>
        <row r="26">
          <cell r="B26">
            <v>183953.85</v>
          </cell>
          <cell r="C26">
            <v>91.666259200991348</v>
          </cell>
          <cell r="D26">
            <v>16723.969301707228</v>
          </cell>
          <cell r="E26">
            <v>16723.969301707228</v>
          </cell>
          <cell r="F26">
            <v>0</v>
          </cell>
          <cell r="G26">
            <v>200677.81930170723</v>
          </cell>
          <cell r="H26">
            <v>16723.969301707228</v>
          </cell>
          <cell r="I26">
            <v>823535.4285599594</v>
          </cell>
          <cell r="J26">
            <v>24.367842881102767</v>
          </cell>
          <cell r="K26">
            <v>22.33709001708198</v>
          </cell>
          <cell r="L26">
            <v>2.030752864020787</v>
          </cell>
          <cell r="M26">
            <v>27.534736090259781</v>
          </cell>
        </row>
        <row r="27">
          <cell r="B27">
            <v>193158.33</v>
          </cell>
          <cell r="C27">
            <v>88.932206045362349</v>
          </cell>
          <cell r="D27">
            <v>24038.947105072832</v>
          </cell>
          <cell r="E27">
            <v>24038.947105072832</v>
          </cell>
          <cell r="F27">
            <v>0</v>
          </cell>
          <cell r="G27">
            <v>217197.2771050728</v>
          </cell>
          <cell r="H27">
            <v>24038.947105072817</v>
          </cell>
          <cell r="I27">
            <v>877556.87855999824</v>
          </cell>
          <cell r="J27">
            <v>24.750222169242914</v>
          </cell>
          <cell r="K27">
            <v>22.010918576236062</v>
          </cell>
          <cell r="L27">
            <v>2.7393035930068521</v>
          </cell>
          <cell r="M27">
            <v>27.141035985071525</v>
          </cell>
        </row>
        <row r="28">
          <cell r="B28">
            <v>182697.47</v>
          </cell>
          <cell r="C28">
            <v>84.58980274308594</v>
          </cell>
          <cell r="D28">
            <v>33283.01946264154</v>
          </cell>
          <cell r="E28">
            <v>33283.01946264154</v>
          </cell>
          <cell r="F28">
            <v>0</v>
          </cell>
          <cell r="G28">
            <v>215980.48946264153</v>
          </cell>
          <cell r="H28">
            <v>33283.019462641532</v>
          </cell>
          <cell r="I28">
            <v>906397.47166003322</v>
          </cell>
          <cell r="J28">
            <v>23.828452330861133</v>
          </cell>
          <cell r="K28">
            <v>20.156440823405696</v>
          </cell>
          <cell r="L28">
            <v>3.6720115074554371</v>
          </cell>
          <cell r="M28">
            <v>26.679506768993193</v>
          </cell>
        </row>
        <row r="29">
          <cell r="B29">
            <v>188603.60000000003</v>
          </cell>
          <cell r="C29">
            <v>78.082829834831585</v>
          </cell>
          <cell r="D29">
            <v>52939.387618344161</v>
          </cell>
          <cell r="E29">
            <v>52939.387618344161</v>
          </cell>
          <cell r="F29">
            <v>43331.012381655804</v>
          </cell>
          <cell r="G29">
            <v>284874</v>
          </cell>
          <cell r="H29">
            <v>96270.399999999965</v>
          </cell>
          <cell r="I29">
            <v>949580.93165994552</v>
          </cell>
          <cell r="J29">
            <v>30</v>
          </cell>
          <cell r="K29">
            <v>19.861772041937009</v>
          </cell>
          <cell r="L29">
            <v>10.138227958062991</v>
          </cell>
          <cell r="M29">
            <v>26.902888835525879</v>
          </cell>
        </row>
        <row r="30">
          <cell r="B30">
            <v>46898.78</v>
          </cell>
          <cell r="C30">
            <v>61.881336301559756</v>
          </cell>
          <cell r="D30">
            <v>28889.46699494715</v>
          </cell>
          <cell r="E30">
            <v>28889.46699494715</v>
          </cell>
          <cell r="F30">
            <v>198163.75300505286</v>
          </cell>
          <cell r="G30">
            <v>273952</v>
          </cell>
          <cell r="H30">
            <v>227053.22</v>
          </cell>
          <cell r="I30">
            <v>913172.70166004892</v>
          </cell>
          <cell r="J30">
            <v>30</v>
          </cell>
          <cell r="K30">
            <v>5.1358061749703099</v>
          </cell>
          <cell r="L30">
            <v>24.864193825029691</v>
          </cell>
          <cell r="M30">
            <v>27.15538745824453</v>
          </cell>
        </row>
        <row r="31">
          <cell r="B31">
            <v>1607.52</v>
          </cell>
          <cell r="C31">
            <v>17.530717738876572</v>
          </cell>
          <cell r="D31">
            <v>7562.2129450186867</v>
          </cell>
          <cell r="E31">
            <v>7562.2129450186867</v>
          </cell>
          <cell r="F31">
            <v>271543.26705498132</v>
          </cell>
          <cell r="G31">
            <v>280713</v>
          </cell>
          <cell r="H31">
            <v>279105.48</v>
          </cell>
          <cell r="I31">
            <v>935710.8467098393</v>
          </cell>
          <cell r="J31">
            <v>30</v>
          </cell>
          <cell r="K31">
            <v>0.17179666193379997</v>
          </cell>
          <cell r="L31">
            <v>29.828203338066199</v>
          </cell>
          <cell r="M31">
            <v>26.966642248175454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0.17253901528231008</v>
      </c>
      <c r="D7" s="4">
        <f t="shared" ref="D7:D29" si="2">+G7/G8</f>
        <v>0.19600513061618074</v>
      </c>
      <c r="E7" s="5">
        <v>7.3648784665029859E-2</v>
      </c>
      <c r="F7" s="5">
        <v>0.1089682499369745</v>
      </c>
      <c r="G7" s="5">
        <v>0.119539942291015</v>
      </c>
      <c r="H7" s="4">
        <f t="shared" ref="H7:H29" si="3">+I7/I8</f>
        <v>0.14293970997474531</v>
      </c>
      <c r="I7" s="5">
        <v>8.7892996317938274E-2</v>
      </c>
      <c r="J7" s="5">
        <f t="shared" ref="J7:J30" si="4">I7</f>
        <v>8.7892996317938274E-2</v>
      </c>
    </row>
    <row r="8" spans="1:10" ht="15.5" customHeight="1" x14ac:dyDescent="0.35">
      <c r="A8" s="3">
        <f t="shared" ref="A8:A29" si="5">1+A7</f>
        <v>1</v>
      </c>
      <c r="B8" s="4">
        <f t="shared" si="0"/>
        <v>0.80149781518400032</v>
      </c>
      <c r="C8" s="4">
        <f t="shared" si="1"/>
        <v>0.79988488079257714</v>
      </c>
      <c r="D8" s="4">
        <f t="shared" si="2"/>
        <v>0.78189661117414666</v>
      </c>
      <c r="E8" s="5">
        <v>0.59909053523672973</v>
      </c>
      <c r="F8" s="5">
        <v>0.63155715684756608</v>
      </c>
      <c r="G8" s="5">
        <v>0.60988170011273501</v>
      </c>
      <c r="H8" s="4">
        <f t="shared" si="3"/>
        <v>0.80071262399234178</v>
      </c>
      <c r="I8" s="5">
        <v>0.61489558313408688</v>
      </c>
      <c r="J8" s="5">
        <f t="shared" si="4"/>
        <v>0.61489558313408688</v>
      </c>
    </row>
    <row r="9" spans="1:10" ht="15.5" customHeight="1" x14ac:dyDescent="0.35">
      <c r="A9" s="3">
        <f t="shared" si="5"/>
        <v>2</v>
      </c>
      <c r="B9" s="4">
        <f t="shared" si="0"/>
        <v>0.93011097936683096</v>
      </c>
      <c r="C9" s="4">
        <f t="shared" si="1"/>
        <v>0.92924113542211262</v>
      </c>
      <c r="D9" s="4">
        <f t="shared" si="2"/>
        <v>0.91879504743978102</v>
      </c>
      <c r="E9" s="5">
        <v>0.74746371591692506</v>
      </c>
      <c r="F9" s="5">
        <v>0.78956006297028491</v>
      </c>
      <c r="G9" s="5">
        <v>0.780002997067473</v>
      </c>
      <c r="H9" s="4">
        <f t="shared" si="3"/>
        <v>0.92968796913360097</v>
      </c>
      <c r="I9" s="5">
        <v>0.76793541741383597</v>
      </c>
      <c r="J9" s="5">
        <f t="shared" si="4"/>
        <v>0.76793541741383597</v>
      </c>
    </row>
    <row r="10" spans="1:10" ht="15.5" customHeight="1" x14ac:dyDescent="0.35">
      <c r="A10" s="3">
        <f t="shared" si="5"/>
        <v>3</v>
      </c>
      <c r="B10" s="4">
        <f t="shared" si="0"/>
        <v>0.93813125865302249</v>
      </c>
      <c r="C10" s="4">
        <f t="shared" si="1"/>
        <v>0.95030922226414072</v>
      </c>
      <c r="D10" s="4">
        <f t="shared" si="2"/>
        <v>0.95128183496841034</v>
      </c>
      <c r="E10" s="5">
        <v>0.80362852659341555</v>
      </c>
      <c r="F10" s="5">
        <v>0.84968264196744059</v>
      </c>
      <c r="G10" s="5">
        <v>0.84894122932088989</v>
      </c>
      <c r="H10" s="4">
        <f t="shared" si="3"/>
        <v>0.94405062769849379</v>
      </c>
      <c r="I10" s="5">
        <v>0.82601414981146182</v>
      </c>
      <c r="J10" s="5">
        <f t="shared" si="4"/>
        <v>0.82601414981146182</v>
      </c>
    </row>
    <row r="11" spans="1:10" ht="15.5" customHeight="1" x14ac:dyDescent="0.35">
      <c r="A11" s="3">
        <f t="shared" si="5"/>
        <v>4</v>
      </c>
      <c r="B11" s="4">
        <f t="shared" si="0"/>
        <v>0.9545055441916277</v>
      </c>
      <c r="C11" s="4">
        <f t="shared" si="1"/>
        <v>0.96897951243654312</v>
      </c>
      <c r="D11" s="4">
        <f t="shared" si="2"/>
        <v>0.96523915501408475</v>
      </c>
      <c r="E11" s="5">
        <v>0.85662695830780955</v>
      </c>
      <c r="F11" s="5">
        <v>0.89411175021857181</v>
      </c>
      <c r="G11" s="5">
        <v>0.89241820679681227</v>
      </c>
      <c r="H11" s="4">
        <f t="shared" si="3"/>
        <v>0.96158757838205355</v>
      </c>
      <c r="I11" s="5">
        <v>0.87496806376285796</v>
      </c>
      <c r="J11" s="5">
        <f t="shared" si="4"/>
        <v>0.87496806376285796</v>
      </c>
    </row>
    <row r="12" spans="1:10" ht="15.5" customHeight="1" x14ac:dyDescent="0.35">
      <c r="A12" s="3">
        <f t="shared" si="5"/>
        <v>5</v>
      </c>
      <c r="B12" s="4">
        <f t="shared" si="0"/>
        <v>0.97319128001939514</v>
      </c>
      <c r="C12" s="4">
        <f t="shared" si="1"/>
        <v>0.9802895953831483</v>
      </c>
      <c r="D12" s="4">
        <f t="shared" si="2"/>
        <v>0.97957889949941024</v>
      </c>
      <c r="E12" s="5">
        <v>0.89745624163271709</v>
      </c>
      <c r="F12" s="5">
        <v>0.92273545389033773</v>
      </c>
      <c r="G12" s="5">
        <v>0.92455657456601015</v>
      </c>
      <c r="H12" s="4">
        <f t="shared" si="3"/>
        <v>0.97669114623895137</v>
      </c>
      <c r="I12" s="5">
        <v>0.90992030620347686</v>
      </c>
      <c r="J12" s="5">
        <f t="shared" si="4"/>
        <v>0.90992030620347686</v>
      </c>
    </row>
    <row r="13" spans="1:10" ht="15.5" customHeight="1" x14ac:dyDescent="0.35">
      <c r="A13" s="3">
        <f t="shared" si="5"/>
        <v>6</v>
      </c>
      <c r="B13" s="4">
        <f t="shared" si="0"/>
        <v>0.97652897813474382</v>
      </c>
      <c r="C13" s="4">
        <f t="shared" si="1"/>
        <v>0.9842666709383211</v>
      </c>
      <c r="D13" s="4">
        <f t="shared" si="2"/>
        <v>0.98496991371877451</v>
      </c>
      <c r="E13" s="5">
        <v>0.92217867140654131</v>
      </c>
      <c r="F13" s="5">
        <v>0.94128863372224669</v>
      </c>
      <c r="G13" s="5">
        <v>0.94383063481510487</v>
      </c>
      <c r="H13" s="4">
        <f t="shared" si="3"/>
        <v>0.98035814929847487</v>
      </c>
      <c r="I13" s="5">
        <v>0.9316356656937087</v>
      </c>
      <c r="J13" s="5">
        <f t="shared" si="4"/>
        <v>0.9316356656937087</v>
      </c>
    </row>
    <row r="14" spans="1:10" ht="15.5" customHeight="1" x14ac:dyDescent="0.35">
      <c r="A14" s="3">
        <f t="shared" si="5"/>
        <v>7</v>
      </c>
      <c r="B14" s="4">
        <f t="shared" si="0"/>
        <v>0.98267089525936735</v>
      </c>
      <c r="C14" s="4">
        <f t="shared" si="1"/>
        <v>0.98644449346331009</v>
      </c>
      <c r="D14" s="4">
        <f t="shared" si="2"/>
        <v>0.98487176095306816</v>
      </c>
      <c r="E14" s="5">
        <v>0.9443433754193179</v>
      </c>
      <c r="F14" s="5">
        <v>0.95633496644247584</v>
      </c>
      <c r="G14" s="5">
        <v>0.95823295886435</v>
      </c>
      <c r="H14" s="4">
        <f t="shared" si="3"/>
        <v>0.98454579033598333</v>
      </c>
      <c r="I14" s="5">
        <v>0.95030134279025369</v>
      </c>
      <c r="J14" s="5">
        <f t="shared" si="4"/>
        <v>0.95030134279025369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0.99568165833395428</v>
      </c>
      <c r="I15" s="5">
        <v>0.96521802451255878</v>
      </c>
      <c r="J15" s="5">
        <f t="shared" si="4"/>
        <v>0.96521802451255878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0.99489578423371672</v>
      </c>
      <c r="I16" s="5">
        <v>0.96940424324741559</v>
      </c>
      <c r="J16" s="5">
        <f t="shared" si="4"/>
        <v>0.96940424324741559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0.98675484308207084</v>
      </c>
      <c r="I17" s="5">
        <v>0.97437767714943624</v>
      </c>
      <c r="J17" s="5">
        <f t="shared" si="4"/>
        <v>0.97437767714943624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0.98952121630548151</v>
      </c>
      <c r="I18" s="5">
        <v>0.98745669603812103</v>
      </c>
      <c r="J18" s="5">
        <f t="shared" si="4"/>
        <v>0.98745669603812103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0.99877450679746382</v>
      </c>
      <c r="I19" s="5">
        <v>0.99791361697622949</v>
      </c>
      <c r="J19" s="5">
        <f t="shared" si="4"/>
        <v>0.99791361697622949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0.99981546275947142</v>
      </c>
      <c r="I20" s="5">
        <v>0.99913805386964194</v>
      </c>
      <c r="J20" s="5">
        <f t="shared" si="4"/>
        <v>0.99913805386964194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0.999656355561923</v>
      </c>
      <c r="I21" s="5">
        <v>0.99932246607993058</v>
      </c>
      <c r="J21" s="5">
        <f t="shared" si="4"/>
        <v>0.99932246607993058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0.99998239749593487</v>
      </c>
      <c r="I22" s="5">
        <v>0.99966599573930115</v>
      </c>
      <c r="J22" s="5">
        <f t="shared" si="4"/>
        <v>0.99966599573930115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0.99995131336910625</v>
      </c>
      <c r="I23" s="5">
        <v>0.99968359267380502</v>
      </c>
      <c r="J23" s="5">
        <f t="shared" si="4"/>
        <v>0.99968359267380502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0.99991696658368401</v>
      </c>
      <c r="I24" s="5">
        <v>0.99973226626964551</v>
      </c>
      <c r="J24" s="5">
        <f t="shared" si="4"/>
        <v>0.99973226626964551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0.99984406798157888</v>
      </c>
      <c r="I25" s="5">
        <v>0.99981528434838995</v>
      </c>
      <c r="J25" s="5">
        <f t="shared" si="4"/>
        <v>0.99981528434838995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0.99990079936820853</v>
      </c>
      <c r="I26" s="5">
        <v>0.99997121187782112</v>
      </c>
      <c r="J26" s="5">
        <f t="shared" si="4"/>
        <v>0.99997121187782112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1.000070419495271</v>
      </c>
      <c r="I27" s="5">
        <v>1.000070419495271</v>
      </c>
      <c r="J27" s="5">
        <f t="shared" si="4"/>
        <v>1.000070419495271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1.0099600321396009</v>
      </c>
      <c r="H53" s="4">
        <v>1.0064002022706691</v>
      </c>
      <c r="I53" s="4">
        <v>1.0403194260359501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1.038948868923782</v>
      </c>
      <c r="F55" s="4">
        <v>1.030643832027355</v>
      </c>
      <c r="G55" s="4">
        <v>1.059418735721692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1.4796940092747219</v>
      </c>
      <c r="D57" s="4">
        <v>1.052371922866709</v>
      </c>
      <c r="E57" s="4">
        <v>1.1163235851164659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0"/>
  <sheetViews>
    <sheetView tabSelected="1" zoomScale="80" zoomScaleNormal="80" workbookViewId="0">
      <pane ySplit="7" topLeftCell="A41" activePane="bottomLeft" state="frozen"/>
      <selection activeCell="E7" sqref="E7"/>
      <selection pane="bottomLeft" activeCell="G51" sqref="G5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1" t="s">
        <v>29</v>
      </c>
      <c r="K4" s="32"/>
      <c r="L4" s="32"/>
      <c r="M4" s="33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f>+[2]Summary!B8</f>
        <v>245187.95</v>
      </c>
      <c r="C8" s="13">
        <f>+[2]Summary!C8</f>
        <v>1</v>
      </c>
      <c r="D8" s="13">
        <f>+[2]Summary!D8</f>
        <v>0</v>
      </c>
      <c r="E8" s="13">
        <f>+[2]Summary!E8</f>
        <v>0</v>
      </c>
      <c r="F8" s="13">
        <f>+[2]Summary!F8</f>
        <v>0</v>
      </c>
      <c r="G8" s="13">
        <f>+[2]Summary!G8</f>
        <v>245187.95</v>
      </c>
      <c r="H8" s="14">
        <f>+[2]Summary!H8</f>
        <v>0</v>
      </c>
      <c r="I8" s="13">
        <f>+[2]Summary!I8</f>
        <v>895661.50109999999</v>
      </c>
      <c r="J8" s="13">
        <f>+[2]Summary!J8</f>
        <v>27.375068560932256</v>
      </c>
      <c r="K8" s="13">
        <f>+[2]Summary!K8</f>
        <v>27.375068560932259</v>
      </c>
      <c r="L8" s="13">
        <f>+[2]Summary!L8</f>
        <v>0</v>
      </c>
      <c r="M8" s="13">
        <f>+[2]Summary!M8</f>
        <v>0</v>
      </c>
      <c r="N8" s="13"/>
      <c r="O8" s="13"/>
      <c r="P8" s="15"/>
      <c r="R8" s="16">
        <f t="shared" ref="R8:R31" si="1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f>+[2]Summary!B9</f>
        <v>248082.41</v>
      </c>
      <c r="C9" s="13">
        <f>+[2]Summary!C9</f>
        <v>1</v>
      </c>
      <c r="D9" s="13">
        <f>+[2]Summary!D9</f>
        <v>0</v>
      </c>
      <c r="E9" s="13">
        <f>+[2]Summary!E9</f>
        <v>0</v>
      </c>
      <c r="F9" s="13">
        <f>+[2]Summary!F9</f>
        <v>0</v>
      </c>
      <c r="G9" s="13">
        <f>+[2]Summary!G9</f>
        <v>248082.41</v>
      </c>
      <c r="H9" s="14">
        <f>+[2]Summary!H9</f>
        <v>0</v>
      </c>
      <c r="I9" s="13">
        <f>+[2]Summary!I9</f>
        <v>875004.19709999999</v>
      </c>
      <c r="J9" s="13">
        <f>+[2]Summary!J9</f>
        <v>28.352139432269244</v>
      </c>
      <c r="K9" s="13">
        <f>+[2]Summary!K9</f>
        <v>28.352139432269247</v>
      </c>
      <c r="L9" s="13">
        <f>+[2]Summary!L9</f>
        <v>0</v>
      </c>
      <c r="M9" s="13">
        <f>+[2]Summary!M9</f>
        <v>0</v>
      </c>
      <c r="N9" s="13"/>
      <c r="O9" s="13"/>
      <c r="P9" s="13"/>
      <c r="R9" s="16">
        <f t="shared" si="1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+[2]Summary!B10</f>
        <v>236643.55</v>
      </c>
      <c r="C10" s="13">
        <f>+[2]Summary!C10</f>
        <v>1</v>
      </c>
      <c r="D10" s="13">
        <f>+[2]Summary!D10</f>
        <v>0</v>
      </c>
      <c r="E10" s="13">
        <f>+[2]Summary!E10</f>
        <v>0</v>
      </c>
      <c r="F10" s="13">
        <f>+[2]Summary!F10</f>
        <v>0</v>
      </c>
      <c r="G10" s="13">
        <f>+[2]Summary!G10</f>
        <v>236643.55</v>
      </c>
      <c r="H10" s="14">
        <f>+[2]Summary!H10</f>
        <v>0</v>
      </c>
      <c r="I10" s="13">
        <f>+[2]Summary!I10</f>
        <v>854241.57709999999</v>
      </c>
      <c r="J10" s="13">
        <f>+[2]Summary!J10</f>
        <v>27.702181249871174</v>
      </c>
      <c r="K10" s="13">
        <f>+[2]Summary!K10</f>
        <v>27.70218124987117</v>
      </c>
      <c r="L10" s="13">
        <f>+[2]Summary!L10</f>
        <v>0</v>
      </c>
      <c r="M10" s="13">
        <f>+[2]Summary!M10</f>
        <v>0</v>
      </c>
      <c r="N10" s="13"/>
      <c r="O10" s="13"/>
      <c r="P10" s="13"/>
      <c r="R10" s="16">
        <f t="shared" si="1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+[2]Summary!B11</f>
        <v>188733.68</v>
      </c>
      <c r="C11" s="13">
        <f>+[2]Summary!C11</f>
        <v>1.000070419495271</v>
      </c>
      <c r="D11" s="13">
        <f>+[2]Summary!D11</f>
        <v>0</v>
      </c>
      <c r="E11" s="13">
        <f>+[2]Summary!E11</f>
        <v>0</v>
      </c>
      <c r="F11" s="13">
        <f>+[2]Summary!F11</f>
        <v>0</v>
      </c>
      <c r="G11" s="13">
        <f>+[2]Summary!G11</f>
        <v>188733.68</v>
      </c>
      <c r="H11" s="14">
        <f>+[2]Summary!H11</f>
        <v>0</v>
      </c>
      <c r="I11" s="13">
        <f>+[2]Summary!I11</f>
        <v>845794.70169999998</v>
      </c>
      <c r="J11" s="13">
        <f>+[2]Summary!J11</f>
        <v>22.314360638658041</v>
      </c>
      <c r="K11" s="13">
        <f>+[2]Summary!K11</f>
        <v>22.314360638658044</v>
      </c>
      <c r="L11" s="13">
        <f>+[2]Summary!L11</f>
        <v>0</v>
      </c>
      <c r="M11" s="13">
        <f>+[2]Summary!M11</f>
        <v>0</v>
      </c>
      <c r="N11" s="13"/>
      <c r="O11" s="13"/>
      <c r="P11" s="13"/>
      <c r="R11" s="16">
        <f t="shared" si="1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+[2]Summary!B12</f>
        <v>234254.9</v>
      </c>
      <c r="C12" s="13">
        <f>+[2]Summary!C12</f>
        <v>0.99997121187782112</v>
      </c>
      <c r="D12" s="13">
        <f>+[2]Summary!D12</f>
        <v>6.7439528279357548</v>
      </c>
      <c r="E12" s="13">
        <f>+[2]Summary!E12</f>
        <v>6.7439528279357548</v>
      </c>
      <c r="F12" s="13">
        <f>+[2]Summary!F12</f>
        <v>0</v>
      </c>
      <c r="G12" s="13">
        <f>+[2]Summary!G12</f>
        <v>234261.64395282793</v>
      </c>
      <c r="H12" s="14">
        <f>+[2]Summary!H12</f>
        <v>6.7439528279355727</v>
      </c>
      <c r="I12" s="13">
        <f>+[2]Summary!I12</f>
        <v>843099.59820000001</v>
      </c>
      <c r="J12" s="13">
        <f>+[2]Summary!J12</f>
        <v>27.785761546200668</v>
      </c>
      <c r="K12" s="13">
        <f>+[2]Summary!K12</f>
        <v>27.784961646302442</v>
      </c>
      <c r="L12" s="13">
        <f>+[2]Summary!L12</f>
        <v>7.9989989822593088E-4</v>
      </c>
      <c r="M12" s="13">
        <f>+[2]Summary!M12</f>
        <v>0</v>
      </c>
      <c r="N12" s="13"/>
      <c r="O12" s="13"/>
      <c r="P12" s="13"/>
      <c r="R12" s="16">
        <f t="shared" si="1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+[2]Summary!B13</f>
        <v>202329.29</v>
      </c>
      <c r="C13" s="13">
        <f>+[2]Summary!C13</f>
        <v>0.99981528434838995</v>
      </c>
      <c r="D13" s="13">
        <f>+[2]Summary!D13</f>
        <v>37.380291367017769</v>
      </c>
      <c r="E13" s="13">
        <f>+[2]Summary!E13</f>
        <v>37.380291367017769</v>
      </c>
      <c r="F13" s="13">
        <f>+[2]Summary!F13</f>
        <v>0</v>
      </c>
      <c r="G13" s="13">
        <f>+[2]Summary!G13</f>
        <v>202366.67029136702</v>
      </c>
      <c r="H13" s="14">
        <f>+[2]Summary!H13</f>
        <v>37.380291367007885</v>
      </c>
      <c r="I13" s="13">
        <f>+[2]Summary!I13</f>
        <v>822369.03819999995</v>
      </c>
      <c r="J13" s="13">
        <f>+[2]Summary!J13</f>
        <v>24.607768640500726</v>
      </c>
      <c r="K13" s="13">
        <f>+[2]Summary!K13</f>
        <v>24.603223200481629</v>
      </c>
      <c r="L13" s="13">
        <f>+[2]Summary!L13</f>
        <v>4.5454400190969579E-3</v>
      </c>
      <c r="M13" s="13">
        <f>+[2]Summary!M13</f>
        <v>0</v>
      </c>
      <c r="N13" s="13"/>
      <c r="O13" s="13"/>
      <c r="P13" s="13"/>
      <c r="R13" s="16">
        <f t="shared" si="1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+[2]Summary!B14</f>
        <v>208459.36</v>
      </c>
      <c r="C14" s="13">
        <f>+[2]Summary!C14</f>
        <v>0.99973226626964551</v>
      </c>
      <c r="D14" s="13">
        <f>+[2]Summary!D14</f>
        <v>55.826548730260605</v>
      </c>
      <c r="E14" s="13">
        <f>+[2]Summary!E14</f>
        <v>55.826548730260605</v>
      </c>
      <c r="F14" s="13">
        <f>+[2]Summary!F14</f>
        <v>0</v>
      </c>
      <c r="G14" s="13">
        <f>+[2]Summary!G14</f>
        <v>208515.18654873024</v>
      </c>
      <c r="H14" s="14">
        <f>+[2]Summary!H14</f>
        <v>55.826548730256036</v>
      </c>
      <c r="I14" s="13">
        <f>+[2]Summary!I14</f>
        <v>827952.37439999997</v>
      </c>
      <c r="J14" s="13">
        <f>+[2]Summary!J14</f>
        <v>25.184442124444285</v>
      </c>
      <c r="K14" s="13">
        <f>+[2]Summary!K14</f>
        <v>25.177699399807409</v>
      </c>
      <c r="L14" s="13">
        <f>+[2]Summary!L14</f>
        <v>6.7427246368758631E-3</v>
      </c>
      <c r="M14" s="13">
        <f>+[2]Summary!M14</f>
        <v>0</v>
      </c>
      <c r="N14" s="13"/>
      <c r="O14" s="13"/>
      <c r="P14" s="13"/>
      <c r="R14" s="16">
        <f t="shared" si="1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+[2]Summary!B15</f>
        <v>230459.97</v>
      </c>
      <c r="C15" s="13">
        <f>+[2]Summary!C15</f>
        <v>0.99968359267380502</v>
      </c>
      <c r="D15" s="13">
        <f>+[2]Summary!D15</f>
        <v>72.942302381529274</v>
      </c>
      <c r="E15" s="13">
        <f>+[2]Summary!E15</f>
        <v>72.942302381529274</v>
      </c>
      <c r="F15" s="13">
        <f>+[2]Summary!F15</f>
        <v>0</v>
      </c>
      <c r="G15" s="13">
        <f>+[2]Summary!G15</f>
        <v>230532.91230238153</v>
      </c>
      <c r="H15" s="14">
        <f>+[2]Summary!H15</f>
        <v>72.9423023815325</v>
      </c>
      <c r="I15" s="13">
        <f>+[2]Summary!I15</f>
        <v>832848.83440000005</v>
      </c>
      <c r="J15" s="13">
        <f>+[2]Summary!J15</f>
        <v>27.680042617633219</v>
      </c>
      <c r="K15" s="13">
        <f>+[2]Summary!K15</f>
        <v>27.671284449359611</v>
      </c>
      <c r="L15" s="13">
        <f>+[2]Summary!L15</f>
        <v>8.7581682736086464E-3</v>
      </c>
      <c r="M15" s="13">
        <f>+[2]Summary!M15</f>
        <v>0</v>
      </c>
      <c r="N15" s="13"/>
      <c r="O15" s="13"/>
      <c r="P15" s="13"/>
      <c r="R15" s="16">
        <f t="shared" si="1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+[2]Summary!B16</f>
        <v>192593.36</v>
      </c>
      <c r="C16" s="13">
        <f>+[2]Summary!C16</f>
        <v>0.99966599573930115</v>
      </c>
      <c r="D16" s="13">
        <f>+[2]Summary!D16</f>
        <v>64.348495493980735</v>
      </c>
      <c r="E16" s="13">
        <f>+[2]Summary!E16</f>
        <v>64.348495493980735</v>
      </c>
      <c r="F16" s="13">
        <f>+[2]Summary!F16</f>
        <v>0</v>
      </c>
      <c r="G16" s="13">
        <f>+[2]Summary!G16</f>
        <v>192657.70849549398</v>
      </c>
      <c r="H16" s="14">
        <f>+[2]Summary!H16</f>
        <v>64.348495493992232</v>
      </c>
      <c r="I16" s="13">
        <f>+[2]Summary!I16</f>
        <v>854103.69689999998</v>
      </c>
      <c r="J16" s="13">
        <f>+[2]Summary!J16</f>
        <v>22.556711696103417</v>
      </c>
      <c r="K16" s="13">
        <f>+[2]Summary!K16</f>
        <v>22.549177658289558</v>
      </c>
      <c r="L16" s="13">
        <f>+[2]Summary!L16</f>
        <v>7.5340378138584185E-3</v>
      </c>
      <c r="M16" s="13">
        <f>+[2]Summary!M16</f>
        <v>0</v>
      </c>
      <c r="N16" s="13"/>
      <c r="O16" s="13"/>
      <c r="P16" s="13"/>
      <c r="R16" s="16">
        <f t="shared" si="1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+[2]Summary!B17</f>
        <v>218563.36</v>
      </c>
      <c r="C17" s="13">
        <f>+[2]Summary!C17</f>
        <v>0.99932246607993058</v>
      </c>
      <c r="D17" s="13">
        <f>+[2]Summary!D17</f>
        <v>148.18449010281785</v>
      </c>
      <c r="E17" s="13">
        <f>+[2]Summary!E17</f>
        <v>148.18449010281785</v>
      </c>
      <c r="F17" s="13">
        <f>+[2]Summary!F17</f>
        <v>0</v>
      </c>
      <c r="G17" s="13">
        <f>+[2]Summary!G17</f>
        <v>218711.54449010279</v>
      </c>
      <c r="H17" s="14">
        <f>+[2]Summary!H17</f>
        <v>148.18449010280892</v>
      </c>
      <c r="I17" s="13">
        <f>+[2]Summary!I17</f>
        <v>875495.80869999994</v>
      </c>
      <c r="J17" s="13">
        <f>+[2]Summary!J17</f>
        <v>24.981449633078388</v>
      </c>
      <c r="K17" s="13">
        <f>+[2]Summary!K17</f>
        <v>24.964523853579472</v>
      </c>
      <c r="L17" s="13">
        <f>+[2]Summary!L17</f>
        <v>1.6925779498915716E-2</v>
      </c>
      <c r="M17" s="13">
        <f>+[2]Summary!M17</f>
        <v>0</v>
      </c>
      <c r="N17" s="13"/>
      <c r="O17" s="13"/>
      <c r="P17" s="13"/>
      <c r="R17" s="16">
        <f t="shared" si="1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+[2]Summary!B18</f>
        <v>220562.73</v>
      </c>
      <c r="C18" s="13">
        <f>+[2]Summary!C18</f>
        <v>0.99913805386964194</v>
      </c>
      <c r="D18" s="13">
        <f>+[2]Summary!D18</f>
        <v>190.27720032121638</v>
      </c>
      <c r="E18" s="13">
        <f>+[2]Summary!E18</f>
        <v>190.27720032121638</v>
      </c>
      <c r="F18" s="13">
        <f>+[2]Summary!F18</f>
        <v>0</v>
      </c>
      <c r="G18" s="13">
        <f>+[2]Summary!G18</f>
        <v>220753.00720032124</v>
      </c>
      <c r="H18" s="14">
        <f>+[2]Summary!H18</f>
        <v>190.27720032123034</v>
      </c>
      <c r="I18" s="13">
        <f>+[2]Summary!I18</f>
        <v>859922.54870000004</v>
      </c>
      <c r="J18" s="13">
        <f>+[2]Summary!J18</f>
        <v>25.671266270904013</v>
      </c>
      <c r="K18" s="13">
        <f>+[2]Summary!K18</f>
        <v>25.649139022280416</v>
      </c>
      <c r="L18" s="13">
        <f>+[2]Summary!L18</f>
        <v>2.2127248623597495E-2</v>
      </c>
      <c r="M18" s="13">
        <f>+[2]Summary!M18</f>
        <v>0</v>
      </c>
      <c r="N18" s="13"/>
      <c r="O18" s="13"/>
      <c r="P18" s="13"/>
      <c r="R18" s="16">
        <f t="shared" si="1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+[2]Summary!B19</f>
        <v>245423.91</v>
      </c>
      <c r="C19" s="13">
        <f>+[2]Summary!C19</f>
        <v>0.99791361697622949</v>
      </c>
      <c r="D19" s="13">
        <f>+[2]Summary!D19</f>
        <v>513.11884189228761</v>
      </c>
      <c r="E19" s="13">
        <f>+[2]Summary!E19</f>
        <v>513.11884189228761</v>
      </c>
      <c r="F19" s="13">
        <f>+[2]Summary!F19</f>
        <v>0</v>
      </c>
      <c r="G19" s="13">
        <f>+[2]Summary!G19</f>
        <v>245937.02884189229</v>
      </c>
      <c r="H19" s="14">
        <f>+[2]Summary!H19</f>
        <v>513.11884189228294</v>
      </c>
      <c r="I19" s="13">
        <f>+[2]Summary!I19</f>
        <v>879175.83470000001</v>
      </c>
      <c r="J19" s="13">
        <f>+[2]Summary!J19</f>
        <v>27.973588346614765</v>
      </c>
      <c r="K19" s="13">
        <f>+[2]Summary!K19</f>
        <v>27.91522472677444</v>
      </c>
      <c r="L19" s="13">
        <f>+[2]Summary!L19</f>
        <v>5.8363619840324787E-2</v>
      </c>
      <c r="M19" s="13">
        <f>+[2]Summary!M19</f>
        <v>26.032235278400851</v>
      </c>
      <c r="N19" s="18"/>
      <c r="O19" s="13"/>
      <c r="P19" s="13"/>
      <c r="R19" s="16">
        <f t="shared" si="1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+[2]Summary!B20</f>
        <v>220846.63</v>
      </c>
      <c r="C20" s="13">
        <f>+[2]Summary!C20</f>
        <v>0.98745669603812103</v>
      </c>
      <c r="D20" s="13">
        <f>+[2]Summary!D20</f>
        <v>2805.3345733144592</v>
      </c>
      <c r="E20" s="13">
        <f>+[2]Summary!E20</f>
        <v>2805.3345733144592</v>
      </c>
      <c r="F20" s="13">
        <f>+[2]Summary!F20</f>
        <v>0</v>
      </c>
      <c r="G20" s="13">
        <f>+[2]Summary!G20</f>
        <v>223651.96457331447</v>
      </c>
      <c r="H20" s="14">
        <f>+[2]Summary!H20</f>
        <v>2805.334573314467</v>
      </c>
      <c r="I20" s="13">
        <f>+[2]Summary!I20</f>
        <v>846259.30379999999</v>
      </c>
      <c r="J20" s="13">
        <f>+[2]Summary!J20</f>
        <v>26.428302007320806</v>
      </c>
      <c r="K20" s="13">
        <f>+[2]Summary!K20</f>
        <v>26.096803782046646</v>
      </c>
      <c r="L20" s="13">
        <f>+[2]Summary!L20</f>
        <v>0.33149822527416006</v>
      </c>
      <c r="M20" s="13">
        <f>+[2]Summary!M20</f>
        <v>25.947316895233552</v>
      </c>
      <c r="N20" s="18">
        <f t="shared" ref="N20:N31" si="2">J20/J8</f>
        <v>0.96541500703444416</v>
      </c>
      <c r="O20" s="18">
        <f t="shared" ref="O20:O31" si="3">I20/I8</f>
        <v>0.94484278129703347</v>
      </c>
      <c r="P20" s="13"/>
      <c r="R20" s="16">
        <f t="shared" si="1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+[2]Summary!B21</f>
        <v>217676.68</v>
      </c>
      <c r="C21" s="13">
        <f>+[2]Summary!C21</f>
        <v>0.97437767714943624</v>
      </c>
      <c r="D21" s="13">
        <f>+[2]Summary!D21</f>
        <v>5724.0455141743605</v>
      </c>
      <c r="E21" s="13">
        <f>+[2]Summary!E21</f>
        <v>5724.0455141743605</v>
      </c>
      <c r="F21" s="13">
        <f>+[2]Summary!F21</f>
        <v>0</v>
      </c>
      <c r="G21" s="13">
        <f>+[2]Summary!G21</f>
        <v>223400.72551417435</v>
      </c>
      <c r="H21" s="14">
        <f>+[2]Summary!H21</f>
        <v>5724.0455141743587</v>
      </c>
      <c r="I21" s="13">
        <f>+[2]Summary!I21</f>
        <v>854113.14780000004</v>
      </c>
      <c r="J21" s="13">
        <f>+[2]Summary!J21</f>
        <v>26.155870108030008</v>
      </c>
      <c r="K21" s="13">
        <f>+[2]Summary!K21</f>
        <v>25.485695959684652</v>
      </c>
      <c r="L21" s="13">
        <f>+[2]Summary!L21</f>
        <v>0.67017414834535671</v>
      </c>
      <c r="M21" s="13">
        <f>+[2]Summary!M21</f>
        <v>25.758397753423612</v>
      </c>
      <c r="N21" s="18">
        <f t="shared" si="2"/>
        <v>0.92253602838382165</v>
      </c>
      <c r="O21" s="18">
        <f t="shared" si="3"/>
        <v>0.97612462960836244</v>
      </c>
      <c r="P21" s="13"/>
      <c r="R21" s="16">
        <f t="shared" si="1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+[2]Summary!B22</f>
        <v>209773.38</v>
      </c>
      <c r="C22" s="13">
        <f>+[2]Summary!C22</f>
        <v>0.96940424324741559</v>
      </c>
      <c r="D22" s="13">
        <f>+[2]Summary!D22</f>
        <v>6620.7419168572596</v>
      </c>
      <c r="E22" s="13">
        <f>+[2]Summary!E22</f>
        <v>6620.7419168572596</v>
      </c>
      <c r="F22" s="13">
        <f>+[2]Summary!F22</f>
        <v>0</v>
      </c>
      <c r="G22" s="13">
        <f>+[2]Summary!G22</f>
        <v>216394.12191685726</v>
      </c>
      <c r="H22" s="14">
        <f>+[2]Summary!H22</f>
        <v>6620.7419168572524</v>
      </c>
      <c r="I22" s="13">
        <f>+[2]Summary!I22</f>
        <v>843118.28040000005</v>
      </c>
      <c r="J22" s="13">
        <f>+[2]Summary!J22</f>
        <v>25.665926946121193</v>
      </c>
      <c r="K22" s="13">
        <f>+[2]Summary!K22</f>
        <v>24.880658488448066</v>
      </c>
      <c r="L22" s="13">
        <f>+[2]Summary!L22</f>
        <v>0.78526845767312636</v>
      </c>
      <c r="M22" s="13">
        <f>+[2]Summary!M22</f>
        <v>25.587700454473328</v>
      </c>
      <c r="N22" s="18">
        <f t="shared" si="2"/>
        <v>0.92649480250731342</v>
      </c>
      <c r="O22" s="18">
        <f t="shared" si="3"/>
        <v>0.98697874582765965</v>
      </c>
      <c r="P22" s="13"/>
      <c r="R22" s="16">
        <f t="shared" si="1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+[2]Summary!B23</f>
        <v>197520.82</v>
      </c>
      <c r="C23" s="13">
        <f>+[2]Summary!C23</f>
        <v>0.96521802451255878</v>
      </c>
      <c r="D23" s="13">
        <f>+[2]Summary!D23</f>
        <v>7117.7331390685295</v>
      </c>
      <c r="E23" s="13">
        <f>+[2]Summary!E23</f>
        <v>7117.7331390685295</v>
      </c>
      <c r="F23" s="13">
        <f>+[2]Summary!F23</f>
        <v>0</v>
      </c>
      <c r="G23" s="13">
        <f>+[2]Summary!G23</f>
        <v>204638.55313906854</v>
      </c>
      <c r="H23" s="14">
        <f>+[2]Summary!H23</f>
        <v>7117.7331390685285</v>
      </c>
      <c r="I23" s="13">
        <f>+[2]Summary!I23</f>
        <v>846070.44040000008</v>
      </c>
      <c r="J23" s="13">
        <f>+[2]Summary!J23</f>
        <v>24.186940397341001</v>
      </c>
      <c r="K23" s="13">
        <f>+[2]Summary!K23</f>
        <v>23.345670829324483</v>
      </c>
      <c r="L23" s="13">
        <f>+[2]Summary!L23</f>
        <v>0.84126956801651787</v>
      </c>
      <c r="M23" s="13">
        <f>+[2]Summary!M23</f>
        <v>25.743174684962423</v>
      </c>
      <c r="N23" s="18">
        <f t="shared" si="2"/>
        <v>1.0839181453148539</v>
      </c>
      <c r="O23" s="18">
        <f t="shared" si="3"/>
        <v>1.0003260113824854</v>
      </c>
      <c r="P23" s="13"/>
      <c r="R23" s="16">
        <f t="shared" si="1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188658.1</v>
      </c>
      <c r="Z23" s="17">
        <v>189865.55</v>
      </c>
      <c r="AA23" s="17">
        <v>197520.82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+[2]Summary!B24</f>
        <v>209289.13</v>
      </c>
      <c r="C24" s="13">
        <f>+[2]Summary!C24</f>
        <v>0.95030134279025369</v>
      </c>
      <c r="D24" s="13">
        <f>+[2]Summary!D24</f>
        <v>10945.358341866277</v>
      </c>
      <c r="E24" s="13">
        <f>+[2]Summary!E24</f>
        <v>10945.358341866277</v>
      </c>
      <c r="F24" s="19">
        <f>+[2]Summary!F24</f>
        <v>0</v>
      </c>
      <c r="G24" s="13">
        <f>+[2]Summary!G24</f>
        <v>220234.48834186629</v>
      </c>
      <c r="H24" s="14">
        <f>+[2]Summary!H24</f>
        <v>10945.358341866289</v>
      </c>
      <c r="I24" s="13">
        <f>+[2]Summary!I24</f>
        <v>834891.32039999997</v>
      </c>
      <c r="J24" s="13">
        <f>+[2]Summary!J24</f>
        <v>26.378821166370614</v>
      </c>
      <c r="K24" s="13">
        <f>+[2]Summary!K24</f>
        <v>25.06782917562596</v>
      </c>
      <c r="L24" s="13">
        <f>+[2]Summary!L24</f>
        <v>1.3109919907446539</v>
      </c>
      <c r="M24" s="13">
        <f>+[2]Summary!M24</f>
        <v>25.626098142733955</v>
      </c>
      <c r="N24" s="18">
        <f t="shared" si="2"/>
        <v>0.94936469970453496</v>
      </c>
      <c r="O24" s="18">
        <f t="shared" si="3"/>
        <v>0.99026416592117406</v>
      </c>
      <c r="P24" s="13"/>
      <c r="R24" s="16">
        <f t="shared" si="1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+[2]Summary!B25</f>
        <v>196995.1</v>
      </c>
      <c r="C25" s="13">
        <f>+[2]Summary!C25</f>
        <v>0.9316356656937087</v>
      </c>
      <c r="D25" s="13">
        <f>+[2]Summary!D25</f>
        <v>14455.692680113569</v>
      </c>
      <c r="E25" s="13">
        <f>+[2]Summary!E25</f>
        <v>14455.692680113569</v>
      </c>
      <c r="F25" s="19">
        <f>+[2]Summary!F25</f>
        <v>0</v>
      </c>
      <c r="G25" s="13">
        <f>+[2]Summary!G25</f>
        <v>211450.79268011358</v>
      </c>
      <c r="H25" s="14">
        <f>+[2]Summary!H25</f>
        <v>14455.692680113571</v>
      </c>
      <c r="I25" s="13">
        <f>+[2]Summary!I25</f>
        <v>825694.73700000008</v>
      </c>
      <c r="J25" s="13">
        <f>+[2]Summary!J25</f>
        <v>25.608833774135292</v>
      </c>
      <c r="K25" s="13">
        <f>+[2]Summary!K25</f>
        <v>23.858102900806063</v>
      </c>
      <c r="L25" s="13">
        <f>+[2]Summary!L25</f>
        <v>1.7507308733292284</v>
      </c>
      <c r="M25" s="13">
        <f>+[2]Summary!M25</f>
        <v>25.706964169758972</v>
      </c>
      <c r="N25" s="18">
        <f t="shared" si="2"/>
        <v>1.0406808576697588</v>
      </c>
      <c r="O25" s="18">
        <f t="shared" si="3"/>
        <v>1.0040440467059404</v>
      </c>
      <c r="P25" s="13"/>
      <c r="R25" s="16">
        <f t="shared" si="1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180417.71</v>
      </c>
      <c r="X25" s="17">
        <v>185946.4</v>
      </c>
      <c r="Y25" s="17">
        <v>196995.1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+[2]Summary!B26</f>
        <v>195759.97</v>
      </c>
      <c r="C26" s="13">
        <f>+[2]Summary!C26</f>
        <v>0.90992030620347686</v>
      </c>
      <c r="D26" s="13">
        <f>+[2]Summary!D26</f>
        <v>19379.717141155033</v>
      </c>
      <c r="E26" s="13">
        <f>+[2]Summary!E26</f>
        <v>19379.717141155033</v>
      </c>
      <c r="F26" s="19">
        <f>+[2]Summary!F26</f>
        <v>0</v>
      </c>
      <c r="G26" s="13">
        <f>+[2]Summary!G26</f>
        <v>215139.68714115504</v>
      </c>
      <c r="H26" s="14">
        <f>+[2]Summary!H26</f>
        <v>19379.717141155037</v>
      </c>
      <c r="I26" s="13">
        <f>+[2]Summary!I26</f>
        <v>859555.61849999998</v>
      </c>
      <c r="J26" s="13">
        <f>+[2]Summary!J26</f>
        <v>25.029175833507164</v>
      </c>
      <c r="K26" s="13">
        <f>+[2]Summary!K26</f>
        <v>22.774555338445502</v>
      </c>
      <c r="L26" s="13">
        <f>+[2]Summary!L26</f>
        <v>2.254620495061662</v>
      </c>
      <c r="M26" s="13">
        <f>+[2]Summary!M26</f>
        <v>25.692277093174333</v>
      </c>
      <c r="N26" s="18">
        <f t="shared" si="2"/>
        <v>0.9938348330223119</v>
      </c>
      <c r="O26" s="18">
        <f t="shared" si="3"/>
        <v>1.0381703647180216</v>
      </c>
      <c r="P26" s="13"/>
      <c r="R26" s="16">
        <f t="shared" si="1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+[2]Summary!B27</f>
        <v>213868.32</v>
      </c>
      <c r="C27" s="13">
        <f>+[2]Summary!C27</f>
        <v>0.87496806376285796</v>
      </c>
      <c r="D27" s="13">
        <f>+[2]Summary!D27</f>
        <v>30561.538479914307</v>
      </c>
      <c r="E27" s="13">
        <f>+[2]Summary!E27</f>
        <v>30561.538479914307</v>
      </c>
      <c r="F27" s="19">
        <f>+[2]Summary!F27</f>
        <v>0</v>
      </c>
      <c r="G27" s="13">
        <f>+[2]Summary!G27</f>
        <v>244429.85847991431</v>
      </c>
      <c r="H27" s="14">
        <f>+[2]Summary!H27</f>
        <v>30561.538479914307</v>
      </c>
      <c r="I27" s="13">
        <f>+[2]Summary!I27</f>
        <v>912461.07249999989</v>
      </c>
      <c r="J27" s="13">
        <f>+[2]Summary!J27</f>
        <v>26.787976588438447</v>
      </c>
      <c r="K27" s="13">
        <f>+[2]Summary!K27</f>
        <v>23.438624007710754</v>
      </c>
      <c r="L27" s="13">
        <f>+[2]Summary!L27</f>
        <v>3.3493525807276932</v>
      </c>
      <c r="M27" s="13">
        <f>+[2]Summary!M27</f>
        <v>25.628557933823149</v>
      </c>
      <c r="N27" s="18">
        <f t="shared" si="2"/>
        <v>0.96777223064582663</v>
      </c>
      <c r="O27" s="18">
        <f t="shared" si="3"/>
        <v>1.0955902617758408</v>
      </c>
      <c r="P27" s="13"/>
      <c r="R27" s="16">
        <f t="shared" si="1"/>
        <v>45231</v>
      </c>
      <c r="S27" s="17">
        <v>40850.050000000003</v>
      </c>
      <c r="T27" s="17">
        <v>123031.18</v>
      </c>
      <c r="U27" s="17">
        <v>182048.5</v>
      </c>
      <c r="V27" s="17">
        <v>191582.73</v>
      </c>
      <c r="W27" s="17">
        <v>213868.32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+[2]Summary!B28</f>
        <v>202649.09</v>
      </c>
      <c r="C28" s="13">
        <f>+[2]Summary!C28</f>
        <v>0.82601414981146182</v>
      </c>
      <c r="D28" s="13">
        <f>+[2]Summary!D28</f>
        <v>42684.588661866474</v>
      </c>
      <c r="E28" s="13">
        <f>+[2]Summary!E28</f>
        <v>42684.588661866474</v>
      </c>
      <c r="F28" s="19">
        <f>+[2]Summary!F28</f>
        <v>0</v>
      </c>
      <c r="G28" s="13">
        <f>+[2]Summary!G28</f>
        <v>245333.67866186646</v>
      </c>
      <c r="H28" s="14">
        <f>+[2]Summary!H28</f>
        <v>42684.588661866466</v>
      </c>
      <c r="I28" s="13">
        <f>+[2]Summary!I28</f>
        <v>939274.00160000008</v>
      </c>
      <c r="J28" s="13">
        <f>+[2]Summary!J28</f>
        <v>26.119500618983857</v>
      </c>
      <c r="K28" s="13">
        <f>+[2]Summary!K28</f>
        <v>21.575077097289903</v>
      </c>
      <c r="L28" s="13">
        <f>+[2]Summary!L28</f>
        <v>4.5444235216939539</v>
      </c>
      <c r="M28" s="13">
        <f>+[2]Summary!M28</f>
        <v>25.925858953553131</v>
      </c>
      <c r="N28" s="18">
        <f t="shared" si="2"/>
        <v>1.1579480631255263</v>
      </c>
      <c r="O28" s="18">
        <f t="shared" si="3"/>
        <v>1.0997189275835344</v>
      </c>
      <c r="P28" s="20"/>
      <c r="R28" s="16">
        <f t="shared" si="1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+[2]Summary!B29</f>
        <v>180194.96</v>
      </c>
      <c r="C29" s="13">
        <f>+[2]Summary!C29</f>
        <v>0.76793541741383597</v>
      </c>
      <c r="D29" s="13">
        <f>+[2]Summary!D29</f>
        <v>54453.626214241478</v>
      </c>
      <c r="E29" s="13">
        <f>+[2]Summary!E29</f>
        <v>54453.626214241478</v>
      </c>
      <c r="F29" s="13">
        <f>+[2]Summary!F29</f>
        <v>59464.413785758516</v>
      </c>
      <c r="G29" s="13">
        <f>+[2]Summary!G29</f>
        <v>294113</v>
      </c>
      <c r="H29" s="14">
        <f>+[2]Summary!H29</f>
        <v>113918.04000000001</v>
      </c>
      <c r="I29" s="13">
        <f>+[2]Summary!I29</f>
        <v>980376.62759999989</v>
      </c>
      <c r="J29" s="19">
        <f>+[2]Summary!J29</f>
        <v>30</v>
      </c>
      <c r="K29" s="13">
        <f>+[2]Summary!K29</f>
        <v>18.38017705921083</v>
      </c>
      <c r="L29" s="13">
        <f>+[2]Summary!L29</f>
        <v>11.61982294078917</v>
      </c>
      <c r="M29" s="13">
        <f>+[2]Summary!M29</f>
        <v>26.385839898332463</v>
      </c>
      <c r="N29" s="18">
        <f t="shared" si="2"/>
        <v>1.2008910788057896</v>
      </c>
      <c r="O29" s="18">
        <f t="shared" si="3"/>
        <v>1.1197959120509493</v>
      </c>
      <c r="P29" s="13"/>
      <c r="R29" s="16">
        <f t="shared" si="1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+[2]Summary!B30</f>
        <v>47237.91</v>
      </c>
      <c r="C30" s="13">
        <f>+[2]Summary!C30</f>
        <v>0.61489558313408688</v>
      </c>
      <c r="D30" s="13">
        <f>+[2]Summary!D30</f>
        <v>29584.742976674726</v>
      </c>
      <c r="E30" s="13">
        <f>+[2]Summary!E30</f>
        <v>29584.742976674726</v>
      </c>
      <c r="F30" s="13">
        <f>+[2]Summary!F30</f>
        <v>205472.34702332527</v>
      </c>
      <c r="G30" s="13">
        <f>+[2]Summary!G30</f>
        <v>282295</v>
      </c>
      <c r="H30" s="14">
        <f>+[2]Summary!H30</f>
        <v>235057.09</v>
      </c>
      <c r="I30" s="13">
        <f>+[2]Summary!I30</f>
        <v>940982.12160000007</v>
      </c>
      <c r="J30" s="19">
        <f>+[2]Summary!J30</f>
        <v>30</v>
      </c>
      <c r="K30" s="13">
        <f>+[2]Summary!K30</f>
        <v>5.0200645597473166</v>
      </c>
      <c r="L30" s="13">
        <f>+[2]Summary!L30</f>
        <v>24.979935440252682</v>
      </c>
      <c r="M30" s="13">
        <f>+[2]Summary!M30</f>
        <v>26.766012670492788</v>
      </c>
      <c r="N30" s="18">
        <f t="shared" si="2"/>
        <v>1.1686217455506744</v>
      </c>
      <c r="O30" s="18">
        <f t="shared" si="3"/>
        <v>1.0942638066911292</v>
      </c>
      <c r="P30" s="13"/>
      <c r="R30" s="16">
        <f t="shared" si="1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+[2]Summary!B31</f>
        <v>1607.52</v>
      </c>
      <c r="C31" s="13">
        <f>+[2]Summary!C31</f>
        <v>8.7892996317938274E-2</v>
      </c>
      <c r="D31" s="13">
        <f>+[2]Summary!D31</f>
        <v>16681.991876294036</v>
      </c>
      <c r="E31" s="13">
        <f>+[2]Summary!E31</f>
        <v>16681.991876294036</v>
      </c>
      <c r="F31" s="13">
        <f>+[2]Summary!F31</f>
        <v>270690.48812370596</v>
      </c>
      <c r="G31" s="13">
        <f>+[2]Summary!G31</f>
        <v>288980</v>
      </c>
      <c r="H31" s="14">
        <f>+[2]Summary!H31</f>
        <v>287372.48</v>
      </c>
      <c r="I31" s="13">
        <f>+[2]Summary!I31</f>
        <v>963266.99360000005</v>
      </c>
      <c r="J31" s="19">
        <f>+[2]Summary!J31</f>
        <v>30</v>
      </c>
      <c r="K31" s="13">
        <f>+[2]Summary!K31</f>
        <v>0.16688208053223594</v>
      </c>
      <c r="L31" s="13">
        <f>+[2]Summary!L31</f>
        <v>29.833117919467764</v>
      </c>
      <c r="M31" s="13">
        <f>+[2]Summary!M31</f>
        <v>26.958902000840261</v>
      </c>
      <c r="N31" s="18">
        <f t="shared" si="2"/>
        <v>1.0724401756498452</v>
      </c>
      <c r="O31" s="18">
        <f t="shared" si="3"/>
        <v>1.0956477141215948</v>
      </c>
      <c r="P31" s="13"/>
      <c r="R31" s="16">
        <f t="shared" si="1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777731.18257144734</v>
      </c>
      <c r="I33" s="13"/>
      <c r="J33" s="22">
        <f>SUM(G20:G31)/SUM(I20:I31)</f>
        <v>0.26958902000840262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1:15" x14ac:dyDescent="0.35">
      <c r="C36" s="17"/>
      <c r="D36" s="13"/>
      <c r="F36" s="23"/>
      <c r="H36" s="25">
        <f>H33*(1+H35)</f>
        <v>836061.0212643058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O39" s="28"/>
    </row>
    <row r="40" spans="1:15" x14ac:dyDescent="0.35">
      <c r="A40" s="7"/>
      <c r="B40" s="7"/>
      <c r="C40" s="7"/>
      <c r="D40" s="7"/>
      <c r="E40" s="7" t="s">
        <v>25</v>
      </c>
      <c r="F40" s="7" t="s">
        <v>26</v>
      </c>
      <c r="G40" s="7" t="s">
        <v>27</v>
      </c>
      <c r="H40" s="7" t="s">
        <v>28</v>
      </c>
      <c r="I40" s="8">
        <v>45382</v>
      </c>
      <c r="J40" s="7"/>
      <c r="K40" s="31" t="s">
        <v>29</v>
      </c>
      <c r="L40" s="32"/>
      <c r="M40" s="32"/>
      <c r="N40" s="33"/>
    </row>
    <row r="41" spans="1:15" x14ac:dyDescent="0.35">
      <c r="A41" s="7" t="s">
        <v>30</v>
      </c>
      <c r="B41" s="7" t="s">
        <v>31</v>
      </c>
      <c r="C41" s="7"/>
      <c r="D41" s="7" t="s">
        <v>32</v>
      </c>
      <c r="E41" s="7" t="s">
        <v>33</v>
      </c>
      <c r="F41" s="7" t="s">
        <v>33</v>
      </c>
      <c r="G41" s="7" t="s">
        <v>34</v>
      </c>
      <c r="H41" s="7" t="s">
        <v>35</v>
      </c>
      <c r="I41" s="9" t="s">
        <v>33</v>
      </c>
      <c r="J41" s="7"/>
      <c r="K41" s="7"/>
      <c r="L41" s="7"/>
      <c r="M41" s="7" t="s">
        <v>35</v>
      </c>
      <c r="N41" s="7" t="s">
        <v>36</v>
      </c>
    </row>
    <row r="42" spans="1:15" x14ac:dyDescent="0.35">
      <c r="A42" s="7" t="s">
        <v>21</v>
      </c>
      <c r="B42" s="7" t="s">
        <v>37</v>
      </c>
      <c r="C42" s="7"/>
      <c r="D42" s="7" t="s">
        <v>38</v>
      </c>
      <c r="E42" s="7" t="s">
        <v>39</v>
      </c>
      <c r="F42" s="7" t="s">
        <v>39</v>
      </c>
      <c r="G42" s="7" t="s">
        <v>39</v>
      </c>
      <c r="H42" s="7" t="s">
        <v>40</v>
      </c>
      <c r="I42" s="9" t="s">
        <v>39</v>
      </c>
      <c r="J42" s="7" t="s">
        <v>41</v>
      </c>
      <c r="K42" s="7" t="s">
        <v>35</v>
      </c>
      <c r="L42" s="7" t="s">
        <v>37</v>
      </c>
      <c r="M42" s="7" t="s">
        <v>42</v>
      </c>
      <c r="N42" s="7" t="s">
        <v>43</v>
      </c>
    </row>
    <row r="43" spans="1:15" x14ac:dyDescent="0.35">
      <c r="A43" s="7" t="s">
        <v>46</v>
      </c>
      <c r="B43" s="7" t="s">
        <v>47</v>
      </c>
      <c r="C43" s="7"/>
      <c r="D43" s="7" t="s">
        <v>46</v>
      </c>
      <c r="E43" s="7" t="s">
        <v>17</v>
      </c>
      <c r="F43" s="7" t="s">
        <v>17</v>
      </c>
      <c r="G43" s="7" t="s">
        <v>17</v>
      </c>
      <c r="H43" s="7" t="s">
        <v>46</v>
      </c>
      <c r="I43" s="9" t="s">
        <v>17</v>
      </c>
      <c r="J43" s="7" t="s">
        <v>48</v>
      </c>
      <c r="K43" s="7" t="s">
        <v>48</v>
      </c>
      <c r="L43" s="7" t="s">
        <v>47</v>
      </c>
      <c r="M43" s="7" t="s">
        <v>48</v>
      </c>
      <c r="N43" s="7" t="s">
        <v>49</v>
      </c>
      <c r="O43" s="23"/>
    </row>
    <row r="44" spans="1:15" x14ac:dyDescent="0.35">
      <c r="A44" s="12">
        <f t="shared" ref="A44:A66" si="4">DATE(YEAR(A45),MONTH(A45)-1,1)</f>
        <v>44652</v>
      </c>
      <c r="B44" s="23">
        <f>+[3]Summary!B8</f>
        <v>257512.95000000007</v>
      </c>
      <c r="C44" s="23">
        <f>+B44-B8</f>
        <v>12325.000000000058</v>
      </c>
      <c r="D44" s="23">
        <f>+[3]Summary!C8</f>
        <v>100</v>
      </c>
      <c r="E44" s="23">
        <f>+[3]Summary!D8</f>
        <v>0</v>
      </c>
      <c r="F44" s="23">
        <f>+[3]Summary!E8</f>
        <v>0</v>
      </c>
      <c r="G44" s="23">
        <f>+[3]Summary!F8</f>
        <v>0</v>
      </c>
      <c r="H44" s="23">
        <f>+[3]Summary!G8</f>
        <v>257512.95000000007</v>
      </c>
      <c r="I44" s="23">
        <f>+[3]Summary!H8</f>
        <v>0</v>
      </c>
      <c r="J44" s="23">
        <f>+[3]Summary!I8</f>
        <v>835106.89127993968</v>
      </c>
      <c r="K44" s="23">
        <f>+[3]Summary!J8</f>
        <v>30.835926836302214</v>
      </c>
      <c r="L44" s="23">
        <f>+[3]Summary!K8</f>
        <v>30.835926836302214</v>
      </c>
      <c r="M44" s="23">
        <f>+[3]Summary!L8</f>
        <v>0</v>
      </c>
      <c r="N44" s="23">
        <f>+[3]Summary!M8</f>
        <v>0</v>
      </c>
    </row>
    <row r="45" spans="1:15" x14ac:dyDescent="0.35">
      <c r="A45" s="12">
        <f t="shared" si="4"/>
        <v>44682</v>
      </c>
      <c r="B45" s="23">
        <f>+[3]Summary!B9</f>
        <v>258448.57999999996</v>
      </c>
      <c r="C45" s="23">
        <f t="shared" ref="C45:C67" si="5">+B45-B9</f>
        <v>10366.169999999955</v>
      </c>
      <c r="D45" s="23">
        <f>+[3]Summary!C9</f>
        <v>100</v>
      </c>
      <c r="E45" s="23">
        <f>+[3]Summary!D9</f>
        <v>0</v>
      </c>
      <c r="F45" s="23">
        <f>+[3]Summary!E9</f>
        <v>0</v>
      </c>
      <c r="G45" s="23">
        <f>+[3]Summary!F9</f>
        <v>0</v>
      </c>
      <c r="H45" s="23">
        <f>+[3]Summary!G9</f>
        <v>258448.57999999996</v>
      </c>
      <c r="I45" s="23">
        <f>+[3]Summary!H9</f>
        <v>0</v>
      </c>
      <c r="J45" s="23">
        <f>+[3]Summary!I9</f>
        <v>816477.41727997269</v>
      </c>
      <c r="K45" s="23">
        <f>+[3]Summary!J9</f>
        <v>31.654100227413529</v>
      </c>
      <c r="L45" s="23">
        <f>+[3]Summary!K9</f>
        <v>31.654100227413529</v>
      </c>
      <c r="M45" s="23">
        <f>+[3]Summary!L9</f>
        <v>0</v>
      </c>
      <c r="N45" s="23">
        <f>+[3]Summary!M9</f>
        <v>0</v>
      </c>
    </row>
    <row r="46" spans="1:15" x14ac:dyDescent="0.35">
      <c r="A46" s="12">
        <f t="shared" si="4"/>
        <v>44713</v>
      </c>
      <c r="B46" s="23">
        <f>+[3]Summary!B10</f>
        <v>244965.75999999992</v>
      </c>
      <c r="C46" s="23">
        <f t="shared" si="5"/>
        <v>8322.2099999999336</v>
      </c>
      <c r="D46" s="23">
        <f>+[3]Summary!C10</f>
        <v>100</v>
      </c>
      <c r="E46" s="23">
        <f>+[3]Summary!D10</f>
        <v>0</v>
      </c>
      <c r="F46" s="23">
        <f>+[3]Summary!E10</f>
        <v>0</v>
      </c>
      <c r="G46" s="23">
        <f>+[3]Summary!F10</f>
        <v>0</v>
      </c>
      <c r="H46" s="23">
        <f>+[3]Summary!G10</f>
        <v>244965.75999999992</v>
      </c>
      <c r="I46" s="23">
        <f>+[3]Summary!H10</f>
        <v>0</v>
      </c>
      <c r="J46" s="23">
        <f>+[3]Summary!I10</f>
        <v>798222.47727995727</v>
      </c>
      <c r="K46" s="23">
        <f>+[3]Summary!J10</f>
        <v>30.688907788559316</v>
      </c>
      <c r="L46" s="23">
        <f>+[3]Summary!K10</f>
        <v>30.688907788559316</v>
      </c>
      <c r="M46" s="23">
        <f>+[3]Summary!L10</f>
        <v>0</v>
      </c>
      <c r="N46" s="23">
        <f>+[3]Summary!M10</f>
        <v>0</v>
      </c>
    </row>
    <row r="47" spans="1:15" x14ac:dyDescent="0.35">
      <c r="A47" s="12">
        <f t="shared" si="4"/>
        <v>44743</v>
      </c>
      <c r="B47" s="23">
        <f>+[3]Summary!B11</f>
        <v>182120.54000000004</v>
      </c>
      <c r="C47" s="23">
        <f t="shared" si="5"/>
        <v>-6613.1399999999558</v>
      </c>
      <c r="D47" s="23">
        <f>+[3]Summary!C11</f>
        <v>100.00680367193631</v>
      </c>
      <c r="E47" s="23">
        <f>+[3]Summary!D11</f>
        <v>0</v>
      </c>
      <c r="F47" s="23">
        <f>+[3]Summary!E11</f>
        <v>0</v>
      </c>
      <c r="G47" s="23">
        <f>+[3]Summary!F11</f>
        <v>0</v>
      </c>
      <c r="H47" s="23">
        <f>+[3]Summary!G11</f>
        <v>182120.54000000004</v>
      </c>
      <c r="I47" s="23">
        <f>+[3]Summary!H11</f>
        <v>0</v>
      </c>
      <c r="J47" s="23">
        <f>+[3]Summary!I11</f>
        <v>791925.72589993675</v>
      </c>
      <c r="K47" s="23">
        <f>+[3]Summary!J11</f>
        <v>22.997174361653677</v>
      </c>
      <c r="L47" s="23">
        <f>+[3]Summary!K11</f>
        <v>22.997174361653677</v>
      </c>
      <c r="M47" s="23">
        <f>+[3]Summary!L11</f>
        <v>0</v>
      </c>
      <c r="N47" s="23">
        <f>+[3]Summary!M11</f>
        <v>0</v>
      </c>
    </row>
    <row r="48" spans="1:15" x14ac:dyDescent="0.35">
      <c r="A48" s="12">
        <f t="shared" si="4"/>
        <v>44774</v>
      </c>
      <c r="B48" s="23">
        <f>+[3]Summary!B12</f>
        <v>218329.26000000004</v>
      </c>
      <c r="C48" s="23">
        <f t="shared" si="5"/>
        <v>-15925.639999999956</v>
      </c>
      <c r="D48" s="23">
        <f>+[3]Summary!C12</f>
        <v>99.999157081744414</v>
      </c>
      <c r="E48" s="23">
        <f>+[3]Summary!D12</f>
        <v>1.8403527024900026</v>
      </c>
      <c r="F48" s="23">
        <f>+[3]Summary!E12</f>
        <v>1.8403527024900026</v>
      </c>
      <c r="G48" s="23">
        <f>+[3]Summary!F12</f>
        <v>0</v>
      </c>
      <c r="H48" s="23">
        <f>+[3]Summary!G12</f>
        <v>218331.10035270252</v>
      </c>
      <c r="I48" s="23">
        <f>+[3]Summary!H12</f>
        <v>1.8403527024784125</v>
      </c>
      <c r="J48" s="23">
        <f>+[3]Summary!I12</f>
        <v>790648.10837989789</v>
      </c>
      <c r="K48" s="23">
        <f>+[3]Summary!J12</f>
        <v>27.614193727735675</v>
      </c>
      <c r="L48" s="23">
        <f>+[3]Summary!K12</f>
        <v>27.613960962655611</v>
      </c>
      <c r="M48" s="23">
        <f>+[3]Summary!L12</f>
        <v>2.3276508006375707E-4</v>
      </c>
      <c r="N48" s="23">
        <f>+[3]Summary!M12</f>
        <v>0</v>
      </c>
    </row>
    <row r="49" spans="1:14" x14ac:dyDescent="0.35">
      <c r="A49" s="12">
        <f t="shared" si="4"/>
        <v>44805</v>
      </c>
      <c r="B49" s="23">
        <f>+[3]Summary!B13</f>
        <v>325445.49</v>
      </c>
      <c r="C49" s="23">
        <f t="shared" si="5"/>
        <v>123116.19999999998</v>
      </c>
      <c r="D49" s="23">
        <f>+[3]Summary!C13</f>
        <v>99.988633633985415</v>
      </c>
      <c r="E49" s="23">
        <f>+[3]Summary!D13</f>
        <v>36.995530618774303</v>
      </c>
      <c r="F49" s="23">
        <f>+[3]Summary!E13</f>
        <v>36.995530618774303</v>
      </c>
      <c r="G49" s="23">
        <f>+[3]Summary!F13</f>
        <v>0</v>
      </c>
      <c r="H49" s="23">
        <f>+[3]Summary!G13</f>
        <v>325482.48553061875</v>
      </c>
      <c r="I49" s="23">
        <f>+[3]Summary!H13</f>
        <v>36.995530618762132</v>
      </c>
      <c r="J49" s="23">
        <f>+[3]Summary!I13</f>
        <v>773258.97837990068</v>
      </c>
      <c r="K49" s="23">
        <f>+[3]Summary!J13</f>
        <v>42.092299556942208</v>
      </c>
      <c r="L49" s="23">
        <f>+[3]Summary!K13</f>
        <v>42.087515192110608</v>
      </c>
      <c r="M49" s="23">
        <f>+[3]Summary!L13</f>
        <v>4.7843648316003851E-3</v>
      </c>
      <c r="N49" s="23">
        <f>+[3]Summary!M13</f>
        <v>0</v>
      </c>
    </row>
    <row r="50" spans="1:14" x14ac:dyDescent="0.35">
      <c r="A50" s="12">
        <f t="shared" si="4"/>
        <v>44835</v>
      </c>
      <c r="B50" s="23">
        <f>+[3]Summary!B14</f>
        <v>192419.36000000002</v>
      </c>
      <c r="C50" s="23">
        <f t="shared" si="5"/>
        <v>-16039.999999999971</v>
      </c>
      <c r="D50" s="23">
        <f>+[3]Summary!C14</f>
        <v>99.980833812016584</v>
      </c>
      <c r="E50" s="23">
        <f>+[3]Summary!D14</f>
        <v>36.886525995010757</v>
      </c>
      <c r="F50" s="23">
        <f>+[3]Summary!E14</f>
        <v>36.886525995010757</v>
      </c>
      <c r="G50" s="23">
        <f>+[3]Summary!F14</f>
        <v>0</v>
      </c>
      <c r="H50" s="23">
        <f>+[3]Summary!G14</f>
        <v>192456.24652599503</v>
      </c>
      <c r="I50" s="23">
        <f>+[3]Summary!H14</f>
        <v>36.886525995010743</v>
      </c>
      <c r="J50" s="23">
        <f>+[3]Summary!I14</f>
        <v>780154.77458000858</v>
      </c>
      <c r="K50" s="23">
        <f>+[3]Summary!J14</f>
        <v>24.668982719435721</v>
      </c>
      <c r="L50" s="23">
        <f>+[3]Summary!K14</f>
        <v>24.664254615834118</v>
      </c>
      <c r="M50" s="23">
        <f>+[3]Summary!L14</f>
        <v>4.7281036016038058E-3</v>
      </c>
      <c r="N50" s="23">
        <f>+[3]Summary!M14</f>
        <v>0</v>
      </c>
    </row>
    <row r="51" spans="1:14" x14ac:dyDescent="0.35">
      <c r="A51" s="12">
        <f t="shared" si="4"/>
        <v>44866</v>
      </c>
      <c r="B51" s="23">
        <f>+[3]Summary!B15</f>
        <v>230459.96999999997</v>
      </c>
      <c r="C51" s="23">
        <f t="shared" si="5"/>
        <v>0</v>
      </c>
      <c r="D51" s="23">
        <f>+[3]Summary!C15</f>
        <v>99.978057218517876</v>
      </c>
      <c r="E51" s="23">
        <f>+[3]Summary!D15</f>
        <v>50.580426373312562</v>
      </c>
      <c r="F51" s="23">
        <f>+[3]Summary!E15</f>
        <v>50.580426373312562</v>
      </c>
      <c r="G51" s="23">
        <f>+[3]Summary!F15</f>
        <v>0</v>
      </c>
      <c r="H51" s="23">
        <f>+[3]Summary!G15</f>
        <v>230510.55042637329</v>
      </c>
      <c r="I51" s="23">
        <f>+[3]Summary!H15</f>
        <v>50.580426373315277</v>
      </c>
      <c r="J51" s="23">
        <f>+[3]Summary!I15</f>
        <v>786217.07457991887</v>
      </c>
      <c r="K51" s="23">
        <f>+[3]Summary!J15</f>
        <v>29.318944840969863</v>
      </c>
      <c r="L51" s="23">
        <f>+[3]Summary!K15</f>
        <v>29.31251144897054</v>
      </c>
      <c r="M51" s="23">
        <f>+[3]Summary!L15</f>
        <v>6.4333919993231348E-3</v>
      </c>
      <c r="N51" s="23">
        <f>+[3]Summary!M15</f>
        <v>0</v>
      </c>
    </row>
    <row r="52" spans="1:14" x14ac:dyDescent="0.35">
      <c r="A52" s="12">
        <f t="shared" si="4"/>
        <v>44896</v>
      </c>
      <c r="B52" s="23">
        <f>+[3]Summary!B16</f>
        <v>234684.78000000003</v>
      </c>
      <c r="C52" s="23">
        <f t="shared" si="5"/>
        <v>42091.420000000042</v>
      </c>
      <c r="D52" s="23">
        <f>+[3]Summary!C16</f>
        <v>99.965094330048828</v>
      </c>
      <c r="E52" s="23">
        <f>+[3]Summary!D16</f>
        <v>81.946898846472266</v>
      </c>
      <c r="F52" s="23">
        <f>+[3]Summary!E16</f>
        <v>81.946898846472266</v>
      </c>
      <c r="G52" s="23">
        <f>+[3]Summary!F16</f>
        <v>0</v>
      </c>
      <c r="H52" s="23">
        <f>+[3]Summary!G16</f>
        <v>234766.72689884651</v>
      </c>
      <c r="I52" s="23">
        <f>+[3]Summary!H16</f>
        <v>81.946898846479598</v>
      </c>
      <c r="J52" s="23">
        <f>+[3]Summary!I16</f>
        <v>807805.19705999794</v>
      </c>
      <c r="K52" s="23">
        <f>+[3]Summary!J16</f>
        <v>29.062294691007011</v>
      </c>
      <c r="L52" s="23">
        <f>+[3]Summary!K16</f>
        <v>29.052150302341932</v>
      </c>
      <c r="M52" s="23">
        <f>+[3]Summary!L16</f>
        <v>1.0144388665079163E-2</v>
      </c>
      <c r="N52" s="23">
        <f>+[3]Summary!M16</f>
        <v>0</v>
      </c>
    </row>
    <row r="53" spans="1:14" x14ac:dyDescent="0.35">
      <c r="A53" s="12">
        <f t="shared" si="4"/>
        <v>44927</v>
      </c>
      <c r="B53" s="23">
        <f>+[3]Summary!B17</f>
        <v>228396.75</v>
      </c>
      <c r="C53" s="23">
        <f t="shared" si="5"/>
        <v>9833.390000000014</v>
      </c>
      <c r="D53" s="23">
        <f>+[3]Summary!C17</f>
        <v>99.896613218686724</v>
      </c>
      <c r="E53" s="23">
        <f>+[3]Summary!D17</f>
        <v>236.37643043234945</v>
      </c>
      <c r="F53" s="23">
        <f>+[3]Summary!E17</f>
        <v>236.37643043234945</v>
      </c>
      <c r="G53" s="23">
        <f>+[3]Summary!F17</f>
        <v>0</v>
      </c>
      <c r="H53" s="23">
        <f>+[3]Summary!G17</f>
        <v>228633.12643043234</v>
      </c>
      <c r="I53" s="23">
        <f>+[3]Summary!H17</f>
        <v>236.37643043234129</v>
      </c>
      <c r="J53" s="23">
        <f>+[3]Summary!I17</f>
        <v>822468.91082000011</v>
      </c>
      <c r="K53" s="23">
        <f>+[3]Summary!J17</f>
        <v>27.798391334024469</v>
      </c>
      <c r="L53" s="23">
        <f>+[3]Summary!K17</f>
        <v>27.76965147196735</v>
      </c>
      <c r="M53" s="23">
        <f>+[3]Summary!L17</f>
        <v>2.873986205711887E-2</v>
      </c>
      <c r="N53" s="23">
        <f>+[3]Summary!M17</f>
        <v>0</v>
      </c>
    </row>
    <row r="54" spans="1:14" x14ac:dyDescent="0.35">
      <c r="A54" s="12">
        <f t="shared" si="4"/>
        <v>44958</v>
      </c>
      <c r="B54" s="23">
        <f>+[3]Summary!B18</f>
        <v>220217.88999999996</v>
      </c>
      <c r="C54" s="23">
        <f t="shared" si="5"/>
        <v>-344.84000000005472</v>
      </c>
      <c r="D54" s="23">
        <f>+[3]Summary!C18</f>
        <v>99.81042090638266</v>
      </c>
      <c r="E54" s="23">
        <f>+[3]Summary!D18</f>
        <v>418.28005137541197</v>
      </c>
      <c r="F54" s="23">
        <f>+[3]Summary!E18</f>
        <v>418.28005137541197</v>
      </c>
      <c r="G54" s="23">
        <f>+[3]Summary!F18</f>
        <v>0</v>
      </c>
      <c r="H54" s="23">
        <f>+[3]Summary!G18</f>
        <v>220636.17005137537</v>
      </c>
      <c r="I54" s="23">
        <f>+[3]Summary!H18</f>
        <v>418.28005137541913</v>
      </c>
      <c r="J54" s="23">
        <f>+[3]Summary!I18</f>
        <v>809777.05082</v>
      </c>
      <c r="K54" s="23">
        <f>+[3]Summary!J18</f>
        <v>27.246532836161979</v>
      </c>
      <c r="L54" s="23">
        <f>+[3]Summary!K18</f>
        <v>27.194879106169029</v>
      </c>
      <c r="M54" s="23">
        <f>+[3]Summary!L18</f>
        <v>5.1653729992949593E-2</v>
      </c>
      <c r="N54" s="23">
        <f>+[3]Summary!M18</f>
        <v>0</v>
      </c>
    </row>
    <row r="55" spans="1:14" x14ac:dyDescent="0.35">
      <c r="A55" s="12">
        <f t="shared" si="4"/>
        <v>44986</v>
      </c>
      <c r="B55" s="23">
        <f>+[3]Summary!B19</f>
        <v>270558.81</v>
      </c>
      <c r="C55" s="23">
        <f t="shared" si="5"/>
        <v>25134.899999999994</v>
      </c>
      <c r="D55" s="23">
        <f>+[3]Summary!C19</f>
        <v>99.758073976532813</v>
      </c>
      <c r="E55" s="23">
        <f>+[3]Summary!D19</f>
        <v>656.13954247666641</v>
      </c>
      <c r="F55" s="23">
        <f>+[3]Summary!E19</f>
        <v>656.13954247666641</v>
      </c>
      <c r="G55" s="23">
        <f>+[3]Summary!F19</f>
        <v>0</v>
      </c>
      <c r="H55" s="23">
        <f>+[3]Summary!G19</f>
        <v>271214.94954247668</v>
      </c>
      <c r="I55" s="23">
        <f>+[3]Summary!H19</f>
        <v>656.13954247668153</v>
      </c>
      <c r="J55" s="23">
        <f>+[3]Summary!I19</f>
        <v>829805.51081998786</v>
      </c>
      <c r="K55" s="23">
        <f>+[3]Summary!J19</f>
        <v>32.684158637904268</v>
      </c>
      <c r="L55" s="23">
        <f>+[3]Summary!K19</f>
        <v>32.605087152607872</v>
      </c>
      <c r="M55" s="23">
        <f>+[3]Summary!L19</f>
        <v>7.9071485296395849E-2</v>
      </c>
      <c r="N55" s="23">
        <f>+[3]Summary!M19</f>
        <v>29.714980032281606</v>
      </c>
    </row>
    <row r="56" spans="1:14" x14ac:dyDescent="0.35">
      <c r="A56" s="12">
        <f t="shared" si="4"/>
        <v>45017</v>
      </c>
      <c r="B56" s="23">
        <f>+[3]Summary!B20</f>
        <v>215207.19999999998</v>
      </c>
      <c r="C56" s="23">
        <f t="shared" si="5"/>
        <v>-5639.4300000000221</v>
      </c>
      <c r="D56" s="23">
        <f>+[3]Summary!C20</f>
        <v>98.487565639290423</v>
      </c>
      <c r="E56" s="23">
        <f>+[3]Summary!D20</f>
        <v>3304.8513468612673</v>
      </c>
      <c r="F56" s="23">
        <f>+[3]Summary!E20</f>
        <v>3304.8513468612673</v>
      </c>
      <c r="G56" s="23">
        <f>+[3]Summary!F20</f>
        <v>0</v>
      </c>
      <c r="H56" s="23">
        <f>+[3]Summary!G20</f>
        <v>218512.05134686126</v>
      </c>
      <c r="I56" s="23">
        <f>+[3]Summary!H20</f>
        <v>3304.85134686128</v>
      </c>
      <c r="J56" s="23">
        <f>+[3]Summary!I20</f>
        <v>800055.24391999142</v>
      </c>
      <c r="K56" s="23">
        <f>+[3]Summary!J20</f>
        <v>27.312120382616143</v>
      </c>
      <c r="L56" s="23">
        <f>+[3]Summary!K20</f>
        <v>26.899042489311093</v>
      </c>
      <c r="M56" s="23">
        <f>+[3]Summary!L20</f>
        <v>0.41307789330505074</v>
      </c>
      <c r="N56" s="23">
        <f>+[3]Summary!M20</f>
        <v>29.417427677357928</v>
      </c>
    </row>
    <row r="57" spans="1:14" x14ac:dyDescent="0.35">
      <c r="A57" s="12">
        <f t="shared" si="4"/>
        <v>45047</v>
      </c>
      <c r="B57" s="23">
        <f>+[3]Summary!B21</f>
        <v>227293.64</v>
      </c>
      <c r="C57" s="23">
        <f t="shared" si="5"/>
        <v>9616.960000000021</v>
      </c>
      <c r="D57" s="23">
        <f>+[3]Summary!C21</f>
        <v>98.012934166939033</v>
      </c>
      <c r="E57" s="23">
        <f>+[3]Summary!D21</f>
        <v>4608.0390303059103</v>
      </c>
      <c r="F57" s="23">
        <f>+[3]Summary!E21</f>
        <v>4608.0390303059103</v>
      </c>
      <c r="G57" s="23">
        <f>+[3]Summary!F21</f>
        <v>0</v>
      </c>
      <c r="H57" s="23">
        <f>+[3]Summary!G21</f>
        <v>231901.67903030594</v>
      </c>
      <c r="I57" s="23">
        <f>+[3]Summary!H21</f>
        <v>4608.0390303059248</v>
      </c>
      <c r="J57" s="23">
        <f>+[3]Summary!I21</f>
        <v>809298.31392001279</v>
      </c>
      <c r="K57" s="23">
        <f>+[3]Summary!J21</f>
        <v>28.654659850585823</v>
      </c>
      <c r="L57" s="23">
        <f>+[3]Summary!K21</f>
        <v>28.085272895114993</v>
      </c>
      <c r="M57" s="23">
        <f>+[3]Summary!L21</f>
        <v>0.56938695547082929</v>
      </c>
      <c r="N57" s="23">
        <f>+[3]Summary!M21</f>
        <v>29.162886880678784</v>
      </c>
    </row>
    <row r="58" spans="1:14" x14ac:dyDescent="0.35">
      <c r="A58" s="12">
        <f t="shared" si="4"/>
        <v>45078</v>
      </c>
      <c r="B58" s="23">
        <f>+[3]Summary!B22</f>
        <v>209690.93000000005</v>
      </c>
      <c r="C58" s="23">
        <f t="shared" si="5"/>
        <v>-82.449999999953434</v>
      </c>
      <c r="D58" s="23">
        <f>+[3]Summary!C22</f>
        <v>97.609994643134456</v>
      </c>
      <c r="E58" s="23">
        <f>+[3]Summary!D22</f>
        <v>5134.3353497599019</v>
      </c>
      <c r="F58" s="23">
        <f>+[3]Summary!E22</f>
        <v>5134.3353497599019</v>
      </c>
      <c r="G58" s="23">
        <f>+[3]Summary!F22</f>
        <v>0</v>
      </c>
      <c r="H58" s="23">
        <f>+[3]Summary!G22</f>
        <v>214825.26534975995</v>
      </c>
      <c r="I58" s="23">
        <f>+[3]Summary!H22</f>
        <v>5134.3353497599019</v>
      </c>
      <c r="J58" s="23">
        <f>+[3]Summary!I22</f>
        <v>800277.33000000007</v>
      </c>
      <c r="K58" s="23">
        <f>+[3]Summary!J22</f>
        <v>26.843852411733309</v>
      </c>
      <c r="L58" s="23">
        <f>+[3]Summary!K22</f>
        <v>26.2022829011038</v>
      </c>
      <c r="M58" s="23">
        <f>+[3]Summary!L22</f>
        <v>0.64156951062950895</v>
      </c>
      <c r="N58" s="23">
        <f>+[3]Summary!M22</f>
        <v>28.842737595293976</v>
      </c>
    </row>
    <row r="59" spans="1:14" x14ac:dyDescent="0.35">
      <c r="A59" s="12">
        <f t="shared" si="4"/>
        <v>45108</v>
      </c>
      <c r="B59" s="23">
        <f>+[3]Summary!B23</f>
        <v>189783.09999999998</v>
      </c>
      <c r="C59" s="23">
        <f t="shared" si="5"/>
        <v>-7737.7200000000303</v>
      </c>
      <c r="D59" s="23">
        <f>+[3]Summary!C23</f>
        <v>96.161506097834248</v>
      </c>
      <c r="E59" s="23">
        <f>+[3]Summary!D23</f>
        <v>7575.6017313514176</v>
      </c>
      <c r="F59" s="23">
        <f>+[3]Summary!E23</f>
        <v>7575.6017313514176</v>
      </c>
      <c r="G59" s="23">
        <f>+[3]Summary!F23</f>
        <v>0</v>
      </c>
      <c r="H59" s="23">
        <f>+[3]Summary!G23</f>
        <v>197358.70173135141</v>
      </c>
      <c r="I59" s="23">
        <f>+[3]Summary!H23</f>
        <v>7575.6017313514312</v>
      </c>
      <c r="J59" s="23">
        <f>+[3]Summary!I23</f>
        <v>804495.7300000001</v>
      </c>
      <c r="K59" s="23">
        <f>+[3]Summary!J23</f>
        <v>24.531976289215528</v>
      </c>
      <c r="L59" s="23">
        <f>+[3]Summary!K23</f>
        <v>23.590317875273243</v>
      </c>
      <c r="M59" s="23">
        <f>+[3]Summary!L23</f>
        <v>0.94165841394228522</v>
      </c>
      <c r="N59" s="23">
        <f>+[3]Summary!M23</f>
        <v>28.963523030134041</v>
      </c>
    </row>
    <row r="60" spans="1:14" x14ac:dyDescent="0.35">
      <c r="A60" s="12">
        <f t="shared" si="4"/>
        <v>45139</v>
      </c>
      <c r="B60" s="23">
        <f>+[3]Summary!B24</f>
        <v>204336.13</v>
      </c>
      <c r="C60" s="23">
        <f t="shared" si="5"/>
        <v>-4953</v>
      </c>
      <c r="D60" s="23">
        <f>+[3]Summary!C24</f>
        <v>95.075604345589909</v>
      </c>
      <c r="E60" s="23">
        <f>+[3]Summary!D24</f>
        <v>10583.492553499093</v>
      </c>
      <c r="F60" s="23">
        <f>+[3]Summary!E24</f>
        <v>10583.492553499093</v>
      </c>
      <c r="G60" s="23">
        <f>+[3]Summary!F24</f>
        <v>0</v>
      </c>
      <c r="H60" s="23">
        <f>+[3]Summary!G24</f>
        <v>214919.6225534991</v>
      </c>
      <c r="I60" s="23">
        <f>+[3]Summary!H24</f>
        <v>10583.492553499091</v>
      </c>
      <c r="J60" s="23">
        <f>+[3]Summary!I24</f>
        <v>796110.89</v>
      </c>
      <c r="K60" s="23">
        <f>+[3]Summary!J24</f>
        <v>26.996191768397878</v>
      </c>
      <c r="L60" s="23">
        <f>+[3]Summary!K24</f>
        <v>25.666792474098678</v>
      </c>
      <c r="M60" s="23">
        <f>+[3]Summary!L24</f>
        <v>1.3293992942992006</v>
      </c>
      <c r="N60" s="23">
        <f>+[3]Summary!M24</f>
        <v>28.911612067925841</v>
      </c>
    </row>
    <row r="61" spans="1:14" x14ac:dyDescent="0.35">
      <c r="A61" s="12">
        <f t="shared" si="4"/>
        <v>45170</v>
      </c>
      <c r="B61" s="23">
        <f>+[3]Summary!B25</f>
        <v>187090.45</v>
      </c>
      <c r="C61" s="23">
        <f t="shared" si="5"/>
        <v>-9904.6499999999942</v>
      </c>
      <c r="D61" s="23">
        <f>+[3]Summary!C25</f>
        <v>93.09685407381987</v>
      </c>
      <c r="E61" s="23">
        <f>+[3]Summary!D25</f>
        <v>13872.785397459513</v>
      </c>
      <c r="F61" s="23">
        <f>+[3]Summary!E25</f>
        <v>13872.785397459513</v>
      </c>
      <c r="G61" s="23">
        <f>+[3]Summary!F25</f>
        <v>0</v>
      </c>
      <c r="H61" s="23">
        <f>+[3]Summary!G25</f>
        <v>200963.23539745953</v>
      </c>
      <c r="I61" s="23">
        <f>+[3]Summary!H25</f>
        <v>13872.78539745952</v>
      </c>
      <c r="J61" s="23">
        <f>+[3]Summary!I25</f>
        <v>788546.05703991489</v>
      </c>
      <c r="K61" s="23">
        <f>+[3]Summary!J25</f>
        <v>25.485288221698266</v>
      </c>
      <c r="L61" s="23">
        <f>+[3]Summary!K25</f>
        <v>23.726001586046838</v>
      </c>
      <c r="M61" s="23">
        <f>+[3]Summary!L25</f>
        <v>1.7592866356514278</v>
      </c>
      <c r="N61" s="23">
        <f>+[3]Summary!M25</f>
        <v>27.573378240156504</v>
      </c>
    </row>
    <row r="62" spans="1:14" x14ac:dyDescent="0.35">
      <c r="A62" s="12">
        <f t="shared" si="4"/>
        <v>45200</v>
      </c>
      <c r="B62" s="23">
        <f>+[3]Summary!B26</f>
        <v>183953.85</v>
      </c>
      <c r="C62" s="23">
        <f t="shared" si="5"/>
        <v>-11806.119999999995</v>
      </c>
      <c r="D62" s="23">
        <f>+[3]Summary!C26</f>
        <v>91.666259200991348</v>
      </c>
      <c r="E62" s="23">
        <f>+[3]Summary!D26</f>
        <v>16723.969301707228</v>
      </c>
      <c r="F62" s="23">
        <f>+[3]Summary!E26</f>
        <v>16723.969301707228</v>
      </c>
      <c r="G62" s="23">
        <f>+[3]Summary!F26</f>
        <v>0</v>
      </c>
      <c r="H62" s="23">
        <f>+[3]Summary!G26</f>
        <v>200677.81930170723</v>
      </c>
      <c r="I62" s="23">
        <f>+[3]Summary!H26</f>
        <v>16723.969301707228</v>
      </c>
      <c r="J62" s="23">
        <f>+[3]Summary!I26</f>
        <v>823535.4285599594</v>
      </c>
      <c r="K62" s="23">
        <f>+[3]Summary!J26</f>
        <v>24.367842881102767</v>
      </c>
      <c r="L62" s="23">
        <f>+[3]Summary!K26</f>
        <v>22.33709001708198</v>
      </c>
      <c r="M62" s="23">
        <f>+[3]Summary!L26</f>
        <v>2.030752864020787</v>
      </c>
      <c r="N62" s="23">
        <f>+[3]Summary!M26</f>
        <v>27.534736090259781</v>
      </c>
    </row>
    <row r="63" spans="1:14" x14ac:dyDescent="0.35">
      <c r="A63" s="12">
        <f t="shared" si="4"/>
        <v>45231</v>
      </c>
      <c r="B63" s="23">
        <f>+[3]Summary!B27</f>
        <v>193158.33</v>
      </c>
      <c r="C63" s="23">
        <f t="shared" si="5"/>
        <v>-20709.99000000002</v>
      </c>
      <c r="D63" s="23">
        <f>+[3]Summary!C27</f>
        <v>88.932206045362349</v>
      </c>
      <c r="E63" s="23">
        <f>+[3]Summary!D27</f>
        <v>24038.947105072832</v>
      </c>
      <c r="F63" s="23">
        <f>+[3]Summary!E27</f>
        <v>24038.947105072832</v>
      </c>
      <c r="G63" s="23">
        <f>+[3]Summary!F27</f>
        <v>0</v>
      </c>
      <c r="H63" s="23">
        <f>+[3]Summary!G27</f>
        <v>217197.2771050728</v>
      </c>
      <c r="I63" s="23">
        <f>+[3]Summary!H27</f>
        <v>24038.947105072817</v>
      </c>
      <c r="J63" s="23">
        <f>+[3]Summary!I27</f>
        <v>877556.87855999824</v>
      </c>
      <c r="K63" s="23">
        <f>+[3]Summary!J27</f>
        <v>24.750222169242914</v>
      </c>
      <c r="L63" s="23">
        <f>+[3]Summary!K27</f>
        <v>22.010918576236062</v>
      </c>
      <c r="M63" s="23">
        <f>+[3]Summary!L27</f>
        <v>2.7393035930068521</v>
      </c>
      <c r="N63" s="23">
        <f>+[3]Summary!M27</f>
        <v>27.141035985071525</v>
      </c>
    </row>
    <row r="64" spans="1:14" x14ac:dyDescent="0.35">
      <c r="A64" s="12">
        <f t="shared" si="4"/>
        <v>45261</v>
      </c>
      <c r="B64" s="23">
        <f>+[3]Summary!B28</f>
        <v>182697.47</v>
      </c>
      <c r="C64" s="23">
        <f t="shared" si="5"/>
        <v>-19951.619999999995</v>
      </c>
      <c r="D64" s="23">
        <f>+[3]Summary!C28</f>
        <v>84.58980274308594</v>
      </c>
      <c r="E64" s="23">
        <f>+[3]Summary!D28</f>
        <v>33283.01946264154</v>
      </c>
      <c r="F64" s="23">
        <f>+[3]Summary!E28</f>
        <v>33283.01946264154</v>
      </c>
      <c r="G64" s="23">
        <f>+[3]Summary!F28</f>
        <v>0</v>
      </c>
      <c r="H64" s="23">
        <f>+[3]Summary!G28</f>
        <v>215980.48946264153</v>
      </c>
      <c r="I64" s="23">
        <f>+[3]Summary!H28</f>
        <v>33283.019462641532</v>
      </c>
      <c r="J64" s="23">
        <f>+[3]Summary!I28</f>
        <v>906397.47166003322</v>
      </c>
      <c r="K64" s="23">
        <f>+[3]Summary!J28</f>
        <v>23.828452330861133</v>
      </c>
      <c r="L64" s="23">
        <f>+[3]Summary!K28</f>
        <v>20.156440823405696</v>
      </c>
      <c r="M64" s="23">
        <f>+[3]Summary!L28</f>
        <v>3.6720115074554371</v>
      </c>
      <c r="N64" s="23">
        <f>+[3]Summary!M28</f>
        <v>26.679506768993193</v>
      </c>
    </row>
    <row r="65" spans="1:14" x14ac:dyDescent="0.35">
      <c r="A65" s="12">
        <f t="shared" si="4"/>
        <v>45292</v>
      </c>
      <c r="B65" s="23">
        <f>+[3]Summary!B29</f>
        <v>188603.60000000003</v>
      </c>
      <c r="C65" s="23">
        <f t="shared" si="5"/>
        <v>8408.6400000000431</v>
      </c>
      <c r="D65" s="23">
        <f>+[3]Summary!C29</f>
        <v>78.082829834831585</v>
      </c>
      <c r="E65" s="23">
        <f>+[3]Summary!D29</f>
        <v>52939.387618344161</v>
      </c>
      <c r="F65" s="23">
        <f>+[3]Summary!E29</f>
        <v>52939.387618344161</v>
      </c>
      <c r="G65" s="23">
        <f>+[3]Summary!F29</f>
        <v>43331.012381655804</v>
      </c>
      <c r="H65" s="23">
        <f>+[3]Summary!G29</f>
        <v>284874</v>
      </c>
      <c r="I65" s="23">
        <f>+[3]Summary!H29</f>
        <v>96270.399999999965</v>
      </c>
      <c r="J65" s="23">
        <f>+[3]Summary!I29</f>
        <v>949580.93165994552</v>
      </c>
      <c r="K65" s="23">
        <f>+[3]Summary!J29</f>
        <v>30</v>
      </c>
      <c r="L65" s="23">
        <f>+[3]Summary!K29</f>
        <v>19.861772041937009</v>
      </c>
      <c r="M65" s="23">
        <f>+[3]Summary!L29</f>
        <v>10.138227958062991</v>
      </c>
      <c r="N65" s="23">
        <f>+[3]Summary!M29</f>
        <v>26.902888835525879</v>
      </c>
    </row>
    <row r="66" spans="1:14" x14ac:dyDescent="0.35">
      <c r="A66" s="12">
        <f t="shared" si="4"/>
        <v>45323</v>
      </c>
      <c r="B66" s="23">
        <f>+[3]Summary!B30</f>
        <v>46898.78</v>
      </c>
      <c r="C66" s="23">
        <f t="shared" si="5"/>
        <v>-339.13000000000466</v>
      </c>
      <c r="D66" s="23">
        <f>+[3]Summary!C30</f>
        <v>61.881336301559756</v>
      </c>
      <c r="E66" s="23">
        <f>+[3]Summary!D30</f>
        <v>28889.46699494715</v>
      </c>
      <c r="F66" s="23">
        <f>+[3]Summary!E30</f>
        <v>28889.46699494715</v>
      </c>
      <c r="G66" s="23">
        <f>+[3]Summary!F30</f>
        <v>198163.75300505286</v>
      </c>
      <c r="H66" s="23">
        <f>+[3]Summary!G30</f>
        <v>273952</v>
      </c>
      <c r="I66" s="23">
        <f>+[3]Summary!H30</f>
        <v>227053.22</v>
      </c>
      <c r="J66" s="23">
        <f>+[3]Summary!I30</f>
        <v>913172.70166004892</v>
      </c>
      <c r="K66" s="23">
        <f>+[3]Summary!J30</f>
        <v>30</v>
      </c>
      <c r="L66" s="23">
        <f>+[3]Summary!K30</f>
        <v>5.1358061749703099</v>
      </c>
      <c r="M66" s="23">
        <f>+[3]Summary!L30</f>
        <v>24.864193825029691</v>
      </c>
      <c r="N66" s="23">
        <f>+[3]Summary!M30</f>
        <v>27.15538745824453</v>
      </c>
    </row>
    <row r="67" spans="1:14" x14ac:dyDescent="0.35">
      <c r="A67" s="12">
        <f>DATE(YEAR(I40),MONTH(I40),1)</f>
        <v>45352</v>
      </c>
      <c r="B67" s="23">
        <f>+[3]Summary!B31</f>
        <v>1607.52</v>
      </c>
      <c r="C67" s="23">
        <f t="shared" si="5"/>
        <v>0</v>
      </c>
      <c r="D67" s="23">
        <f>+[3]Summary!C31</f>
        <v>17.530717738876572</v>
      </c>
      <c r="E67" s="23">
        <f>+[3]Summary!D31</f>
        <v>7562.2129450186867</v>
      </c>
      <c r="F67" s="23">
        <f>+[3]Summary!E31</f>
        <v>7562.2129450186867</v>
      </c>
      <c r="G67" s="23">
        <f>+[3]Summary!F31</f>
        <v>271543.26705498132</v>
      </c>
      <c r="H67" s="23">
        <f>+[3]Summary!G31</f>
        <v>280713</v>
      </c>
      <c r="I67" s="23">
        <f>+[3]Summary!H31</f>
        <v>279105.48</v>
      </c>
      <c r="J67" s="23">
        <f>+[3]Summary!I31</f>
        <v>935710.8467098393</v>
      </c>
      <c r="K67" s="23">
        <f>+[3]Summary!J31</f>
        <v>30</v>
      </c>
      <c r="L67" s="23">
        <f>+[3]Summary!K31</f>
        <v>0.17179666193379997</v>
      </c>
      <c r="M67" s="23">
        <f>+[3]Summary!L31</f>
        <v>29.828203338066199</v>
      </c>
      <c r="N67" s="23">
        <f>+[3]Summary!M31</f>
        <v>26.966642248175454</v>
      </c>
    </row>
    <row r="69" spans="1:14" x14ac:dyDescent="0.35">
      <c r="B69" s="23">
        <f>+SUM(B44:B67)</f>
        <v>4893881.1400000006</v>
      </c>
      <c r="C69" s="23"/>
      <c r="I69" s="23">
        <f>+SUM(I44:I67)</f>
        <v>723073.18703747913</v>
      </c>
      <c r="J69" s="23">
        <f>+SUM(J44:J67)</f>
        <v>19846605.940869261</v>
      </c>
    </row>
    <row r="70" spans="1:14" x14ac:dyDescent="0.35">
      <c r="A70" s="34" t="s">
        <v>55</v>
      </c>
      <c r="B70" s="35">
        <f>+B69-SUM(B8:B31)</f>
        <v>129167.16000000108</v>
      </c>
      <c r="C70" s="35"/>
      <c r="I70" s="35">
        <f>+I69-SUM(H8:H31)</f>
        <v>-54657.995533968206</v>
      </c>
      <c r="J70" s="35">
        <f>+J69-SUM(I8:I31)</f>
        <v>-1065127.435530737</v>
      </c>
    </row>
  </sheetData>
  <mergeCells count="2">
    <mergeCell ref="J4:M4"/>
    <mergeCell ref="K40:N4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