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435AE814-01DB-4148-B917-BB27FBF3B467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<sst xmlns="http://schemas.openxmlformats.org/spreadsheetml/2006/main" count="117" uniqueCount="55">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</sst>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0.25056819660394847</v>
      </c>
      <c r="I7" s="5">
        <v>5.8091781277066427E-2</v>
      </c>
      <c r="J7" s="5">
        <f t="shared" ref="J7:J30" si="4">I7</f>
        <v>5.8091781277066427E-2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0.40479471766284353</v>
      </c>
      <c r="I8" s="5">
        <v>0.23184020184687321</v>
      </c>
      <c r="J8" s="5">
        <f t="shared" si="4"/>
        <v>0.23184020184687321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0.71388624757604546</v>
      </c>
      <c r="I9" s="5">
        <v>0.57273524512732055</v>
      </c>
      <c r="J9" s="5">
        <f t="shared" si="4"/>
        <v>0.57273524512732055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0.96749792047306227</v>
      </c>
      <c r="I10" s="5">
        <v>0.80227801988342817</v>
      </c>
      <c r="J10" s="5">
        <f t="shared" si="4"/>
        <v>0.80227801988342817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0.88172119693879969</v>
      </c>
      <c r="I11" s="5">
        <v>0.82922970985937716</v>
      </c>
      <c r="J11" s="5">
        <f t="shared" si="4"/>
        <v>0.82922970985937716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0.9404670237466618</v>
      </c>
      <c r="J12" s="5">
        <f t="shared" si="4"/>
        <v>0.9404670237466618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0.99046408874402525</v>
      </c>
      <c r="I13" s="5">
        <v>0.9404670237466618</v>
      </c>
      <c r="J13" s="5">
        <f t="shared" si="4"/>
        <v>0.9404670237466618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0.99653727271749171</v>
      </c>
      <c r="I14" s="5">
        <v>0.94952157724288311</v>
      </c>
      <c r="J14" s="5">
        <f t="shared" si="4"/>
        <v>0.94952157724288311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0.99095059168030986</v>
      </c>
      <c r="I15" s="5">
        <v>0.95282093629433462</v>
      </c>
      <c r="J15" s="5">
        <f t="shared" si="4"/>
        <v>0.95282093629433462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0.96152214277270831</v>
      </c>
      <c r="J16" s="5">
        <f t="shared" si="4"/>
        <v>0.96152214277270831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0.98617820080801821</v>
      </c>
      <c r="I17" s="5">
        <v>0.96152214277270831</v>
      </c>
      <c r="J17" s="5">
        <f t="shared" si="4"/>
        <v>0.96152214277270831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0.99822411212531648</v>
      </c>
      <c r="I18" s="5">
        <v>0.97499837451780202</v>
      </c>
      <c r="J18" s="5">
        <f t="shared" si="4"/>
        <v>0.97499837451780202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0.99307421203665058</v>
      </c>
      <c r="I19" s="5">
        <v>0.97673294270756039</v>
      </c>
      <c r="J19" s="5">
        <f t="shared" si="4"/>
        <v>0.97673294270756039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0.98354476520382439</v>
      </c>
      <c r="J20" s="5">
        <f t="shared" si="4"/>
        <v>0.98354476520382439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0.98354476520382439</v>
      </c>
      <c r="I21" s="5">
        <v>0.98354476520382439</v>
      </c>
      <c r="J21" s="5">
        <f t="shared" si="4"/>
        <v>0.98354476520382439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0.98354476520382439</v>
      </c>
      <c r="D17" s="13">
        <f t="shared" si="1"/>
        <v>101.34223307559824</v>
      </c>
      <c r="E17" s="13">
        <f t="shared" si="2"/>
        <v>101.34223307559824</v>
      </c>
      <c r="F17" s="13"/>
      <c r="G17" s="13">
        <f t="shared" si="3"/>
        <v>6158.662233075599</v>
      </c>
      <c r="H17" s="14">
        <f t="shared" si="4"/>
        <v>101.34223307559841</v>
      </c>
      <c r="I17" s="13">
        <v>5155.9000000000005</v>
      </c>
      <c r="J17" s="13">
        <f t="shared" si="5"/>
        <v>119.44883013781489</v>
      </c>
      <c r="K17" s="13">
        <f t="shared" si="6"/>
        <v>117.48327159176866</v>
      </c>
      <c r="L17" s="13">
        <f t="shared" si="7"/>
        <v>1.965558546046239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0.98354476520382439</v>
      </c>
      <c r="D18" s="13">
        <f t="shared" si="1"/>
        <v>76.558949924048505</v>
      </c>
      <c r="E18" s="13">
        <f t="shared" si="2"/>
        <v>76.558949924048505</v>
      </c>
      <c r="F18" s="13"/>
      <c r="G18" s="13">
        <f t="shared" si="3"/>
        <v>4652.5589499240486</v>
      </c>
      <c r="H18" s="14">
        <f t="shared" si="4"/>
        <v>76.558949924048648</v>
      </c>
      <c r="I18" s="13">
        <v>5079.55</v>
      </c>
      <c r="J18" s="13">
        <f t="shared" si="5"/>
        <v>91.593919735489337</v>
      </c>
      <c r="K18" s="13">
        <f t="shared" si="6"/>
        <v>90.08672028033979</v>
      </c>
      <c r="L18" s="13">
        <f t="shared" si="7"/>
        <v>1.5071994551495465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0.97673294270756039</v>
      </c>
      <c r="D19" s="13">
        <f t="shared" si="1"/>
        <v>38.901865178454138</v>
      </c>
      <c r="E19" s="13">
        <f t="shared" si="2"/>
        <v>38.901865178454138</v>
      </c>
      <c r="F19" s="13"/>
      <c r="G19" s="13">
        <f t="shared" si="3"/>
        <v>1671.971865178454</v>
      </c>
      <c r="H19" s="14">
        <f t="shared" si="4"/>
        <v>38.901865178454045</v>
      </c>
      <c r="I19" s="13">
        <v>5040.5958333333338</v>
      </c>
      <c r="J19" s="13">
        <f t="shared" si="5"/>
        <v>33.170123542176228</v>
      </c>
      <c r="K19" s="13">
        <f t="shared" si="6"/>
        <v>32.398352377323114</v>
      </c>
      <c r="L19" s="13">
        <f t="shared" si="7"/>
        <v>0.77177116485311359</v>
      </c>
      <c r="M19" s="13">
        <f t="shared" ref="M19:M31" si="9">SUM(G8:G19)/SUM(I8:I19)*100</f>
        <v>106.71094604939127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0.97499837451780202</v>
      </c>
      <c r="D20" s="13">
        <f t="shared" si="1"/>
        <v>180.29407367193937</v>
      </c>
      <c r="E20" s="13">
        <f t="shared" si="2"/>
        <v>180.29407367193937</v>
      </c>
      <c r="F20" s="13"/>
      <c r="G20" s="13">
        <f t="shared" si="3"/>
        <v>7211.2940736719393</v>
      </c>
      <c r="H20" s="14">
        <f t="shared" si="4"/>
        <v>180.29407367193926</v>
      </c>
      <c r="I20" s="13">
        <v>5040.5958333333338</v>
      </c>
      <c r="J20" s="13">
        <f t="shared" si="5"/>
        <v>143.06431842806822</v>
      </c>
      <c r="K20" s="13">
        <f t="shared" si="6"/>
        <v>139.48747791886376</v>
      </c>
      <c r="L20" s="13">
        <f t="shared" si="7"/>
        <v>3.5768405092044588</v>
      </c>
      <c r="M20" s="13">
        <f t="shared" si="9"/>
        <v>115.3647540363426</v>
      </c>
      <c r="N20" s="18">
        <f t="shared" ref="N20:N31" si="10">J20/J8</f>
        <v>3.5166594275409011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0.96152214277270831</v>
      </c>
      <c r="D21" s="13">
        <f t="shared" si="1"/>
        <v>104.76861053037274</v>
      </c>
      <c r="E21" s="13">
        <f t="shared" si="2"/>
        <v>104.76861053037274</v>
      </c>
      <c r="F21" s="13"/>
      <c r="G21" s="13">
        <f t="shared" si="3"/>
        <v>2722.8286105303728</v>
      </c>
      <c r="H21" s="14">
        <f t="shared" si="4"/>
        <v>104.76861053037283</v>
      </c>
      <c r="I21" s="13">
        <v>5040.5958333333338</v>
      </c>
      <c r="J21" s="13">
        <f t="shared" si="5"/>
        <v>54.017991137563051</v>
      </c>
      <c r="K21" s="13">
        <f t="shared" si="6"/>
        <v>51.9394945868668</v>
      </c>
      <c r="L21" s="13">
        <f t="shared" si="7"/>
        <v>2.0784965506962507</v>
      </c>
      <c r="M21" s="13">
        <f t="shared" si="9"/>
        <v>116.20397762208231</v>
      </c>
      <c r="N21" s="18">
        <f t="shared" si="10"/>
        <v>1.1184092465778241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0.96152214277270831</v>
      </c>
      <c r="D22" s="13">
        <f t="shared" si="1"/>
        <v>53.68487891217579</v>
      </c>
      <c r="E22" s="13">
        <f t="shared" si="2"/>
        <v>53.68487891217579</v>
      </c>
      <c r="F22" s="13"/>
      <c r="G22" s="13">
        <f t="shared" si="3"/>
        <v>1395.2148789121757</v>
      </c>
      <c r="H22" s="14">
        <f t="shared" si="4"/>
        <v>53.684878912175691</v>
      </c>
      <c r="I22" s="13">
        <v>5005.4375</v>
      </c>
      <c r="J22" s="13">
        <f t="shared" si="5"/>
        <v>27.873984619969299</v>
      </c>
      <c r="K22" s="13">
        <f t="shared" si="6"/>
        <v>26.801453419406396</v>
      </c>
      <c r="L22" s="13">
        <f t="shared" si="7"/>
        <v>1.0725312005629029</v>
      </c>
      <c r="M22" s="13">
        <f t="shared" si="9"/>
        <v>110.19981127559575</v>
      </c>
      <c r="N22" s="18">
        <f t="shared" si="10"/>
        <v>0.27009744196885632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0.95282093629433462</v>
      </c>
      <c r="D23" s="13">
        <f t="shared" si="1"/>
        <v>311.90776140278922</v>
      </c>
      <c r="E23" s="13">
        <f t="shared" si="2"/>
        <v>311.90776140278922</v>
      </c>
      <c r="F23" s="13"/>
      <c r="G23" s="13">
        <f t="shared" si="3"/>
        <v>6611.1477614027899</v>
      </c>
      <c r="H23" s="14">
        <f t="shared" si="4"/>
        <v>311.90776140278922</v>
      </c>
      <c r="I23" s="13">
        <v>4973.020833333333</v>
      </c>
      <c r="J23" s="13">
        <f t="shared" si="5"/>
        <v>132.9402788158329</v>
      </c>
      <c r="K23" s="13">
        <f t="shared" si="6"/>
        <v>126.66828093253181</v>
      </c>
      <c r="L23" s="13">
        <f t="shared" si="7"/>
        <v>6.2719978833010828</v>
      </c>
      <c r="M23" s="13">
        <f t="shared" si="9"/>
        <v>110.13791148167442</v>
      </c>
      <c r="N23" s="18">
        <f t="shared" si="10"/>
        <v>1.0063132829299641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0.94952157724288311</v>
      </c>
      <c r="D24" s="13">
        <f t="shared" si="1"/>
        <v>241.46159672175423</v>
      </c>
      <c r="E24" s="13">
        <f t="shared" si="2"/>
        <v>241.46159672175423</v>
      </c>
      <c r="F24" s="19">
        <v>0</v>
      </c>
      <c r="G24" s="13">
        <f t="shared" si="3"/>
        <v>4783.4615967217542</v>
      </c>
      <c r="H24" s="14">
        <f t="shared" si="4"/>
        <v>241.46159672175418</v>
      </c>
      <c r="I24" s="13">
        <v>4940.4366666666656</v>
      </c>
      <c r="J24" s="13">
        <f t="shared" si="5"/>
        <v>96.822647864225672</v>
      </c>
      <c r="K24" s="13">
        <f t="shared" si="6"/>
        <v>91.935193312871817</v>
      </c>
      <c r="L24" s="13">
        <f t="shared" si="7"/>
        <v>4.887454551353855</v>
      </c>
      <c r="M24" s="13">
        <f t="shared" si="9"/>
        <v>107.92031039670198</v>
      </c>
      <c r="N24" s="18">
        <f t="shared" si="10"/>
        <v>0.78474355408856733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0.9404670237466618</v>
      </c>
      <c r="D25" s="13">
        <f t="shared" si="1"/>
        <v>233.5192450700155</v>
      </c>
      <c r="E25" s="13">
        <f t="shared" si="2"/>
        <v>233.5192450700155</v>
      </c>
      <c r="F25" s="19">
        <v>0</v>
      </c>
      <c r="G25" s="13">
        <f t="shared" si="3"/>
        <v>3922.5192450700156</v>
      </c>
      <c r="H25" s="14">
        <f t="shared" si="4"/>
        <v>233.51924507001559</v>
      </c>
      <c r="I25" s="13">
        <v>4909.1833333333334</v>
      </c>
      <c r="J25" s="13">
        <f t="shared" si="5"/>
        <v>79.901665485501979</v>
      </c>
      <c r="K25" s="13">
        <f t="shared" si="6"/>
        <v>75.144881531551405</v>
      </c>
      <c r="L25" s="13">
        <f t="shared" si="7"/>
        <v>4.7567839539505741</v>
      </c>
      <c r="M25" s="13">
        <f t="shared" si="9"/>
        <v>110.06859178641825</v>
      </c>
      <c r="N25" s="18">
        <f t="shared" si="10"/>
        <v>1.3943077256041869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0.9404670237466618</v>
      </c>
      <c r="D26" s="13">
        <f t="shared" si="1"/>
        <v>262.24230211813682</v>
      </c>
      <c r="E26" s="13">
        <f t="shared" si="2"/>
        <v>262.24230211813682</v>
      </c>
      <c r="F26" s="19">
        <v>0</v>
      </c>
      <c r="G26" s="13">
        <f t="shared" si="3"/>
        <v>4404.9923021181366</v>
      </c>
      <c r="H26" s="14">
        <f t="shared" si="4"/>
        <v>262.24230211813665</v>
      </c>
      <c r="I26" s="13">
        <v>4864.166666666667</v>
      </c>
      <c r="J26" s="13">
        <f t="shared" si="5"/>
        <v>90.560061033780428</v>
      </c>
      <c r="K26" s="13">
        <f t="shared" si="6"/>
        <v>85.168751070755519</v>
      </c>
      <c r="L26" s="13">
        <f t="shared" si="7"/>
        <v>5.3913099630249093</v>
      </c>
      <c r="M26" s="13">
        <f t="shared" si="9"/>
        <v>102.93401500931793</v>
      </c>
      <c r="N26" s="18">
        <f t="shared" si="10"/>
        <v>0.52027469951070604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0.82922970985937716</v>
      </c>
      <c r="D27" s="13">
        <f t="shared" si="1"/>
        <v>1463.3987028094464</v>
      </c>
      <c r="E27" s="13">
        <f t="shared" si="2"/>
        <v>1463.3987028094464</v>
      </c>
      <c r="F27" s="19">
        <v>0</v>
      </c>
      <c r="G27" s="13">
        <f t="shared" si="3"/>
        <v>8569.3987028094471</v>
      </c>
      <c r="H27" s="14">
        <f t="shared" si="4"/>
        <v>1463.3987028094471</v>
      </c>
      <c r="I27" s="13">
        <v>4828.1075000000001</v>
      </c>
      <c r="J27" s="13">
        <f t="shared" si="5"/>
        <v>177.48980739988593</v>
      </c>
      <c r="K27" s="13">
        <f t="shared" si="6"/>
        <v>147.17982149320412</v>
      </c>
      <c r="L27" s="13">
        <f t="shared" si="7"/>
        <v>30.309985906681817</v>
      </c>
      <c r="M27" s="13">
        <f t="shared" si="9"/>
        <v>101.73441596046655</v>
      </c>
      <c r="N27" s="18">
        <f t="shared" si="10"/>
        <v>0.95776792077910422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0.80227801988342817</v>
      </c>
      <c r="D28" s="13">
        <f t="shared" si="1"/>
        <v>2137.4669267396807</v>
      </c>
      <c r="E28" s="13">
        <f t="shared" si="2"/>
        <v>2137.4669267396807</v>
      </c>
      <c r="F28" s="19">
        <v>0</v>
      </c>
      <c r="G28" s="13">
        <f t="shared" si="3"/>
        <v>10810.46692673968</v>
      </c>
      <c r="H28" s="14">
        <f t="shared" si="4"/>
        <v>2137.4669267396803</v>
      </c>
      <c r="I28" s="13">
        <v>4792.87</v>
      </c>
      <c r="J28" s="13">
        <f t="shared" si="5"/>
        <v>225.55310130964702</v>
      </c>
      <c r="K28" s="13">
        <f t="shared" si="6"/>
        <v>180.95629549726991</v>
      </c>
      <c r="L28" s="13">
        <f t="shared" si="7"/>
        <v>44.596805812377113</v>
      </c>
      <c r="M28" s="13">
        <f t="shared" si="9"/>
        <v>105.43662164855847</v>
      </c>
      <c r="N28" s="18">
        <f t="shared" si="10"/>
        <v>1.303381906653853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0.57273524512732055</v>
      </c>
      <c r="D29" s="13">
        <f t="shared" si="1"/>
        <v>5186.9897407297321</v>
      </c>
      <c r="E29" s="13">
        <f t="shared" si="2"/>
        <v>5186.9897407297321</v>
      </c>
      <c r="F29" s="13">
        <f>ROUND(+I29*J29/100,0)-D29-B29</f>
        <v>-8812.9897407297321</v>
      </c>
      <c r="G29" s="13">
        <f t="shared" si="3"/>
        <v>3327</v>
      </c>
      <c r="H29" s="14">
        <f t="shared" si="4"/>
        <v>-3626</v>
      </c>
      <c r="I29" s="13">
        <v>4752.3116666666674</v>
      </c>
      <c r="J29" s="19">
        <v>70</v>
      </c>
      <c r="K29" s="13">
        <f t="shared" si="6"/>
        <v>146.30774426621147</v>
      </c>
      <c r="L29" s="13">
        <f t="shared" si="7"/>
        <v>-76.307744266211472</v>
      </c>
      <c r="M29" s="13">
        <f t="shared" si="9"/>
        <v>101.3767948661125</v>
      </c>
      <c r="N29" s="18">
        <f t="shared" si="10"/>
        <v>0.58602499429451949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0.23184020184687321</v>
      </c>
      <c r="D30" s="13">
        <f t="shared" si="1"/>
        <v>8382.6889117834071</v>
      </c>
      <c r="E30" s="13">
        <f t="shared" si="2"/>
        <v>8382.6889117834071</v>
      </c>
      <c r="F30" s="13">
        <f>ROUND(+I30*J30/100,0)-D30-B30</f>
        <v>-7606.6889117834071</v>
      </c>
      <c r="G30" s="13">
        <f t="shared" si="3"/>
        <v>3306</v>
      </c>
      <c r="H30" s="14">
        <f t="shared" si="4"/>
        <v>776</v>
      </c>
      <c r="I30" s="13">
        <v>4722.149166666667</v>
      </c>
      <c r="J30" s="19">
        <v>70</v>
      </c>
      <c r="K30" s="13">
        <f t="shared" si="6"/>
        <v>53.577299460574004</v>
      </c>
      <c r="L30" s="13">
        <f t="shared" si="7"/>
        <v>16.422700539425996</v>
      </c>
      <c r="M30" s="13">
        <f t="shared" si="9"/>
        <v>99.706032208864158</v>
      </c>
      <c r="N30" s="18">
        <f t="shared" si="10"/>
        <v>0.76424286898246507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5.8091781277066427E-2</v>
      </c>
      <c r="D31" s="13">
        <f t="shared" si="1"/>
        <v>0</v>
      </c>
      <c r="E31" s="13">
        <f t="shared" si="2"/>
        <v>0</v>
      </c>
      <c r="F31" s="13">
        <f>ROUND(+I31*J31/100,0)-D31-B31</f>
        <v>3299</v>
      </c>
      <c r="G31" s="13">
        <f t="shared" si="3"/>
        <v>3299</v>
      </c>
      <c r="H31" s="14">
        <f t="shared" si="4"/>
        <v>3299</v>
      </c>
      <c r="I31" s="13">
        <v>4712.149166666667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103.04245266562579</v>
      </c>
      <c r="N31" s="18">
        <f t="shared" si="10"/>
        <v>2.1103328093123959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5654.5471461544121</v>
      </c>
      <c r="I33" s="13"/>
      <c r="J33" s="22">
        <f>SUM(G20:G31)/SUM(I20:I31)</f>
        <v>1.0304245266562579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6078.638182115993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