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_v2/Process Results/"/>
    </mc:Choice>
  </mc:AlternateContent>
  <xr:revisionPtr revIDLastSave="2" documentId="11_EE0A3EFB1BBA31C2530A25DC81D140462ECD98B5" xr6:coauthVersionLast="47" xr6:coauthVersionMax="47" xr10:uidLastSave="{F8DEEC4B-2630-4409-A0FE-4FC692D82AE2}"/>
  <bookViews>
    <workbookView xWindow="-108" yWindow="-108" windowWidth="23256" windowHeight="12576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O31" i="3"/>
  <c r="K31" i="3"/>
  <c r="L31" i="3" s="1"/>
  <c r="A31" i="3"/>
  <c r="R31" i="3" s="1"/>
  <c r="AP7" i="3" s="1"/>
  <c r="O30" i="3"/>
  <c r="K30" i="3"/>
  <c r="L30" i="3" s="1"/>
  <c r="A30" i="3"/>
  <c r="R30" i="3" s="1"/>
  <c r="AO7" i="3" s="1"/>
  <c r="O29" i="3"/>
  <c r="K29" i="3"/>
  <c r="L29" i="3" s="1"/>
  <c r="A29" i="3"/>
  <c r="R29" i="3" s="1"/>
  <c r="AN7" i="3" s="1"/>
  <c r="O28" i="3"/>
  <c r="K28" i="3"/>
  <c r="A28" i="3"/>
  <c r="R28" i="3" s="1"/>
  <c r="AM7" i="3" s="1"/>
  <c r="O27" i="3"/>
  <c r="K27" i="3"/>
  <c r="A27" i="3"/>
  <c r="R27" i="3" s="1"/>
  <c r="AL7" i="3" s="1"/>
  <c r="O26" i="3"/>
  <c r="K26" i="3"/>
  <c r="A26" i="3"/>
  <c r="R26" i="3" s="1"/>
  <c r="AK7" i="3" s="1"/>
  <c r="O25" i="3"/>
  <c r="K25" i="3"/>
  <c r="A25" i="3"/>
  <c r="R25" i="3" s="1"/>
  <c r="AJ7" i="3" s="1"/>
  <c r="O24" i="3"/>
  <c r="K24" i="3"/>
  <c r="A24" i="3"/>
  <c r="R24" i="3" s="1"/>
  <c r="AI7" i="3" s="1"/>
  <c r="O23" i="3"/>
  <c r="K23" i="3"/>
  <c r="A23" i="3"/>
  <c r="R23" i="3" s="1"/>
  <c r="AH7" i="3" s="1"/>
  <c r="O22" i="3"/>
  <c r="K22" i="3"/>
  <c r="A22" i="3"/>
  <c r="R22" i="3" s="1"/>
  <c r="AG7" i="3" s="1"/>
  <c r="O21" i="3"/>
  <c r="K21" i="3"/>
  <c r="A21" i="3"/>
  <c r="R21" i="3" s="1"/>
  <c r="AF7" i="3" s="1"/>
  <c r="O20" i="3"/>
  <c r="K20" i="3"/>
  <c r="A20" i="3"/>
  <c r="R20" i="3" s="1"/>
  <c r="AE7" i="3" s="1"/>
  <c r="K19" i="3"/>
  <c r="A19" i="3"/>
  <c r="R19" i="3" s="1"/>
  <c r="AD7" i="3" s="1"/>
  <c r="K18" i="3"/>
  <c r="A18" i="3"/>
  <c r="R18" i="3" s="1"/>
  <c r="AC7" i="3" s="1"/>
  <c r="K17" i="3"/>
  <c r="A17" i="3"/>
  <c r="R17" i="3" s="1"/>
  <c r="AB7" i="3" s="1"/>
  <c r="K16" i="3"/>
  <c r="A16" i="3"/>
  <c r="R16" i="3" s="1"/>
  <c r="AA7" i="3" s="1"/>
  <c r="K15" i="3"/>
  <c r="A15" i="3"/>
  <c r="R15" i="3" s="1"/>
  <c r="Z7" i="3" s="1"/>
  <c r="K14" i="3"/>
  <c r="A14" i="3"/>
  <c r="R14" i="3" s="1"/>
  <c r="Y7" i="3" s="1"/>
  <c r="K13" i="3"/>
  <c r="A13" i="3"/>
  <c r="R13" i="3" s="1"/>
  <c r="X7" i="3" s="1"/>
  <c r="K12" i="3"/>
  <c r="A12" i="3"/>
  <c r="R12" i="3" s="1"/>
  <c r="W7" i="3" s="1"/>
  <c r="K11" i="3"/>
  <c r="A11" i="3"/>
  <c r="R11" i="3" s="1"/>
  <c r="V7" i="3" s="1"/>
  <c r="K10" i="3"/>
  <c r="A10" i="3"/>
  <c r="R10" i="3" s="1"/>
  <c r="U7" i="3" s="1"/>
  <c r="K9" i="3"/>
  <c r="A9" i="3"/>
  <c r="R9" i="3" s="1"/>
  <c r="T7" i="3" s="1"/>
  <c r="K8" i="3"/>
  <c r="A8" i="3"/>
  <c r="R8" i="3" s="1"/>
  <c r="S7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E8" i="3" l="1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F29" i="3"/>
  <c r="G29" i="3"/>
  <c r="H29" i="3" s="1"/>
  <c r="E30" i="3"/>
  <c r="F30" i="3"/>
  <c r="G30" i="3"/>
  <c r="H30" i="3" s="1"/>
  <c r="E31" i="3"/>
  <c r="F31" i="3"/>
  <c r="G31" i="3"/>
  <c r="H31" i="3" s="1"/>
  <c r="H8" i="3" l="1"/>
  <c r="J8" i="3"/>
  <c r="L8" i="3" s="1"/>
  <c r="M19" i="3"/>
  <c r="H9" i="3"/>
  <c r="J9" i="3"/>
  <c r="L9" i="3" s="1"/>
  <c r="M20" i="3"/>
  <c r="H10" i="3"/>
  <c r="J10" i="3"/>
  <c r="L10" i="3" s="1"/>
  <c r="M21" i="3"/>
  <c r="H11" i="3"/>
  <c r="J11" i="3"/>
  <c r="L11" i="3" s="1"/>
  <c r="M22" i="3"/>
  <c r="H12" i="3"/>
  <c r="J12" i="3"/>
  <c r="L12" i="3" s="1"/>
  <c r="M23" i="3"/>
  <c r="H13" i="3"/>
  <c r="J13" i="3"/>
  <c r="L13" i="3" s="1"/>
  <c r="M24" i="3"/>
  <c r="H14" i="3"/>
  <c r="J14" i="3"/>
  <c r="L14" i="3" s="1"/>
  <c r="M25" i="3"/>
  <c r="H15" i="3"/>
  <c r="J15" i="3"/>
  <c r="L15" i="3" s="1"/>
  <c r="M26" i="3"/>
  <c r="H16" i="3"/>
  <c r="J16" i="3"/>
  <c r="L16" i="3" s="1"/>
  <c r="M27" i="3"/>
  <c r="H17" i="3"/>
  <c r="J17" i="3"/>
  <c r="M28" i="3"/>
  <c r="H18" i="3"/>
  <c r="J18" i="3"/>
  <c r="M29" i="3"/>
  <c r="H19" i="3"/>
  <c r="J19" i="3"/>
  <c r="M30" i="3"/>
  <c r="H20" i="3"/>
  <c r="J20" i="3"/>
  <c r="M31" i="3"/>
  <c r="J33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L17" i="3" l="1"/>
  <c r="N29" i="3"/>
  <c r="L18" i="3"/>
  <c r="N30" i="3"/>
  <c r="L19" i="3"/>
  <c r="N31" i="3"/>
  <c r="L20" i="3"/>
  <c r="N20" i="3"/>
  <c r="L21" i="3"/>
  <c r="N21" i="3"/>
  <c r="L22" i="3"/>
  <c r="N22" i="3"/>
  <c r="L23" i="3"/>
  <c r="N23" i="3"/>
  <c r="L24" i="3"/>
  <c r="N24" i="3"/>
  <c r="L25" i="3"/>
  <c r="N25" i="3"/>
  <c r="L26" i="3"/>
  <c r="N26" i="3"/>
  <c r="L27" i="3"/>
  <c r="N27" i="3"/>
  <c r="L28" i="3"/>
  <c r="N28" i="3"/>
  <c r="H33" i="3"/>
  <c r="H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<sst xmlns="http://schemas.openxmlformats.org/spreadsheetml/2006/main" count="134" uniqueCount="62">
  <si>
    <t>Paid Percentages</t>
  </si>
  <si>
    <t xml:space="preserve"> </t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</si>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</sst>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0.70866441299143368</c:v>
                </c:pt>
                <c:pt idx="1">
                  <c:v>0.70866441299143368</c:v>
                </c:pt>
                <c:pt idx="2">
                  <c:v>0.70866441299143368</c:v>
                </c:pt>
                <c:pt idx="3">
                  <c:v>0.82190381390131506</c:v>
                </c:pt>
                <c:pt idx="4">
                  <c:v>0.82190381390131506</c:v>
                </c:pt>
                <c:pt idx="5">
                  <c:v>0.84332343296953527</c:v>
                </c:pt>
                <c:pt idx="6">
                  <c:v>0.84332343296953527</c:v>
                </c:pt>
                <c:pt idx="7">
                  <c:v>0.84332343296953527</c:v>
                </c:pt>
                <c:pt idx="8">
                  <c:v>0.85436314769783439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C-4AF3-AEE7-7C9CC6BF358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0.52481272404688895</c:v>
                </c:pt>
                <c:pt idx="1">
                  <c:v>0.52481272404688895</c:v>
                </c:pt>
                <c:pt idx="2">
                  <c:v>0.52481272404688895</c:v>
                </c:pt>
                <c:pt idx="3">
                  <c:v>0.8002463522700789</c:v>
                </c:pt>
                <c:pt idx="4">
                  <c:v>0.8002463522700789</c:v>
                </c:pt>
                <c:pt idx="5">
                  <c:v>0.8345620272984422</c:v>
                </c:pt>
                <c:pt idx="6">
                  <c:v>0.8345620272984422</c:v>
                </c:pt>
                <c:pt idx="7">
                  <c:v>0.8345620272984422</c:v>
                </c:pt>
                <c:pt idx="8">
                  <c:v>0.84621908654137412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C-4AF3-AEE7-7C9CC6BF358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0.26761230731445368</c:v>
                </c:pt>
                <c:pt idx="1">
                  <c:v>0.26761230731445368</c:v>
                </c:pt>
                <c:pt idx="2">
                  <c:v>0.26761230731445368</c:v>
                </c:pt>
                <c:pt idx="3">
                  <c:v>0.438330503359881</c:v>
                </c:pt>
                <c:pt idx="4">
                  <c:v>0.438330503359881</c:v>
                </c:pt>
                <c:pt idx="5">
                  <c:v>0.4583314261302085</c:v>
                </c:pt>
                <c:pt idx="6">
                  <c:v>0.4583314261302085</c:v>
                </c:pt>
                <c:pt idx="7">
                  <c:v>0.4583314261302085</c:v>
                </c:pt>
                <c:pt idx="8">
                  <c:v>0.49649837506293759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C-4AF3-AEE7-7C9CC6BF358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0.26569823085912042</c:v>
                </c:pt>
                <c:pt idx="1">
                  <c:v>0.26569823085912042</c:v>
                </c:pt>
                <c:pt idx="2">
                  <c:v>0.26569823085912042</c:v>
                </c:pt>
                <c:pt idx="3">
                  <c:v>0.43519537813131798</c:v>
                </c:pt>
                <c:pt idx="4">
                  <c:v>0.43519537813131798</c:v>
                </c:pt>
                <c:pt idx="5">
                  <c:v>0.45505324583910439</c:v>
                </c:pt>
                <c:pt idx="6">
                  <c:v>0.45505324583910439</c:v>
                </c:pt>
                <c:pt idx="7">
                  <c:v>0.45505324583910439</c:v>
                </c:pt>
                <c:pt idx="8">
                  <c:v>0.45505324583910439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C-4AF3-AEE7-7C9CC6BF358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0.47147147446526688</c:v>
                </c:pt>
                <c:pt idx="1">
                  <c:v>0.47147147446526688</c:v>
                </c:pt>
                <c:pt idx="2">
                  <c:v>0.47147147446526688</c:v>
                </c:pt>
                <c:pt idx="3">
                  <c:v>0.56576576935832035</c:v>
                </c:pt>
                <c:pt idx="4">
                  <c:v>0.56576576935832035</c:v>
                </c:pt>
                <c:pt idx="5">
                  <c:v>0.57035190097357324</c:v>
                </c:pt>
                <c:pt idx="6">
                  <c:v>0.57035190097357324</c:v>
                </c:pt>
                <c:pt idx="7">
                  <c:v>0.57035190097357324</c:v>
                </c:pt>
                <c:pt idx="8">
                  <c:v>0.6831595926348023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CC-4AF3-AEE7-7C9CC6BF358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0.37608081502528262</c:v>
                </c:pt>
                <c:pt idx="1">
                  <c:v>0.37608081502528262</c:v>
                </c:pt>
                <c:pt idx="2">
                  <c:v>0.37608081502528262</c:v>
                </c:pt>
                <c:pt idx="3">
                  <c:v>0.50144108670037668</c:v>
                </c:pt>
                <c:pt idx="4">
                  <c:v>0.50144108670037668</c:v>
                </c:pt>
                <c:pt idx="5">
                  <c:v>0.50753815445911998</c:v>
                </c:pt>
                <c:pt idx="6">
                  <c:v>0.50753815445911998</c:v>
                </c:pt>
                <c:pt idx="7">
                  <c:v>0.50753815445911998</c:v>
                </c:pt>
                <c:pt idx="8">
                  <c:v>0.63301815973481557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CC-4AF3-AEE7-7C9CC6BF358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0.27608021297313562</c:v>
                </c:pt>
                <c:pt idx="1">
                  <c:v>0.27608021297313562</c:v>
                </c:pt>
                <c:pt idx="2">
                  <c:v>0.27608021297313562</c:v>
                </c:pt>
                <c:pt idx="3">
                  <c:v>0.41412031945970351</c:v>
                </c:pt>
                <c:pt idx="4">
                  <c:v>0.41412031945970351</c:v>
                </c:pt>
                <c:pt idx="5">
                  <c:v>0.4241909726829281</c:v>
                </c:pt>
                <c:pt idx="6">
                  <c:v>0.4241909726829281</c:v>
                </c:pt>
                <c:pt idx="7">
                  <c:v>0.4241909726829281</c:v>
                </c:pt>
                <c:pt idx="8">
                  <c:v>0.56402278637026348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CC-4AF3-AEE7-7C9CC6BF358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0.36168455826157242</c:v>
                </c:pt>
                <c:pt idx="1">
                  <c:v>0.36168455826157242</c:v>
                </c:pt>
                <c:pt idx="2">
                  <c:v>0.36168455826157242</c:v>
                </c:pt>
                <c:pt idx="3">
                  <c:v>0.54252683739235852</c:v>
                </c:pt>
                <c:pt idx="4">
                  <c:v>0.54252683739235852</c:v>
                </c:pt>
                <c:pt idx="5">
                  <c:v>0.55572010366530911</c:v>
                </c:pt>
                <c:pt idx="6">
                  <c:v>0.55572010366530911</c:v>
                </c:pt>
                <c:pt idx="7">
                  <c:v>0.55572010366530911</c:v>
                </c:pt>
                <c:pt idx="8">
                  <c:v>0.55572010366530911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CC-4AF3-AEE7-7C9CC6BF358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0.26665183423184358</c:v>
                </c:pt>
                <c:pt idx="1">
                  <c:v>0.26665183423184358</c:v>
                </c:pt>
                <c:pt idx="2">
                  <c:v>0.26665183423184358</c:v>
                </c:pt>
                <c:pt idx="3">
                  <c:v>0.43675731469008872</c:v>
                </c:pt>
                <c:pt idx="4">
                  <c:v>0.43675731469008872</c:v>
                </c:pt>
                <c:pt idx="5">
                  <c:v>0.45668645321349183</c:v>
                </c:pt>
                <c:pt idx="6">
                  <c:v>0.45668645321349183</c:v>
                </c:pt>
                <c:pt idx="7">
                  <c:v>0.45668645321349183</c:v>
                </c:pt>
                <c:pt idx="8">
                  <c:v>0.474873232651431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CC-4AF3-AEE7-7C9CC6BF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1.159792701360397</c:v>
                </c:pt>
                <c:pt idx="3">
                  <c:v>1</c:v>
                </c:pt>
                <c:pt idx="4">
                  <c:v>1.026060980258199</c:v>
                </c:pt>
                <c:pt idx="5">
                  <c:v>1</c:v>
                </c:pt>
                <c:pt idx="6">
                  <c:v>1</c:v>
                </c:pt>
                <c:pt idx="7">
                  <c:v>1.01309072450344</c:v>
                </c:pt>
                <c:pt idx="8">
                  <c:v>1.170462469846222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5-4526-B6D6-1A55E0F9C7B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1.5248226950354611</c:v>
                </c:pt>
                <c:pt idx="3">
                  <c:v>1</c:v>
                </c:pt>
                <c:pt idx="4">
                  <c:v>1.0428813888760871</c:v>
                </c:pt>
                <c:pt idx="5">
                  <c:v>1</c:v>
                </c:pt>
                <c:pt idx="6">
                  <c:v>1</c:v>
                </c:pt>
                <c:pt idx="7">
                  <c:v>1.013967876396997</c:v>
                </c:pt>
                <c:pt idx="8">
                  <c:v>1.18172706797143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5-4526-B6D6-1A55E0F9C7B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1.6379310344827589</c:v>
                </c:pt>
                <c:pt idx="3">
                  <c:v>1</c:v>
                </c:pt>
                <c:pt idx="4">
                  <c:v>1.0456297762008731</c:v>
                </c:pt>
                <c:pt idx="5">
                  <c:v>1</c:v>
                </c:pt>
                <c:pt idx="6">
                  <c:v>1</c:v>
                </c:pt>
                <c:pt idx="7">
                  <c:v>1.083273689641971</c:v>
                </c:pt>
                <c:pt idx="8">
                  <c:v>2.014105282566609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5-4526-B6D6-1A55E0F9C7B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1.6379310344827589</c:v>
                </c:pt>
                <c:pt idx="3">
                  <c:v>1</c:v>
                </c:pt>
                <c:pt idx="4">
                  <c:v>1.0456297762008731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2.1975450326830002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5-4526-B6D6-1A55E0F9C7B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1.2</c:v>
                </c:pt>
                <c:pt idx="3">
                  <c:v>1</c:v>
                </c:pt>
                <c:pt idx="4">
                  <c:v>1.008106060606061</c:v>
                </c:pt>
                <c:pt idx="5">
                  <c:v>1</c:v>
                </c:pt>
                <c:pt idx="6">
                  <c:v>1</c:v>
                </c:pt>
                <c:pt idx="7">
                  <c:v>1.197786123739869</c:v>
                </c:pt>
                <c:pt idx="8">
                  <c:v>1.463786808794137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5-4526-B6D6-1A55E0F9C7B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1.333333333333333</c:v>
                </c:pt>
                <c:pt idx="3">
                  <c:v>1</c:v>
                </c:pt>
                <c:pt idx="4">
                  <c:v>1.012159090909091</c:v>
                </c:pt>
                <c:pt idx="5">
                  <c:v>1</c:v>
                </c:pt>
                <c:pt idx="6">
                  <c:v>1</c:v>
                </c:pt>
                <c:pt idx="7">
                  <c:v>1.2472326546748369</c:v>
                </c:pt>
                <c:pt idx="8">
                  <c:v>1.579733510992672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5-4526-B6D6-1A55E0F9C7B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1.0243181818181819</c:v>
                </c:pt>
                <c:pt idx="5">
                  <c:v>1</c:v>
                </c:pt>
                <c:pt idx="6">
                  <c:v>1</c:v>
                </c:pt>
                <c:pt idx="7">
                  <c:v>1.329643539566449</c:v>
                </c:pt>
                <c:pt idx="8">
                  <c:v>1.772978014656895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15-4526-B6D6-1A55E0F9C7B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1.0243181818181819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1.799467021985343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15-4526-B6D6-1A55E0F9C7B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1.6379310344827589</c:v>
                </c:pt>
                <c:pt idx="3">
                  <c:v>1</c:v>
                </c:pt>
                <c:pt idx="4">
                  <c:v>1.0456297762008731</c:v>
                </c:pt>
                <c:pt idx="5">
                  <c:v>1</c:v>
                </c:pt>
                <c:pt idx="6">
                  <c:v>1</c:v>
                </c:pt>
                <c:pt idx="7">
                  <c:v>1.0416368448209861</c:v>
                </c:pt>
                <c:pt idx="8">
                  <c:v>2.1058251576248042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15-4526-B6D6-1A55E0F9C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4" x14ac:dyDescent="0.3"/>
  <cols>
    <col min="1" max="1" width="13.44140625" bestFit="1" customWidth="1"/>
    <col min="2" max="2" width="22" bestFit="1" customWidth="1"/>
    <col min="3" max="3" width="12.77734375" bestFit="1" customWidth="1"/>
    <col min="4" max="4" width="12.77734375" customWidth="1"/>
    <col min="5" max="5" width="12.77734375" bestFit="1" customWidth="1"/>
    <col min="6" max="7" width="12.77734375" customWidth="1"/>
    <col min="8" max="8" width="11.21875" customWidth="1"/>
    <col min="9" max="10" width="13.77734375" bestFit="1" customWidth="1"/>
    <col min="11" max="11" width="11.44140625" bestFit="1" customWidth="1"/>
    <col min="12" max="12" width="13.5546875" bestFit="1" customWidth="1"/>
    <col min="13" max="14" width="11.44140625" bestFit="1" customWidth="1"/>
    <col min="15" max="19" width="12.77734375" bestFit="1" customWidth="1"/>
    <col min="20" max="27" width="11.44140625" bestFit="1" customWidth="1"/>
  </cols>
  <sheetData>
    <row r="1" spans="1:10" ht="15.6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6" customHeight="1" x14ac:dyDescent="0.3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6" customHeight="1" x14ac:dyDescent="0.3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6" customHeight="1" x14ac:dyDescent="0.3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6" customHeight="1" x14ac:dyDescent="0.3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6" customHeight="1" x14ac:dyDescent="0.3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6" customHeight="1" x14ac:dyDescent="0.3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0.26569823085912042</v>
      </c>
      <c r="F7" s="5">
        <v>0.26761230731445368</v>
      </c>
      <c r="G7" s="5">
        <v>0.52481272404688895</v>
      </c>
      <c r="H7" s="4">
        <f t="shared" ref="H7:H29" si="3">+I7/I8</f>
        <v>1</v>
      </c>
      <c r="I7" s="5">
        <v>0.26665183423184358</v>
      </c>
      <c r="J7" s="5">
        <f t="shared" ref="J7:J30" si="4">I7</f>
        <v>0.26665183423184358</v>
      </c>
    </row>
    <row r="8" spans="1:10" ht="15.6" customHeight="1" x14ac:dyDescent="0.3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0.26569823085912042</v>
      </c>
      <c r="F8" s="5">
        <v>0.26761230731445368</v>
      </c>
      <c r="G8" s="5">
        <v>0.52481272404688895</v>
      </c>
      <c r="H8" s="4">
        <f t="shared" si="3"/>
        <v>1</v>
      </c>
      <c r="I8" s="5">
        <v>0.26665183423184358</v>
      </c>
      <c r="J8" s="5">
        <f t="shared" si="4"/>
        <v>0.26665183423184358</v>
      </c>
    </row>
    <row r="9" spans="1:10" ht="15.6" customHeight="1" x14ac:dyDescent="0.3">
      <c r="A9" s="3">
        <f t="shared" si="5"/>
        <v>2</v>
      </c>
      <c r="B9" s="4">
        <f t="shared" si="0"/>
        <v>0.61052631578947358</v>
      </c>
      <c r="C9" s="4">
        <f t="shared" si="1"/>
        <v>0.61052631578947369</v>
      </c>
      <c r="D9" s="4">
        <f t="shared" si="2"/>
        <v>0.65581395348837213</v>
      </c>
      <c r="E9" s="5">
        <v>0.26569823085912042</v>
      </c>
      <c r="F9" s="5">
        <v>0.26761230731445368</v>
      </c>
      <c r="G9" s="5">
        <v>0.52481272404688895</v>
      </c>
      <c r="H9" s="4">
        <f t="shared" si="3"/>
        <v>0.61052631578947358</v>
      </c>
      <c r="I9" s="5">
        <v>0.26665183423184358</v>
      </c>
      <c r="J9" s="5">
        <f t="shared" si="4"/>
        <v>0.26665183423184358</v>
      </c>
    </row>
    <row r="10" spans="1:10" ht="15.6" customHeight="1" x14ac:dyDescent="0.3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0.43519537813131798</v>
      </c>
      <c r="F10" s="5">
        <v>0.438330503359881</v>
      </c>
      <c r="G10" s="5">
        <v>0.8002463522700789</v>
      </c>
      <c r="H10" s="4">
        <f t="shared" si="3"/>
        <v>1</v>
      </c>
      <c r="I10" s="5">
        <v>0.43675731469008872</v>
      </c>
      <c r="J10" s="5">
        <f t="shared" si="4"/>
        <v>0.43675731469008872</v>
      </c>
    </row>
    <row r="11" spans="1:10" ht="15.6" customHeight="1" x14ac:dyDescent="0.3">
      <c r="A11" s="3">
        <f t="shared" si="5"/>
        <v>4</v>
      </c>
      <c r="B11" s="4">
        <f t="shared" si="0"/>
        <v>0.95636144145907775</v>
      </c>
      <c r="C11" s="4">
        <f t="shared" si="1"/>
        <v>0.95636144145907775</v>
      </c>
      <c r="D11" s="4">
        <f t="shared" si="2"/>
        <v>0.95888181596346234</v>
      </c>
      <c r="E11" s="5">
        <v>0.43519537813131798</v>
      </c>
      <c r="F11" s="5">
        <v>0.438330503359881</v>
      </c>
      <c r="G11" s="5">
        <v>0.8002463522700789</v>
      </c>
      <c r="H11" s="4">
        <f t="shared" si="3"/>
        <v>0.95636144145907775</v>
      </c>
      <c r="I11" s="5">
        <v>0.43675731469008872</v>
      </c>
      <c r="J11" s="5">
        <f t="shared" si="4"/>
        <v>0.43675731469008872</v>
      </c>
    </row>
    <row r="12" spans="1:10" ht="15.6" customHeight="1" x14ac:dyDescent="0.3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0.45505324583910439</v>
      </c>
      <c r="F12" s="5">
        <v>0.4583314261302085</v>
      </c>
      <c r="G12" s="5">
        <v>0.8345620272984422</v>
      </c>
      <c r="H12" s="4">
        <f t="shared" si="3"/>
        <v>1</v>
      </c>
      <c r="I12" s="5">
        <v>0.45668645321349183</v>
      </c>
      <c r="J12" s="5">
        <f t="shared" si="4"/>
        <v>0.45668645321349183</v>
      </c>
    </row>
    <row r="13" spans="1:10" ht="15.6" customHeight="1" x14ac:dyDescent="0.3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5">
        <v>0.45505324583910439</v>
      </c>
      <c r="F13" s="5">
        <v>0.4583314261302085</v>
      </c>
      <c r="G13" s="5">
        <v>0.8345620272984422</v>
      </c>
      <c r="H13" s="4">
        <f t="shared" si="3"/>
        <v>1</v>
      </c>
      <c r="I13" s="5">
        <v>0.45668645321349183</v>
      </c>
      <c r="J13" s="5">
        <f t="shared" si="4"/>
        <v>0.45668645321349183</v>
      </c>
    </row>
    <row r="14" spans="1:10" ht="15.6" customHeight="1" x14ac:dyDescent="0.3">
      <c r="A14" s="3">
        <f t="shared" si="5"/>
        <v>7</v>
      </c>
      <c r="B14" s="4">
        <f t="shared" si="0"/>
        <v>1</v>
      </c>
      <c r="C14" s="4">
        <f t="shared" si="1"/>
        <v>0.92312774653514029</v>
      </c>
      <c r="D14" s="4">
        <f t="shared" si="2"/>
        <v>0.98622453755968076</v>
      </c>
      <c r="E14" s="5">
        <v>0.45505324583910439</v>
      </c>
      <c r="F14" s="5">
        <v>0.4583314261302085</v>
      </c>
      <c r="G14" s="5">
        <v>0.8345620272984422</v>
      </c>
      <c r="H14" s="4">
        <f t="shared" si="3"/>
        <v>0.96170182232341417</v>
      </c>
      <c r="I14" s="5">
        <v>0.45668645321349183</v>
      </c>
      <c r="J14" s="5">
        <f t="shared" si="4"/>
        <v>0.45668645321349183</v>
      </c>
    </row>
    <row r="15" spans="1:10" ht="15.6" customHeight="1" x14ac:dyDescent="0.3">
      <c r="A15" s="3">
        <f t="shared" si="5"/>
        <v>8</v>
      </c>
      <c r="B15" s="4">
        <f t="shared" si="0"/>
        <v>0.45505324583910439</v>
      </c>
      <c r="C15" s="4">
        <f t="shared" si="1"/>
        <v>0.49649837506293759</v>
      </c>
      <c r="D15" s="4">
        <f t="shared" si="2"/>
        <v>0.84621908654137412</v>
      </c>
      <c r="E15" s="5">
        <v>0.45505324583910439</v>
      </c>
      <c r="F15" s="5">
        <v>0.49649837506293759</v>
      </c>
      <c r="G15" s="5">
        <v>0.84621908654137412</v>
      </c>
      <c r="H15" s="4">
        <f t="shared" si="3"/>
        <v>0.474873232651431</v>
      </c>
      <c r="I15" s="5">
        <v>0.474873232651431</v>
      </c>
      <c r="J15" s="5">
        <f t="shared" si="4"/>
        <v>0.474873232651431</v>
      </c>
    </row>
    <row r="16" spans="1:10" ht="15.6" customHeight="1" x14ac:dyDescent="0.3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1</v>
      </c>
      <c r="F16" s="5">
        <v>1</v>
      </c>
      <c r="G16" s="5">
        <v>1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6" customHeight="1" x14ac:dyDescent="0.3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5">
        <v>1</v>
      </c>
      <c r="F17" s="5">
        <v>1</v>
      </c>
      <c r="G17" s="5">
        <v>1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6" customHeight="1" x14ac:dyDescent="0.3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6" customHeight="1" x14ac:dyDescent="0.3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6" customHeight="1" x14ac:dyDescent="0.3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6" customHeight="1" x14ac:dyDescent="0.3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6" customHeight="1" x14ac:dyDescent="0.3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6" customHeight="1" x14ac:dyDescent="0.3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6" customHeight="1" x14ac:dyDescent="0.3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6" customHeight="1" x14ac:dyDescent="0.3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6" customHeight="1" x14ac:dyDescent="0.3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6" customHeight="1" x14ac:dyDescent="0.3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6" customHeight="1" x14ac:dyDescent="0.3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6" customHeight="1" x14ac:dyDescent="0.3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6" customHeight="1" x14ac:dyDescent="0.3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6" customHeight="1" x14ac:dyDescent="0.3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6" customHeight="1" x14ac:dyDescent="0.3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6" customHeight="1" x14ac:dyDescent="0.3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6" customHeight="1" x14ac:dyDescent="0.3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6" customHeight="1" x14ac:dyDescent="0.3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6" customHeight="1" x14ac:dyDescent="0.3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v>1</v>
      </c>
      <c r="W39" s="4">
        <v>1</v>
      </c>
      <c r="X39" s="4"/>
    </row>
    <row r="40" spans="1:24" ht="15.6" customHeight="1" x14ac:dyDescent="0.3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6" customHeight="1" x14ac:dyDescent="0.3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1</v>
      </c>
      <c r="U41" s="4">
        <v>1</v>
      </c>
      <c r="V41" s="4"/>
    </row>
    <row r="42" spans="1:24" ht="15.6" customHeight="1" x14ac:dyDescent="0.3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6" customHeight="1" x14ac:dyDescent="0.3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6" customHeight="1" x14ac:dyDescent="0.3">
      <c r="A44" s="1">
        <f t="shared" si="6"/>
        <v>6</v>
      </c>
      <c r="B44" s="4"/>
      <c r="C44" s="4"/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6" customHeight="1" x14ac:dyDescent="0.3">
      <c r="A45" s="1">
        <f t="shared" si="6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v>1</v>
      </c>
      <c r="Q45" s="4">
        <v>1</v>
      </c>
      <c r="R45" s="4"/>
      <c r="S45" s="4"/>
      <c r="T45" s="4"/>
      <c r="U45" s="4"/>
      <c r="V45" s="4"/>
    </row>
    <row r="46" spans="1:24" ht="15.6" customHeight="1" x14ac:dyDescent="0.3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6" customHeight="1" x14ac:dyDescent="0.3">
      <c r="A47" s="1">
        <f t="shared" si="6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6" customHeight="1" x14ac:dyDescent="0.3">
      <c r="A48" s="1">
        <f t="shared" si="6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6" customHeight="1" x14ac:dyDescent="0.3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1.72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6" customHeight="1" x14ac:dyDescent="0.3">
      <c r="A50" s="1">
        <f t="shared" si="6"/>
        <v>12</v>
      </c>
      <c r="B50" s="4"/>
      <c r="C50" s="4"/>
      <c r="D50" s="4"/>
      <c r="E50" s="4"/>
      <c r="F50" s="4">
        <v>0.99999999999999989</v>
      </c>
      <c r="G50" s="4">
        <v>0.99999999999999989</v>
      </c>
      <c r="H50" s="4">
        <v>0.99999999999999989</v>
      </c>
      <c r="I50" s="4">
        <v>1.988930618699347</v>
      </c>
      <c r="J50" s="4">
        <v>1</v>
      </c>
      <c r="K50" s="4">
        <v>1</v>
      </c>
      <c r="L50" s="4">
        <v>1</v>
      </c>
      <c r="U50" s="4"/>
      <c r="V50" s="4"/>
    </row>
    <row r="51" spans="1:22" ht="15.6" customHeight="1" x14ac:dyDescent="0.3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6" customHeight="1" x14ac:dyDescent="0.3">
      <c r="A52" s="1">
        <f t="shared" si="6"/>
        <v>14</v>
      </c>
      <c r="B52" s="4"/>
      <c r="C52" s="4"/>
      <c r="D52" s="4"/>
      <c r="E52" s="4"/>
      <c r="F52" s="4"/>
      <c r="G52" s="4"/>
      <c r="H52" s="4">
        <v>1</v>
      </c>
      <c r="I52" s="4">
        <v>1</v>
      </c>
      <c r="J52" s="4">
        <v>2.5989340439706869</v>
      </c>
      <c r="V52" s="4"/>
    </row>
    <row r="53" spans="1:22" ht="15.6" customHeight="1" x14ac:dyDescent="0.3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6" customHeight="1" x14ac:dyDescent="0.3">
      <c r="A54" s="1">
        <f t="shared" si="6"/>
        <v>16</v>
      </c>
      <c r="B54" s="4"/>
      <c r="C54" s="4"/>
      <c r="D54" s="4"/>
      <c r="E54" s="4">
        <v>1</v>
      </c>
      <c r="F54" s="4">
        <v>1.048636363636364</v>
      </c>
      <c r="G54" s="4">
        <v>1</v>
      </c>
      <c r="H54" s="4">
        <v>1</v>
      </c>
    </row>
    <row r="55" spans="1:22" ht="15.6" customHeight="1" x14ac:dyDescent="0.3">
      <c r="A55" s="1">
        <f t="shared" si="6"/>
        <v>17</v>
      </c>
      <c r="B55" s="4"/>
      <c r="C55" s="4"/>
      <c r="D55" s="4"/>
      <c r="E55" s="4">
        <v>1</v>
      </c>
      <c r="F55" s="4">
        <v>1</v>
      </c>
      <c r="G55" s="4">
        <v>1</v>
      </c>
    </row>
    <row r="56" spans="1:22" ht="15.6" customHeight="1" x14ac:dyDescent="0.3">
      <c r="A56" s="1">
        <f t="shared" si="6"/>
        <v>18</v>
      </c>
      <c r="B56" s="4"/>
      <c r="C56" s="4"/>
      <c r="D56" s="4"/>
      <c r="E56" s="4"/>
      <c r="F56" s="4"/>
    </row>
    <row r="57" spans="1:22" ht="15.6" customHeight="1" x14ac:dyDescent="0.3">
      <c r="A57" s="1">
        <f t="shared" si="6"/>
        <v>19</v>
      </c>
      <c r="B57" s="4"/>
      <c r="C57" s="4"/>
      <c r="D57" s="4">
        <v>2</v>
      </c>
      <c r="E57" s="4">
        <v>1</v>
      </c>
    </row>
    <row r="58" spans="1:22" ht="15.6" customHeight="1" x14ac:dyDescent="0.3">
      <c r="A58" s="1">
        <f t="shared" si="6"/>
        <v>20</v>
      </c>
      <c r="B58" s="4"/>
      <c r="C58" s="4">
        <v>1</v>
      </c>
      <c r="D58" s="4">
        <v>1</v>
      </c>
    </row>
    <row r="59" spans="1:22" ht="15.6" customHeight="1" x14ac:dyDescent="0.3">
      <c r="A59" s="1">
        <f t="shared" si="6"/>
        <v>21</v>
      </c>
      <c r="B59" s="4"/>
      <c r="C59" s="4"/>
    </row>
    <row r="60" spans="1:22" ht="15.6" customHeight="1" x14ac:dyDescent="0.3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4" x14ac:dyDescent="0.3"/>
  <cols>
    <col min="1" max="1" width="19.109375" bestFit="1" customWidth="1"/>
    <col min="2" max="10" width="11.77734375" bestFit="1" customWidth="1"/>
    <col min="11" max="11" width="8.77734375" customWidth="1"/>
    <col min="12" max="12" width="4.77734375" customWidth="1"/>
    <col min="13" max="13" width="11.6640625" customWidth="1"/>
    <col min="14" max="14" width="10.109375" bestFit="1" customWidth="1"/>
    <col min="15" max="15" width="9.77734375" bestFit="1" customWidth="1"/>
    <col min="16" max="17" width="8.77734375" bestFit="1" customWidth="1"/>
    <col min="18" max="18" width="9.5546875" bestFit="1" customWidth="1"/>
    <col min="19" max="19" width="9.21875" bestFit="1" customWidth="1"/>
    <col min="20" max="21" width="8.21875" bestFit="1" customWidth="1"/>
    <col min="22" max="22" width="8.5546875" bestFit="1" customWidth="1"/>
    <col min="23" max="23" width="9.5546875" bestFit="1" customWidth="1"/>
    <col min="24" max="24" width="9.21875" bestFit="1" customWidth="1"/>
    <col min="25" max="26" width="8.21875" bestFit="1" customWidth="1"/>
    <col min="27" max="27" width="8.5546875" bestFit="1" customWidth="1"/>
  </cols>
  <sheetData>
    <row r="1" spans="1:27" ht="28.8" customHeight="1" x14ac:dyDescent="0.3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">
      <c r="A2" s="31">
        <v>1</v>
      </c>
      <c r="B2" s="32">
        <v>0.70866441299143368</v>
      </c>
      <c r="C2" s="32">
        <v>0.52481272404688895</v>
      </c>
      <c r="D2" s="32">
        <v>0.26761230731445368</v>
      </c>
      <c r="E2" s="32">
        <v>0.26569823085912042</v>
      </c>
      <c r="F2" s="32">
        <v>0.47147147446526688</v>
      </c>
      <c r="G2" s="32">
        <v>0.37608081502528262</v>
      </c>
      <c r="H2" s="32">
        <v>0.27608021297313562</v>
      </c>
      <c r="I2" s="32">
        <v>0.36168455826157242</v>
      </c>
      <c r="J2" s="32">
        <v>0.26665183423184358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">
      <c r="A3">
        <f t="shared" ref="A3:A24" si="0">+A2+1</f>
        <v>2</v>
      </c>
      <c r="B3" s="32">
        <v>0.70866441299143368</v>
      </c>
      <c r="C3" s="32">
        <v>0.52481272404688895</v>
      </c>
      <c r="D3" s="32">
        <v>0.26761230731445368</v>
      </c>
      <c r="E3" s="32">
        <v>0.26569823085912042</v>
      </c>
      <c r="F3" s="32">
        <v>0.47147147446526688</v>
      </c>
      <c r="G3" s="32">
        <v>0.37608081502528262</v>
      </c>
      <c r="H3" s="32">
        <v>0.27608021297313562</v>
      </c>
      <c r="I3" s="32">
        <v>0.36168455826157242</v>
      </c>
      <c r="J3" s="32">
        <v>0.26665183423184358</v>
      </c>
      <c r="M3">
        <f t="shared" ref="M3:M24" si="1">+M2+1</f>
        <v>2</v>
      </c>
      <c r="N3" s="17">
        <v>1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</row>
    <row r="4" spans="1:27" x14ac:dyDescent="0.3">
      <c r="A4">
        <f t="shared" si="0"/>
        <v>3</v>
      </c>
      <c r="B4" s="32">
        <v>0.70866441299143368</v>
      </c>
      <c r="C4" s="32">
        <v>0.52481272404688895</v>
      </c>
      <c r="D4" s="32">
        <v>0.26761230731445368</v>
      </c>
      <c r="E4" s="32">
        <v>0.26569823085912042</v>
      </c>
      <c r="F4" s="32">
        <v>0.47147147446526688</v>
      </c>
      <c r="G4" s="32">
        <v>0.37608081502528262</v>
      </c>
      <c r="H4" s="32">
        <v>0.27608021297313562</v>
      </c>
      <c r="I4" s="32">
        <v>0.36168455826157242</v>
      </c>
      <c r="J4" s="32">
        <v>0.26665183423184358</v>
      </c>
      <c r="M4">
        <f t="shared" si="1"/>
        <v>3</v>
      </c>
      <c r="N4" s="17">
        <v>1.159792701360397</v>
      </c>
      <c r="O4" s="17">
        <v>1.5248226950354611</v>
      </c>
      <c r="P4" s="17">
        <v>1.6379310344827589</v>
      </c>
      <c r="Q4" s="17">
        <v>1.6379310344827589</v>
      </c>
      <c r="R4" s="17">
        <v>1.2</v>
      </c>
      <c r="S4" s="17">
        <v>1.333333333333333</v>
      </c>
      <c r="T4" s="17">
        <v>1.5</v>
      </c>
      <c r="U4" s="17">
        <v>1.5</v>
      </c>
      <c r="V4" s="17">
        <v>1.6379310344827589</v>
      </c>
    </row>
    <row r="5" spans="1:27" x14ac:dyDescent="0.3">
      <c r="A5">
        <f t="shared" si="0"/>
        <v>4</v>
      </c>
      <c r="B5" s="32">
        <v>0.82190381390131506</v>
      </c>
      <c r="C5" s="32">
        <v>0.8002463522700789</v>
      </c>
      <c r="D5" s="32">
        <v>0.438330503359881</v>
      </c>
      <c r="E5" s="32">
        <v>0.43519537813131798</v>
      </c>
      <c r="F5" s="32">
        <v>0.56576576935832035</v>
      </c>
      <c r="G5" s="32">
        <v>0.50144108670037668</v>
      </c>
      <c r="H5" s="32">
        <v>0.41412031945970351</v>
      </c>
      <c r="I5" s="32">
        <v>0.54252683739235852</v>
      </c>
      <c r="J5" s="32">
        <v>0.43675731469008872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">
      <c r="A6">
        <f t="shared" si="0"/>
        <v>5</v>
      </c>
      <c r="B6" s="32">
        <v>0.82190381390131506</v>
      </c>
      <c r="C6" s="32">
        <v>0.8002463522700789</v>
      </c>
      <c r="D6" s="32">
        <v>0.438330503359881</v>
      </c>
      <c r="E6" s="32">
        <v>0.43519537813131798</v>
      </c>
      <c r="F6" s="32">
        <v>0.56576576935832035</v>
      </c>
      <c r="G6" s="32">
        <v>0.50144108670037668</v>
      </c>
      <c r="H6" s="32">
        <v>0.41412031945970351</v>
      </c>
      <c r="I6" s="32">
        <v>0.54252683739235852</v>
      </c>
      <c r="J6" s="32">
        <v>0.43675731469008872</v>
      </c>
      <c r="M6">
        <f t="shared" si="1"/>
        <v>5</v>
      </c>
      <c r="N6" s="17">
        <v>1.026060980258199</v>
      </c>
      <c r="O6" s="17">
        <v>1.0428813888760871</v>
      </c>
      <c r="P6" s="17">
        <v>1.0456297762008731</v>
      </c>
      <c r="Q6" s="17">
        <v>1.0456297762008731</v>
      </c>
      <c r="R6" s="17">
        <v>1.008106060606061</v>
      </c>
      <c r="S6" s="17">
        <v>1.012159090909091</v>
      </c>
      <c r="T6" s="17">
        <v>1.0243181818181819</v>
      </c>
      <c r="U6" s="17">
        <v>1.0243181818181819</v>
      </c>
      <c r="V6" s="17">
        <v>1.0456297762008731</v>
      </c>
    </row>
    <row r="7" spans="1:27" x14ac:dyDescent="0.3">
      <c r="A7">
        <f t="shared" si="0"/>
        <v>6</v>
      </c>
      <c r="B7" s="32">
        <v>0.84332343296953527</v>
      </c>
      <c r="C7" s="32">
        <v>0.8345620272984422</v>
      </c>
      <c r="D7" s="32">
        <v>0.4583314261302085</v>
      </c>
      <c r="E7" s="32">
        <v>0.45505324583910439</v>
      </c>
      <c r="F7" s="32">
        <v>0.57035190097357324</v>
      </c>
      <c r="G7" s="32">
        <v>0.50753815445911998</v>
      </c>
      <c r="H7" s="32">
        <v>0.4241909726829281</v>
      </c>
      <c r="I7" s="32">
        <v>0.55572010366530911</v>
      </c>
      <c r="J7" s="32">
        <v>0.45668645321349183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">
      <c r="A8">
        <f t="shared" si="0"/>
        <v>7</v>
      </c>
      <c r="B8" s="32">
        <v>0.84332343296953527</v>
      </c>
      <c r="C8" s="32">
        <v>0.8345620272984422</v>
      </c>
      <c r="D8" s="32">
        <v>0.4583314261302085</v>
      </c>
      <c r="E8" s="32">
        <v>0.45505324583910439</v>
      </c>
      <c r="F8" s="32">
        <v>0.57035190097357324</v>
      </c>
      <c r="G8" s="32">
        <v>0.50753815445911998</v>
      </c>
      <c r="H8" s="32">
        <v>0.4241909726829281</v>
      </c>
      <c r="I8" s="32">
        <v>0.55572010366530911</v>
      </c>
      <c r="J8" s="32">
        <v>0.45668645321349183</v>
      </c>
      <c r="M8">
        <f t="shared" si="1"/>
        <v>7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</row>
    <row r="9" spans="1:27" x14ac:dyDescent="0.3">
      <c r="A9">
        <f t="shared" si="0"/>
        <v>8</v>
      </c>
      <c r="B9" s="32">
        <v>0.84332343296953527</v>
      </c>
      <c r="C9" s="32">
        <v>0.8345620272984422</v>
      </c>
      <c r="D9" s="32">
        <v>0.4583314261302085</v>
      </c>
      <c r="E9" s="32">
        <v>0.45505324583910439</v>
      </c>
      <c r="F9" s="32">
        <v>0.57035190097357324</v>
      </c>
      <c r="G9" s="32">
        <v>0.50753815445911998</v>
      </c>
      <c r="H9" s="32">
        <v>0.4241909726829281</v>
      </c>
      <c r="I9" s="32">
        <v>0.55572010366530911</v>
      </c>
      <c r="J9" s="32">
        <v>0.45668645321349183</v>
      </c>
      <c r="M9">
        <f t="shared" si="1"/>
        <v>8</v>
      </c>
      <c r="N9" s="17">
        <v>1.01309072450344</v>
      </c>
      <c r="O9" s="17">
        <v>1.013967876396997</v>
      </c>
      <c r="P9" s="17">
        <v>1.083273689641971</v>
      </c>
      <c r="Q9" s="17">
        <v>1</v>
      </c>
      <c r="R9" s="17">
        <v>1.197786123739869</v>
      </c>
      <c r="S9" s="17">
        <v>1.2472326546748369</v>
      </c>
      <c r="T9" s="17">
        <v>1.329643539566449</v>
      </c>
      <c r="U9" s="17">
        <v>1</v>
      </c>
      <c r="V9" s="17">
        <v>1.0416368448209861</v>
      </c>
    </row>
    <row r="10" spans="1:27" x14ac:dyDescent="0.3">
      <c r="A10">
        <f t="shared" si="0"/>
        <v>9</v>
      </c>
      <c r="B10" s="32">
        <v>0.85436314769783439</v>
      </c>
      <c r="C10" s="32">
        <v>0.84621908654137412</v>
      </c>
      <c r="D10" s="32">
        <v>0.49649837506293759</v>
      </c>
      <c r="E10" s="32">
        <v>0.45505324583910439</v>
      </c>
      <c r="F10" s="32">
        <v>0.6831595926348023</v>
      </c>
      <c r="G10" s="32">
        <v>0.63301815973481557</v>
      </c>
      <c r="H10" s="32">
        <v>0.56402278637026348</v>
      </c>
      <c r="I10" s="32">
        <v>0.55572010366530911</v>
      </c>
      <c r="J10" s="32">
        <v>0.474873232651431</v>
      </c>
      <c r="M10">
        <f t="shared" si="1"/>
        <v>9</v>
      </c>
      <c r="N10" s="17">
        <v>1.170462469846222</v>
      </c>
      <c r="O10" s="17">
        <v>1.18172706797143</v>
      </c>
      <c r="P10" s="17">
        <v>2.014105282566609</v>
      </c>
      <c r="Q10" s="17">
        <v>2.1975450326830002</v>
      </c>
      <c r="R10" s="17">
        <v>1.463786808794137</v>
      </c>
      <c r="S10" s="17">
        <v>1.579733510992672</v>
      </c>
      <c r="T10" s="17">
        <v>1.772978014656895</v>
      </c>
      <c r="U10" s="17">
        <v>1.799467021985343</v>
      </c>
      <c r="V10" s="17">
        <v>2.1058251576248042</v>
      </c>
    </row>
    <row r="11" spans="1:27" x14ac:dyDescent="0.3">
      <c r="A11">
        <f t="shared" si="0"/>
        <v>10</v>
      </c>
      <c r="B11" s="32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">
      <c r="A12">
        <f t="shared" si="0"/>
        <v>11</v>
      </c>
      <c r="B12" s="32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M12">
        <f t="shared" si="1"/>
        <v>11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</row>
    <row r="13" spans="1:27" x14ac:dyDescent="0.3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/>
      <c r="R14" s="17">
        <v>1</v>
      </c>
      <c r="S14" s="17">
        <v>1</v>
      </c>
      <c r="T14" s="17">
        <v>1</v>
      </c>
      <c r="U14" s="17"/>
      <c r="V14" s="17">
        <v>0.5</v>
      </c>
    </row>
    <row r="15" spans="1:27" x14ac:dyDescent="0.3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/>
      <c r="R15" s="17">
        <v>1</v>
      </c>
      <c r="S15" s="17">
        <v>1</v>
      </c>
      <c r="T15" s="17">
        <v>1</v>
      </c>
      <c r="U15" s="17"/>
      <c r="V15" s="17">
        <v>0.5</v>
      </c>
    </row>
    <row r="16" spans="1:27" x14ac:dyDescent="0.3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/>
      <c r="R19" s="17">
        <v>1</v>
      </c>
      <c r="S19" s="17">
        <v>1</v>
      </c>
      <c r="T19" s="17">
        <v>1</v>
      </c>
      <c r="U19" s="17"/>
      <c r="V19" s="17">
        <v>0.5</v>
      </c>
    </row>
    <row r="20" spans="1:22" x14ac:dyDescent="0.3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  <col min="17" max="17" width="7.21875" customWidth="1"/>
    <col min="18" max="18" width="10.21875" customWidth="1"/>
    <col min="19" max="40" width="11.5546875" bestFit="1" customWidth="1"/>
    <col min="41" max="42" width="10.5546875" bestFit="1" customWidth="1"/>
    <col min="43" max="44" width="11.5546875" bestFit="1" customWidth="1"/>
    <col min="46" max="46" width="10.21875" bestFit="1" customWidth="1"/>
  </cols>
  <sheetData>
    <row r="4" spans="1:44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v>45838</v>
      </c>
      <c r="J4" s="36" t="s">
        <v>39</v>
      </c>
      <c r="K4" s="37"/>
      <c r="L4" s="37"/>
      <c r="M4" s="38"/>
    </row>
    <row r="5" spans="1:44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45108</v>
      </c>
      <c r="T7" s="11">
        <f>R9</f>
        <v>45139</v>
      </c>
      <c r="U7" s="11">
        <f>R10</f>
        <v>45170</v>
      </c>
      <c r="V7" s="11">
        <f>R11</f>
        <v>45200</v>
      </c>
      <c r="W7" s="11">
        <f>R12</f>
        <v>45231</v>
      </c>
      <c r="X7" s="11">
        <f>R13</f>
        <v>45261</v>
      </c>
      <c r="Y7" s="11">
        <f>R14</f>
        <v>45292</v>
      </c>
      <c r="Z7" s="11">
        <f>R15</f>
        <v>45323</v>
      </c>
      <c r="AA7" s="11">
        <f>R16</f>
        <v>45352</v>
      </c>
      <c r="AB7" s="11">
        <f>R17</f>
        <v>45383</v>
      </c>
      <c r="AC7" s="11">
        <f>R18</f>
        <v>45413</v>
      </c>
      <c r="AD7" s="11">
        <f>R19</f>
        <v>45444</v>
      </c>
      <c r="AE7" s="11">
        <f>R20</f>
        <v>45474</v>
      </c>
      <c r="AF7" s="11">
        <f>R21</f>
        <v>45505</v>
      </c>
      <c r="AG7" s="11">
        <f>R22</f>
        <v>45536</v>
      </c>
      <c r="AH7" s="11">
        <f>R23</f>
        <v>45566</v>
      </c>
      <c r="AI7" s="11">
        <f>R24</f>
        <v>45597</v>
      </c>
      <c r="AJ7" s="11">
        <f>R25</f>
        <v>45627</v>
      </c>
      <c r="AK7" s="11">
        <f>R26</f>
        <v>45658</v>
      </c>
      <c r="AL7" s="11">
        <f>R27</f>
        <v>45689</v>
      </c>
      <c r="AM7" s="11">
        <f>R28</f>
        <v>45717</v>
      </c>
      <c r="AN7" s="11">
        <f>R29</f>
        <v>45748</v>
      </c>
      <c r="AO7" s="11">
        <f>R30</f>
        <v>45778</v>
      </c>
      <c r="AP7" s="11">
        <f>R31</f>
        <v>45809</v>
      </c>
      <c r="AQ7" s="11" t="s">
        <v>36</v>
      </c>
      <c r="AR7" s="7" t="s">
        <v>36</v>
      </c>
    </row>
    <row r="8" spans="1:44" x14ac:dyDescent="0.3">
      <c r="A8" s="12">
        <f t="shared" ref="A8:A30" si="0">DATE(YEAR(A9),MONTH(A9)-1,1)</f>
        <v>45108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9731.0108333333319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45108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">
      <c r="A9" s="12">
        <f t="shared" si="0"/>
        <v>45139</v>
      </c>
      <c r="B9" s="13">
        <v>480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480</v>
      </c>
      <c r="H9" s="14">
        <f t="shared" si="4"/>
        <v>0</v>
      </c>
      <c r="I9" s="13">
        <v>9583.9974999999995</v>
      </c>
      <c r="J9" s="13">
        <f t="shared" si="5"/>
        <v>5.0083485518438424</v>
      </c>
      <c r="K9" s="13">
        <f t="shared" si="6"/>
        <v>5.0083485518438424</v>
      </c>
      <c r="L9" s="13">
        <f t="shared" si="7"/>
        <v>0</v>
      </c>
      <c r="M9" s="13"/>
      <c r="N9" s="13"/>
      <c r="O9" s="13"/>
      <c r="P9" s="13"/>
      <c r="R9" s="16">
        <f t="shared" si="8"/>
        <v>45139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>
        <v>480</v>
      </c>
      <c r="AN9" s="17">
        <v>480</v>
      </c>
      <c r="AO9" s="17">
        <v>480</v>
      </c>
      <c r="AP9" s="17"/>
      <c r="AQ9" s="13"/>
      <c r="AR9" s="13"/>
    </row>
    <row r="10" spans="1:44" x14ac:dyDescent="0.3">
      <c r="A10" s="12">
        <f t="shared" si="0"/>
        <v>45170</v>
      </c>
      <c r="B10" s="13">
        <v>240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240</v>
      </c>
      <c r="H10" s="14">
        <f t="shared" si="4"/>
        <v>0</v>
      </c>
      <c r="I10" s="13">
        <v>9521.9908333333333</v>
      </c>
      <c r="J10" s="13">
        <f t="shared" si="5"/>
        <v>2.5204813174135765</v>
      </c>
      <c r="K10" s="13">
        <f t="shared" si="6"/>
        <v>2.5204813174135765</v>
      </c>
      <c r="L10" s="13">
        <f t="shared" si="7"/>
        <v>0</v>
      </c>
      <c r="M10" s="13"/>
      <c r="N10" s="13"/>
      <c r="O10" s="13"/>
      <c r="P10" s="13"/>
      <c r="R10" s="16">
        <f t="shared" si="8"/>
        <v>45170</v>
      </c>
      <c r="S10" s="17"/>
      <c r="T10" s="17"/>
      <c r="U10" s="17">
        <v>240</v>
      </c>
      <c r="V10" s="17">
        <v>240</v>
      </c>
      <c r="W10" s="17">
        <v>240</v>
      </c>
      <c r="X10" s="17">
        <v>240</v>
      </c>
      <c r="Y10" s="17">
        <v>240</v>
      </c>
      <c r="Z10" s="17">
        <v>240</v>
      </c>
      <c r="AA10" s="17">
        <v>240</v>
      </c>
      <c r="AB10" s="17">
        <v>240</v>
      </c>
      <c r="AC10" s="17">
        <v>240</v>
      </c>
      <c r="AD10" s="17">
        <v>240</v>
      </c>
      <c r="AE10" s="17">
        <v>240</v>
      </c>
      <c r="AF10" s="17">
        <v>240</v>
      </c>
      <c r="AG10" s="17">
        <v>240</v>
      </c>
      <c r="AH10" s="17">
        <v>240</v>
      </c>
      <c r="AI10" s="17">
        <v>240</v>
      </c>
      <c r="AJ10" s="17">
        <v>240</v>
      </c>
      <c r="AK10" s="17">
        <v>240</v>
      </c>
      <c r="AL10" s="17">
        <v>240</v>
      </c>
      <c r="AM10" s="17">
        <v>240</v>
      </c>
      <c r="AN10" s="17">
        <v>240</v>
      </c>
      <c r="AO10" s="17"/>
      <c r="AP10" s="17"/>
      <c r="AQ10" s="13"/>
      <c r="AR10" s="13"/>
    </row>
    <row r="11" spans="1:44" x14ac:dyDescent="0.3">
      <c r="A11" s="12">
        <f t="shared" si="0"/>
        <v>45200</v>
      </c>
      <c r="B11" s="13">
        <v>96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96</v>
      </c>
      <c r="H11" s="14">
        <f t="shared" si="4"/>
        <v>0</v>
      </c>
      <c r="I11" s="13">
        <v>9486.600833333332</v>
      </c>
      <c r="J11" s="13">
        <f t="shared" si="5"/>
        <v>1.0119536142248353</v>
      </c>
      <c r="K11" s="13">
        <f t="shared" si="6"/>
        <v>1.0119536142248353</v>
      </c>
      <c r="L11" s="13">
        <f t="shared" si="7"/>
        <v>0</v>
      </c>
      <c r="M11" s="13"/>
      <c r="N11" s="13"/>
      <c r="O11" s="13"/>
      <c r="P11" s="13"/>
      <c r="R11" s="16">
        <f t="shared" si="8"/>
        <v>45200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>
        <v>96</v>
      </c>
      <c r="AL11" s="17">
        <v>96</v>
      </c>
      <c r="AM11" s="17">
        <v>96</v>
      </c>
      <c r="AN11" s="17"/>
      <c r="AO11" s="17"/>
      <c r="AP11" s="17"/>
      <c r="AQ11" s="13"/>
      <c r="AR11" s="13"/>
    </row>
    <row r="12" spans="1:44" x14ac:dyDescent="0.3">
      <c r="A12" s="12">
        <f t="shared" si="0"/>
        <v>45231</v>
      </c>
      <c r="B12" s="13"/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0</v>
      </c>
      <c r="H12" s="14">
        <f t="shared" si="4"/>
        <v>0</v>
      </c>
      <c r="I12" s="13">
        <v>9353.5275000000001</v>
      </c>
      <c r="J12" s="13">
        <f t="shared" si="5"/>
        <v>0</v>
      </c>
      <c r="K12" s="13">
        <f t="shared" si="6"/>
        <v>0</v>
      </c>
      <c r="L12" s="13">
        <f t="shared" si="7"/>
        <v>0</v>
      </c>
      <c r="M12" s="13"/>
      <c r="N12" s="13"/>
      <c r="O12" s="13"/>
      <c r="P12" s="13"/>
      <c r="R12" s="16">
        <f t="shared" si="8"/>
        <v>45231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3"/>
      <c r="AR12" s="13"/>
    </row>
    <row r="13" spans="1:44" x14ac:dyDescent="0.3">
      <c r="A13" s="12">
        <f t="shared" si="0"/>
        <v>45261</v>
      </c>
      <c r="B13" s="13"/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0</v>
      </c>
      <c r="H13" s="14">
        <f t="shared" si="4"/>
        <v>0</v>
      </c>
      <c r="I13" s="13">
        <v>9322.3474999999999</v>
      </c>
      <c r="J13" s="13">
        <f t="shared" si="5"/>
        <v>0</v>
      </c>
      <c r="K13" s="13">
        <f t="shared" si="6"/>
        <v>0</v>
      </c>
      <c r="L13" s="13">
        <f t="shared" si="7"/>
        <v>0</v>
      </c>
      <c r="M13" s="13"/>
      <c r="N13" s="13"/>
      <c r="O13" s="13"/>
      <c r="P13" s="13"/>
      <c r="R13" s="16">
        <f t="shared" si="8"/>
        <v>45261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3"/>
      <c r="AR13" s="13"/>
    </row>
    <row r="14" spans="1:44" x14ac:dyDescent="0.3">
      <c r="A14" s="12">
        <f t="shared" si="0"/>
        <v>45292</v>
      </c>
      <c r="B14" s="13">
        <v>2981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2981</v>
      </c>
      <c r="H14" s="14">
        <f t="shared" si="4"/>
        <v>0</v>
      </c>
      <c r="I14" s="13">
        <v>9289.9308333333338</v>
      </c>
      <c r="J14" s="13">
        <f t="shared" si="5"/>
        <v>32.088505861678016</v>
      </c>
      <c r="K14" s="13">
        <f t="shared" si="6"/>
        <v>32.088505861678016</v>
      </c>
      <c r="L14" s="13">
        <f t="shared" si="7"/>
        <v>0</v>
      </c>
      <c r="M14" s="13"/>
      <c r="N14" s="13"/>
      <c r="O14" s="13"/>
      <c r="P14" s="13"/>
      <c r="R14" s="16">
        <f t="shared" si="8"/>
        <v>45292</v>
      </c>
      <c r="S14" s="17"/>
      <c r="T14" s="17"/>
      <c r="U14" s="17">
        <v>2981</v>
      </c>
      <c r="V14" s="17">
        <v>2981</v>
      </c>
      <c r="W14" s="17">
        <v>2981</v>
      </c>
      <c r="X14" s="17">
        <v>2981</v>
      </c>
      <c r="Y14" s="17">
        <v>2981</v>
      </c>
      <c r="Z14" s="17">
        <v>2981</v>
      </c>
      <c r="AA14" s="17">
        <v>2981</v>
      </c>
      <c r="AB14" s="17">
        <v>2981</v>
      </c>
      <c r="AC14" s="17">
        <v>2981</v>
      </c>
      <c r="AD14" s="17">
        <v>2981</v>
      </c>
      <c r="AE14" s="17">
        <v>2981</v>
      </c>
      <c r="AF14" s="17">
        <v>2981</v>
      </c>
      <c r="AG14" s="17">
        <v>2981</v>
      </c>
      <c r="AH14" s="17">
        <v>2981</v>
      </c>
      <c r="AI14" s="17">
        <v>2981</v>
      </c>
      <c r="AJ14" s="17">
        <v>2981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">
      <c r="A15" s="12">
        <f t="shared" si="0"/>
        <v>45323</v>
      </c>
      <c r="B15" s="13">
        <v>96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96</v>
      </c>
      <c r="H15" s="14">
        <f t="shared" si="4"/>
        <v>0</v>
      </c>
      <c r="I15" s="13">
        <v>9275.0475000000006</v>
      </c>
      <c r="J15" s="13">
        <f t="shared" si="5"/>
        <v>1.0350351305478489</v>
      </c>
      <c r="K15" s="13">
        <f t="shared" si="6"/>
        <v>1.0350351305478489</v>
      </c>
      <c r="L15" s="13">
        <f t="shared" si="7"/>
        <v>0</v>
      </c>
      <c r="M15" s="13"/>
      <c r="N15" s="13"/>
      <c r="O15" s="13"/>
      <c r="P15" s="13"/>
      <c r="R15" s="16">
        <f t="shared" si="8"/>
        <v>45323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>
        <v>96</v>
      </c>
      <c r="AH15" s="17">
        <v>96</v>
      </c>
      <c r="AI15" s="17">
        <v>96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">
      <c r="A16" s="12">
        <f t="shared" si="0"/>
        <v>45352</v>
      </c>
      <c r="B16" s="13"/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0</v>
      </c>
      <c r="H16" s="14">
        <f t="shared" si="4"/>
        <v>0</v>
      </c>
      <c r="I16" s="13">
        <v>9189.5575000000008</v>
      </c>
      <c r="J16" s="13">
        <f t="shared" si="5"/>
        <v>0</v>
      </c>
      <c r="K16" s="13">
        <f t="shared" si="6"/>
        <v>0</v>
      </c>
      <c r="L16" s="13">
        <f t="shared" si="7"/>
        <v>0</v>
      </c>
      <c r="M16" s="13"/>
      <c r="N16" s="13"/>
      <c r="O16" s="13"/>
      <c r="P16" s="13"/>
      <c r="R16" s="16">
        <f t="shared" si="8"/>
        <v>45352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">
      <c r="A17" s="12">
        <f t="shared" si="0"/>
        <v>45383</v>
      </c>
      <c r="B17" s="13"/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0</v>
      </c>
      <c r="H17" s="14">
        <f t="shared" si="4"/>
        <v>0</v>
      </c>
      <c r="I17" s="13">
        <v>9146.1475000000009</v>
      </c>
      <c r="J17" s="13">
        <f t="shared" si="5"/>
        <v>0</v>
      </c>
      <c r="K17" s="13">
        <f t="shared" si="6"/>
        <v>0</v>
      </c>
      <c r="L17" s="13">
        <f t="shared" si="7"/>
        <v>0</v>
      </c>
      <c r="M17" s="13"/>
      <c r="N17" s="13"/>
      <c r="O17" s="13"/>
      <c r="P17" s="13"/>
      <c r="R17" s="16">
        <f t="shared" si="8"/>
        <v>45383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">
      <c r="A18" s="12">
        <f t="shared" si="0"/>
        <v>45413</v>
      </c>
      <c r="B18" s="13"/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0</v>
      </c>
      <c r="H18" s="14">
        <f t="shared" si="4"/>
        <v>0</v>
      </c>
      <c r="I18" s="13">
        <v>9113.9908333333333</v>
      </c>
      <c r="J18" s="13">
        <f t="shared" si="5"/>
        <v>0</v>
      </c>
      <c r="K18" s="13">
        <f t="shared" si="6"/>
        <v>0</v>
      </c>
      <c r="L18" s="13">
        <f t="shared" si="7"/>
        <v>0</v>
      </c>
      <c r="M18" s="13"/>
      <c r="N18" s="13"/>
      <c r="O18" s="13"/>
      <c r="P18" s="13"/>
      <c r="R18" s="16">
        <f t="shared" si="8"/>
        <v>45413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">
      <c r="A19" s="12">
        <f t="shared" si="0"/>
        <v>45444</v>
      </c>
      <c r="B19" s="13">
        <v>430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430</v>
      </c>
      <c r="H19" s="14">
        <f t="shared" si="4"/>
        <v>0</v>
      </c>
      <c r="I19" s="13">
        <v>9074.6774999999998</v>
      </c>
      <c r="J19" s="13">
        <f t="shared" si="5"/>
        <v>4.73846040258731</v>
      </c>
      <c r="K19" s="13">
        <f t="shared" si="6"/>
        <v>4.73846040258731</v>
      </c>
      <c r="L19" s="13">
        <f t="shared" si="7"/>
        <v>0</v>
      </c>
      <c r="M19" s="13">
        <f t="shared" ref="M19:M31" si="9">SUM(G8:G19)/SUM(I8:I19)*100</f>
        <v>3.8567626484804549</v>
      </c>
      <c r="N19" s="18"/>
      <c r="O19" s="13"/>
      <c r="P19" s="13"/>
      <c r="R19" s="16">
        <f t="shared" si="8"/>
        <v>45444</v>
      </c>
      <c r="S19" s="17"/>
      <c r="T19" s="17">
        <v>250</v>
      </c>
      <c r="U19" s="17">
        <v>250</v>
      </c>
      <c r="V19" s="17">
        <v>250</v>
      </c>
      <c r="W19" s="17">
        <v>250</v>
      </c>
      <c r="X19" s="17">
        <v>250</v>
      </c>
      <c r="Y19" s="17">
        <v>250</v>
      </c>
      <c r="Z19" s="17">
        <v>250</v>
      </c>
      <c r="AA19" s="17">
        <v>250</v>
      </c>
      <c r="AB19" s="17">
        <v>430</v>
      </c>
      <c r="AC19" s="17">
        <v>430</v>
      </c>
      <c r="AD19" s="17">
        <v>430</v>
      </c>
      <c r="AE19" s="17">
        <v>430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">
      <c r="A20" s="12">
        <f t="shared" si="0"/>
        <v>45474</v>
      </c>
      <c r="B20" s="13">
        <v>100.62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100.62</v>
      </c>
      <c r="H20" s="14">
        <f t="shared" si="4"/>
        <v>0</v>
      </c>
      <c r="I20" s="13">
        <v>8934.4875000000011</v>
      </c>
      <c r="J20" s="13">
        <f t="shared" si="5"/>
        <v>1.1261977813500772</v>
      </c>
      <c r="K20" s="13">
        <f t="shared" si="6"/>
        <v>1.1261977813500774</v>
      </c>
      <c r="L20" s="13">
        <f t="shared" si="7"/>
        <v>0</v>
      </c>
      <c r="M20" s="13">
        <f t="shared" si="9"/>
        <v>3.974776213185871</v>
      </c>
      <c r="N20" s="18" t="e">
        <f t="shared" ref="N20:N31" si="10">J20/J8</f>
        <v>#DIV/0!</v>
      </c>
      <c r="O20" s="18">
        <f t="shared" ref="O20:O31" si="11">I20/I8</f>
        <v>0.91814587950052828</v>
      </c>
      <c r="P20" s="13"/>
      <c r="R20" s="16">
        <f t="shared" si="8"/>
        <v>45474</v>
      </c>
      <c r="S20" s="17"/>
      <c r="T20" s="17"/>
      <c r="U20" s="17"/>
      <c r="V20" s="17"/>
      <c r="W20" s="17">
        <v>50.59</v>
      </c>
      <c r="X20" s="17">
        <v>50.59</v>
      </c>
      <c r="Y20" s="17">
        <v>50.59</v>
      </c>
      <c r="Z20" s="17">
        <v>50.59</v>
      </c>
      <c r="AA20" s="17">
        <v>100.62</v>
      </c>
      <c r="AB20" s="17">
        <v>100.62</v>
      </c>
      <c r="AC20" s="17">
        <v>100.62</v>
      </c>
      <c r="AD20" s="17">
        <v>100.62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">
      <c r="A21" s="12">
        <f t="shared" si="0"/>
        <v>45505</v>
      </c>
      <c r="B21" s="13"/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8869.6558333333342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3.5663706769056764</v>
      </c>
      <c r="N21" s="18">
        <f t="shared" si="10"/>
        <v>0</v>
      </c>
      <c r="O21" s="18">
        <f t="shared" si="11"/>
        <v>0.92546516558808933</v>
      </c>
      <c r="P21" s="13"/>
      <c r="R21" s="16">
        <f t="shared" si="8"/>
        <v>45505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">
      <c r="A22" s="12">
        <f t="shared" si="0"/>
        <v>45536</v>
      </c>
      <c r="B22" s="13">
        <v>780.2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780.2</v>
      </c>
      <c r="H22" s="14">
        <f t="shared" si="4"/>
        <v>0</v>
      </c>
      <c r="I22" s="13">
        <v>8869.6558333333323</v>
      </c>
      <c r="J22" s="13">
        <f t="shared" si="5"/>
        <v>8.7962826817688438</v>
      </c>
      <c r="K22" s="13">
        <f t="shared" si="6"/>
        <v>8.7962826817688455</v>
      </c>
      <c r="L22" s="13">
        <f t="shared" si="7"/>
        <v>0</v>
      </c>
      <c r="M22" s="13">
        <f t="shared" si="9"/>
        <v>4.0789578699392131</v>
      </c>
      <c r="N22" s="18">
        <f t="shared" si="10"/>
        <v>3.489921794300487</v>
      </c>
      <c r="O22" s="18">
        <f t="shared" si="11"/>
        <v>0.9314917424918755</v>
      </c>
      <c r="P22" s="13"/>
      <c r="R22" s="16">
        <f t="shared" si="8"/>
        <v>45536</v>
      </c>
      <c r="S22" s="17"/>
      <c r="T22" s="17"/>
      <c r="U22" s="17"/>
      <c r="V22" s="17"/>
      <c r="W22" s="17"/>
      <c r="X22" s="17"/>
      <c r="Y22" s="17">
        <v>300.2</v>
      </c>
      <c r="Z22" s="17">
        <v>300.2</v>
      </c>
      <c r="AA22" s="17">
        <v>300.2</v>
      </c>
      <c r="AB22" s="17">
        <v>780.2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">
      <c r="A23" s="12">
        <f t="shared" si="0"/>
        <v>45566</v>
      </c>
      <c r="B23" s="13"/>
      <c r="C23" s="13">
        <f>++'Completion Factors'!J15</f>
        <v>0.474873232651431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8826.2591666666667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4.0157493754763918</v>
      </c>
      <c r="N23" s="18">
        <f t="shared" si="10"/>
        <v>0</v>
      </c>
      <c r="O23" s="18">
        <f t="shared" si="11"/>
        <v>0.93039217331181423</v>
      </c>
      <c r="P23" s="13"/>
      <c r="R23" s="16">
        <f t="shared" si="8"/>
        <v>45566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">
      <c r="A24" s="12">
        <f t="shared" si="0"/>
        <v>45597</v>
      </c>
      <c r="B24" s="13">
        <v>4614</v>
      </c>
      <c r="C24" s="13">
        <f>++'Completion Factors'!J14</f>
        <v>0.45668645321349183</v>
      </c>
      <c r="D24" s="13">
        <f t="shared" si="1"/>
        <v>5489.2118810037191</v>
      </c>
      <c r="E24" s="13">
        <f t="shared" si="2"/>
        <v>5489.2118810037191</v>
      </c>
      <c r="F24" s="19">
        <v>0</v>
      </c>
      <c r="G24" s="13">
        <f t="shared" si="3"/>
        <v>10103.211881003719</v>
      </c>
      <c r="H24" s="14">
        <f t="shared" si="4"/>
        <v>5489.2118810037191</v>
      </c>
      <c r="I24" s="13">
        <v>8815.2791666666672</v>
      </c>
      <c r="J24" s="13">
        <f t="shared" si="5"/>
        <v>114.61023173499858</v>
      </c>
      <c r="K24" s="13">
        <f t="shared" si="6"/>
        <v>52.340940233032882</v>
      </c>
      <c r="L24" s="13">
        <f t="shared" si="7"/>
        <v>62.269291501965697</v>
      </c>
      <c r="M24" s="13">
        <f t="shared" si="9"/>
        <v>13.327901067910142</v>
      </c>
      <c r="N24" s="18" t="e">
        <f t="shared" si="10"/>
        <v>#DIV/0!</v>
      </c>
      <c r="O24" s="18">
        <f t="shared" si="11"/>
        <v>0.94245504347602194</v>
      </c>
      <c r="P24" s="13"/>
      <c r="R24" s="16">
        <f t="shared" si="8"/>
        <v>45597</v>
      </c>
      <c r="S24" s="17"/>
      <c r="T24" s="17"/>
      <c r="U24" s="17"/>
      <c r="V24" s="17">
        <v>4400</v>
      </c>
      <c r="W24" s="17">
        <v>4400</v>
      </c>
      <c r="X24" s="17">
        <v>4614</v>
      </c>
      <c r="Y24" s="17">
        <v>4614</v>
      </c>
      <c r="Z24" s="17">
        <v>4614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">
      <c r="A25" s="12">
        <f t="shared" si="0"/>
        <v>45627</v>
      </c>
      <c r="B25" s="13">
        <v>289.92</v>
      </c>
      <c r="C25" s="13">
        <f>++'Completion Factors'!J13</f>
        <v>0.45668645321349183</v>
      </c>
      <c r="D25" s="13">
        <f t="shared" si="1"/>
        <v>344.9138076594275</v>
      </c>
      <c r="E25" s="13">
        <f t="shared" si="2"/>
        <v>344.9138076594275</v>
      </c>
      <c r="F25" s="19">
        <v>0</v>
      </c>
      <c r="G25" s="13">
        <f t="shared" si="3"/>
        <v>634.83380765942752</v>
      </c>
      <c r="H25" s="14">
        <f t="shared" si="4"/>
        <v>344.9138076594275</v>
      </c>
      <c r="I25" s="13">
        <v>8785.097499999998</v>
      </c>
      <c r="J25" s="13">
        <f t="shared" si="5"/>
        <v>7.226257963095204</v>
      </c>
      <c r="K25" s="13">
        <f t="shared" si="6"/>
        <v>3.3001341191717009</v>
      </c>
      <c r="L25" s="13">
        <f t="shared" si="7"/>
        <v>3.9261238439235031</v>
      </c>
      <c r="M25" s="13">
        <f t="shared" si="9"/>
        <v>13.980862847309258</v>
      </c>
      <c r="N25" s="18" t="e">
        <f t="shared" si="10"/>
        <v>#DIV/0!</v>
      </c>
      <c r="O25" s="18">
        <f t="shared" si="11"/>
        <v>0.94236966600955374</v>
      </c>
      <c r="P25" s="13"/>
      <c r="R25" s="16">
        <f t="shared" si="8"/>
        <v>45627</v>
      </c>
      <c r="S25" s="17"/>
      <c r="T25" s="17"/>
      <c r="U25" s="17"/>
      <c r="V25" s="17">
        <v>289.92</v>
      </c>
      <c r="W25" s="17">
        <v>289.92</v>
      </c>
      <c r="X25" s="17">
        <v>289.92</v>
      </c>
      <c r="Y25" s="17">
        <v>289.92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">
      <c r="A26" s="12">
        <f t="shared" si="0"/>
        <v>45658</v>
      </c>
      <c r="B26" s="13"/>
      <c r="C26" s="13">
        <f>++'Completion Factors'!J12</f>
        <v>0.45668645321349183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8688.1691666666684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11.288306192685614</v>
      </c>
      <c r="N26" s="18">
        <f t="shared" si="10"/>
        <v>0</v>
      </c>
      <c r="O26" s="18">
        <f t="shared" si="11"/>
        <v>0.93522431141171947</v>
      </c>
      <c r="P26" s="13"/>
      <c r="R26" s="16">
        <f t="shared" si="8"/>
        <v>45658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">
      <c r="A27" s="12">
        <f t="shared" si="0"/>
        <v>45689</v>
      </c>
      <c r="B27" s="13">
        <v>1480</v>
      </c>
      <c r="C27" s="13">
        <f>++'Completion Factors'!J11</f>
        <v>0.43675731469008872</v>
      </c>
      <c r="D27" s="13">
        <f t="shared" si="1"/>
        <v>1908.6095326192035</v>
      </c>
      <c r="E27" s="13">
        <f t="shared" si="2"/>
        <v>1908.6095326192035</v>
      </c>
      <c r="F27" s="19">
        <v>0</v>
      </c>
      <c r="G27" s="13">
        <f t="shared" si="3"/>
        <v>3388.6095326192035</v>
      </c>
      <c r="H27" s="14">
        <f t="shared" si="4"/>
        <v>1908.6095326192035</v>
      </c>
      <c r="I27" s="13">
        <v>8691.6024999999991</v>
      </c>
      <c r="J27" s="13">
        <f t="shared" si="5"/>
        <v>38.987166435869611</v>
      </c>
      <c r="K27" s="13">
        <f t="shared" si="6"/>
        <v>17.027930119905967</v>
      </c>
      <c r="L27" s="13">
        <f t="shared" si="7"/>
        <v>21.959236315963643</v>
      </c>
      <c r="M27" s="13">
        <f t="shared" si="9"/>
        <v>14.426929409266734</v>
      </c>
      <c r="N27" s="18">
        <f t="shared" si="10"/>
        <v>37.667481310739205</v>
      </c>
      <c r="O27" s="18">
        <f t="shared" si="11"/>
        <v>0.93709520086015718</v>
      </c>
      <c r="P27" s="13"/>
      <c r="R27" s="16">
        <f t="shared" si="8"/>
        <v>45689</v>
      </c>
      <c r="S27" s="17"/>
      <c r="T27" s="17"/>
      <c r="U27" s="17">
        <v>740</v>
      </c>
      <c r="V27" s="17">
        <v>1480</v>
      </c>
      <c r="W27" s="17">
        <v>1480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">
      <c r="A28" s="12">
        <f t="shared" si="0"/>
        <v>45717</v>
      </c>
      <c r="B28" s="13">
        <v>420</v>
      </c>
      <c r="C28" s="13">
        <f>++'Completion Factors'!J10</f>
        <v>0.43675731469008872</v>
      </c>
      <c r="D28" s="13">
        <f t="shared" si="1"/>
        <v>541.63243493247671</v>
      </c>
      <c r="E28" s="13">
        <f t="shared" si="2"/>
        <v>541.63243493247671</v>
      </c>
      <c r="F28" s="19">
        <v>0</v>
      </c>
      <c r="G28" s="13">
        <f t="shared" si="3"/>
        <v>961.63243493247671</v>
      </c>
      <c r="H28" s="14">
        <f t="shared" si="4"/>
        <v>541.63243493247671</v>
      </c>
      <c r="I28" s="13">
        <v>8477.7341666666671</v>
      </c>
      <c r="J28" s="13">
        <f t="shared" si="5"/>
        <v>11.343035957809207</v>
      </c>
      <c r="K28" s="13">
        <f t="shared" si="6"/>
        <v>4.9541539253658673</v>
      </c>
      <c r="L28" s="13">
        <f t="shared" si="7"/>
        <v>6.3888820324433393</v>
      </c>
      <c r="M28" s="13">
        <f t="shared" si="9"/>
        <v>15.428245696592773</v>
      </c>
      <c r="N28" s="18" t="e">
        <f t="shared" si="10"/>
        <v>#DIV/0!</v>
      </c>
      <c r="O28" s="18">
        <f t="shared" si="11"/>
        <v>0.92253997721507985</v>
      </c>
      <c r="P28" s="20"/>
      <c r="R28" s="16">
        <f t="shared" si="8"/>
        <v>45717</v>
      </c>
      <c r="S28" s="17"/>
      <c r="T28" s="17">
        <v>420</v>
      </c>
      <c r="U28" s="17">
        <v>420</v>
      </c>
      <c r="V28" s="17">
        <v>420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">
      <c r="A29" s="12">
        <f t="shared" si="0"/>
        <v>45748</v>
      </c>
      <c r="B29" s="13"/>
      <c r="C29" s="13">
        <f>++'Completion Factors'!J9</f>
        <v>0.26665183423184358</v>
      </c>
      <c r="D29" s="13">
        <f t="shared" si="1"/>
        <v>0</v>
      </c>
      <c r="E29" s="13">
        <f t="shared" si="2"/>
        <v>0</v>
      </c>
      <c r="F29" s="13">
        <f>ROUND(+I29*J29/100,0)-D29-B29</f>
        <v>4627</v>
      </c>
      <c r="G29" s="13">
        <f t="shared" si="3"/>
        <v>4627</v>
      </c>
      <c r="H29" s="14">
        <f t="shared" si="4"/>
        <v>4627</v>
      </c>
      <c r="I29" s="13">
        <v>8412.7341666666653</v>
      </c>
      <c r="J29" s="19">
        <v>55</v>
      </c>
      <c r="K29" s="13">
        <f t="shared" si="6"/>
        <v>0</v>
      </c>
      <c r="L29" s="13">
        <f t="shared" si="7"/>
        <v>55</v>
      </c>
      <c r="M29" s="13">
        <f t="shared" si="9"/>
        <v>19.918755642329998</v>
      </c>
      <c r="N29" s="18" t="e">
        <f t="shared" si="10"/>
        <v>#DIV/0!</v>
      </c>
      <c r="O29" s="18">
        <f t="shared" si="11"/>
        <v>0.91981177503059774</v>
      </c>
      <c r="P29" s="13"/>
      <c r="R29" s="16">
        <f t="shared" si="8"/>
        <v>45748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">
      <c r="A30" s="12">
        <f t="shared" si="0"/>
        <v>45778</v>
      </c>
      <c r="B30" s="13"/>
      <c r="C30" s="13">
        <f>++'Completion Factors'!J8</f>
        <v>0.26665183423184358</v>
      </c>
      <c r="D30" s="13">
        <f t="shared" si="1"/>
        <v>0</v>
      </c>
      <c r="E30" s="13">
        <f t="shared" si="2"/>
        <v>0</v>
      </c>
      <c r="F30" s="13">
        <f>ROUND(+I30*J30/100,0)-D30-B30</f>
        <v>4133</v>
      </c>
      <c r="G30" s="13">
        <f t="shared" si="3"/>
        <v>4133</v>
      </c>
      <c r="H30" s="14">
        <f t="shared" si="4"/>
        <v>4133</v>
      </c>
      <c r="I30" s="13">
        <v>8266.2474999999995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24.02704920583281</v>
      </c>
      <c r="N30" s="18" t="e">
        <f t="shared" si="10"/>
        <v>#DIV/0!</v>
      </c>
      <c r="O30" s="18">
        <f t="shared" si="11"/>
        <v>0.90698439916871387</v>
      </c>
      <c r="P30" s="13"/>
      <c r="R30" s="16">
        <f t="shared" si="8"/>
        <v>45778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">
      <c r="A31" s="12">
        <f>DATE(YEAR(H4),MONTH(H4),1)</f>
        <v>45809</v>
      </c>
      <c r="B31" s="13"/>
      <c r="C31" s="13">
        <f>+'Completion Factors'!J7</f>
        <v>0.26665183423184358</v>
      </c>
      <c r="D31" s="13">
        <f t="shared" si="1"/>
        <v>0</v>
      </c>
      <c r="E31" s="13">
        <f t="shared" si="2"/>
        <v>0</v>
      </c>
      <c r="F31" s="13">
        <f>ROUND(+I31*J31/100,0)-D31-B31</f>
        <v>4104</v>
      </c>
      <c r="G31" s="13">
        <f t="shared" si="3"/>
        <v>4104</v>
      </c>
      <c r="H31" s="14">
        <f t="shared" si="4"/>
        <v>4104</v>
      </c>
      <c r="I31" s="13">
        <v>8207.2841666666664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27.765735404736912</v>
      </c>
      <c r="N31" s="18">
        <f t="shared" si="10"/>
        <v>10.551950581395348</v>
      </c>
      <c r="O31" s="18">
        <f t="shared" si="11"/>
        <v>0.90441607061701823</v>
      </c>
      <c r="P31" s="13"/>
      <c r="R31" s="16">
        <f t="shared" si="8"/>
        <v>45809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">
      <c r="C33" s="17"/>
      <c r="D33" s="13"/>
      <c r="E33" s="13"/>
      <c r="F33" s="13"/>
      <c r="G33" s="13"/>
      <c r="H33" s="14">
        <f>SUM(H8:H31)</f>
        <v>21148.367656214825</v>
      </c>
      <c r="I33" s="13"/>
      <c r="J33" s="22">
        <f>SUM(G20:G31)/SUM(I20:I31)</f>
        <v>0.27765735404736913</v>
      </c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J35" s="23"/>
    </row>
    <row r="36" spans="3:14" x14ac:dyDescent="0.3">
      <c r="C36" s="17"/>
      <c r="D36" s="13"/>
      <c r="F36" s="23"/>
      <c r="H36" s="25">
        <f>H33*(1+H35)</f>
        <v>22734.495230430937</v>
      </c>
      <c r="I36" s="26"/>
      <c r="J36" s="27"/>
      <c r="K36" s="27"/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2024-08-08T17:42:33Z</dcterms:created>
  <dcterms:modified xsi:type="dcterms:W3CDTF">2025-07-02T12:15:01Z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