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5E6715D6-7B15-4F35-B480-2965550791E3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<sst xmlns="http://schemas.openxmlformats.org/spreadsheetml/2006/main" count="137" uniqueCount="65">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</sst>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0.3159910646230969</c:v>
                </c:pt>
                <c:pt idx="1">
                  <c:v>0.46931981544416762</c:v>
                </c:pt>
                <c:pt idx="2">
                  <c:v>0.62131770058607261</c:v>
                </c:pt>
                <c:pt idx="3">
                  <c:v>0.74228846295222772</c:v>
                </c:pt>
                <c:pt idx="4">
                  <c:v>0.86024233417814178</c:v>
                </c:pt>
                <c:pt idx="5">
                  <c:v>0.88873522995815779</c:v>
                </c:pt>
                <c:pt idx="6">
                  <c:v>0.89173565086010964</c:v>
                </c:pt>
                <c:pt idx="7">
                  <c:v>0.89320218031813459</c:v>
                </c:pt>
                <c:pt idx="8">
                  <c:v>0.89370818513861916</c:v>
                </c:pt>
                <c:pt idx="9">
                  <c:v>0.89519566466932343</c:v>
                </c:pt>
                <c:pt idx="10">
                  <c:v>0.89577689107449054</c:v>
                </c:pt>
                <c:pt idx="11">
                  <c:v>0.89690581774941347</c:v>
                </c:pt>
                <c:pt idx="12">
                  <c:v>0.89802140868955105</c:v>
                </c:pt>
                <c:pt idx="13">
                  <c:v>0.89893873947886671</c:v>
                </c:pt>
                <c:pt idx="14">
                  <c:v>0.90062100289640068</c:v>
                </c:pt>
                <c:pt idx="15">
                  <c:v>0.92973357811915291</c:v>
                </c:pt>
                <c:pt idx="16">
                  <c:v>0.94966062077224445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D-4CC1-AA27-F0C513AACCE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0.55425578080629379</c:v>
                </c:pt>
                <c:pt idx="1">
                  <c:v>0.73540492876867136</c:v>
                </c:pt>
                <c:pt idx="2">
                  <c:v>0.76055358653369209</c:v>
                </c:pt>
                <c:pt idx="3">
                  <c:v>0.79850740963781341</c:v>
                </c:pt>
                <c:pt idx="4">
                  <c:v>0.81266800836569442</c:v>
                </c:pt>
                <c:pt idx="5">
                  <c:v>0.88431464932864623</c:v>
                </c:pt>
                <c:pt idx="6">
                  <c:v>0.89030257229365639</c:v>
                </c:pt>
                <c:pt idx="7">
                  <c:v>0.89306218099313706</c:v>
                </c:pt>
                <c:pt idx="8">
                  <c:v>0.89368039045159631</c:v>
                </c:pt>
                <c:pt idx="9">
                  <c:v>0.89485489094005022</c:v>
                </c:pt>
                <c:pt idx="10">
                  <c:v>0.89560097300626129</c:v>
                </c:pt>
                <c:pt idx="11">
                  <c:v>0.89690581774941347</c:v>
                </c:pt>
                <c:pt idx="12">
                  <c:v>0.89802140868955105</c:v>
                </c:pt>
                <c:pt idx="13">
                  <c:v>0.89893873947886671</c:v>
                </c:pt>
                <c:pt idx="14">
                  <c:v>0.90062100289640068</c:v>
                </c:pt>
                <c:pt idx="15">
                  <c:v>0.92973357811915291</c:v>
                </c:pt>
                <c:pt idx="16">
                  <c:v>0.94966062077224445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D-4CC1-AA27-F0C513AACCE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0.65081715921294503</c:v>
                </c:pt>
                <c:pt idx="1">
                  <c:v>0.72139644211864762</c:v>
                </c:pt>
                <c:pt idx="2">
                  <c:v>0.74501111405911369</c:v>
                </c:pt>
                <c:pt idx="3">
                  <c:v>0.82146829138094524</c:v>
                </c:pt>
                <c:pt idx="4">
                  <c:v>0.84173491129894173</c:v>
                </c:pt>
                <c:pt idx="5">
                  <c:v>0.85615602607551322</c:v>
                </c:pt>
                <c:pt idx="6">
                  <c:v>0.86681306435264416</c:v>
                </c:pt>
                <c:pt idx="7">
                  <c:v>0.87158068605801309</c:v>
                </c:pt>
                <c:pt idx="8">
                  <c:v>0.87285345312306739</c:v>
                </c:pt>
                <c:pt idx="9">
                  <c:v>0.87404487477779302</c:v>
                </c:pt>
                <c:pt idx="10">
                  <c:v>0.87457478905753017</c:v>
                </c:pt>
                <c:pt idx="11">
                  <c:v>0.87459985861937328</c:v>
                </c:pt>
                <c:pt idx="12">
                  <c:v>0.875212033481929</c:v>
                </c:pt>
                <c:pt idx="13">
                  <c:v>0.87524461978625001</c:v>
                </c:pt>
                <c:pt idx="14">
                  <c:v>0.87632284686734996</c:v>
                </c:pt>
                <c:pt idx="15">
                  <c:v>0.92040672351445219</c:v>
                </c:pt>
                <c:pt idx="16">
                  <c:v>0.94231416219458608</c:v>
                </c:pt>
                <c:pt idx="17">
                  <c:v>0.98464157573106748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D-4CC1-AA27-F0C513AACCE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0.8357899411824401</c:v>
                </c:pt>
                <c:pt idx="1">
                  <c:v>0.92557055568479252</c:v>
                </c:pt>
                <c:pt idx="2">
                  <c:v>0.93371923769615583</c:v>
                </c:pt>
                <c:pt idx="3">
                  <c:v>0.95177966368057354</c:v>
                </c:pt>
                <c:pt idx="4">
                  <c:v>0.96921803367709192</c:v>
                </c:pt>
                <c:pt idx="5">
                  <c:v>0.96943943050161552</c:v>
                </c:pt>
                <c:pt idx="6">
                  <c:v>0.98929866607695249</c:v>
                </c:pt>
                <c:pt idx="7">
                  <c:v>0.99230376848591573</c:v>
                </c:pt>
                <c:pt idx="8">
                  <c:v>0.99234586544747472</c:v>
                </c:pt>
                <c:pt idx="9">
                  <c:v>0.99389515893568914</c:v>
                </c:pt>
                <c:pt idx="10">
                  <c:v>0.99530727822134779</c:v>
                </c:pt>
                <c:pt idx="11">
                  <c:v>0.99542238747664036</c:v>
                </c:pt>
                <c:pt idx="12">
                  <c:v>0.99619646004467344</c:v>
                </c:pt>
                <c:pt idx="13">
                  <c:v>0.99628371906937907</c:v>
                </c:pt>
                <c:pt idx="14">
                  <c:v>0.99648844375274515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1D-4CC1-AA27-F0C513AACCE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0.1164382033035123</c:v>
                </c:pt>
                <c:pt idx="1">
                  <c:v>0.32859897071950528</c:v>
                </c:pt>
                <c:pt idx="2">
                  <c:v>0.47413748831528041</c:v>
                </c:pt>
                <c:pt idx="3">
                  <c:v>0.64510567316531531</c:v>
                </c:pt>
                <c:pt idx="4">
                  <c:v>0.80232690640746285</c:v>
                </c:pt>
                <c:pt idx="5">
                  <c:v>0.87432387733907779</c:v>
                </c:pt>
                <c:pt idx="6">
                  <c:v>0.8872837140334231</c:v>
                </c:pt>
                <c:pt idx="7">
                  <c:v>0.89022363519416858</c:v>
                </c:pt>
                <c:pt idx="8">
                  <c:v>0.89101381687937031</c:v>
                </c:pt>
                <c:pt idx="9">
                  <c:v>0.89242542415480941</c:v>
                </c:pt>
                <c:pt idx="10">
                  <c:v>0.89330337256804659</c:v>
                </c:pt>
                <c:pt idx="11">
                  <c:v>0.89422049519518709</c:v>
                </c:pt>
                <c:pt idx="12">
                  <c:v>0.8954162013809418</c:v>
                </c:pt>
                <c:pt idx="13">
                  <c:v>0.89627210649737732</c:v>
                </c:pt>
                <c:pt idx="14">
                  <c:v>0.89797691947513791</c:v>
                </c:pt>
                <c:pt idx="15">
                  <c:v>0.92821159172254442</c:v>
                </c:pt>
                <c:pt idx="16">
                  <c:v>0.94719487400369173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1D-4CC1-AA27-F0C513AACCE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0.31908234252920242</c:v>
                </c:pt>
                <c:pt idx="1">
                  <c:v>0.67400077359030863</c:v>
                </c:pt>
                <c:pt idx="2">
                  <c:v>0.69823713217938421</c:v>
                </c:pt>
                <c:pt idx="3">
                  <c:v>0.73261135246297537</c:v>
                </c:pt>
                <c:pt idx="4">
                  <c:v>0.76000669929329845</c:v>
                </c:pt>
                <c:pt idx="5">
                  <c:v>0.86694735071197515</c:v>
                </c:pt>
                <c:pt idx="6">
                  <c:v>0.88595642392974261</c:v>
                </c:pt>
                <c:pt idx="7">
                  <c:v>0.89010855036111824</c:v>
                </c:pt>
                <c:pt idx="8">
                  <c:v>0.89104758081972146</c:v>
                </c:pt>
                <c:pt idx="9">
                  <c:v>0.89220301271342239</c:v>
                </c:pt>
                <c:pt idx="10">
                  <c:v>0.89322703059149344</c:v>
                </c:pt>
                <c:pt idx="11">
                  <c:v>0.89422049519518709</c:v>
                </c:pt>
                <c:pt idx="12">
                  <c:v>0.8954162013809418</c:v>
                </c:pt>
                <c:pt idx="13">
                  <c:v>0.89627210649737732</c:v>
                </c:pt>
                <c:pt idx="14">
                  <c:v>0.89797691947513791</c:v>
                </c:pt>
                <c:pt idx="15">
                  <c:v>0.92821159172254442</c:v>
                </c:pt>
                <c:pt idx="16">
                  <c:v>0.94719487400369173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1D-4CC1-AA27-F0C513AACCE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0.61472874540251354</c:v>
                </c:pt>
                <c:pt idx="1">
                  <c:v>0.68088635951096965</c:v>
                </c:pt>
                <c:pt idx="2">
                  <c:v>0.70306048542209099</c:v>
                </c:pt>
                <c:pt idx="3">
                  <c:v>0.76654876687911822</c:v>
                </c:pt>
                <c:pt idx="4">
                  <c:v>0.8065249156224904</c:v>
                </c:pt>
                <c:pt idx="5">
                  <c:v>0.83705412707700044</c:v>
                </c:pt>
                <c:pt idx="6">
                  <c:v>0.8659519358061365</c:v>
                </c:pt>
                <c:pt idx="7">
                  <c:v>0.87017716339370577</c:v>
                </c:pt>
                <c:pt idx="8">
                  <c:v>0.87153462872987175</c:v>
                </c:pt>
                <c:pt idx="9">
                  <c:v>0.87289826085070965</c:v>
                </c:pt>
                <c:pt idx="10">
                  <c:v>0.87388202981845575</c:v>
                </c:pt>
                <c:pt idx="11">
                  <c:v>0.87393745149187307</c:v>
                </c:pt>
                <c:pt idx="12">
                  <c:v>0.87482818043590482</c:v>
                </c:pt>
                <c:pt idx="13">
                  <c:v>0.87492257958508357</c:v>
                </c:pt>
                <c:pt idx="14">
                  <c:v>0.87603679700260539</c:v>
                </c:pt>
                <c:pt idx="15">
                  <c:v>0.91986520836370078</c:v>
                </c:pt>
                <c:pt idx="16">
                  <c:v>0.94086304673371612</c:v>
                </c:pt>
                <c:pt idx="17">
                  <c:v>0.98705084770384133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1D-4CC1-AA27-F0C513AACCE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0.8005851379680653</c:v>
                </c:pt>
                <c:pt idx="1">
                  <c:v>0.8851370509687071</c:v>
                </c:pt>
                <c:pt idx="2">
                  <c:v>0.89302611493845252</c:v>
                </c:pt>
                <c:pt idx="3">
                  <c:v>0.91080888790194436</c:v>
                </c:pt>
                <c:pt idx="4">
                  <c:v>0.92851925515647993</c:v>
                </c:pt>
                <c:pt idx="5">
                  <c:v>0.92877392816792115</c:v>
                </c:pt>
                <c:pt idx="6">
                  <c:v>0.98754300662542138</c:v>
                </c:pt>
                <c:pt idx="7">
                  <c:v>0.99113030129761526</c:v>
                </c:pt>
                <c:pt idx="8">
                  <c:v>0.99115436056557782</c:v>
                </c:pt>
                <c:pt idx="9">
                  <c:v>0.99309607017586055</c:v>
                </c:pt>
                <c:pt idx="10">
                  <c:v>0.99487741151574627</c:v>
                </c:pt>
                <c:pt idx="11">
                  <c:v>0.99500360193758774</c:v>
                </c:pt>
                <c:pt idx="12">
                  <c:v>0.99580634112599609</c:v>
                </c:pt>
                <c:pt idx="13">
                  <c:v>0.99602124794644642</c:v>
                </c:pt>
                <c:pt idx="14">
                  <c:v>0.9965993739744714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1D-4CC1-AA27-F0C513AACCE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4.6973120898217258E-2</c:v>
                </c:pt>
                <c:pt idx="1">
                  <c:v>0.33276918223306562</c:v>
                </c:pt>
                <c:pt idx="2">
                  <c:v>0.88730241928728881</c:v>
                </c:pt>
                <c:pt idx="3">
                  <c:v>0.96193771626297575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1D-4CC1-AA27-F0C513AAC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1.4852312865363959</c:v>
                </c:pt>
                <c:pt idx="1">
                  <c:v>1.323868458437139</c:v>
                </c:pt>
                <c:pt idx="2">
                  <c:v>1.1947003316532701</c:v>
                </c:pt>
                <c:pt idx="3">
                  <c:v>1.1589057046054421</c:v>
                </c:pt>
                <c:pt idx="4">
                  <c:v>1.0331219409321879</c:v>
                </c:pt>
                <c:pt idx="5">
                  <c:v>1.0033760571211889</c:v>
                </c:pt>
                <c:pt idx="6">
                  <c:v>1.0016445787006609</c:v>
                </c:pt>
                <c:pt idx="7">
                  <c:v>1.000566506477071</c:v>
                </c:pt>
                <c:pt idx="8">
                  <c:v>1.0016643906315721</c:v>
                </c:pt>
                <c:pt idx="9">
                  <c:v>1.0006492730339369</c:v>
                </c:pt>
                <c:pt idx="10">
                  <c:v>1.0012602766226411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2-4D5B-87DD-30E49E656FD5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1.3268331233259381</c:v>
                </c:pt>
                <c:pt idx="1">
                  <c:v>1.03419702096249</c:v>
                </c:pt>
                <c:pt idx="2">
                  <c:v>1.049902891493945</c:v>
                </c:pt>
                <c:pt idx="3">
                  <c:v>1.017733835099043</c:v>
                </c:pt>
                <c:pt idx="4">
                  <c:v>1.088162251036602</c:v>
                </c:pt>
                <c:pt idx="5">
                  <c:v>1.0067712583632491</c:v>
                </c:pt>
                <c:pt idx="6">
                  <c:v>1.0030996301542421</c:v>
                </c:pt>
                <c:pt idx="7">
                  <c:v>1.000692235626607</c:v>
                </c:pt>
                <c:pt idx="8">
                  <c:v>1.0013142287791059</c:v>
                </c:pt>
                <c:pt idx="9">
                  <c:v>1.0008337464249959</c:v>
                </c:pt>
                <c:pt idx="10">
                  <c:v>1.0014569487779501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2-4D5B-87DD-30E49E656FD5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1.108447175841301</c:v>
                </c:pt>
                <c:pt idx="1">
                  <c:v>1.032734666490887</c:v>
                </c:pt>
                <c:pt idx="2">
                  <c:v>1.10262555266493</c:v>
                </c:pt>
                <c:pt idx="3">
                  <c:v>1.024671213886938</c:v>
                </c:pt>
                <c:pt idx="4">
                  <c:v>1.0171326085956409</c:v>
                </c:pt>
                <c:pt idx="5">
                  <c:v>1.012447542214918</c:v>
                </c:pt>
                <c:pt idx="6">
                  <c:v>1.0055001728762929</c:v>
                </c:pt>
                <c:pt idx="7">
                  <c:v>1.001460297463463</c:v>
                </c:pt>
                <c:pt idx="8">
                  <c:v>1.001364973295876</c:v>
                </c:pt>
                <c:pt idx="9">
                  <c:v>1.0006062781157219</c:v>
                </c:pt>
                <c:pt idx="10">
                  <c:v>1.000028664857662</c:v>
                </c:pt>
                <c:pt idx="11">
                  <c:v>1.000699948503905</c:v>
                </c:pt>
                <c:pt idx="12">
                  <c:v>1.0000372324683331</c:v>
                </c:pt>
                <c:pt idx="13">
                  <c:v>1.0012319151203271</c:v>
                </c:pt>
                <c:pt idx="14">
                  <c:v>1.0503055201683851</c:v>
                </c:pt>
                <c:pt idx="15">
                  <c:v>1.0238019107427669</c:v>
                </c:pt>
                <c:pt idx="16">
                  <c:v>1.044918579423558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2-4D5B-87DD-30E49E656FD5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1.107420070616469</c:v>
                </c:pt>
                <c:pt idx="1">
                  <c:v>1.0088039555291759</c:v>
                </c:pt>
                <c:pt idx="2">
                  <c:v>1.0193424589055049</c:v>
                </c:pt>
                <c:pt idx="3">
                  <c:v>1.0183218560576131</c:v>
                </c:pt>
                <c:pt idx="4">
                  <c:v>1.000228428296658</c:v>
                </c:pt>
                <c:pt idx="5">
                  <c:v>1.0204852773164601</c:v>
                </c:pt>
                <c:pt idx="6">
                  <c:v>1.0030376088758719</c:v>
                </c:pt>
                <c:pt idx="7">
                  <c:v>1.0000424234623471</c:v>
                </c:pt>
                <c:pt idx="8">
                  <c:v>1.001561243455694</c:v>
                </c:pt>
                <c:pt idx="9">
                  <c:v>1.0014207930011161</c:v>
                </c:pt>
                <c:pt idx="10">
                  <c:v>1.000115651977848</c:v>
                </c:pt>
                <c:pt idx="11">
                  <c:v>1.0007776322672379</c:v>
                </c:pt>
                <c:pt idx="12">
                  <c:v>1.0000875921850809</c:v>
                </c:pt>
                <c:pt idx="13">
                  <c:v>1.0002054883357501</c:v>
                </c:pt>
                <c:pt idx="14">
                  <c:v>1.003523930728218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2-4D5B-87DD-30E49E656FD5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2.822088982796878</c:v>
                </c:pt>
                <c:pt idx="1">
                  <c:v>1.4429061882850751</c:v>
                </c:pt>
                <c:pt idx="2">
                  <c:v>1.3605877811044309</c:v>
                </c:pt>
                <c:pt idx="3">
                  <c:v>1.243713921272334</c:v>
                </c:pt>
                <c:pt idx="4">
                  <c:v>1.0897352068796891</c:v>
                </c:pt>
                <c:pt idx="5">
                  <c:v>1.0148226956054169</c:v>
                </c:pt>
                <c:pt idx="6">
                  <c:v>1.0033133947059401</c:v>
                </c:pt>
                <c:pt idx="7">
                  <c:v>1.0008876215525659</c:v>
                </c:pt>
                <c:pt idx="8">
                  <c:v>1.001584270915554</c:v>
                </c:pt>
                <c:pt idx="9">
                  <c:v>1.0009837779039841</c:v>
                </c:pt>
                <c:pt idx="10">
                  <c:v>1.00102666423894</c:v>
                </c:pt>
                <c:pt idx="11">
                  <c:v>1.0013371491619569</c:v>
                </c:pt>
                <c:pt idx="12">
                  <c:v>1.0009558740562381</c:v>
                </c:pt>
                <c:pt idx="13">
                  <c:v>1.0019021154015639</c:v>
                </c:pt>
                <c:pt idx="14">
                  <c:v>1.0336697654379341</c:v>
                </c:pt>
                <c:pt idx="15">
                  <c:v>1.020451460044707</c:v>
                </c:pt>
                <c:pt idx="16">
                  <c:v>1.0420779026513129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D2-4D5B-87DD-30E49E656FD5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2.112309845314063</c:v>
                </c:pt>
                <c:pt idx="1">
                  <c:v>1.0359589477323179</c:v>
                </c:pt>
                <c:pt idx="2">
                  <c:v>1.0492300089746021</c:v>
                </c:pt>
                <c:pt idx="3">
                  <c:v>1.037394106354238</c:v>
                </c:pt>
                <c:pt idx="4">
                  <c:v>1.1407101431054709</c:v>
                </c:pt>
                <c:pt idx="5">
                  <c:v>1.0219264447860139</c:v>
                </c:pt>
                <c:pt idx="6">
                  <c:v>1.004686603448236</c:v>
                </c:pt>
                <c:pt idx="7">
                  <c:v>1.001054961732726</c:v>
                </c:pt>
                <c:pt idx="8">
                  <c:v>1.001296711779003</c:v>
                </c:pt>
                <c:pt idx="9">
                  <c:v>1.001147740887981</c:v>
                </c:pt>
                <c:pt idx="10">
                  <c:v>1.001112219592186</c:v>
                </c:pt>
                <c:pt idx="11">
                  <c:v>1.0013371491619569</c:v>
                </c:pt>
                <c:pt idx="12">
                  <c:v>1.0009558740562381</c:v>
                </c:pt>
                <c:pt idx="13">
                  <c:v>1.0019021154015639</c:v>
                </c:pt>
                <c:pt idx="14">
                  <c:v>1.0336697654379341</c:v>
                </c:pt>
                <c:pt idx="15">
                  <c:v>1.020451460044707</c:v>
                </c:pt>
                <c:pt idx="16">
                  <c:v>1.0420779026513129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D2-4D5B-87DD-30E49E656FD5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1.1076208239865819</c:v>
                </c:pt>
                <c:pt idx="1">
                  <c:v>1.032566559164215</c:v>
                </c:pt>
                <c:pt idx="2">
                  <c:v>1.0903027303815991</c:v>
                </c:pt>
                <c:pt idx="3">
                  <c:v>1.052150822583837</c:v>
                </c:pt>
                <c:pt idx="4">
                  <c:v>1.037852781560936</c:v>
                </c:pt>
                <c:pt idx="5">
                  <c:v>1.034523225911385</c:v>
                </c:pt>
                <c:pt idx="6">
                  <c:v>1.004879286497161</c:v>
                </c:pt>
                <c:pt idx="7">
                  <c:v>1.0015599873143901</c:v>
                </c:pt>
                <c:pt idx="8">
                  <c:v>1.001564633321369</c:v>
                </c:pt>
                <c:pt idx="9">
                  <c:v>1.001127014466483</c:v>
                </c:pt>
                <c:pt idx="10">
                  <c:v>1.0000634200859231</c:v>
                </c:pt>
                <c:pt idx="11">
                  <c:v>1.001019213609065</c:v>
                </c:pt>
                <c:pt idx="12">
                  <c:v>1.0001079059308899</c:v>
                </c:pt>
                <c:pt idx="13">
                  <c:v>1.00127350401455</c:v>
                </c:pt>
                <c:pt idx="14">
                  <c:v>1.050030331500978</c:v>
                </c:pt>
                <c:pt idx="15">
                  <c:v>1.022827081814919</c:v>
                </c:pt>
                <c:pt idx="16">
                  <c:v>1.049090886426532</c:v>
                </c:pt>
                <c:pt idx="17">
                  <c:v>1.013119032647894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D2-4D5B-87DD-30E49E656FD5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1.1056126437910649</c:v>
                </c:pt>
                <c:pt idx="1">
                  <c:v>1.0089128163385681</c:v>
                </c:pt>
                <c:pt idx="2">
                  <c:v>1.0199129372210101</c:v>
                </c:pt>
                <c:pt idx="3">
                  <c:v>1.019444657918668</c:v>
                </c:pt>
                <c:pt idx="4">
                  <c:v>1.000274278653918</c:v>
                </c:pt>
                <c:pt idx="5">
                  <c:v>1.063275977797338</c:v>
                </c:pt>
                <c:pt idx="6">
                  <c:v>1.003632545264487</c:v>
                </c:pt>
                <c:pt idx="7">
                  <c:v>1.000024274576139</c:v>
                </c:pt>
                <c:pt idx="8">
                  <c:v>1.001959038559014</c:v>
                </c:pt>
                <c:pt idx="9">
                  <c:v>1.001793725092045</c:v>
                </c:pt>
                <c:pt idx="10">
                  <c:v>1.0001268401718451</c:v>
                </c:pt>
                <c:pt idx="11">
                  <c:v>1.000806770133138</c:v>
                </c:pt>
                <c:pt idx="12">
                  <c:v>1.0002158118617801</c:v>
                </c:pt>
                <c:pt idx="13">
                  <c:v>1.0005804354367109</c:v>
                </c:pt>
                <c:pt idx="14">
                  <c:v>1.003412229742797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D2-4D5B-87DD-30E49E656FD5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1.3268331233259381</c:v>
                </c:pt>
                <c:pt idx="1">
                  <c:v>1.03419702096249</c:v>
                </c:pt>
                <c:pt idx="2">
                  <c:v>1.049902891493945</c:v>
                </c:pt>
                <c:pt idx="3">
                  <c:v>1.017733835099043</c:v>
                </c:pt>
                <c:pt idx="4">
                  <c:v>1.088162251036602</c:v>
                </c:pt>
                <c:pt idx="5">
                  <c:v>1.0067712583632491</c:v>
                </c:pt>
                <c:pt idx="6">
                  <c:v>1.0030996301542421</c:v>
                </c:pt>
                <c:pt idx="7">
                  <c:v>1.000692235626607</c:v>
                </c:pt>
                <c:pt idx="8">
                  <c:v>1.0013142287791059</c:v>
                </c:pt>
                <c:pt idx="9">
                  <c:v>1.0008337464249959</c:v>
                </c:pt>
                <c:pt idx="10">
                  <c:v>1.0014569487779501</c:v>
                </c:pt>
                <c:pt idx="11">
                  <c:v>1.001243821723597</c:v>
                </c:pt>
                <c:pt idx="12">
                  <c:v>1.001021502138411</c:v>
                </c:pt>
                <c:pt idx="13">
                  <c:v>1.0018713882755901</c:v>
                </c:pt>
                <c:pt idx="14">
                  <c:v>1.0323250014480301</c:v>
                </c:pt>
                <c:pt idx="15">
                  <c:v>1.0214330676250329</c:v>
                </c:pt>
                <c:pt idx="16">
                  <c:v>1.0368352169118871</c:v>
                </c:pt>
                <c:pt idx="17">
                  <c:v>1.015597984736252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2-4D5B-87DD-30E49E656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0.90299970763879001</v>
      </c>
      <c r="C7" s="4">
        <f t="shared" ref="C7:C29" si="1">+F7/F8</f>
        <v>0.90216297338753093</v>
      </c>
      <c r="D7" s="4">
        <f t="shared" ref="D7:D29" si="2">+G7/G8</f>
        <v>0.75367428082691057</v>
      </c>
      <c r="E7" s="5">
        <v>0.8357899411824401</v>
      </c>
      <c r="F7" s="5">
        <v>0.65081715921294503</v>
      </c>
      <c r="G7" s="5">
        <v>0.55425578080629379</v>
      </c>
      <c r="H7" s="4">
        <f t="shared" ref="H7:H29" si="3">+I7/I8</f>
        <v>0.14115826646867233</v>
      </c>
      <c r="I7" s="5">
        <v>4.6973120898217258E-2</v>
      </c>
      <c r="J7" s="5">
        <f t="shared" ref="J7:J30" si="4">I7</f>
        <v>4.6973120898217258E-2</v>
      </c>
    </row>
    <row r="8" spans="1:10" ht="15.5" customHeight="1" x14ac:dyDescent="0.35">
      <c r="A8" s="3">
        <f t="shared" ref="A8:A29" si="5">1+A7</f>
        <v>1</v>
      </c>
      <c r="B8" s="4">
        <f t="shared" si="0"/>
        <v>0.99127287766773531</v>
      </c>
      <c r="C8" s="4">
        <f t="shared" si="1"/>
        <v>0.96830292663447115</v>
      </c>
      <c r="D8" s="4">
        <f t="shared" si="2"/>
        <v>0.96693374640485419</v>
      </c>
      <c r="E8" s="5">
        <v>0.92557055568479252</v>
      </c>
      <c r="F8" s="5">
        <v>0.72139644211864762</v>
      </c>
      <c r="G8" s="5">
        <v>0.73540492876867136</v>
      </c>
      <c r="H8" s="4">
        <f t="shared" si="3"/>
        <v>0.37503468377822868</v>
      </c>
      <c r="I8" s="5">
        <v>0.33276918223306562</v>
      </c>
      <c r="J8" s="5">
        <f t="shared" si="4"/>
        <v>0.33276918223306562</v>
      </c>
    </row>
    <row r="9" spans="1:10" ht="15.5" customHeight="1" x14ac:dyDescent="0.35">
      <c r="A9" s="3">
        <f t="shared" si="5"/>
        <v>2</v>
      </c>
      <c r="B9" s="4">
        <f t="shared" si="0"/>
        <v>0.98102457252072683</v>
      </c>
      <c r="C9" s="4">
        <f t="shared" si="1"/>
        <v>0.90692619773150129</v>
      </c>
      <c r="D9" s="4">
        <f t="shared" si="2"/>
        <v>0.95246904080534911</v>
      </c>
      <c r="E9" s="5">
        <v>0.93371923769615583</v>
      </c>
      <c r="F9" s="5">
        <v>0.74501111405911369</v>
      </c>
      <c r="G9" s="5">
        <v>0.76055358653369209</v>
      </c>
      <c r="H9" s="4">
        <f t="shared" si="3"/>
        <v>0.92241150782023906</v>
      </c>
      <c r="I9" s="5">
        <v>0.88730241928728881</v>
      </c>
      <c r="J9" s="5">
        <f t="shared" si="4"/>
        <v>0.88730241928728881</v>
      </c>
    </row>
    <row r="10" spans="1:10" ht="15.5" customHeight="1" x14ac:dyDescent="0.35">
      <c r="A10" s="3">
        <f t="shared" si="5"/>
        <v>3</v>
      </c>
      <c r="B10" s="4">
        <f t="shared" si="0"/>
        <v>0.98200779454096687</v>
      </c>
      <c r="C10" s="4">
        <f t="shared" si="1"/>
        <v>0.97592279986733399</v>
      </c>
      <c r="D10" s="4">
        <f t="shared" si="2"/>
        <v>0.98257517389375459</v>
      </c>
      <c r="E10" s="5">
        <v>0.95177966368057354</v>
      </c>
      <c r="F10" s="5">
        <v>0.82146829138094524</v>
      </c>
      <c r="G10" s="5">
        <v>0.79850740963781341</v>
      </c>
      <c r="H10" s="4">
        <f t="shared" si="3"/>
        <v>0.96193771626297575</v>
      </c>
      <c r="I10" s="5">
        <v>0.96193771626297575</v>
      </c>
      <c r="J10" s="5">
        <f t="shared" si="4"/>
        <v>0.96193771626297575</v>
      </c>
    </row>
    <row r="11" spans="1:10" ht="15.5" customHeight="1" x14ac:dyDescent="0.35">
      <c r="A11" s="3">
        <f t="shared" si="5"/>
        <v>4</v>
      </c>
      <c r="B11" s="4">
        <f t="shared" si="0"/>
        <v>0.99977162387091167</v>
      </c>
      <c r="C11" s="4">
        <f t="shared" si="1"/>
        <v>0.98315597351726225</v>
      </c>
      <c r="D11" s="4">
        <f t="shared" si="2"/>
        <v>0.9189806015117532</v>
      </c>
      <c r="E11" s="5">
        <v>0.96921803367709192</v>
      </c>
      <c r="F11" s="5">
        <v>0.84173491129894173</v>
      </c>
      <c r="G11" s="5">
        <v>0.81266800836569442</v>
      </c>
      <c r="H11" s="4">
        <f t="shared" si="3"/>
        <v>1</v>
      </c>
      <c r="I11" s="5">
        <v>1</v>
      </c>
      <c r="J11" s="5">
        <f t="shared" si="4"/>
        <v>1</v>
      </c>
    </row>
    <row r="12" spans="1:10" ht="15.5" customHeight="1" x14ac:dyDescent="0.35">
      <c r="A12" s="3">
        <f t="shared" si="5"/>
        <v>5</v>
      </c>
      <c r="B12" s="4">
        <f t="shared" si="0"/>
        <v>0.97992594526171917</v>
      </c>
      <c r="C12" s="4">
        <f t="shared" si="1"/>
        <v>0.98770549416546938</v>
      </c>
      <c r="D12" s="4">
        <f t="shared" si="2"/>
        <v>0.99327428320286248</v>
      </c>
      <c r="E12" s="5">
        <v>0.96943943050161552</v>
      </c>
      <c r="F12" s="5">
        <v>0.85615602607551322</v>
      </c>
      <c r="G12" s="5">
        <v>0.88431464932864623</v>
      </c>
      <c r="H12" s="4">
        <f t="shared" si="3"/>
        <v>1</v>
      </c>
      <c r="I12" s="5">
        <v>1</v>
      </c>
      <c r="J12" s="5">
        <f t="shared" si="4"/>
        <v>1</v>
      </c>
    </row>
    <row r="13" spans="1:10" ht="15.5" customHeight="1" x14ac:dyDescent="0.35">
      <c r="A13" s="3">
        <f t="shared" si="5"/>
        <v>6</v>
      </c>
      <c r="B13" s="4">
        <f t="shared" si="0"/>
        <v>0.99697159024846949</v>
      </c>
      <c r="C13" s="4">
        <f t="shared" si="1"/>
        <v>0.99452991354485842</v>
      </c>
      <c r="D13" s="4">
        <f t="shared" si="2"/>
        <v>0.99690994786453524</v>
      </c>
      <c r="E13" s="5">
        <v>0.98929866607695249</v>
      </c>
      <c r="F13" s="5">
        <v>0.86681306435264416</v>
      </c>
      <c r="G13" s="5">
        <v>0.89030257229365639</v>
      </c>
      <c r="H13" s="4">
        <f t="shared" si="3"/>
        <v>1</v>
      </c>
      <c r="I13" s="5">
        <v>1</v>
      </c>
      <c r="J13" s="5">
        <f t="shared" si="4"/>
        <v>1</v>
      </c>
    </row>
    <row r="14" spans="1:10" ht="15.5" customHeight="1" x14ac:dyDescent="0.35">
      <c r="A14" s="3">
        <f t="shared" si="5"/>
        <v>7</v>
      </c>
      <c r="B14" s="4">
        <f t="shared" si="0"/>
        <v>0.99995757833732701</v>
      </c>
      <c r="C14" s="4">
        <f t="shared" si="1"/>
        <v>0.99854183189572043</v>
      </c>
      <c r="D14" s="4">
        <f t="shared" si="2"/>
        <v>0.99930824323207224</v>
      </c>
      <c r="E14" s="5">
        <v>0.99230376848591573</v>
      </c>
      <c r="F14" s="5">
        <v>0.87158068605801309</v>
      </c>
      <c r="G14" s="5">
        <v>0.89306218099313706</v>
      </c>
      <c r="H14" s="4">
        <f t="shared" si="3"/>
        <v>1</v>
      </c>
      <c r="I14" s="5">
        <v>1</v>
      </c>
      <c r="J14" s="5">
        <f t="shared" si="4"/>
        <v>1</v>
      </c>
    </row>
    <row r="15" spans="1:10" ht="15.5" customHeight="1" x14ac:dyDescent="0.35">
      <c r="A15" s="3">
        <f t="shared" si="5"/>
        <v>8</v>
      </c>
      <c r="B15" s="4">
        <f t="shared" si="0"/>
        <v>0.99844119022586497</v>
      </c>
      <c r="C15" s="4">
        <f t="shared" si="1"/>
        <v>0.99863688731653677</v>
      </c>
      <c r="D15" s="4">
        <f t="shared" si="2"/>
        <v>0.9986874961512251</v>
      </c>
      <c r="E15" s="5">
        <v>0.99234586544747472</v>
      </c>
      <c r="F15" s="5">
        <v>0.87285345312306739</v>
      </c>
      <c r="G15" s="5">
        <v>0.89368039045159631</v>
      </c>
      <c r="H15" s="4">
        <f t="shared" si="3"/>
        <v>1</v>
      </c>
      <c r="I15" s="5">
        <v>1</v>
      </c>
      <c r="J15" s="5">
        <f t="shared" si="4"/>
        <v>1</v>
      </c>
    </row>
    <row r="16" spans="1:10" ht="15.5" customHeight="1" x14ac:dyDescent="0.35">
      <c r="A16" s="3">
        <f t="shared" si="5"/>
        <v>9</v>
      </c>
      <c r="B16" s="4">
        <f t="shared" si="0"/>
        <v>0.99858122278761774</v>
      </c>
      <c r="C16" s="4">
        <f t="shared" si="1"/>
        <v>0.99939408923471462</v>
      </c>
      <c r="D16" s="4">
        <f t="shared" si="2"/>
        <v>0.99916694812902374</v>
      </c>
      <c r="E16" s="5">
        <v>0.99389515893568914</v>
      </c>
      <c r="F16" s="5">
        <v>0.87404487477779302</v>
      </c>
      <c r="G16" s="5">
        <v>0.89485489094005022</v>
      </c>
      <c r="H16" s="4">
        <f t="shared" si="3"/>
        <v>1</v>
      </c>
      <c r="I16" s="5">
        <v>1</v>
      </c>
      <c r="J16" s="5">
        <f t="shared" si="4"/>
        <v>1</v>
      </c>
    </row>
    <row r="17" spans="1:10" ht="15.5" customHeight="1" x14ac:dyDescent="0.35">
      <c r="A17" s="3">
        <f t="shared" si="5"/>
        <v>10</v>
      </c>
      <c r="B17" s="4">
        <f t="shared" si="0"/>
        <v>0.99988436139598547</v>
      </c>
      <c r="C17" s="4">
        <f t="shared" si="1"/>
        <v>0.99997133596398846</v>
      </c>
      <c r="D17" s="4">
        <f t="shared" si="2"/>
        <v>0.99854517083362626</v>
      </c>
      <c r="E17" s="5">
        <v>0.99530727822134779</v>
      </c>
      <c r="F17" s="5">
        <v>0.87457478905753017</v>
      </c>
      <c r="G17" s="5">
        <v>0.89560097300626129</v>
      </c>
      <c r="H17" s="4">
        <f t="shared" si="3"/>
        <v>1</v>
      </c>
      <c r="I17" s="5">
        <v>1</v>
      </c>
      <c r="J17" s="5">
        <f t="shared" si="4"/>
        <v>1</v>
      </c>
    </row>
    <row r="18" spans="1:10" ht="15.5" customHeight="1" x14ac:dyDescent="0.35">
      <c r="A18" s="3">
        <f t="shared" si="5"/>
        <v>11</v>
      </c>
      <c r="B18" s="4">
        <f t="shared" si="0"/>
        <v>0.99922297197482679</v>
      </c>
      <c r="C18" s="4">
        <f t="shared" si="1"/>
        <v>0.99930054108131916</v>
      </c>
      <c r="D18" s="4">
        <f t="shared" si="2"/>
        <v>0.99875772344696601</v>
      </c>
      <c r="E18" s="5">
        <v>0.99542238747664036</v>
      </c>
      <c r="F18" s="5">
        <v>0.87459985861937328</v>
      </c>
      <c r="G18" s="5">
        <v>0.89690581774941347</v>
      </c>
      <c r="H18" s="4">
        <f t="shared" si="3"/>
        <v>1</v>
      </c>
      <c r="I18" s="5">
        <v>1</v>
      </c>
      <c r="J18" s="5">
        <f t="shared" si="4"/>
        <v>1</v>
      </c>
    </row>
    <row r="19" spans="1:10" ht="15.5" customHeight="1" x14ac:dyDescent="0.35">
      <c r="A19" s="3">
        <f t="shared" si="5"/>
        <v>12</v>
      </c>
      <c r="B19" s="4">
        <f t="shared" si="0"/>
        <v>0.99991241548663756</v>
      </c>
      <c r="C19" s="4">
        <f t="shared" si="1"/>
        <v>0.99996276891787239</v>
      </c>
      <c r="D19" s="4">
        <f t="shared" si="2"/>
        <v>0.99897954026339164</v>
      </c>
      <c r="E19" s="5">
        <v>0.99619646004467344</v>
      </c>
      <c r="F19" s="5">
        <v>0.875212033481929</v>
      </c>
      <c r="G19" s="5">
        <v>0.89802140868955105</v>
      </c>
      <c r="H19" s="4">
        <f t="shared" si="3"/>
        <v>1</v>
      </c>
      <c r="I19" s="5">
        <v>1</v>
      </c>
      <c r="J19" s="5">
        <f t="shared" si="4"/>
        <v>1</v>
      </c>
    </row>
    <row r="20" spans="1:10" ht="15.5" customHeight="1" x14ac:dyDescent="0.35">
      <c r="A20" s="3">
        <f t="shared" si="5"/>
        <v>13</v>
      </c>
      <c r="B20" s="4">
        <f t="shared" si="0"/>
        <v>0.99979455388103133</v>
      </c>
      <c r="C20" s="4">
        <f t="shared" si="1"/>
        <v>0.99876960062726383</v>
      </c>
      <c r="D20" s="4">
        <f t="shared" si="2"/>
        <v>0.99813210727695245</v>
      </c>
      <c r="E20" s="5">
        <v>0.99628371906937907</v>
      </c>
      <c r="F20" s="5">
        <v>0.87524461978625001</v>
      </c>
      <c r="G20" s="5">
        <v>0.89893873947886671</v>
      </c>
      <c r="H20" s="4">
        <f t="shared" si="3"/>
        <v>1</v>
      </c>
      <c r="I20" s="5">
        <v>1</v>
      </c>
      <c r="J20" s="5">
        <f t="shared" si="4"/>
        <v>1</v>
      </c>
    </row>
    <row r="21" spans="1:10" ht="15.5" customHeight="1" x14ac:dyDescent="0.35">
      <c r="A21" s="3">
        <f t="shared" si="5"/>
        <v>14</v>
      </c>
      <c r="B21" s="4">
        <f t="shared" si="0"/>
        <v>0.99648844375274515</v>
      </c>
      <c r="C21" s="4">
        <f t="shared" si="1"/>
        <v>0.9521039171913328</v>
      </c>
      <c r="D21" s="4">
        <f t="shared" si="2"/>
        <v>0.96868718533147224</v>
      </c>
      <c r="E21" s="5">
        <v>0.99648844375274515</v>
      </c>
      <c r="F21" s="5">
        <v>0.87632284686734996</v>
      </c>
      <c r="G21" s="5">
        <v>0.90062100289640068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0.97675144918854562</v>
      </c>
      <c r="D22" s="4">
        <f t="shared" si="2"/>
        <v>0.97901666951622435</v>
      </c>
      <c r="E22" s="5">
        <v>1</v>
      </c>
      <c r="F22" s="5">
        <v>0.92040672351445219</v>
      </c>
      <c r="G22" s="5">
        <v>0.92973357811915291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0.95701236411325152</v>
      </c>
      <c r="D23" s="4">
        <f t="shared" si="2"/>
        <v>0.96447341263966968</v>
      </c>
      <c r="E23" s="5">
        <v>1</v>
      </c>
      <c r="F23" s="5">
        <v>0.94231416219458608</v>
      </c>
      <c r="G23" s="5">
        <v>0.94966062077224445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0.98464157573106748</v>
      </c>
      <c r="D24" s="4">
        <f t="shared" si="2"/>
        <v>0.98464157573106748</v>
      </c>
      <c r="E24" s="5">
        <v>1</v>
      </c>
      <c r="F24" s="5">
        <v>0.98464157573106748</v>
      </c>
      <c r="G24" s="5">
        <v>0.98464157573106748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1.1437833214696831</v>
      </c>
      <c r="C38" s="4">
        <v>2.7983024055106558</v>
      </c>
      <c r="D38" s="4">
        <v>1.002870373080945</v>
      </c>
      <c r="E38" s="4">
        <v>2.2343612885910922</v>
      </c>
      <c r="F38" s="4">
        <v>1</v>
      </c>
      <c r="G38" s="4">
        <v>1</v>
      </c>
      <c r="H38" s="4">
        <v>1</v>
      </c>
      <c r="I38" s="4">
        <v>1.000239273294464</v>
      </c>
      <c r="J38" s="4">
        <v>1.0005980401411241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1.026649189468142</v>
      </c>
      <c r="R38" s="4">
        <v>1</v>
      </c>
      <c r="S38" s="4">
        <v>1.0787141958873669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15.987208058244819</v>
      </c>
      <c r="C39" s="4">
        <v>1.062994963811063</v>
      </c>
      <c r="D39" s="4">
        <v>4.5256423367505096</v>
      </c>
      <c r="E39" s="4">
        <v>1</v>
      </c>
      <c r="F39" s="4">
        <v>1</v>
      </c>
      <c r="G39" s="4">
        <v>1.0005859646834641</v>
      </c>
      <c r="H39" s="4">
        <v>1</v>
      </c>
      <c r="I39" s="4">
        <v>1.000339097585367</v>
      </c>
      <c r="J39" s="4">
        <v>1.0076054822441569</v>
      </c>
      <c r="K39" s="4">
        <v>1</v>
      </c>
      <c r="L39" s="4">
        <v>1.0011270203016389</v>
      </c>
      <c r="M39" s="4">
        <v>1</v>
      </c>
      <c r="N39" s="4">
        <v>1</v>
      </c>
      <c r="O39" s="4">
        <v>1</v>
      </c>
      <c r="P39" s="4">
        <v>1.0028458999355401</v>
      </c>
      <c r="Q39" s="4">
        <v>1</v>
      </c>
      <c r="R39" s="4">
        <v>1.2945453185591891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1.1092230157612679</v>
      </c>
      <c r="C40" s="4">
        <v>4.6468920987382836</v>
      </c>
      <c r="D40" s="4">
        <v>1.0091038254424189</v>
      </c>
      <c r="E40" s="4">
        <v>1.000088060538755</v>
      </c>
      <c r="F40" s="4">
        <v>1.0041776666789159</v>
      </c>
      <c r="G40" s="4">
        <v>1.000060993573507</v>
      </c>
      <c r="H40" s="4">
        <v>1</v>
      </c>
      <c r="I40" s="4">
        <v>1.0009640331685119</v>
      </c>
      <c r="J40" s="4">
        <v>1</v>
      </c>
      <c r="K40" s="4">
        <v>1.000769763072312</v>
      </c>
      <c r="L40" s="4">
        <v>1.0006546693275049</v>
      </c>
      <c r="M40" s="4">
        <v>1</v>
      </c>
      <c r="N40" s="4">
        <v>1</v>
      </c>
      <c r="O40" s="4">
        <v>1.01138012992834</v>
      </c>
      <c r="P40" s="4">
        <v>1</v>
      </c>
      <c r="Q40" s="4">
        <v>1.136962490889512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5.4474805547689762</v>
      </c>
      <c r="C41" s="4">
        <v>1.024377469381706</v>
      </c>
      <c r="D41" s="4">
        <v>1</v>
      </c>
      <c r="E41" s="4">
        <v>1.0010681313113901</v>
      </c>
      <c r="F41" s="4">
        <v>1.0092954794984459</v>
      </c>
      <c r="G41" s="4">
        <v>1.00102163431035</v>
      </c>
      <c r="H41" s="4">
        <v>1.0000884686221609</v>
      </c>
      <c r="I41" s="4">
        <v>1</v>
      </c>
      <c r="J41" s="4">
        <v>1.000013342503191</v>
      </c>
      <c r="K41" s="4">
        <v>1.0011634507549121</v>
      </c>
      <c r="L41" s="4">
        <v>1.000666341003607</v>
      </c>
      <c r="M41" s="4">
        <v>0.99999999999999989</v>
      </c>
      <c r="N41" s="4">
        <v>1.0012215219868299</v>
      </c>
      <c r="O41" s="4">
        <v>1</v>
      </c>
      <c r="P41" s="4">
        <v>1.2827315700824871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1.1759293663727159</v>
      </c>
      <c r="C42" s="4">
        <v>1.0853262916450099</v>
      </c>
      <c r="D42" s="4">
        <v>1.0093792416697731</v>
      </c>
      <c r="E42" s="4">
        <v>4.1779107429103837</v>
      </c>
      <c r="F42" s="4">
        <v>1.0008638269960839</v>
      </c>
      <c r="G42" s="4">
        <v>1</v>
      </c>
      <c r="H42" s="4">
        <v>1</v>
      </c>
      <c r="I42" s="4">
        <v>1.00066197380199</v>
      </c>
      <c r="J42" s="4">
        <v>1</v>
      </c>
      <c r="K42" s="4">
        <v>1</v>
      </c>
      <c r="L42" s="4">
        <v>1.000109616495741</v>
      </c>
      <c r="M42" s="4">
        <v>1</v>
      </c>
      <c r="N42" s="4">
        <v>1.008645657046453</v>
      </c>
      <c r="O42" s="4">
        <v>1</v>
      </c>
      <c r="P42" s="4">
        <v>1.0072137296949899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8.9699367610668155</v>
      </c>
      <c r="C43" s="4">
        <v>1.0301667562744341</v>
      </c>
      <c r="D43" s="4">
        <v>4.4282204047214018</v>
      </c>
      <c r="E43" s="4">
        <v>1.0016357709729811</v>
      </c>
      <c r="F43" s="4">
        <v>1</v>
      </c>
      <c r="G43" s="4">
        <v>1.0020225908980189</v>
      </c>
      <c r="H43" s="4">
        <v>1.000669488650594</v>
      </c>
      <c r="I43" s="4">
        <v>1</v>
      </c>
      <c r="J43" s="4">
        <v>1</v>
      </c>
      <c r="K43" s="4">
        <v>1.0001735491667669</v>
      </c>
      <c r="L43" s="4">
        <v>1.0104084674622009</v>
      </c>
      <c r="M43" s="4">
        <v>1.009930508289095</v>
      </c>
      <c r="N43" s="4">
        <v>1</v>
      </c>
      <c r="O43" s="4">
        <v>1.0058997177771669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1.1774438458962231</v>
      </c>
      <c r="C44" s="4">
        <v>4.5347508216756047</v>
      </c>
      <c r="D44" s="4">
        <v>1.00318729668683</v>
      </c>
      <c r="E44" s="4">
        <v>1.001240890614383</v>
      </c>
      <c r="F44" s="4">
        <v>1.0021102402750011</v>
      </c>
      <c r="G44" s="4">
        <v>1.000176913314192</v>
      </c>
      <c r="H44" s="4">
        <v>1</v>
      </c>
      <c r="I44" s="4">
        <v>1.000669313648916</v>
      </c>
      <c r="J44" s="4">
        <v>1.001444449728301</v>
      </c>
      <c r="K44" s="4">
        <v>1.001109370685044</v>
      </c>
      <c r="L44" s="4">
        <v>1</v>
      </c>
      <c r="M44" s="4">
        <v>1</v>
      </c>
      <c r="N44" s="4">
        <v>1</v>
      </c>
      <c r="O44" s="4">
        <v>1</v>
      </c>
      <c r="P44" s="4">
        <v>1.0102366892283909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1.108991738331855</v>
      </c>
      <c r="C45" s="4">
        <v>1.0406967793652111</v>
      </c>
      <c r="D45" s="4">
        <v>1.001610336828787</v>
      </c>
      <c r="E45" s="4">
        <v>1.0092442642568351</v>
      </c>
      <c r="F45" s="4">
        <v>2.2609730394980452</v>
      </c>
      <c r="G45" s="4">
        <v>1.0013157545520599</v>
      </c>
      <c r="H45" s="4">
        <v>1.009003638513178</v>
      </c>
      <c r="I45" s="4">
        <v>1.00192309217361</v>
      </c>
      <c r="J45" s="4">
        <v>1.0003208070982219</v>
      </c>
      <c r="K45" s="4">
        <v>1.003794670177846</v>
      </c>
      <c r="L45" s="4">
        <v>1</v>
      </c>
      <c r="M45" s="4">
        <v>1.003694971254971</v>
      </c>
      <c r="N45" s="4">
        <v>0.99999999999999989</v>
      </c>
      <c r="O45" s="4">
        <v>0.99999999999999989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1.2475038554386879</v>
      </c>
      <c r="C46" s="4">
        <v>1.034537194513595</v>
      </c>
      <c r="D46" s="4">
        <v>1.0015694803171611</v>
      </c>
      <c r="E46" s="4">
        <v>1.0079417884848789</v>
      </c>
      <c r="F46" s="4">
        <v>1.000169813552263</v>
      </c>
      <c r="G46" s="4">
        <v>1.0013529599055699</v>
      </c>
      <c r="H46" s="4">
        <v>1</v>
      </c>
      <c r="I46" s="4">
        <v>1.000045237281854</v>
      </c>
      <c r="J46" s="4">
        <v>1.004394142090103</v>
      </c>
      <c r="K46" s="4">
        <v>1.000043595371316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1.11395128315555</v>
      </c>
      <c r="C47" s="4">
        <v>1.0543839885682731</v>
      </c>
      <c r="D47" s="4">
        <v>1.015080816815219</v>
      </c>
      <c r="E47" s="4">
        <v>1.009432983470095</v>
      </c>
      <c r="F47" s="4">
        <v>1.043276893952406</v>
      </c>
      <c r="G47" s="4">
        <v>1</v>
      </c>
      <c r="H47" s="4">
        <v>1.004096317384745</v>
      </c>
      <c r="I47" s="4">
        <v>1</v>
      </c>
      <c r="J47" s="4">
        <v>1.000304679437211</v>
      </c>
      <c r="K47" s="4">
        <v>1</v>
      </c>
      <c r="L47" s="4">
        <v>1</v>
      </c>
      <c r="M47" s="4">
        <v>1</v>
      </c>
      <c r="N47" s="4">
        <v>1</v>
      </c>
      <c r="O47" s="4">
        <v>1.0017413063101319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1.078876660052817</v>
      </c>
      <c r="C48" s="4">
        <v>1.0594955638757051</v>
      </c>
      <c r="D48" s="4">
        <v>1.008801709312384</v>
      </c>
      <c r="E48" s="4">
        <v>1.0474678791453109</v>
      </c>
      <c r="F48" s="4">
        <v>1.006658098623846</v>
      </c>
      <c r="G48" s="4">
        <v>1.043910782072984</v>
      </c>
      <c r="H48" s="4">
        <v>1.0131940778473461</v>
      </c>
      <c r="I48" s="4">
        <v>1.0005947162111279</v>
      </c>
      <c r="J48" s="4">
        <v>1</v>
      </c>
      <c r="K48" s="4">
        <v>1.0013373161514441</v>
      </c>
      <c r="L48" s="4">
        <v>1</v>
      </c>
      <c r="M48" s="4">
        <v>1</v>
      </c>
      <c r="N48" s="4">
        <v>1.000647435585339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1.065178872169261</v>
      </c>
      <c r="C49" s="4">
        <v>1.0204671507510561</v>
      </c>
      <c r="D49" s="4">
        <v>1.005664254146003</v>
      </c>
      <c r="E49" s="4">
        <v>1.0185881917258039</v>
      </c>
      <c r="F49" s="4">
        <v>1</v>
      </c>
      <c r="G49" s="4">
        <v>1.0092215721190541</v>
      </c>
      <c r="H49" s="4">
        <v>1.007442852068122</v>
      </c>
      <c r="I49" s="4">
        <v>1.0048711807935979</v>
      </c>
      <c r="J49" s="4">
        <v>1.003206004813965</v>
      </c>
      <c r="K49" s="4">
        <v>1.005381175276135</v>
      </c>
      <c r="L49" s="4">
        <v>1</v>
      </c>
      <c r="M49" s="4">
        <v>1.0024203103994149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2.1055968739264861</v>
      </c>
      <c r="C50" s="4">
        <v>1.0774575131222219</v>
      </c>
      <c r="D50" s="4">
        <v>1.015294905029557</v>
      </c>
      <c r="E50" s="4">
        <v>1.0510240605383609</v>
      </c>
      <c r="F50" s="4">
        <v>1.150327182273482</v>
      </c>
      <c r="G50" s="4">
        <v>1.0088022924261979</v>
      </c>
      <c r="H50" s="4">
        <v>0.99999999999999989</v>
      </c>
      <c r="I50" s="4">
        <v>1.0038212031531959</v>
      </c>
      <c r="J50" s="4">
        <v>1.0003815793120061</v>
      </c>
      <c r="K50" s="4">
        <v>1</v>
      </c>
      <c r="L50" s="4">
        <v>1.0003805205155349</v>
      </c>
      <c r="U50" s="4"/>
      <c r="V50" s="4"/>
    </row>
    <row r="51" spans="1:22" ht="15.5" customHeight="1" x14ac:dyDescent="0.35">
      <c r="A51" s="1">
        <f t="shared" si="6"/>
        <v>13</v>
      </c>
      <c r="B51" s="4">
        <v>1.9266409498095241</v>
      </c>
      <c r="C51" s="4">
        <v>1.0232515440892149</v>
      </c>
      <c r="D51" s="4">
        <v>1.0001995211796071</v>
      </c>
      <c r="E51" s="4">
        <v>1.001369437383389</v>
      </c>
      <c r="F51" s="4">
        <v>1.0247049023543691</v>
      </c>
      <c r="G51" s="4">
        <v>1.0071178324539349</v>
      </c>
      <c r="H51" s="4">
        <v>1.0109352311213839</v>
      </c>
      <c r="I51" s="4">
        <v>1.000072823728418</v>
      </c>
      <c r="J51" s="4">
        <v>1.000206513054742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10.45048809640816</v>
      </c>
      <c r="C52" s="4">
        <v>1.0224359849498419</v>
      </c>
      <c r="D52" s="4">
        <v>1.003902518922855</v>
      </c>
      <c r="E52" s="4">
        <v>1.013444042369497</v>
      </c>
      <c r="F52" s="4">
        <v>1.021290446014429</v>
      </c>
      <c r="G52" s="4">
        <v>1.0013912971961589</v>
      </c>
      <c r="H52" s="4">
        <v>1.007942075605138</v>
      </c>
      <c r="I52" s="4">
        <v>1</v>
      </c>
      <c r="J52" s="4">
        <v>1.005289023310294</v>
      </c>
      <c r="V52" s="4"/>
    </row>
    <row r="53" spans="1:22" ht="15.5" customHeight="1" x14ac:dyDescent="0.35">
      <c r="A53" s="1">
        <f t="shared" si="6"/>
        <v>15</v>
      </c>
      <c r="B53" s="4">
        <v>2.122430716345403</v>
      </c>
      <c r="C53" s="4">
        <v>1.033000261014476</v>
      </c>
      <c r="D53" s="4">
        <v>1.0395535278118639</v>
      </c>
      <c r="E53" s="4">
        <v>1.226157474347596</v>
      </c>
      <c r="F53" s="4">
        <v>1.1802985050350621</v>
      </c>
      <c r="G53" s="4">
        <v>1.189827933392015</v>
      </c>
      <c r="H53" s="4">
        <v>1.002955560188322</v>
      </c>
      <c r="I53" s="4">
        <v>1</v>
      </c>
    </row>
    <row r="54" spans="1:22" ht="15.5" customHeight="1" x14ac:dyDescent="0.35">
      <c r="A54" s="1">
        <f t="shared" si="6"/>
        <v>16</v>
      </c>
      <c r="B54" s="4">
        <v>1.03165769119045</v>
      </c>
      <c r="C54" s="4">
        <v>1.085851491201812</v>
      </c>
      <c r="D54" s="4">
        <v>1.439827350257241</v>
      </c>
      <c r="E54" s="4">
        <v>1.0149694450299269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1.163616532874703</v>
      </c>
      <c r="C55" s="4">
        <v>1.0766799477812801</v>
      </c>
      <c r="D55" s="4">
        <v>1.002696692557459</v>
      </c>
      <c r="E55" s="4">
        <v>1.0081698081947239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>
        <v>1.119347632322776</v>
      </c>
      <c r="C56" s="4">
        <v>1.006129466986498</v>
      </c>
      <c r="D56" s="4">
        <v>1.0076493055659901</v>
      </c>
      <c r="E56" s="4">
        <v>1</v>
      </c>
      <c r="F56" s="4">
        <v>1.0008228359617539</v>
      </c>
    </row>
    <row r="57" spans="1:22" ht="15.5" customHeight="1" x14ac:dyDescent="0.35">
      <c r="A57" s="1">
        <f t="shared" si="6"/>
        <v>19</v>
      </c>
      <c r="B57" s="4">
        <v>1.0459228473488149</v>
      </c>
      <c r="C57" s="4">
        <v>1.009816562769692</v>
      </c>
      <c r="D57" s="4">
        <v>1.007570557247643</v>
      </c>
      <c r="E57" s="4">
        <v>1.0501641655612799</v>
      </c>
    </row>
    <row r="58" spans="1:22" ht="15.5" customHeight="1" x14ac:dyDescent="0.35">
      <c r="A58" s="1">
        <f t="shared" si="6"/>
        <v>20</v>
      </c>
      <c r="B58" s="4">
        <v>1.0639251515625641</v>
      </c>
      <c r="C58" s="4">
        <v>1.009678112993498</v>
      </c>
      <c r="D58" s="4">
        <v>1.044518948849398</v>
      </c>
    </row>
    <row r="59" spans="1:22" ht="15.5" customHeight="1" x14ac:dyDescent="0.35">
      <c r="A59" s="1">
        <f t="shared" si="6"/>
        <v>21</v>
      </c>
      <c r="B59" s="4">
        <v>1.1497608024199599</v>
      </c>
      <c r="C59" s="4">
        <v>1.0072437732525119</v>
      </c>
    </row>
    <row r="60" spans="1:22" ht="15.5" customHeight="1" x14ac:dyDescent="0.35">
      <c r="A60" s="1">
        <f t="shared" si="6"/>
        <v>22</v>
      </c>
      <c r="B60" s="4">
        <v>1.1031519773906711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0.3159910646230969</v>
      </c>
      <c r="C2" s="32">
        <v>0.55425578080629379</v>
      </c>
      <c r="D2" s="32">
        <v>0.65081715921294503</v>
      </c>
      <c r="E2" s="32">
        <v>0.8357899411824401</v>
      </c>
      <c r="F2" s="32">
        <v>0.1164382033035123</v>
      </c>
      <c r="G2" s="32">
        <v>0.31908234252920242</v>
      </c>
      <c r="H2" s="32">
        <v>0.61472874540251354</v>
      </c>
      <c r="I2" s="32">
        <v>0.8005851379680653</v>
      </c>
      <c r="J2" s="32">
        <v>4.6973120898217258E-2</v>
      </c>
      <c r="M2" s="31">
        <v>1</v>
      </c>
      <c r="N2" s="17">
        <v>1.4852312865363959</v>
      </c>
      <c r="O2" s="17">
        <v>1.3268331233259381</v>
      </c>
      <c r="P2" s="17">
        <v>1.108447175841301</v>
      </c>
      <c r="Q2" s="17">
        <v>1.107420070616469</v>
      </c>
      <c r="R2" s="17">
        <v>2.822088982796878</v>
      </c>
      <c r="S2" s="17">
        <v>2.112309845314063</v>
      </c>
      <c r="T2" s="17">
        <v>1.1076208239865819</v>
      </c>
      <c r="U2" s="17">
        <v>1.1056126437910649</v>
      </c>
      <c r="V2" s="17">
        <v>1.3268331233259381</v>
      </c>
    </row>
    <row r="3" spans="1:27" x14ac:dyDescent="0.35">
      <c r="A3">
        <f t="shared" ref="A3:A24" si="0">+A2+1</f>
        <v>2</v>
      </c>
      <c r="B3" s="32">
        <v>0.46931981544416762</v>
      </c>
      <c r="C3" s="32">
        <v>0.73540492876867136</v>
      </c>
      <c r="D3" s="32">
        <v>0.72139644211864762</v>
      </c>
      <c r="E3" s="32">
        <v>0.92557055568479252</v>
      </c>
      <c r="F3" s="32">
        <v>0.32859897071950528</v>
      </c>
      <c r="G3" s="32">
        <v>0.67400077359030863</v>
      </c>
      <c r="H3" s="32">
        <v>0.68088635951096965</v>
      </c>
      <c r="I3" s="32">
        <v>0.8851370509687071</v>
      </c>
      <c r="J3" s="32">
        <v>0.33276918223306562</v>
      </c>
      <c r="M3">
        <f t="shared" ref="M3:M24" si="1">+M2+1</f>
        <v>2</v>
      </c>
      <c r="N3" s="17">
        <v>1.323868458437139</v>
      </c>
      <c r="O3" s="17">
        <v>1.03419702096249</v>
      </c>
      <c r="P3" s="17">
        <v>1.032734666490887</v>
      </c>
      <c r="Q3" s="17">
        <v>1.0088039555291759</v>
      </c>
      <c r="R3" s="17">
        <v>1.4429061882850751</v>
      </c>
      <c r="S3" s="17">
        <v>1.0359589477323179</v>
      </c>
      <c r="T3" s="17">
        <v>1.032566559164215</v>
      </c>
      <c r="U3" s="17">
        <v>1.0089128163385681</v>
      </c>
      <c r="V3" s="17">
        <v>1.03419702096249</v>
      </c>
    </row>
    <row r="4" spans="1:27" x14ac:dyDescent="0.35">
      <c r="A4">
        <f t="shared" si="0"/>
        <v>3</v>
      </c>
      <c r="B4" s="32">
        <v>0.62131770058607261</v>
      </c>
      <c r="C4" s="32">
        <v>0.76055358653369209</v>
      </c>
      <c r="D4" s="32">
        <v>0.74501111405911369</v>
      </c>
      <c r="E4" s="32">
        <v>0.93371923769615583</v>
      </c>
      <c r="F4" s="32">
        <v>0.47413748831528041</v>
      </c>
      <c r="G4" s="32">
        <v>0.69823713217938421</v>
      </c>
      <c r="H4" s="32">
        <v>0.70306048542209099</v>
      </c>
      <c r="I4" s="32">
        <v>0.89302611493845252</v>
      </c>
      <c r="J4" s="32">
        <v>0.88730241928728881</v>
      </c>
      <c r="M4">
        <f t="shared" si="1"/>
        <v>3</v>
      </c>
      <c r="N4" s="17">
        <v>1.1947003316532701</v>
      </c>
      <c r="O4" s="17">
        <v>1.049902891493945</v>
      </c>
      <c r="P4" s="17">
        <v>1.10262555266493</v>
      </c>
      <c r="Q4" s="17">
        <v>1.0193424589055049</v>
      </c>
      <c r="R4" s="17">
        <v>1.3605877811044309</v>
      </c>
      <c r="S4" s="17">
        <v>1.0492300089746021</v>
      </c>
      <c r="T4" s="17">
        <v>1.0903027303815991</v>
      </c>
      <c r="U4" s="17">
        <v>1.0199129372210101</v>
      </c>
      <c r="V4" s="17">
        <v>1.049902891493945</v>
      </c>
    </row>
    <row r="5" spans="1:27" x14ac:dyDescent="0.35">
      <c r="A5">
        <f t="shared" si="0"/>
        <v>4</v>
      </c>
      <c r="B5" s="32">
        <v>0.74228846295222772</v>
      </c>
      <c r="C5" s="32">
        <v>0.79850740963781341</v>
      </c>
      <c r="D5" s="32">
        <v>0.82146829138094524</v>
      </c>
      <c r="E5" s="32">
        <v>0.95177966368057354</v>
      </c>
      <c r="F5" s="32">
        <v>0.64510567316531531</v>
      </c>
      <c r="G5" s="32">
        <v>0.73261135246297537</v>
      </c>
      <c r="H5" s="32">
        <v>0.76654876687911822</v>
      </c>
      <c r="I5" s="32">
        <v>0.91080888790194436</v>
      </c>
      <c r="J5" s="32">
        <v>0.96193771626297575</v>
      </c>
      <c r="M5">
        <f t="shared" si="1"/>
        <v>4</v>
      </c>
      <c r="N5" s="17">
        <v>1.1589057046054421</v>
      </c>
      <c r="O5" s="17">
        <v>1.017733835099043</v>
      </c>
      <c r="P5" s="17">
        <v>1.024671213886938</v>
      </c>
      <c r="Q5" s="17">
        <v>1.0183218560576131</v>
      </c>
      <c r="R5" s="17">
        <v>1.243713921272334</v>
      </c>
      <c r="S5" s="17">
        <v>1.037394106354238</v>
      </c>
      <c r="T5" s="17">
        <v>1.052150822583837</v>
      </c>
      <c r="U5" s="17">
        <v>1.019444657918668</v>
      </c>
      <c r="V5" s="17">
        <v>1.017733835099043</v>
      </c>
    </row>
    <row r="6" spans="1:27" x14ac:dyDescent="0.35">
      <c r="A6">
        <f t="shared" si="0"/>
        <v>5</v>
      </c>
      <c r="B6" s="32">
        <v>0.86024233417814178</v>
      </c>
      <c r="C6" s="32">
        <v>0.81266800836569442</v>
      </c>
      <c r="D6" s="32">
        <v>0.84173491129894173</v>
      </c>
      <c r="E6" s="32">
        <v>0.96921803367709192</v>
      </c>
      <c r="F6" s="32">
        <v>0.80232690640746285</v>
      </c>
      <c r="G6" s="32">
        <v>0.76000669929329845</v>
      </c>
      <c r="H6" s="32">
        <v>0.8065249156224904</v>
      </c>
      <c r="I6" s="32">
        <v>0.92851925515647993</v>
      </c>
      <c r="J6" s="32">
        <v>1</v>
      </c>
      <c r="M6">
        <f t="shared" si="1"/>
        <v>5</v>
      </c>
      <c r="N6" s="17">
        <v>1.0331219409321879</v>
      </c>
      <c r="O6" s="17">
        <v>1.088162251036602</v>
      </c>
      <c r="P6" s="17">
        <v>1.0171326085956409</v>
      </c>
      <c r="Q6" s="17">
        <v>1.000228428296658</v>
      </c>
      <c r="R6" s="17">
        <v>1.0897352068796891</v>
      </c>
      <c r="S6" s="17">
        <v>1.1407101431054709</v>
      </c>
      <c r="T6" s="17">
        <v>1.037852781560936</v>
      </c>
      <c r="U6" s="17">
        <v>1.000274278653918</v>
      </c>
      <c r="V6" s="17">
        <v>1.088162251036602</v>
      </c>
    </row>
    <row r="7" spans="1:27" x14ac:dyDescent="0.35">
      <c r="A7">
        <f t="shared" si="0"/>
        <v>6</v>
      </c>
      <c r="B7" s="32">
        <v>0.88873522995815779</v>
      </c>
      <c r="C7" s="32">
        <v>0.88431464932864623</v>
      </c>
      <c r="D7" s="32">
        <v>0.85615602607551322</v>
      </c>
      <c r="E7" s="32">
        <v>0.96943943050161552</v>
      </c>
      <c r="F7" s="32">
        <v>0.87432387733907779</v>
      </c>
      <c r="G7" s="32">
        <v>0.86694735071197515</v>
      </c>
      <c r="H7" s="32">
        <v>0.83705412707700044</v>
      </c>
      <c r="I7" s="32">
        <v>0.92877392816792115</v>
      </c>
      <c r="J7" s="32">
        <v>1</v>
      </c>
      <c r="M7">
        <f t="shared" si="1"/>
        <v>6</v>
      </c>
      <c r="N7" s="17">
        <v>1.0033760571211889</v>
      </c>
      <c r="O7" s="17">
        <v>1.0067712583632491</v>
      </c>
      <c r="P7" s="17">
        <v>1.012447542214918</v>
      </c>
      <c r="Q7" s="17">
        <v>1.0204852773164601</v>
      </c>
      <c r="R7" s="17">
        <v>1.0148226956054169</v>
      </c>
      <c r="S7" s="17">
        <v>1.0219264447860139</v>
      </c>
      <c r="T7" s="17">
        <v>1.034523225911385</v>
      </c>
      <c r="U7" s="17">
        <v>1.063275977797338</v>
      </c>
      <c r="V7" s="17">
        <v>1.0067712583632491</v>
      </c>
    </row>
    <row r="8" spans="1:27" x14ac:dyDescent="0.35">
      <c r="A8">
        <f t="shared" si="0"/>
        <v>7</v>
      </c>
      <c r="B8" s="32">
        <v>0.89173565086010964</v>
      </c>
      <c r="C8" s="32">
        <v>0.89030257229365639</v>
      </c>
      <c r="D8" s="32">
        <v>0.86681306435264416</v>
      </c>
      <c r="E8" s="32">
        <v>0.98929866607695249</v>
      </c>
      <c r="F8" s="32">
        <v>0.8872837140334231</v>
      </c>
      <c r="G8" s="32">
        <v>0.88595642392974261</v>
      </c>
      <c r="H8" s="32">
        <v>0.8659519358061365</v>
      </c>
      <c r="I8" s="32">
        <v>0.98754300662542138</v>
      </c>
      <c r="J8" s="32">
        <v>1</v>
      </c>
      <c r="M8">
        <f t="shared" si="1"/>
        <v>7</v>
      </c>
      <c r="N8" s="17">
        <v>1.0016445787006609</v>
      </c>
      <c r="O8" s="17">
        <v>1.0030996301542421</v>
      </c>
      <c r="P8" s="17">
        <v>1.0055001728762929</v>
      </c>
      <c r="Q8" s="17">
        <v>1.0030376088758719</v>
      </c>
      <c r="R8" s="17">
        <v>1.0033133947059401</v>
      </c>
      <c r="S8" s="17">
        <v>1.004686603448236</v>
      </c>
      <c r="T8" s="17">
        <v>1.004879286497161</v>
      </c>
      <c r="U8" s="17">
        <v>1.003632545264487</v>
      </c>
      <c r="V8" s="17">
        <v>1.0030996301542421</v>
      </c>
    </row>
    <row r="9" spans="1:27" x14ac:dyDescent="0.35">
      <c r="A9">
        <f t="shared" si="0"/>
        <v>8</v>
      </c>
      <c r="B9" s="32">
        <v>0.89320218031813459</v>
      </c>
      <c r="C9" s="32">
        <v>0.89306218099313706</v>
      </c>
      <c r="D9" s="32">
        <v>0.87158068605801309</v>
      </c>
      <c r="E9" s="32">
        <v>0.99230376848591573</v>
      </c>
      <c r="F9" s="32">
        <v>0.89022363519416858</v>
      </c>
      <c r="G9" s="32">
        <v>0.89010855036111824</v>
      </c>
      <c r="H9" s="32">
        <v>0.87017716339370577</v>
      </c>
      <c r="I9" s="32">
        <v>0.99113030129761526</v>
      </c>
      <c r="J9" s="32">
        <v>1</v>
      </c>
      <c r="M9">
        <f t="shared" si="1"/>
        <v>8</v>
      </c>
      <c r="N9" s="17">
        <v>1.000566506477071</v>
      </c>
      <c r="O9" s="17">
        <v>1.000692235626607</v>
      </c>
      <c r="P9" s="17">
        <v>1.001460297463463</v>
      </c>
      <c r="Q9" s="17">
        <v>1.0000424234623471</v>
      </c>
      <c r="R9" s="17">
        <v>1.0008876215525659</v>
      </c>
      <c r="S9" s="17">
        <v>1.001054961732726</v>
      </c>
      <c r="T9" s="17">
        <v>1.0015599873143901</v>
      </c>
      <c r="U9" s="17">
        <v>1.000024274576139</v>
      </c>
      <c r="V9" s="17">
        <v>1.000692235626607</v>
      </c>
    </row>
    <row r="10" spans="1:27" x14ac:dyDescent="0.35">
      <c r="A10">
        <f t="shared" si="0"/>
        <v>9</v>
      </c>
      <c r="B10" s="32">
        <v>0.89370818513861916</v>
      </c>
      <c r="C10" s="32">
        <v>0.89368039045159631</v>
      </c>
      <c r="D10" s="32">
        <v>0.87285345312306739</v>
      </c>
      <c r="E10" s="32">
        <v>0.99234586544747472</v>
      </c>
      <c r="F10" s="32">
        <v>0.89101381687937031</v>
      </c>
      <c r="G10" s="32">
        <v>0.89104758081972146</v>
      </c>
      <c r="H10" s="32">
        <v>0.87153462872987175</v>
      </c>
      <c r="I10" s="32">
        <v>0.99115436056557782</v>
      </c>
      <c r="J10" s="32">
        <v>1</v>
      </c>
      <c r="M10">
        <f t="shared" si="1"/>
        <v>9</v>
      </c>
      <c r="N10" s="17">
        <v>1.0016643906315721</v>
      </c>
      <c r="O10" s="17">
        <v>1.0013142287791059</v>
      </c>
      <c r="P10" s="17">
        <v>1.001364973295876</v>
      </c>
      <c r="Q10" s="17">
        <v>1.001561243455694</v>
      </c>
      <c r="R10" s="17">
        <v>1.001584270915554</v>
      </c>
      <c r="S10" s="17">
        <v>1.001296711779003</v>
      </c>
      <c r="T10" s="17">
        <v>1.001564633321369</v>
      </c>
      <c r="U10" s="17">
        <v>1.001959038559014</v>
      </c>
      <c r="V10" s="17">
        <v>1.0013142287791059</v>
      </c>
    </row>
    <row r="11" spans="1:27" x14ac:dyDescent="0.35">
      <c r="A11">
        <f t="shared" si="0"/>
        <v>10</v>
      </c>
      <c r="B11" s="32">
        <v>0.89519566466932343</v>
      </c>
      <c r="C11" s="32">
        <v>0.89485489094005022</v>
      </c>
      <c r="D11" s="32">
        <v>0.87404487477779302</v>
      </c>
      <c r="E11" s="32">
        <v>0.99389515893568914</v>
      </c>
      <c r="F11" s="32">
        <v>0.89242542415480941</v>
      </c>
      <c r="G11" s="32">
        <v>0.89220301271342239</v>
      </c>
      <c r="H11" s="32">
        <v>0.87289826085070965</v>
      </c>
      <c r="I11" s="32">
        <v>0.99309607017586055</v>
      </c>
      <c r="J11" s="32">
        <v>1</v>
      </c>
      <c r="M11">
        <f t="shared" si="1"/>
        <v>10</v>
      </c>
      <c r="N11" s="17">
        <v>1.0006492730339369</v>
      </c>
      <c r="O11" s="17">
        <v>1.0008337464249959</v>
      </c>
      <c r="P11" s="17">
        <v>1.0006062781157219</v>
      </c>
      <c r="Q11" s="17">
        <v>1.0014207930011161</v>
      </c>
      <c r="R11" s="17">
        <v>1.0009837779039841</v>
      </c>
      <c r="S11" s="17">
        <v>1.001147740887981</v>
      </c>
      <c r="T11" s="17">
        <v>1.001127014466483</v>
      </c>
      <c r="U11" s="17">
        <v>1.001793725092045</v>
      </c>
      <c r="V11" s="17">
        <v>1.0008337464249959</v>
      </c>
    </row>
    <row r="12" spans="1:27" x14ac:dyDescent="0.35">
      <c r="A12">
        <f t="shared" si="0"/>
        <v>11</v>
      </c>
      <c r="B12" s="32">
        <v>0.89577689107449054</v>
      </c>
      <c r="C12" s="32">
        <v>0.89560097300626129</v>
      </c>
      <c r="D12" s="32">
        <v>0.87457478905753017</v>
      </c>
      <c r="E12" s="32">
        <v>0.99530727822134779</v>
      </c>
      <c r="F12" s="32">
        <v>0.89330337256804659</v>
      </c>
      <c r="G12" s="32">
        <v>0.89322703059149344</v>
      </c>
      <c r="H12" s="32">
        <v>0.87388202981845575</v>
      </c>
      <c r="I12" s="32">
        <v>0.99487741151574627</v>
      </c>
      <c r="J12" s="32">
        <v>1</v>
      </c>
      <c r="M12">
        <f t="shared" si="1"/>
        <v>11</v>
      </c>
      <c r="N12" s="17">
        <v>1.0012602766226411</v>
      </c>
      <c r="O12" s="17">
        <v>1.0014569487779501</v>
      </c>
      <c r="P12" s="17">
        <v>1.000028664857662</v>
      </c>
      <c r="Q12" s="17">
        <v>1.000115651977848</v>
      </c>
      <c r="R12" s="17">
        <v>1.00102666423894</v>
      </c>
      <c r="S12" s="17">
        <v>1.001112219592186</v>
      </c>
      <c r="T12" s="17">
        <v>1.0000634200859231</v>
      </c>
      <c r="U12" s="17">
        <v>1.0001268401718451</v>
      </c>
      <c r="V12" s="17">
        <v>1.0014569487779501</v>
      </c>
    </row>
    <row r="13" spans="1:27" x14ac:dyDescent="0.35">
      <c r="A13">
        <f t="shared" si="0"/>
        <v>12</v>
      </c>
      <c r="B13" s="32">
        <v>0.89690581774941347</v>
      </c>
      <c r="C13" s="32">
        <v>0.89690581774941347</v>
      </c>
      <c r="D13" s="32">
        <v>0.87459985861937328</v>
      </c>
      <c r="E13" s="32">
        <v>0.99542238747664036</v>
      </c>
      <c r="F13" s="32">
        <v>0.89422049519518709</v>
      </c>
      <c r="G13" s="32">
        <v>0.89422049519518709</v>
      </c>
      <c r="H13" s="32">
        <v>0.87393745149187307</v>
      </c>
      <c r="I13" s="32">
        <v>0.99500360193758774</v>
      </c>
      <c r="J13" s="32">
        <v>1</v>
      </c>
      <c r="M13">
        <f t="shared" si="1"/>
        <v>12</v>
      </c>
      <c r="N13" s="17">
        <v>1.001243821723597</v>
      </c>
      <c r="O13" s="17">
        <v>1.001243821723597</v>
      </c>
      <c r="P13" s="17">
        <v>1.000699948503905</v>
      </c>
      <c r="Q13" s="17">
        <v>1.0007776322672379</v>
      </c>
      <c r="R13" s="17">
        <v>1.0013371491619569</v>
      </c>
      <c r="S13" s="17">
        <v>1.0013371491619569</v>
      </c>
      <c r="T13" s="17">
        <v>1.001019213609065</v>
      </c>
      <c r="U13" s="17">
        <v>1.000806770133138</v>
      </c>
      <c r="V13" s="17">
        <v>1.001243821723597</v>
      </c>
    </row>
    <row r="14" spans="1:27" x14ac:dyDescent="0.35">
      <c r="A14">
        <f t="shared" si="0"/>
        <v>13</v>
      </c>
      <c r="B14" s="32">
        <v>0.89802140868955105</v>
      </c>
      <c r="C14" s="32">
        <v>0.89802140868955105</v>
      </c>
      <c r="D14" s="32">
        <v>0.875212033481929</v>
      </c>
      <c r="E14" s="32">
        <v>0.99619646004467344</v>
      </c>
      <c r="F14" s="32">
        <v>0.8954162013809418</v>
      </c>
      <c r="G14" s="32">
        <v>0.8954162013809418</v>
      </c>
      <c r="H14" s="32">
        <v>0.87482818043590482</v>
      </c>
      <c r="I14" s="32">
        <v>0.99580634112599609</v>
      </c>
      <c r="J14" s="32">
        <v>1</v>
      </c>
      <c r="M14">
        <f t="shared" si="1"/>
        <v>13</v>
      </c>
      <c r="N14" s="17">
        <v>1.001021502138411</v>
      </c>
      <c r="O14" s="17">
        <v>1.001021502138411</v>
      </c>
      <c r="P14" s="17">
        <v>1.0000372324683331</v>
      </c>
      <c r="Q14" s="17">
        <v>1.0000875921850809</v>
      </c>
      <c r="R14" s="17">
        <v>1.0009558740562381</v>
      </c>
      <c r="S14" s="17">
        <v>1.0009558740562381</v>
      </c>
      <c r="T14" s="17">
        <v>1.0001079059308899</v>
      </c>
      <c r="U14" s="17">
        <v>1.0002158118617801</v>
      </c>
      <c r="V14" s="17">
        <v>1.001021502138411</v>
      </c>
    </row>
    <row r="15" spans="1:27" x14ac:dyDescent="0.35">
      <c r="A15">
        <f t="shared" si="0"/>
        <v>14</v>
      </c>
      <c r="B15" s="32">
        <v>0.89893873947886671</v>
      </c>
      <c r="C15" s="32">
        <v>0.89893873947886671</v>
      </c>
      <c r="D15" s="32">
        <v>0.87524461978625001</v>
      </c>
      <c r="E15" s="32">
        <v>0.99628371906937907</v>
      </c>
      <c r="F15" s="32">
        <v>0.89627210649737732</v>
      </c>
      <c r="G15" s="32">
        <v>0.89627210649737732</v>
      </c>
      <c r="H15" s="32">
        <v>0.87492257958508357</v>
      </c>
      <c r="I15" s="32">
        <v>0.99602124794644642</v>
      </c>
      <c r="J15" s="32">
        <v>1</v>
      </c>
      <c r="M15">
        <f t="shared" si="1"/>
        <v>14</v>
      </c>
      <c r="N15" s="17">
        <v>1.0018713882755901</v>
      </c>
      <c r="O15" s="17">
        <v>1.0018713882755901</v>
      </c>
      <c r="P15" s="17">
        <v>1.0012319151203271</v>
      </c>
      <c r="Q15" s="17">
        <v>1.0002054883357501</v>
      </c>
      <c r="R15" s="17">
        <v>1.0019021154015639</v>
      </c>
      <c r="S15" s="17">
        <v>1.0019021154015639</v>
      </c>
      <c r="T15" s="17">
        <v>1.00127350401455</v>
      </c>
      <c r="U15" s="17">
        <v>1.0005804354367109</v>
      </c>
      <c r="V15" s="17">
        <v>1.0018713882755901</v>
      </c>
    </row>
    <row r="16" spans="1:27" x14ac:dyDescent="0.35">
      <c r="A16">
        <f t="shared" si="0"/>
        <v>15</v>
      </c>
      <c r="B16" s="32">
        <v>0.90062100289640068</v>
      </c>
      <c r="C16" s="32">
        <v>0.90062100289640068</v>
      </c>
      <c r="D16" s="32">
        <v>0.87632284686734996</v>
      </c>
      <c r="E16" s="32">
        <v>0.99648844375274515</v>
      </c>
      <c r="F16" s="32">
        <v>0.89797691947513791</v>
      </c>
      <c r="G16" s="32">
        <v>0.89797691947513791</v>
      </c>
      <c r="H16" s="32">
        <v>0.87603679700260539</v>
      </c>
      <c r="I16" s="32">
        <v>0.9965993739744714</v>
      </c>
      <c r="J16" s="32">
        <v>1</v>
      </c>
      <c r="M16">
        <f t="shared" si="1"/>
        <v>15</v>
      </c>
      <c r="N16" s="17">
        <v>1.0323250014480301</v>
      </c>
      <c r="O16" s="17">
        <v>1.0323250014480301</v>
      </c>
      <c r="P16" s="17">
        <v>1.0503055201683851</v>
      </c>
      <c r="Q16" s="17">
        <v>1.003523930728218</v>
      </c>
      <c r="R16" s="17">
        <v>1.0336697654379341</v>
      </c>
      <c r="S16" s="17">
        <v>1.0336697654379341</v>
      </c>
      <c r="T16" s="17">
        <v>1.050030331500978</v>
      </c>
      <c r="U16" s="17">
        <v>1.003412229742797</v>
      </c>
      <c r="V16" s="17">
        <v>1.0323250014480301</v>
      </c>
    </row>
    <row r="17" spans="1:22" x14ac:dyDescent="0.35">
      <c r="A17">
        <f t="shared" si="0"/>
        <v>16</v>
      </c>
      <c r="B17" s="32">
        <v>0.92973357811915291</v>
      </c>
      <c r="C17" s="32">
        <v>0.92973357811915291</v>
      </c>
      <c r="D17" s="32">
        <v>0.92040672351445219</v>
      </c>
      <c r="E17" s="32">
        <v>1</v>
      </c>
      <c r="F17" s="32">
        <v>0.92821159172254442</v>
      </c>
      <c r="G17" s="32">
        <v>0.92821159172254442</v>
      </c>
      <c r="H17" s="32">
        <v>0.91986520836370078</v>
      </c>
      <c r="I17" s="32">
        <v>1</v>
      </c>
      <c r="J17" s="32">
        <v>1</v>
      </c>
      <c r="M17">
        <f t="shared" si="1"/>
        <v>16</v>
      </c>
      <c r="N17" s="17">
        <v>1.0214330676250329</v>
      </c>
      <c r="O17" s="17">
        <v>1.0214330676250329</v>
      </c>
      <c r="P17" s="17">
        <v>1.0238019107427669</v>
      </c>
      <c r="Q17" s="17">
        <v>1</v>
      </c>
      <c r="R17" s="17">
        <v>1.020451460044707</v>
      </c>
      <c r="S17" s="17">
        <v>1.020451460044707</v>
      </c>
      <c r="T17" s="17">
        <v>1.022827081814919</v>
      </c>
      <c r="U17" s="17">
        <v>1</v>
      </c>
      <c r="V17" s="17">
        <v>1.0214330676250329</v>
      </c>
    </row>
    <row r="18" spans="1:22" x14ac:dyDescent="0.35">
      <c r="A18">
        <f t="shared" si="0"/>
        <v>17</v>
      </c>
      <c r="B18" s="32">
        <v>0.94966062077224445</v>
      </c>
      <c r="C18" s="32">
        <v>0.94966062077224445</v>
      </c>
      <c r="D18" s="32">
        <v>0.94231416219458608</v>
      </c>
      <c r="E18" s="32">
        <v>1</v>
      </c>
      <c r="F18" s="32">
        <v>0.94719487400369173</v>
      </c>
      <c r="G18" s="32">
        <v>0.94719487400369173</v>
      </c>
      <c r="H18" s="32">
        <v>0.94086304673371612</v>
      </c>
      <c r="I18" s="32">
        <v>1</v>
      </c>
      <c r="J18" s="32">
        <v>1</v>
      </c>
      <c r="M18">
        <f t="shared" si="1"/>
        <v>17</v>
      </c>
      <c r="N18" s="17">
        <v>1.0368352169118871</v>
      </c>
      <c r="O18" s="17">
        <v>1.0368352169118871</v>
      </c>
      <c r="P18" s="17">
        <v>1.044918579423558</v>
      </c>
      <c r="Q18" s="17">
        <v>1</v>
      </c>
      <c r="R18" s="17">
        <v>1.0420779026513129</v>
      </c>
      <c r="S18" s="17">
        <v>1.0420779026513129</v>
      </c>
      <c r="T18" s="17">
        <v>1.049090886426532</v>
      </c>
      <c r="U18" s="17">
        <v>1</v>
      </c>
      <c r="V18" s="17">
        <v>1.0368352169118871</v>
      </c>
    </row>
    <row r="19" spans="1:22" x14ac:dyDescent="0.35">
      <c r="A19">
        <f t="shared" si="0"/>
        <v>18</v>
      </c>
      <c r="B19" s="32">
        <v>0.98464157573106748</v>
      </c>
      <c r="C19" s="32">
        <v>0.98464157573106748</v>
      </c>
      <c r="D19" s="32">
        <v>0.98464157573106748</v>
      </c>
      <c r="E19" s="32">
        <v>1</v>
      </c>
      <c r="F19" s="32">
        <v>0.98705084770384133</v>
      </c>
      <c r="G19" s="32">
        <v>0.98705084770384133</v>
      </c>
      <c r="H19" s="32">
        <v>0.98705084770384133</v>
      </c>
      <c r="I19" s="32">
        <v>1</v>
      </c>
      <c r="J19" s="32">
        <v>1</v>
      </c>
      <c r="M19">
        <f t="shared" si="1"/>
        <v>18</v>
      </c>
      <c r="N19" s="17">
        <v>1.015597984736252</v>
      </c>
      <c r="O19" s="17">
        <v>1.015597984736252</v>
      </c>
      <c r="P19" s="17">
        <v>1.015597984736252</v>
      </c>
      <c r="Q19" s="17">
        <v>1</v>
      </c>
      <c r="R19" s="17">
        <v>1.013119032647894</v>
      </c>
      <c r="S19" s="17">
        <v>1.013119032647894</v>
      </c>
      <c r="T19" s="17">
        <v>1.013119032647894</v>
      </c>
      <c r="U19" s="17">
        <v>1</v>
      </c>
      <c r="V19" s="17">
        <v>1.015597984736252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B8" sqref="B8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231615.59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231615.59</v>
      </c>
      <c r="H8" s="14">
        <f t="shared" ref="H8:H31" si="4">G8-B8</f>
        <v>0</v>
      </c>
      <c r="I8" s="13"/>
      <c r="J8" s="13" t="e">
        <f t="shared" ref="J8:J28" si="5">100*$G8/$I8</f>
        <v>#DIV/0!</v>
      </c>
      <c r="K8" s="13" t="e">
        <f t="shared" ref="K8:K31" si="6">100*(B8/I8)</f>
        <v>#DIV/0!</v>
      </c>
      <c r="L8" s="13" t="e">
        <f t="shared" ref="L8:L31" si="7">J8-K8</f>
        <v>#DIV/0!</v>
      </c>
      <c r="M8" s="13"/>
      <c r="N8" s="13"/>
      <c r="O8" s="13"/>
      <c r="P8" s="15"/>
      <c r="R8" s="16">
        <f t="shared" ref="R8:R31" si="8">A8</f>
        <v>44652</v>
      </c>
      <c r="S8" s="17">
        <v>29136.62</v>
      </c>
      <c r="T8" s="17">
        <v>33325.980000000003</v>
      </c>
      <c r="U8" s="17">
        <v>93256.17</v>
      </c>
      <c r="V8" s="17">
        <v>93523.849999999991</v>
      </c>
      <c r="W8" s="17">
        <v>208966.07</v>
      </c>
      <c r="X8" s="17">
        <v>208966.07</v>
      </c>
      <c r="Y8" s="17">
        <v>208966.07</v>
      </c>
      <c r="Z8" s="17">
        <v>208966.07</v>
      </c>
      <c r="AA8" s="17">
        <v>209016.07</v>
      </c>
      <c r="AB8" s="17">
        <v>209141.07</v>
      </c>
      <c r="AC8" s="17">
        <v>209141.07</v>
      </c>
      <c r="AD8" s="17">
        <v>209141.07</v>
      </c>
      <c r="AE8" s="17">
        <v>209141.07</v>
      </c>
      <c r="AF8" s="17">
        <v>209141.07</v>
      </c>
      <c r="AG8" s="17">
        <v>209141.07</v>
      </c>
      <c r="AH8" s="17">
        <v>209141.07</v>
      </c>
      <c r="AI8" s="17">
        <v>214714.51</v>
      </c>
      <c r="AJ8" s="17">
        <v>214714.51</v>
      </c>
      <c r="AK8" s="17">
        <v>231615.59</v>
      </c>
      <c r="AL8" s="17">
        <v>231615.59</v>
      </c>
      <c r="AM8" s="17">
        <v>231615.59</v>
      </c>
      <c r="AN8" s="17">
        <v>231615.59</v>
      </c>
      <c r="AO8" s="17">
        <v>231615.59</v>
      </c>
      <c r="AP8" s="17">
        <v>231615.59</v>
      </c>
      <c r="AQ8" s="13"/>
      <c r="AR8" s="13"/>
    </row>
    <row r="9" spans="1:44" x14ac:dyDescent="0.35">
      <c r="A9" s="12">
        <f t="shared" si="0"/>
        <v>44682</v>
      </c>
      <c r="B9" s="13">
        <v>193162.9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193162.9</v>
      </c>
      <c r="H9" s="14">
        <f t="shared" si="4"/>
        <v>0</v>
      </c>
      <c r="I9" s="13"/>
      <c r="J9" s="13" t="e">
        <f t="shared" si="5"/>
        <v>#DIV/0!</v>
      </c>
      <c r="K9" s="13" t="e">
        <f t="shared" si="6"/>
        <v>#DIV/0!</v>
      </c>
      <c r="L9" s="13" t="e">
        <f t="shared" si="7"/>
        <v>#DIV/0!</v>
      </c>
      <c r="M9" s="13"/>
      <c r="N9" s="13"/>
      <c r="O9" s="13"/>
      <c r="P9" s="13"/>
      <c r="R9" s="16">
        <f t="shared" si="8"/>
        <v>44682</v>
      </c>
      <c r="S9" s="17">
        <v>1916.05</v>
      </c>
      <c r="T9" s="17">
        <v>30632.29</v>
      </c>
      <c r="U9" s="17">
        <v>32561.97</v>
      </c>
      <c r="V9" s="17">
        <v>147363.82999999999</v>
      </c>
      <c r="W9" s="17">
        <v>147363.82999999999</v>
      </c>
      <c r="X9" s="17">
        <v>147363.82999999999</v>
      </c>
      <c r="Y9" s="17">
        <v>147450.18</v>
      </c>
      <c r="Z9" s="17">
        <v>147450.18</v>
      </c>
      <c r="AA9" s="17">
        <v>147500.18</v>
      </c>
      <c r="AB9" s="17">
        <v>148621.99</v>
      </c>
      <c r="AC9" s="17">
        <v>148621.99</v>
      </c>
      <c r="AD9" s="17">
        <v>148789.49</v>
      </c>
      <c r="AE9" s="17">
        <v>148789.49</v>
      </c>
      <c r="AF9" s="17">
        <v>148789.49</v>
      </c>
      <c r="AG9" s="17">
        <v>148789.49</v>
      </c>
      <c r="AH9" s="17">
        <v>149212.93</v>
      </c>
      <c r="AI9" s="17">
        <v>149212.93</v>
      </c>
      <c r="AJ9" s="17">
        <v>193162.9</v>
      </c>
      <c r="AK9" s="17">
        <v>193162.9</v>
      </c>
      <c r="AL9" s="17">
        <v>193162.9</v>
      </c>
      <c r="AM9" s="17">
        <v>193162.9</v>
      </c>
      <c r="AN9" s="17">
        <v>193162.9</v>
      </c>
      <c r="AO9" s="17">
        <v>193162.9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175761.11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175761.11</v>
      </c>
      <c r="H10" s="14">
        <f t="shared" si="4"/>
        <v>0</v>
      </c>
      <c r="I10" s="13"/>
      <c r="J10" s="13" t="e">
        <f t="shared" si="5"/>
        <v>#DIV/0!</v>
      </c>
      <c r="K10" s="13" t="e">
        <f t="shared" si="6"/>
        <v>#DIV/0!</v>
      </c>
      <c r="L10" s="13" t="e">
        <f t="shared" si="7"/>
        <v>#DIV/0!</v>
      </c>
      <c r="M10" s="13"/>
      <c r="N10" s="13"/>
      <c r="O10" s="13"/>
      <c r="P10" s="13"/>
      <c r="R10" s="16">
        <f t="shared" si="8"/>
        <v>44713</v>
      </c>
      <c r="S10" s="17">
        <v>29189.91</v>
      </c>
      <c r="T10" s="17">
        <v>32378.12</v>
      </c>
      <c r="U10" s="17">
        <v>150457.63</v>
      </c>
      <c r="V10" s="17">
        <v>151827.37</v>
      </c>
      <c r="W10" s="17">
        <v>151840.74</v>
      </c>
      <c r="X10" s="17">
        <v>152475.07999999999</v>
      </c>
      <c r="Y10" s="17">
        <v>152484.38</v>
      </c>
      <c r="Z10" s="17">
        <v>152484.38</v>
      </c>
      <c r="AA10" s="17">
        <v>152631.38</v>
      </c>
      <c r="AB10" s="17">
        <v>152631.38</v>
      </c>
      <c r="AC10" s="17">
        <v>152748.87</v>
      </c>
      <c r="AD10" s="17">
        <v>152848.87</v>
      </c>
      <c r="AE10" s="17">
        <v>152848.87</v>
      </c>
      <c r="AF10" s="17">
        <v>152848.87</v>
      </c>
      <c r="AG10" s="17">
        <v>154588.31</v>
      </c>
      <c r="AH10" s="17">
        <v>154588.31</v>
      </c>
      <c r="AI10" s="17">
        <v>175761.11</v>
      </c>
      <c r="AJ10" s="17">
        <v>175761.11</v>
      </c>
      <c r="AK10" s="17">
        <v>175761.11</v>
      </c>
      <c r="AL10" s="17">
        <v>175761.11</v>
      </c>
      <c r="AM10" s="17">
        <v>175761.11</v>
      </c>
      <c r="AN10" s="17">
        <v>175761.11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192867.35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192867.35</v>
      </c>
      <c r="H11" s="14">
        <f t="shared" si="4"/>
        <v>0</v>
      </c>
      <c r="I11" s="13"/>
      <c r="J11" s="13" t="e">
        <f t="shared" si="5"/>
        <v>#DIV/0!</v>
      </c>
      <c r="K11" s="13" t="e">
        <f t="shared" si="6"/>
        <v>#DIV/0!</v>
      </c>
      <c r="L11" s="13" t="e">
        <f t="shared" si="7"/>
        <v>#DIV/0!</v>
      </c>
      <c r="M11" s="13"/>
      <c r="N11" s="13"/>
      <c r="O11" s="13"/>
      <c r="P11" s="13"/>
      <c r="R11" s="16">
        <f t="shared" si="8"/>
        <v>44743</v>
      </c>
      <c r="S11" s="17">
        <v>26556.639999999999</v>
      </c>
      <c r="T11" s="17">
        <v>144666.78</v>
      </c>
      <c r="U11" s="17">
        <v>148193.39000000001</v>
      </c>
      <c r="V11" s="17">
        <v>148193.39000000001</v>
      </c>
      <c r="W11" s="17">
        <v>148351.67999999999</v>
      </c>
      <c r="X11" s="17">
        <v>149730.68</v>
      </c>
      <c r="Y11" s="17">
        <v>149883.65</v>
      </c>
      <c r="Z11" s="17">
        <v>149896.91</v>
      </c>
      <c r="AA11" s="17">
        <v>149896.91</v>
      </c>
      <c r="AB11" s="17">
        <v>149898.91</v>
      </c>
      <c r="AC11" s="17">
        <v>150073.31</v>
      </c>
      <c r="AD11" s="17">
        <v>150173.31</v>
      </c>
      <c r="AE11" s="17">
        <v>150173.31</v>
      </c>
      <c r="AF11" s="17">
        <v>150356.75</v>
      </c>
      <c r="AG11" s="17">
        <v>150356.75</v>
      </c>
      <c r="AH11" s="17">
        <v>192867.35</v>
      </c>
      <c r="AI11" s="17">
        <v>192867.35</v>
      </c>
      <c r="AJ11" s="17">
        <v>192867.35</v>
      </c>
      <c r="AK11" s="17">
        <v>192867.35</v>
      </c>
      <c r="AL11" s="17">
        <v>192867.35</v>
      </c>
      <c r="AM11" s="17">
        <v>192867.35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153587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153587</v>
      </c>
      <c r="H12" s="14">
        <f t="shared" si="4"/>
        <v>0</v>
      </c>
      <c r="I12" s="13"/>
      <c r="J12" s="13" t="e">
        <f t="shared" si="5"/>
        <v>#DIV/0!</v>
      </c>
      <c r="K12" s="13" t="e">
        <f t="shared" si="6"/>
        <v>#DIV/0!</v>
      </c>
      <c r="L12" s="13" t="e">
        <f t="shared" si="7"/>
        <v>#DIV/0!</v>
      </c>
      <c r="M12" s="13"/>
      <c r="N12" s="13"/>
      <c r="O12" s="13"/>
      <c r="P12" s="13"/>
      <c r="R12" s="16">
        <f t="shared" si="8"/>
        <v>44774</v>
      </c>
      <c r="S12" s="17">
        <v>28043.3</v>
      </c>
      <c r="T12" s="17">
        <v>32976.94</v>
      </c>
      <c r="U12" s="17">
        <v>35790.740000000013</v>
      </c>
      <c r="V12" s="17">
        <v>36126.430000000008</v>
      </c>
      <c r="W12" s="17">
        <v>150933</v>
      </c>
      <c r="X12" s="17">
        <v>151063.38</v>
      </c>
      <c r="Y12" s="17">
        <v>151063.38</v>
      </c>
      <c r="Z12" s="17">
        <v>151063.38</v>
      </c>
      <c r="AA12" s="17">
        <v>151163.38</v>
      </c>
      <c r="AB12" s="17">
        <v>151163.38</v>
      </c>
      <c r="AC12" s="17">
        <v>151163.38</v>
      </c>
      <c r="AD12" s="17">
        <v>151179.95000000001</v>
      </c>
      <c r="AE12" s="17">
        <v>151179.95000000001</v>
      </c>
      <c r="AF12" s="17">
        <v>152487</v>
      </c>
      <c r="AG12" s="17">
        <v>152487</v>
      </c>
      <c r="AH12" s="17">
        <v>153587</v>
      </c>
      <c r="AI12" s="17">
        <v>153587</v>
      </c>
      <c r="AJ12" s="17">
        <v>153587</v>
      </c>
      <c r="AK12" s="17">
        <v>153587</v>
      </c>
      <c r="AL12" s="17">
        <v>153587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153449.67000000001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153449.67000000001</v>
      </c>
      <c r="H13" s="14">
        <f t="shared" si="4"/>
        <v>0</v>
      </c>
      <c r="I13" s="13"/>
      <c r="J13" s="13" t="e">
        <f t="shared" si="5"/>
        <v>#DIV/0!</v>
      </c>
      <c r="K13" s="13" t="e">
        <f t="shared" si="6"/>
        <v>#DIV/0!</v>
      </c>
      <c r="L13" s="13" t="e">
        <f t="shared" si="7"/>
        <v>#DIV/0!</v>
      </c>
      <c r="M13" s="13"/>
      <c r="N13" s="13"/>
      <c r="O13" s="13"/>
      <c r="P13" s="13"/>
      <c r="R13" s="16">
        <f t="shared" si="8"/>
        <v>44805</v>
      </c>
      <c r="S13" s="17">
        <v>3637</v>
      </c>
      <c r="T13" s="17">
        <v>32623.66</v>
      </c>
      <c r="U13" s="17">
        <v>33607.81</v>
      </c>
      <c r="V13" s="17">
        <v>148822.79</v>
      </c>
      <c r="W13" s="17">
        <v>149066.23000000001</v>
      </c>
      <c r="X13" s="17">
        <v>149066.23000000001</v>
      </c>
      <c r="Y13" s="17">
        <v>149367.73000000001</v>
      </c>
      <c r="Z13" s="17">
        <v>149467.73000000001</v>
      </c>
      <c r="AA13" s="17">
        <v>149467.73000000001</v>
      </c>
      <c r="AB13" s="17">
        <v>149467.73000000001</v>
      </c>
      <c r="AC13" s="17">
        <v>149493.67000000001</v>
      </c>
      <c r="AD13" s="17">
        <v>151049.67000000001</v>
      </c>
      <c r="AE13" s="17">
        <v>152549.67000000001</v>
      </c>
      <c r="AF13" s="17">
        <v>152549.67000000001</v>
      </c>
      <c r="AG13" s="17">
        <v>153449.67000000001</v>
      </c>
      <c r="AH13" s="17">
        <v>153449.67000000001</v>
      </c>
      <c r="AI13" s="17">
        <v>153449.67000000001</v>
      </c>
      <c r="AJ13" s="17">
        <v>153449.67000000001</v>
      </c>
      <c r="AK13" s="17">
        <v>153449.67000000001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153558.26999999999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153558.26999999999</v>
      </c>
      <c r="H14" s="14">
        <f t="shared" si="4"/>
        <v>0</v>
      </c>
      <c r="I14" s="13"/>
      <c r="J14" s="13" t="e">
        <f t="shared" si="5"/>
        <v>#DIV/0!</v>
      </c>
      <c r="K14" s="13" t="e">
        <f t="shared" si="6"/>
        <v>#DIV/0!</v>
      </c>
      <c r="L14" s="13" t="e">
        <f t="shared" si="7"/>
        <v>#DIV/0!</v>
      </c>
      <c r="M14" s="13"/>
      <c r="N14" s="13"/>
      <c r="O14" s="13"/>
      <c r="P14" s="13"/>
      <c r="R14" s="16">
        <f t="shared" si="8"/>
        <v>44835</v>
      </c>
      <c r="S14" s="17">
        <v>28186.720000000001</v>
      </c>
      <c r="T14" s="17">
        <v>33188.28</v>
      </c>
      <c r="U14" s="17">
        <v>150500.57999999999</v>
      </c>
      <c r="V14" s="17">
        <v>150980.26999999999</v>
      </c>
      <c r="W14" s="17">
        <v>151167.62</v>
      </c>
      <c r="X14" s="17">
        <v>151486.62</v>
      </c>
      <c r="Y14" s="17">
        <v>151513.42000000001</v>
      </c>
      <c r="Z14" s="17">
        <v>151513.42000000001</v>
      </c>
      <c r="AA14" s="17">
        <v>151614.82999999999</v>
      </c>
      <c r="AB14" s="17">
        <v>151833.82999999999</v>
      </c>
      <c r="AC14" s="17">
        <v>152002.26999999999</v>
      </c>
      <c r="AD14" s="17">
        <v>152002.26999999999</v>
      </c>
      <c r="AE14" s="17">
        <v>152002.26999999999</v>
      </c>
      <c r="AF14" s="17">
        <v>152002.26999999999</v>
      </c>
      <c r="AG14" s="17">
        <v>152002.26999999999</v>
      </c>
      <c r="AH14" s="17">
        <v>153558.26999999999</v>
      </c>
      <c r="AI14" s="17">
        <v>153558.26999999999</v>
      </c>
      <c r="AJ14" s="17">
        <v>153558.26999999999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81491.429999999993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81491.429999999993</v>
      </c>
      <c r="H15" s="14">
        <f t="shared" si="4"/>
        <v>0</v>
      </c>
      <c r="I15" s="13"/>
      <c r="J15" s="13" t="e">
        <f t="shared" si="5"/>
        <v>#DIV/0!</v>
      </c>
      <c r="K15" s="13" t="e">
        <f t="shared" si="6"/>
        <v>#DIV/0!</v>
      </c>
      <c r="L15" s="13" t="e">
        <f t="shared" si="7"/>
        <v>#DIV/0!</v>
      </c>
      <c r="M15" s="13"/>
      <c r="N15" s="13"/>
      <c r="O15" s="13"/>
      <c r="P15" s="13"/>
      <c r="R15" s="16">
        <f t="shared" si="8"/>
        <v>44866</v>
      </c>
      <c r="S15" s="17">
        <v>30282.02</v>
      </c>
      <c r="T15" s="17">
        <v>33582.51</v>
      </c>
      <c r="U15" s="17">
        <v>34949.21</v>
      </c>
      <c r="V15" s="17">
        <v>35005.49</v>
      </c>
      <c r="W15" s="17">
        <v>35329.089999999997</v>
      </c>
      <c r="X15" s="17">
        <v>79878.12</v>
      </c>
      <c r="Y15" s="17">
        <v>79983.22</v>
      </c>
      <c r="Z15" s="17">
        <v>80703.360000000001</v>
      </c>
      <c r="AA15" s="17">
        <v>80858.559999999998</v>
      </c>
      <c r="AB15" s="17">
        <v>80884.5</v>
      </c>
      <c r="AC15" s="17">
        <v>81191.429999999993</v>
      </c>
      <c r="AD15" s="17">
        <v>81191.429999999993</v>
      </c>
      <c r="AE15" s="17">
        <v>81491.429999999993</v>
      </c>
      <c r="AF15" s="17">
        <v>81491.429999999993</v>
      </c>
      <c r="AG15" s="17">
        <v>81491.429999999993</v>
      </c>
      <c r="AH15" s="17">
        <v>81491.429999999993</v>
      </c>
      <c r="AI15" s="17">
        <v>81491.429999999993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208058.68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208058.68</v>
      </c>
      <c r="H16" s="14">
        <f t="shared" si="4"/>
        <v>0</v>
      </c>
      <c r="I16" s="13"/>
      <c r="J16" s="13" t="e">
        <f t="shared" si="5"/>
        <v>#DIV/0!</v>
      </c>
      <c r="K16" s="13" t="e">
        <f t="shared" si="6"/>
        <v>#DIV/0!</v>
      </c>
      <c r="L16" s="13" t="e">
        <f t="shared" si="7"/>
        <v>#DIV/0!</v>
      </c>
      <c r="M16" s="13"/>
      <c r="N16" s="13"/>
      <c r="O16" s="13"/>
      <c r="P16" s="13"/>
      <c r="R16" s="16">
        <f t="shared" si="8"/>
        <v>44896</v>
      </c>
      <c r="S16" s="17">
        <v>158736.79999999999</v>
      </c>
      <c r="T16" s="17">
        <v>198024.77</v>
      </c>
      <c r="U16" s="17">
        <v>204863.99</v>
      </c>
      <c r="V16" s="17">
        <v>205185.52</v>
      </c>
      <c r="W16" s="17">
        <v>206815.06</v>
      </c>
      <c r="X16" s="17">
        <v>206850.18</v>
      </c>
      <c r="Y16" s="17">
        <v>207130.04</v>
      </c>
      <c r="Z16" s="17">
        <v>207130.04</v>
      </c>
      <c r="AA16" s="17">
        <v>207139.41</v>
      </c>
      <c r="AB16" s="17">
        <v>208049.61</v>
      </c>
      <c r="AC16" s="17">
        <v>208058.68</v>
      </c>
      <c r="AD16" s="17">
        <v>208058.68</v>
      </c>
      <c r="AE16" s="17">
        <v>208058.68</v>
      </c>
      <c r="AF16" s="17">
        <v>208058.68</v>
      </c>
      <c r="AG16" s="17">
        <v>208058.68</v>
      </c>
      <c r="AH16" s="17">
        <v>208058.68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38808.49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38808.49</v>
      </c>
      <c r="H17" s="14">
        <f t="shared" si="4"/>
        <v>0</v>
      </c>
      <c r="I17" s="13"/>
      <c r="J17" s="13" t="e">
        <f t="shared" si="5"/>
        <v>#DIV/0!</v>
      </c>
      <c r="K17" s="13" t="e">
        <f t="shared" si="6"/>
        <v>#DIV/0!</v>
      </c>
      <c r="L17" s="13" t="e">
        <f t="shared" si="7"/>
        <v>#DIV/0!</v>
      </c>
      <c r="M17" s="13"/>
      <c r="N17" s="13"/>
      <c r="O17" s="13"/>
      <c r="P17" s="13"/>
      <c r="R17" s="16">
        <f t="shared" si="8"/>
        <v>44927</v>
      </c>
      <c r="S17" s="17">
        <v>30719.97</v>
      </c>
      <c r="T17" s="17">
        <v>34220.550000000003</v>
      </c>
      <c r="U17" s="17">
        <v>36081.599999999999</v>
      </c>
      <c r="V17" s="17">
        <v>36625.74</v>
      </c>
      <c r="W17" s="17">
        <v>36971.230000000003</v>
      </c>
      <c r="X17" s="17">
        <v>38571.230000000003</v>
      </c>
      <c r="Y17" s="17">
        <v>38571.230000000003</v>
      </c>
      <c r="Z17" s="17">
        <v>38729.230000000003</v>
      </c>
      <c r="AA17" s="17">
        <v>38729.230000000003</v>
      </c>
      <c r="AB17" s="17">
        <v>38741.03</v>
      </c>
      <c r="AC17" s="17">
        <v>38741.03</v>
      </c>
      <c r="AD17" s="17">
        <v>38741.03</v>
      </c>
      <c r="AE17" s="17">
        <v>38741.03</v>
      </c>
      <c r="AF17" s="17">
        <v>38741.03</v>
      </c>
      <c r="AG17" s="17">
        <v>38808.49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38638.879999999997</v>
      </c>
      <c r="C18" s="13">
        <f>++'Completion Factors'!J20</f>
        <v>1</v>
      </c>
      <c r="D18" s="13">
        <f t="shared" si="1"/>
        <v>0</v>
      </c>
      <c r="E18" s="13">
        <f t="shared" si="2"/>
        <v>0</v>
      </c>
      <c r="F18" s="13"/>
      <c r="G18" s="13">
        <f t="shared" si="3"/>
        <v>38638.879999999997</v>
      </c>
      <c r="H18" s="14">
        <f t="shared" si="4"/>
        <v>0</v>
      </c>
      <c r="I18" s="13"/>
      <c r="J18" s="13" t="e">
        <f t="shared" si="5"/>
        <v>#DIV/0!</v>
      </c>
      <c r="K18" s="13" t="e">
        <f t="shared" si="6"/>
        <v>#DIV/0!</v>
      </c>
      <c r="L18" s="13" t="e">
        <f t="shared" si="7"/>
        <v>#DIV/0!</v>
      </c>
      <c r="M18" s="13"/>
      <c r="N18" s="13"/>
      <c r="O18" s="13"/>
      <c r="P18" s="13"/>
      <c r="R18" s="16">
        <f t="shared" si="8"/>
        <v>44958</v>
      </c>
      <c r="S18" s="17">
        <v>29967.42</v>
      </c>
      <c r="T18" s="17">
        <v>32331.15</v>
      </c>
      <c r="U18" s="17">
        <v>34254.71</v>
      </c>
      <c r="V18" s="17">
        <v>34556.21</v>
      </c>
      <c r="W18" s="17">
        <v>36196.519999999997</v>
      </c>
      <c r="X18" s="17">
        <v>36437.519999999997</v>
      </c>
      <c r="Y18" s="17">
        <v>38037.519999999997</v>
      </c>
      <c r="Z18" s="17">
        <v>38539.39</v>
      </c>
      <c r="AA18" s="17">
        <v>38562.31</v>
      </c>
      <c r="AB18" s="17">
        <v>38562.31</v>
      </c>
      <c r="AC18" s="17">
        <v>38613.879999999997</v>
      </c>
      <c r="AD18" s="17">
        <v>38613.879999999997</v>
      </c>
      <c r="AE18" s="17">
        <v>38613.879999999997</v>
      </c>
      <c r="AF18" s="17">
        <v>38638.879999999997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36707.899999999987</v>
      </c>
      <c r="C19" s="13">
        <f>++'Completion Factors'!J19</f>
        <v>1</v>
      </c>
      <c r="D19" s="13">
        <f t="shared" si="1"/>
        <v>0</v>
      </c>
      <c r="E19" s="13">
        <f t="shared" si="2"/>
        <v>0</v>
      </c>
      <c r="F19" s="13"/>
      <c r="G19" s="13">
        <f t="shared" si="3"/>
        <v>36707.899999999987</v>
      </c>
      <c r="H19" s="14">
        <f t="shared" si="4"/>
        <v>0</v>
      </c>
      <c r="I19" s="13"/>
      <c r="J19" s="13" t="e">
        <f t="shared" si="5"/>
        <v>#DIV/0!</v>
      </c>
      <c r="K19" s="13" t="e">
        <f t="shared" si="6"/>
        <v>#DIV/0!</v>
      </c>
      <c r="L19" s="13" t="e">
        <f t="shared" si="7"/>
        <v>#DIV/0!</v>
      </c>
      <c r="M19" s="13" t="e">
        <f t="shared" ref="M19:M31" si="9">SUM(G8:G19)/SUM(I8:I19)*100</f>
        <v>#DIV/0!</v>
      </c>
      <c r="N19" s="18"/>
      <c r="O19" s="13"/>
      <c r="P19" s="13"/>
      <c r="R19" s="16">
        <f t="shared" si="8"/>
        <v>44986</v>
      </c>
      <c r="S19" s="17">
        <v>31915.25</v>
      </c>
      <c r="T19" s="17">
        <v>33995.449999999997</v>
      </c>
      <c r="U19" s="17">
        <v>34691.24</v>
      </c>
      <c r="V19" s="17">
        <v>34887.74</v>
      </c>
      <c r="W19" s="17">
        <v>35536.239999999998</v>
      </c>
      <c r="X19" s="17">
        <v>35536.239999999998</v>
      </c>
      <c r="Y19" s="17">
        <v>35863.94</v>
      </c>
      <c r="Z19" s="17">
        <v>36130.870000000003</v>
      </c>
      <c r="AA19" s="17">
        <v>36306.870000000003</v>
      </c>
      <c r="AB19" s="17">
        <v>36423.269999999997</v>
      </c>
      <c r="AC19" s="17">
        <v>36619.269999999997</v>
      </c>
      <c r="AD19" s="17">
        <v>36619.269999999997</v>
      </c>
      <c r="AE19" s="17">
        <v>36707.899999999987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32862.239999999998</v>
      </c>
      <c r="C20" s="13">
        <f>++'Completion Factors'!J18</f>
        <v>1</v>
      </c>
      <c r="D20" s="13">
        <f t="shared" si="1"/>
        <v>0</v>
      </c>
      <c r="E20" s="13">
        <f t="shared" si="2"/>
        <v>0</v>
      </c>
      <c r="F20" s="13"/>
      <c r="G20" s="13">
        <f t="shared" si="3"/>
        <v>32862.239999999998</v>
      </c>
      <c r="H20" s="14">
        <f t="shared" si="4"/>
        <v>0</v>
      </c>
      <c r="I20" s="13"/>
      <c r="J20" s="13" t="e">
        <f t="shared" si="5"/>
        <v>#DIV/0!</v>
      </c>
      <c r="K20" s="13" t="e">
        <f t="shared" si="6"/>
        <v>#DIV/0!</v>
      </c>
      <c r="L20" s="13" t="e">
        <f t="shared" si="7"/>
        <v>#DIV/0!</v>
      </c>
      <c r="M20" s="13" t="e">
        <f t="shared" si="9"/>
        <v>#DIV/0!</v>
      </c>
      <c r="N20" s="18" t="e">
        <f t="shared" ref="N20:N31" si="10">J20/J8</f>
        <v>#DIV/0!</v>
      </c>
      <c r="O20" s="18" t="e">
        <f t="shared" ref="O20:O31" si="11">I20/I8</f>
        <v>#DIV/0!</v>
      </c>
      <c r="P20" s="13"/>
      <c r="R20" s="16">
        <f t="shared" si="8"/>
        <v>45017</v>
      </c>
      <c r="S20" s="17">
        <v>11644</v>
      </c>
      <c r="T20" s="17">
        <v>24517.57</v>
      </c>
      <c r="U20" s="17">
        <v>26416.639999999999</v>
      </c>
      <c r="V20" s="17">
        <v>26820.68</v>
      </c>
      <c r="W20" s="17">
        <v>28189.18</v>
      </c>
      <c r="X20" s="17">
        <v>32426.78</v>
      </c>
      <c r="Y20" s="17">
        <v>32712.21</v>
      </c>
      <c r="Z20" s="17">
        <v>32712.21</v>
      </c>
      <c r="AA20" s="17">
        <v>32837.21</v>
      </c>
      <c r="AB20" s="17">
        <v>32849.74</v>
      </c>
      <c r="AC20" s="17">
        <v>32849.74</v>
      </c>
      <c r="AD20" s="17">
        <v>32862.239999999998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68678.12</v>
      </c>
      <c r="C21" s="13">
        <f>++'Completion Factors'!J17</f>
        <v>1</v>
      </c>
      <c r="D21" s="13">
        <f t="shared" si="1"/>
        <v>0</v>
      </c>
      <c r="E21" s="13">
        <f t="shared" si="2"/>
        <v>0</v>
      </c>
      <c r="F21" s="13"/>
      <c r="G21" s="13">
        <f t="shared" si="3"/>
        <v>68678.12</v>
      </c>
      <c r="H21" s="14">
        <f t="shared" si="4"/>
        <v>0</v>
      </c>
      <c r="I21" s="13"/>
      <c r="J21" s="13" t="e">
        <f t="shared" si="5"/>
        <v>#DIV/0!</v>
      </c>
      <c r="K21" s="13" t="e">
        <f t="shared" si="6"/>
        <v>#DIV/0!</v>
      </c>
      <c r="L21" s="13" t="e">
        <f t="shared" si="7"/>
        <v>#DIV/0!</v>
      </c>
      <c r="M21" s="13" t="e">
        <f t="shared" si="9"/>
        <v>#DIV/0!</v>
      </c>
      <c r="N21" s="18" t="e">
        <f t="shared" si="10"/>
        <v>#DIV/0!</v>
      </c>
      <c r="O21" s="18" t="e">
        <f t="shared" si="11"/>
        <v>#DIV/0!</v>
      </c>
      <c r="P21" s="13"/>
      <c r="R21" s="16">
        <f t="shared" si="8"/>
        <v>45047</v>
      </c>
      <c r="S21" s="17">
        <v>33329.629999999997</v>
      </c>
      <c r="T21" s="17">
        <v>64214.23000000001</v>
      </c>
      <c r="U21" s="17">
        <v>65707.310000000012</v>
      </c>
      <c r="V21" s="17">
        <v>65720.420000000013</v>
      </c>
      <c r="W21" s="17">
        <v>65810.420000000013</v>
      </c>
      <c r="X21" s="17">
        <v>67436.260000000009</v>
      </c>
      <c r="Y21" s="17">
        <v>67916.260000000009</v>
      </c>
      <c r="Z21" s="17">
        <v>68658.94</v>
      </c>
      <c r="AA21" s="17">
        <v>68663.94</v>
      </c>
      <c r="AB21" s="17">
        <v>68678.12</v>
      </c>
      <c r="AC21" s="17">
        <v>68678.12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35531.839999999997</v>
      </c>
      <c r="C22" s="13">
        <f>++'Completion Factors'!J16</f>
        <v>1</v>
      </c>
      <c r="D22" s="13">
        <f t="shared" si="1"/>
        <v>0</v>
      </c>
      <c r="E22" s="13">
        <f t="shared" si="2"/>
        <v>0</v>
      </c>
      <c r="F22" s="13"/>
      <c r="G22" s="13">
        <f t="shared" si="3"/>
        <v>35531.839999999997</v>
      </c>
      <c r="H22" s="14">
        <f t="shared" si="4"/>
        <v>0</v>
      </c>
      <c r="I22" s="13"/>
      <c r="J22" s="13" t="e">
        <f t="shared" si="5"/>
        <v>#DIV/0!</v>
      </c>
      <c r="K22" s="13" t="e">
        <f t="shared" si="6"/>
        <v>#DIV/0!</v>
      </c>
      <c r="L22" s="13" t="e">
        <f t="shared" si="7"/>
        <v>#DIV/0!</v>
      </c>
      <c r="M22" s="13" t="e">
        <f t="shared" si="9"/>
        <v>#DIV/0!</v>
      </c>
      <c r="N22" s="18" t="e">
        <f t="shared" si="10"/>
        <v>#DIV/0!</v>
      </c>
      <c r="O22" s="18" t="e">
        <f t="shared" si="11"/>
        <v>#DIV/0!</v>
      </c>
      <c r="P22" s="13"/>
      <c r="R22" s="16">
        <f t="shared" si="8"/>
        <v>45078</v>
      </c>
      <c r="S22" s="17">
        <v>3154.09</v>
      </c>
      <c r="T22" s="17">
        <v>32961.78</v>
      </c>
      <c r="U22" s="17">
        <v>33701.31</v>
      </c>
      <c r="V22" s="17">
        <v>33832.829999999987</v>
      </c>
      <c r="W22" s="17">
        <v>34287.679999999993</v>
      </c>
      <c r="X22" s="17">
        <v>35017.679999999993</v>
      </c>
      <c r="Y22" s="17">
        <v>35066.399999999987</v>
      </c>
      <c r="Z22" s="17">
        <v>35344.899999999987</v>
      </c>
      <c r="AA22" s="17">
        <v>35344.899999999987</v>
      </c>
      <c r="AB22" s="17">
        <v>35531.839999999997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13855.47</v>
      </c>
      <c r="C23" s="13">
        <f>++'Completion Factors'!J15</f>
        <v>1</v>
      </c>
      <c r="D23" s="13">
        <f t="shared" si="1"/>
        <v>0</v>
      </c>
      <c r="E23" s="13">
        <f t="shared" si="2"/>
        <v>0</v>
      </c>
      <c r="F23" s="13"/>
      <c r="G23" s="13">
        <f t="shared" si="3"/>
        <v>13855.47</v>
      </c>
      <c r="H23" s="14">
        <f t="shared" si="4"/>
        <v>0</v>
      </c>
      <c r="I23" s="13"/>
      <c r="J23" s="13" t="e">
        <f t="shared" si="5"/>
        <v>#DIV/0!</v>
      </c>
      <c r="K23" s="13" t="e">
        <f t="shared" si="6"/>
        <v>#DIV/0!</v>
      </c>
      <c r="L23" s="13" t="e">
        <f t="shared" si="7"/>
        <v>#DIV/0!</v>
      </c>
      <c r="M23" s="13" t="e">
        <f t="shared" si="9"/>
        <v>#DIV/0!</v>
      </c>
      <c r="N23" s="18" t="e">
        <f t="shared" si="10"/>
        <v>#DIV/0!</v>
      </c>
      <c r="O23" s="18" t="e">
        <f t="shared" si="11"/>
        <v>#DIV/0!</v>
      </c>
      <c r="P23" s="13"/>
      <c r="R23" s="16">
        <f t="shared" si="8"/>
        <v>45108</v>
      </c>
      <c r="S23" s="17">
        <v>3519.95</v>
      </c>
      <c r="T23" s="17">
        <v>7470.85</v>
      </c>
      <c r="U23" s="17">
        <v>7717.39</v>
      </c>
      <c r="V23" s="17">
        <v>8022.64</v>
      </c>
      <c r="W23" s="17">
        <v>9837.02</v>
      </c>
      <c r="X23" s="17">
        <v>11610.62</v>
      </c>
      <c r="Y23" s="17">
        <v>13814.64</v>
      </c>
      <c r="Z23" s="17">
        <v>13855.47</v>
      </c>
      <c r="AA23" s="17">
        <v>13855.47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56244.41</v>
      </c>
      <c r="C24" s="13">
        <f>++'Completion Factors'!J14</f>
        <v>1</v>
      </c>
      <c r="D24" s="13">
        <f t="shared" si="1"/>
        <v>0</v>
      </c>
      <c r="E24" s="13">
        <f t="shared" si="2"/>
        <v>0</v>
      </c>
      <c r="F24" s="19">
        <v>0</v>
      </c>
      <c r="G24" s="13">
        <f t="shared" si="3"/>
        <v>56244.41</v>
      </c>
      <c r="H24" s="14">
        <f t="shared" si="4"/>
        <v>0</v>
      </c>
      <c r="I24" s="13"/>
      <c r="J24" s="13" t="e">
        <f t="shared" si="5"/>
        <v>#DIV/0!</v>
      </c>
      <c r="K24" s="13" t="e">
        <f t="shared" si="6"/>
        <v>#DIV/0!</v>
      </c>
      <c r="L24" s="13" t="e">
        <f t="shared" si="7"/>
        <v>#DIV/0!</v>
      </c>
      <c r="M24" s="13" t="e">
        <f t="shared" si="9"/>
        <v>#DIV/0!</v>
      </c>
      <c r="N24" s="18" t="e">
        <f t="shared" si="10"/>
        <v>#DIV/0!</v>
      </c>
      <c r="O24" s="18" t="e">
        <f t="shared" si="11"/>
        <v>#DIV/0!</v>
      </c>
      <c r="P24" s="13"/>
      <c r="R24" s="16">
        <f t="shared" si="8"/>
        <v>45139</v>
      </c>
      <c r="S24" s="17">
        <v>34356.58</v>
      </c>
      <c r="T24" s="17">
        <v>35444.230000000003</v>
      </c>
      <c r="U24" s="17">
        <v>38487.170000000013</v>
      </c>
      <c r="V24" s="17">
        <v>55414.879999999997</v>
      </c>
      <c r="W24" s="17">
        <v>56244.41</v>
      </c>
      <c r="X24" s="17">
        <v>56244.41</v>
      </c>
      <c r="Y24" s="17">
        <v>56244.41</v>
      </c>
      <c r="Z24" s="17">
        <v>56244.41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39735.410000000003</v>
      </c>
      <c r="C25" s="13">
        <f>++'Completion Factors'!J13</f>
        <v>1</v>
      </c>
      <c r="D25" s="13">
        <f t="shared" si="1"/>
        <v>0</v>
      </c>
      <c r="E25" s="13">
        <f t="shared" si="2"/>
        <v>0</v>
      </c>
      <c r="F25" s="19">
        <v>0</v>
      </c>
      <c r="G25" s="13">
        <f t="shared" si="3"/>
        <v>39735.410000000003</v>
      </c>
      <c r="H25" s="14">
        <f t="shared" si="4"/>
        <v>0</v>
      </c>
      <c r="I25" s="13"/>
      <c r="J25" s="13" t="e">
        <f t="shared" si="5"/>
        <v>#DIV/0!</v>
      </c>
      <c r="K25" s="13" t="e">
        <f t="shared" si="6"/>
        <v>#DIV/0!</v>
      </c>
      <c r="L25" s="13" t="e">
        <f t="shared" si="7"/>
        <v>#DIV/0!</v>
      </c>
      <c r="M25" s="13" t="e">
        <f t="shared" si="9"/>
        <v>#DIV/0!</v>
      </c>
      <c r="N25" s="18" t="e">
        <f t="shared" si="10"/>
        <v>#DIV/0!</v>
      </c>
      <c r="O25" s="18" t="e">
        <f t="shared" si="11"/>
        <v>#DIV/0!</v>
      </c>
      <c r="P25" s="13"/>
      <c r="R25" s="16">
        <f t="shared" si="8"/>
        <v>45170</v>
      </c>
      <c r="S25" s="17">
        <v>31374.58</v>
      </c>
      <c r="T25" s="17">
        <v>36507.980000000003</v>
      </c>
      <c r="U25" s="17">
        <v>39307.410000000003</v>
      </c>
      <c r="V25" s="17">
        <v>39413.410000000003</v>
      </c>
      <c r="W25" s="17">
        <v>39735.410000000003</v>
      </c>
      <c r="X25" s="17">
        <v>39735.410000000003</v>
      </c>
      <c r="Y25" s="17">
        <v>39735.410000000003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36914.980000000003</v>
      </c>
      <c r="C26" s="13">
        <f>++'Completion Factors'!J12</f>
        <v>1</v>
      </c>
      <c r="D26" s="13">
        <f t="shared" si="1"/>
        <v>0</v>
      </c>
      <c r="E26" s="13">
        <f t="shared" si="2"/>
        <v>0</v>
      </c>
      <c r="F26" s="19">
        <v>0</v>
      </c>
      <c r="G26" s="13">
        <f t="shared" si="3"/>
        <v>36914.980000000003</v>
      </c>
      <c r="H26" s="14">
        <f t="shared" si="4"/>
        <v>0</v>
      </c>
      <c r="I26" s="13"/>
      <c r="J26" s="13" t="e">
        <f t="shared" si="5"/>
        <v>#DIV/0!</v>
      </c>
      <c r="K26" s="13" t="e">
        <f t="shared" si="6"/>
        <v>#DIV/0!</v>
      </c>
      <c r="L26" s="13" t="e">
        <f t="shared" si="7"/>
        <v>#DIV/0!</v>
      </c>
      <c r="M26" s="13" t="e">
        <f t="shared" si="9"/>
        <v>#DIV/0!</v>
      </c>
      <c r="N26" s="18" t="e">
        <f t="shared" si="10"/>
        <v>#DIV/0!</v>
      </c>
      <c r="O26" s="18" t="e">
        <f t="shared" si="11"/>
        <v>#DIV/0!</v>
      </c>
      <c r="P26" s="13"/>
      <c r="R26" s="16">
        <f t="shared" si="8"/>
        <v>45200</v>
      </c>
      <c r="S26" s="17">
        <v>32502.53</v>
      </c>
      <c r="T26" s="17">
        <v>36381.629999999997</v>
      </c>
      <c r="U26" s="17">
        <v>36604.629999999997</v>
      </c>
      <c r="V26" s="17">
        <v>36884.629999999997</v>
      </c>
      <c r="W26" s="17">
        <v>36884.629999999997</v>
      </c>
      <c r="X26" s="17">
        <v>36914.980000000003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35484.06</v>
      </c>
      <c r="C27" s="13">
        <f>++'Completion Factors'!J11</f>
        <v>1</v>
      </c>
      <c r="D27" s="13">
        <f t="shared" si="1"/>
        <v>0</v>
      </c>
      <c r="E27" s="13">
        <f t="shared" si="2"/>
        <v>0</v>
      </c>
      <c r="F27" s="19">
        <v>0</v>
      </c>
      <c r="G27" s="13">
        <f t="shared" si="3"/>
        <v>35484.06</v>
      </c>
      <c r="H27" s="14">
        <f t="shared" si="4"/>
        <v>0</v>
      </c>
      <c r="I27" s="13"/>
      <c r="J27" s="13" t="e">
        <f t="shared" si="5"/>
        <v>#DIV/0!</v>
      </c>
      <c r="K27" s="13" t="e">
        <f t="shared" si="6"/>
        <v>#DIV/0!</v>
      </c>
      <c r="L27" s="13" t="e">
        <f t="shared" si="7"/>
        <v>#DIV/0!</v>
      </c>
      <c r="M27" s="13" t="e">
        <f t="shared" si="9"/>
        <v>#DIV/0!</v>
      </c>
      <c r="N27" s="18" t="e">
        <f t="shared" si="10"/>
        <v>#DIV/0!</v>
      </c>
      <c r="O27" s="18" t="e">
        <f t="shared" si="11"/>
        <v>#DIV/0!</v>
      </c>
      <c r="P27" s="13"/>
      <c r="R27" s="16">
        <f t="shared" si="8"/>
        <v>45231</v>
      </c>
      <c r="S27" s="17">
        <v>31751.08</v>
      </c>
      <c r="T27" s="17">
        <v>33209.18</v>
      </c>
      <c r="U27" s="17">
        <v>33535.18</v>
      </c>
      <c r="V27" s="17">
        <v>33789.06</v>
      </c>
      <c r="W27" s="17">
        <v>35484.06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34136.07</v>
      </c>
      <c r="C28" s="13">
        <f>++'Completion Factors'!J10</f>
        <v>0.96193771626297575</v>
      </c>
      <c r="D28" s="13">
        <f t="shared" si="1"/>
        <v>1350.7078057553949</v>
      </c>
      <c r="E28" s="13">
        <f t="shared" si="2"/>
        <v>1350.7078057553949</v>
      </c>
      <c r="F28" s="19">
        <v>0</v>
      </c>
      <c r="G28" s="13">
        <f t="shared" si="3"/>
        <v>35486.777805755395</v>
      </c>
      <c r="H28" s="14">
        <f t="shared" si="4"/>
        <v>1350.7078057553954</v>
      </c>
      <c r="I28" s="13">
        <v>66947.350000000006</v>
      </c>
      <c r="J28" s="13">
        <f t="shared" si="5"/>
        <v>53.006994012093671</v>
      </c>
      <c r="K28" s="13">
        <f t="shared" si="6"/>
        <v>50.989426765958626</v>
      </c>
      <c r="L28" s="13">
        <f t="shared" si="7"/>
        <v>2.0175672461350445</v>
      </c>
      <c r="M28" s="13">
        <f t="shared" si="9"/>
        <v>700.4736973244726</v>
      </c>
      <c r="N28" s="18" t="e">
        <f t="shared" si="10"/>
        <v>#DIV/0!</v>
      </c>
      <c r="O28" s="18" t="e">
        <f t="shared" si="11"/>
        <v>#DIV/0!</v>
      </c>
      <c r="P28" s="20"/>
      <c r="R28" s="16">
        <f t="shared" si="8"/>
        <v>45261</v>
      </c>
      <c r="S28" s="17">
        <v>30423.08</v>
      </c>
      <c r="T28" s="17">
        <v>32367.88</v>
      </c>
      <c r="U28" s="17">
        <v>32681.14</v>
      </c>
      <c r="V28" s="17">
        <v>34136.07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39976.76</v>
      </c>
      <c r="C29" s="13">
        <f>++'Completion Factors'!J9</f>
        <v>0.88730241928728881</v>
      </c>
      <c r="D29" s="13">
        <f t="shared" si="1"/>
        <v>5077.5068779272351</v>
      </c>
      <c r="E29" s="13">
        <f t="shared" si="2"/>
        <v>5077.5068779272351</v>
      </c>
      <c r="F29" s="13">
        <f>ROUND(+I29*J29/100,0)-D29-B29</f>
        <v>-45054.266877927235</v>
      </c>
      <c r="G29" s="13">
        <f t="shared" si="3"/>
        <v>0</v>
      </c>
      <c r="H29" s="14">
        <f t="shared" si="4"/>
        <v>-39976.76</v>
      </c>
      <c r="I29" s="13">
        <v>74898.138333333336</v>
      </c>
      <c r="J29" s="19">
        <v>0</v>
      </c>
      <c r="K29" s="13">
        <f t="shared" si="6"/>
        <v>53.374837999422468</v>
      </c>
      <c r="L29" s="13">
        <f t="shared" si="7"/>
        <v>-53.374837999422468</v>
      </c>
      <c r="M29" s="13">
        <f t="shared" si="9"/>
        <v>303.2455193745302</v>
      </c>
      <c r="N29" s="18" t="e">
        <f t="shared" si="10"/>
        <v>#DIV/0!</v>
      </c>
      <c r="O29" s="18" t="e">
        <f t="shared" si="11"/>
        <v>#DIV/0!</v>
      </c>
      <c r="P29" s="13"/>
      <c r="R29" s="16">
        <f t="shared" si="8"/>
        <v>45292</v>
      </c>
      <c r="S29" s="17">
        <v>34519.58</v>
      </c>
      <c r="T29" s="17">
        <v>39689.26</v>
      </c>
      <c r="U29" s="17">
        <v>39976.76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35754.699999999997</v>
      </c>
      <c r="C30" s="13">
        <f>++'Completion Factors'!J8</f>
        <v>0.33276918223306562</v>
      </c>
      <c r="D30" s="13">
        <f t="shared" si="1"/>
        <v>71691.247248077925</v>
      </c>
      <c r="E30" s="13">
        <f t="shared" si="2"/>
        <v>71691.247248077925</v>
      </c>
      <c r="F30" s="13">
        <f>ROUND(+I30*J30/100,0)-D30-B30</f>
        <v>-27443.947248077922</v>
      </c>
      <c r="G30" s="13">
        <f t="shared" si="3"/>
        <v>80002</v>
      </c>
      <c r="H30" s="14">
        <f t="shared" si="4"/>
        <v>44247.3</v>
      </c>
      <c r="I30" s="13">
        <v>76192.547500000001</v>
      </c>
      <c r="J30" s="19">
        <v>105</v>
      </c>
      <c r="K30" s="13">
        <f t="shared" si="6"/>
        <v>46.926768001818019</v>
      </c>
      <c r="L30" s="13">
        <f t="shared" si="7"/>
        <v>58.073231998181981</v>
      </c>
      <c r="M30" s="13">
        <f t="shared" si="9"/>
        <v>216.24814496410571</v>
      </c>
      <c r="N30" s="18" t="e">
        <f t="shared" si="10"/>
        <v>#DIV/0!</v>
      </c>
      <c r="O30" s="18" t="e">
        <f t="shared" si="11"/>
        <v>#DIV/0!</v>
      </c>
      <c r="P30" s="13"/>
      <c r="R30" s="16">
        <f t="shared" si="8"/>
        <v>45323</v>
      </c>
      <c r="S30" s="17">
        <v>32411.4</v>
      </c>
      <c r="T30" s="17">
        <v>35754.699999999997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31718</v>
      </c>
      <c r="C31" s="13">
        <f>+'Completion Factors'!J7</f>
        <v>4.6973120898217258E-2</v>
      </c>
      <c r="D31" s="13">
        <f t="shared" si="1"/>
        <v>643519.22915340238</v>
      </c>
      <c r="E31" s="13">
        <f t="shared" si="2"/>
        <v>643519.22915340238</v>
      </c>
      <c r="F31" s="13">
        <f>ROUND(+I31*J31/100,0)-D31-B31</f>
        <v>-607568.22915340238</v>
      </c>
      <c r="G31" s="13">
        <f t="shared" si="3"/>
        <v>67669</v>
      </c>
      <c r="H31" s="14">
        <f t="shared" si="4"/>
        <v>35951</v>
      </c>
      <c r="I31" s="13">
        <v>61517.369166666671</v>
      </c>
      <c r="J31" s="19">
        <v>110</v>
      </c>
      <c r="K31" s="13">
        <f t="shared" si="6"/>
        <v>51.559422045613857</v>
      </c>
      <c r="L31" s="13">
        <f t="shared" si="7"/>
        <v>58.440577954386143</v>
      </c>
      <c r="M31" s="13">
        <f t="shared" si="9"/>
        <v>179.73693186356218</v>
      </c>
      <c r="N31" s="18" t="e">
        <f t="shared" si="10"/>
        <v>#DIV/0!</v>
      </c>
      <c r="O31" s="18" t="e">
        <f t="shared" si="11"/>
        <v>#DIV/0!</v>
      </c>
      <c r="P31" s="13"/>
      <c r="R31" s="16">
        <f t="shared" si="8"/>
        <v>45352</v>
      </c>
      <c r="S31" s="17">
        <v>31718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41572.247805755396</v>
      </c>
      <c r="I33" s="13"/>
      <c r="J33" s="22">
        <f>SUM(G20:G31)/SUM(I20:I31)</f>
        <v>1.7973693186356219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44690.166391187049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2024-10-10T17:57:00Z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