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6850F750-3FF4-4A49-A091-E06CE6DDD41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<sst xmlns="http://schemas.openxmlformats.org/spreadsheetml/2006/main" count="137" uniqueCount="65">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</sst>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0.35851910999772219</c:v>
                </c:pt>
                <c:pt idx="1">
                  <c:v>0.35851910999772219</c:v>
                </c:pt>
                <c:pt idx="2">
                  <c:v>0.63274114853820029</c:v>
                </c:pt>
                <c:pt idx="3">
                  <c:v>0.69266381033196966</c:v>
                </c:pt>
                <c:pt idx="4">
                  <c:v>0.74124569830674425</c:v>
                </c:pt>
                <c:pt idx="5">
                  <c:v>0.82222077077782563</c:v>
                </c:pt>
                <c:pt idx="6">
                  <c:v>0.85393761249509414</c:v>
                </c:pt>
                <c:pt idx="7">
                  <c:v>0.89333431140293995</c:v>
                </c:pt>
                <c:pt idx="8">
                  <c:v>0.90970117343127077</c:v>
                </c:pt>
                <c:pt idx="9">
                  <c:v>0.90970117343127077</c:v>
                </c:pt>
                <c:pt idx="10">
                  <c:v>0.92665086303547795</c:v>
                </c:pt>
                <c:pt idx="11">
                  <c:v>0.946935462474916</c:v>
                </c:pt>
                <c:pt idx="12">
                  <c:v>0.96401063845493518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C-4199-82C8-7779A9F2146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0.1948218828422657</c:v>
                </c:pt>
                <c:pt idx="1">
                  <c:v>0.1948218828422657</c:v>
                </c:pt>
                <c:pt idx="2">
                  <c:v>0.36541459438444213</c:v>
                </c:pt>
                <c:pt idx="3">
                  <c:v>0.52399432517410161</c:v>
                </c:pt>
                <c:pt idx="4">
                  <c:v>0.57262501563086166</c:v>
                </c:pt>
                <c:pt idx="5">
                  <c:v>0.77572785136360944</c:v>
                </c:pt>
                <c:pt idx="6">
                  <c:v>0.82453588253914012</c:v>
                </c:pt>
                <c:pt idx="7">
                  <c:v>0.86317331076583781</c:v>
                </c:pt>
                <c:pt idx="8">
                  <c:v>0.89379928833755418</c:v>
                </c:pt>
                <c:pt idx="9">
                  <c:v>0.89379928833755418</c:v>
                </c:pt>
                <c:pt idx="10">
                  <c:v>0.9237678922904583</c:v>
                </c:pt>
                <c:pt idx="11">
                  <c:v>0.946935462474916</c:v>
                </c:pt>
                <c:pt idx="12">
                  <c:v>0.96401063845493518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C-4199-82C8-7779A9F2146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1.8289319141326969E-2</c:v>
                </c:pt>
                <c:pt idx="1">
                  <c:v>1.8289319141326969E-2</c:v>
                </c:pt>
                <c:pt idx="2">
                  <c:v>0.1460846302614105</c:v>
                </c:pt>
                <c:pt idx="3">
                  <c:v>0.28480672560958092</c:v>
                </c:pt>
                <c:pt idx="4">
                  <c:v>0.30311123159607711</c:v>
                </c:pt>
                <c:pt idx="5">
                  <c:v>0.85252145641221599</c:v>
                </c:pt>
                <c:pt idx="6">
                  <c:v>0.99194920852016188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C-4199-82C8-7779A9F2146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1.102329009881918E-2</c:v>
                </c:pt>
                <c:pt idx="1">
                  <c:v>1.102329009881918E-2</c:v>
                </c:pt>
                <c:pt idx="2">
                  <c:v>1.102329009881918E-2</c:v>
                </c:pt>
                <c:pt idx="3">
                  <c:v>8.7687354427303077E-2</c:v>
                </c:pt>
                <c:pt idx="4">
                  <c:v>9.5626627336290598E-2</c:v>
                </c:pt>
                <c:pt idx="5">
                  <c:v>0.81534504118956685</c:v>
                </c:pt>
                <c:pt idx="6">
                  <c:v>0.98497243980272675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C-4199-82C8-7779A9F2146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8.8321780159581614E-3</c:v>
                </c:pt>
                <c:pt idx="1">
                  <c:v>8.8321780159581614E-3</c:v>
                </c:pt>
                <c:pt idx="2">
                  <c:v>1.8860977680159229E-2</c:v>
                </c:pt>
                <c:pt idx="3">
                  <c:v>5.5956962651095628E-2</c:v>
                </c:pt>
                <c:pt idx="4">
                  <c:v>6.6518356769222811E-2</c:v>
                </c:pt>
                <c:pt idx="5">
                  <c:v>0.37879038876035082</c:v>
                </c:pt>
                <c:pt idx="6">
                  <c:v>0.48885621854731498</c:v>
                </c:pt>
                <c:pt idx="7">
                  <c:v>0.55389137693082369</c:v>
                </c:pt>
                <c:pt idx="8">
                  <c:v>0.57968638428835551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DC-4199-82C8-7779A9F2146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2.6868853387270698E-3</c:v>
                </c:pt>
                <c:pt idx="1">
                  <c:v>2.6868853387270698E-3</c:v>
                </c:pt>
                <c:pt idx="2">
                  <c:v>8.0955696831932853E-3</c:v>
                </c:pt>
                <c:pt idx="3">
                  <c:v>3.7780892305553468E-2</c:v>
                </c:pt>
                <c:pt idx="4">
                  <c:v>4.1902537598356729E-2</c:v>
                </c:pt>
                <c:pt idx="5">
                  <c:v>0.35336395559658029</c:v>
                </c:pt>
                <c:pt idx="6">
                  <c:v>0.5059536354995865</c:v>
                </c:pt>
                <c:pt idx="7">
                  <c:v>0.54246197444180122</c:v>
                </c:pt>
                <c:pt idx="8">
                  <c:v>0.57614562001973213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DC-4199-82C8-7779A9F2146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6.7439907698070036E-4</c:v>
                </c:pt>
                <c:pt idx="1">
                  <c:v>6.7439907698070036E-4</c:v>
                </c:pt>
                <c:pt idx="2">
                  <c:v>5.3867144560207029E-3</c:v>
                </c:pt>
                <c:pt idx="3">
                  <c:v>3.1263309238294318E-2</c:v>
                </c:pt>
                <c:pt idx="4">
                  <c:v>3.3525545324446362E-2</c:v>
                </c:pt>
                <c:pt idx="5">
                  <c:v>0.53191157023227131</c:v>
                </c:pt>
                <c:pt idx="6">
                  <c:v>0.99129184913717017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DC-4199-82C8-7779A9F2146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9.8834868735070891E-4</c:v>
                </c:pt>
                <c:pt idx="1">
                  <c:v>9.8834868735070891E-4</c:v>
                </c:pt>
                <c:pt idx="2">
                  <c:v>9.8834868735070891E-4</c:v>
                </c:pt>
                <c:pt idx="3">
                  <c:v>1.032635503389571E-2</c:v>
                </c:pt>
                <c:pt idx="4">
                  <c:v>1.1725175180482741E-2</c:v>
                </c:pt>
                <c:pt idx="5">
                  <c:v>0.36033477380124318</c:v>
                </c:pt>
                <c:pt idx="6">
                  <c:v>0.98273405274780223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DC-4199-82C8-7779A9F2146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3.3439439671413773E-2</c:v>
                </c:pt>
                <c:pt idx="1">
                  <c:v>3.3439439671413773E-2</c:v>
                </c:pt>
                <c:pt idx="2">
                  <c:v>0.20872546170420611</c:v>
                </c:pt>
                <c:pt idx="3">
                  <c:v>0.36903292310571439</c:v>
                </c:pt>
                <c:pt idx="4">
                  <c:v>0.39639577391071401</c:v>
                </c:pt>
                <c:pt idx="5">
                  <c:v>0.81231373410179697</c:v>
                </c:pt>
                <c:pt idx="6">
                  <c:v>0.90052786021404407</c:v>
                </c:pt>
                <c:pt idx="7">
                  <c:v>0.92656255408793886</c:v>
                </c:pt>
                <c:pt idx="8">
                  <c:v>0.94392187582049802</c:v>
                </c:pt>
                <c:pt idx="9">
                  <c:v>0.94392187582049802</c:v>
                </c:pt>
                <c:pt idx="10">
                  <c:v>0.96037354193557167</c:v>
                </c:pt>
                <c:pt idx="11">
                  <c:v>0.9727445831935132</c:v>
                </c:pt>
                <c:pt idx="12">
                  <c:v>0.98167557708680364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DC-4199-82C8-7779A9F2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1.7648742588427719</c:v>
                </c:pt>
                <c:pt idx="2">
                  <c:v>1.0947032794250959</c:v>
                </c:pt>
                <c:pt idx="3">
                  <c:v>1.0701377598340109</c:v>
                </c:pt>
                <c:pt idx="4">
                  <c:v>1.10924187844335</c:v>
                </c:pt>
                <c:pt idx="5">
                  <c:v>1.0385746053183069</c:v>
                </c:pt>
                <c:pt idx="6">
                  <c:v>1.0461353362720891</c:v>
                </c:pt>
                <c:pt idx="7">
                  <c:v>1.0183210941518941</c:v>
                </c:pt>
                <c:pt idx="8">
                  <c:v>1</c:v>
                </c:pt>
                <c:pt idx="9">
                  <c:v>1.0186321509735721</c:v>
                </c:pt>
                <c:pt idx="10">
                  <c:v>1.0218902288322389</c:v>
                </c:pt>
                <c:pt idx="11">
                  <c:v>1.018032037722393</c:v>
                </c:pt>
                <c:pt idx="12">
                  <c:v>1.0373329506018181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8-49FF-9C58-D9FE2B9064B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1.8756342411508979</c:v>
                </c:pt>
                <c:pt idx="2">
                  <c:v>1.433972077816964</c:v>
                </c:pt>
                <c:pt idx="3">
                  <c:v>1.092807666267382</c:v>
                </c:pt>
                <c:pt idx="4">
                  <c:v>1.3546873262408721</c:v>
                </c:pt>
                <c:pt idx="5">
                  <c:v>1.062919013529982</c:v>
                </c:pt>
                <c:pt idx="6">
                  <c:v>1.0468596079866339</c:v>
                </c:pt>
                <c:pt idx="7">
                  <c:v>1.0354806817932589</c:v>
                </c:pt>
                <c:pt idx="8">
                  <c:v>1</c:v>
                </c:pt>
                <c:pt idx="9">
                  <c:v>1.033529456046721</c:v>
                </c:pt>
                <c:pt idx="10">
                  <c:v>1.02507942782793</c:v>
                </c:pt>
                <c:pt idx="11">
                  <c:v>1.018032037722393</c:v>
                </c:pt>
                <c:pt idx="12">
                  <c:v>1.0373329506018181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8-49FF-9C58-D9FE2B9064B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7.9874285714285724</c:v>
                </c:pt>
                <c:pt idx="2">
                  <c:v>1.949600892988774</c:v>
                </c:pt>
                <c:pt idx="3">
                  <c:v>1.064269921812129</c:v>
                </c:pt>
                <c:pt idx="4">
                  <c:v>2.8125696693030409</c:v>
                </c:pt>
                <c:pt idx="5">
                  <c:v>1.1635474990796351</c:v>
                </c:pt>
                <c:pt idx="6">
                  <c:v>1.008116132772412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8-49FF-9C58-D9FE2B9064B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2">
                  <c:v>7.9547352597294143</c:v>
                </c:pt>
                <c:pt idx="3">
                  <c:v>1.0905406824146979</c:v>
                </c:pt>
                <c:pt idx="4">
                  <c:v>8.5263389905223708</c:v>
                </c:pt>
                <c:pt idx="5">
                  <c:v>1.208043699346816</c:v>
                </c:pt>
                <c:pt idx="6">
                  <c:v>1.015256833176249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8-49FF-9C58-D9FE2B9064B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2.135484321769876</c:v>
                </c:pt>
                <c:pt idx="2">
                  <c:v>2.9668113498675872</c:v>
                </c:pt>
                <c:pt idx="3">
                  <c:v>1.188741375831635</c:v>
                </c:pt>
                <c:pt idx="4">
                  <c:v>5.6945241457860591</c:v>
                </c:pt>
                <c:pt idx="5">
                  <c:v>1.2905718652132949</c:v>
                </c:pt>
                <c:pt idx="6">
                  <c:v>1.13303535051015</c:v>
                </c:pt>
                <c:pt idx="7">
                  <c:v>1.046570516227324</c:v>
                </c:pt>
                <c:pt idx="8">
                  <c:v>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98-49FF-9C58-D9FE2B9064B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3.0129941038081718</c:v>
                </c:pt>
                <c:pt idx="2">
                  <c:v>4.6668602438180553</c:v>
                </c:pt>
                <c:pt idx="3">
                  <c:v>1.1090933813703869</c:v>
                </c:pt>
                <c:pt idx="4">
                  <c:v>8.4329965641612592</c:v>
                </c:pt>
                <c:pt idx="5">
                  <c:v>1.431820160167131</c:v>
                </c:pt>
                <c:pt idx="6">
                  <c:v>1.072157479224684</c:v>
                </c:pt>
                <c:pt idx="7">
                  <c:v>1.0620940216364321</c:v>
                </c:pt>
                <c:pt idx="8">
                  <c:v>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98-49FF-9C58-D9FE2B9064B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7.9874285714285724</c:v>
                </c:pt>
                <c:pt idx="2">
                  <c:v>5.8037806706742154</c:v>
                </c:pt>
                <c:pt idx="3">
                  <c:v>1.07236073663568</c:v>
                </c:pt>
                <c:pt idx="4">
                  <c:v>15.86585885731764</c:v>
                </c:pt>
                <c:pt idx="5">
                  <c:v>1.863640320334262</c:v>
                </c:pt>
                <c:pt idx="6">
                  <c:v>1.0087846489108221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98-49FF-9C58-D9FE2B9064B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2">
                  <c:v>10.448088985250481</c:v>
                </c:pt>
                <c:pt idx="3">
                  <c:v>1.1354611711485301</c:v>
                </c:pt>
                <c:pt idx="4">
                  <c:v>30.73171771463528</c:v>
                </c:pt>
                <c:pt idx="5">
                  <c:v>2.727280640668523</c:v>
                </c:pt>
                <c:pt idx="6">
                  <c:v>1.017569297821644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98-49FF-9C58-D9FE2B9064B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4.9315314062897349</c:v>
                </c:pt>
                <c:pt idx="2">
                  <c:v>1.691786485402869</c:v>
                </c:pt>
                <c:pt idx="3">
                  <c:v>1.0785387940397551</c:v>
                </c:pt>
                <c:pt idx="4">
                  <c:v>2.083628497771957</c:v>
                </c:pt>
                <c:pt idx="5">
                  <c:v>1.113233256304808</c:v>
                </c:pt>
                <c:pt idx="6">
                  <c:v>1.0274878703795229</c:v>
                </c:pt>
                <c:pt idx="7">
                  <c:v>1.017740340896629</c:v>
                </c:pt>
                <c:pt idx="8">
                  <c:v>1</c:v>
                </c:pt>
                <c:pt idx="9">
                  <c:v>1.01676472802336</c:v>
                </c:pt>
                <c:pt idx="10">
                  <c:v>1.0125397139139649</c:v>
                </c:pt>
                <c:pt idx="11">
                  <c:v>1.009016018861197</c:v>
                </c:pt>
                <c:pt idx="12">
                  <c:v>1.0186664753009089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98-49FF-9C58-D9FE2B906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1.102329009881918E-2</v>
      </c>
      <c r="F7" s="5">
        <v>1.8289319141326969E-2</v>
      </c>
      <c r="G7" s="5">
        <v>0.1948218828422657</v>
      </c>
      <c r="H7" s="4">
        <f t="shared" ref="H7:H29" si="3">+I7/I8</f>
        <v>1</v>
      </c>
      <c r="I7" s="5">
        <v>3.3439439671413773E-2</v>
      </c>
      <c r="J7" s="5">
        <f t="shared" ref="J7:J30" si="4">I7</f>
        <v>3.3439439671413773E-2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0.12519673773071971</v>
      </c>
      <c r="D8" s="4">
        <f t="shared" si="2"/>
        <v>0.5331529879654977</v>
      </c>
      <c r="E8" s="5">
        <v>1.102329009881918E-2</v>
      </c>
      <c r="F8" s="5">
        <v>1.8289319141326969E-2</v>
      </c>
      <c r="G8" s="5">
        <v>0.1948218828422657</v>
      </c>
      <c r="H8" s="4">
        <f t="shared" si="3"/>
        <v>0.16020776477573326</v>
      </c>
      <c r="I8" s="5">
        <v>3.3439439671413773E-2</v>
      </c>
      <c r="J8" s="5">
        <f t="shared" si="4"/>
        <v>3.3439439671413773E-2</v>
      </c>
    </row>
    <row r="9" spans="1:10" ht="15.5" customHeight="1" x14ac:dyDescent="0.35">
      <c r="A9" s="3">
        <f t="shared" si="5"/>
        <v>2</v>
      </c>
      <c r="B9" s="4">
        <f t="shared" si="0"/>
        <v>0.12571128608923882</v>
      </c>
      <c r="C9" s="4">
        <f t="shared" si="1"/>
        <v>0.51292549341572224</v>
      </c>
      <c r="D9" s="4">
        <f t="shared" si="2"/>
        <v>0.69736364847659371</v>
      </c>
      <c r="E9" s="5">
        <v>1.102329009881918E-2</v>
      </c>
      <c r="F9" s="5">
        <v>0.1460846302614105</v>
      </c>
      <c r="G9" s="5">
        <v>0.36541459438444213</v>
      </c>
      <c r="H9" s="4">
        <f t="shared" si="3"/>
        <v>0.56560119337757275</v>
      </c>
      <c r="I9" s="5">
        <v>0.20872546170420611</v>
      </c>
      <c r="J9" s="5">
        <f t="shared" si="4"/>
        <v>0.20872546170420611</v>
      </c>
    </row>
    <row r="10" spans="1:10" ht="15.5" customHeight="1" x14ac:dyDescent="0.35">
      <c r="A10" s="3">
        <f t="shared" si="5"/>
        <v>3</v>
      </c>
      <c r="B10" s="4">
        <f t="shared" si="0"/>
        <v>0.91697633671563628</v>
      </c>
      <c r="C10" s="4">
        <f t="shared" si="1"/>
        <v>0.93961125791970457</v>
      </c>
      <c r="D10" s="4">
        <f t="shared" si="2"/>
        <v>0.91507410761092312</v>
      </c>
      <c r="E10" s="5">
        <v>8.7687354427303077E-2</v>
      </c>
      <c r="F10" s="5">
        <v>0.28480672560958092</v>
      </c>
      <c r="G10" s="5">
        <v>0.52399432517410161</v>
      </c>
      <c r="H10" s="4">
        <f t="shared" si="3"/>
        <v>0.93097088161398267</v>
      </c>
      <c r="I10" s="5">
        <v>0.36903292310571439</v>
      </c>
      <c r="J10" s="5">
        <f t="shared" si="4"/>
        <v>0.36903292310571439</v>
      </c>
    </row>
    <row r="11" spans="1:10" ht="15.5" customHeight="1" x14ac:dyDescent="0.35">
      <c r="A11" s="3">
        <f t="shared" si="5"/>
        <v>4</v>
      </c>
      <c r="B11" s="4">
        <f t="shared" si="0"/>
        <v>0.11728363147554546</v>
      </c>
      <c r="C11" s="4">
        <f t="shared" si="1"/>
        <v>0.35554674819763721</v>
      </c>
      <c r="D11" s="4">
        <f t="shared" si="2"/>
        <v>0.73817771867321191</v>
      </c>
      <c r="E11" s="5">
        <v>9.5626627336290598E-2</v>
      </c>
      <c r="F11" s="5">
        <v>0.30311123159607711</v>
      </c>
      <c r="G11" s="5">
        <v>0.57262501563086166</v>
      </c>
      <c r="H11" s="4">
        <f t="shared" si="3"/>
        <v>0.48798359213884568</v>
      </c>
      <c r="I11" s="5">
        <v>0.39639577391071401</v>
      </c>
      <c r="J11" s="5">
        <f t="shared" si="4"/>
        <v>0.39639577391071401</v>
      </c>
    </row>
    <row r="12" spans="1:10" ht="15.5" customHeight="1" x14ac:dyDescent="0.35">
      <c r="A12" s="3">
        <f t="shared" si="5"/>
        <v>5</v>
      </c>
      <c r="B12" s="4">
        <f t="shared" si="0"/>
        <v>0.82778462446407797</v>
      </c>
      <c r="C12" s="4">
        <f t="shared" si="1"/>
        <v>0.8594406337437871</v>
      </c>
      <c r="D12" s="4">
        <f t="shared" si="2"/>
        <v>0.94080544921195253</v>
      </c>
      <c r="E12" s="5">
        <v>0.81534504118956685</v>
      </c>
      <c r="F12" s="5">
        <v>0.85252145641221599</v>
      </c>
      <c r="G12" s="5">
        <v>0.77572785136360944</v>
      </c>
      <c r="H12" s="4">
        <f t="shared" si="3"/>
        <v>0.90204175794041541</v>
      </c>
      <c r="I12" s="5">
        <v>0.81231373410179697</v>
      </c>
      <c r="J12" s="5">
        <f t="shared" si="4"/>
        <v>0.81231373410179697</v>
      </c>
    </row>
    <row r="13" spans="1:10" ht="15.5" customHeight="1" x14ac:dyDescent="0.35">
      <c r="A13" s="3">
        <f t="shared" si="5"/>
        <v>6</v>
      </c>
      <c r="B13" s="4">
        <f t="shared" si="0"/>
        <v>0.98497243980272675</v>
      </c>
      <c r="C13" s="4">
        <f t="shared" si="1"/>
        <v>0.99194920852016188</v>
      </c>
      <c r="D13" s="4">
        <f t="shared" si="2"/>
        <v>0.9552379252870814</v>
      </c>
      <c r="E13" s="5">
        <v>0.98497243980272675</v>
      </c>
      <c r="F13" s="5">
        <v>0.99194920852016188</v>
      </c>
      <c r="G13" s="5">
        <v>0.82453588253914012</v>
      </c>
      <c r="H13" s="4">
        <f t="shared" si="3"/>
        <v>0.97190184973585292</v>
      </c>
      <c r="I13" s="5">
        <v>0.90052786021404407</v>
      </c>
      <c r="J13" s="5">
        <f t="shared" si="4"/>
        <v>0.90052786021404407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0.96573506158336742</v>
      </c>
      <c r="E14" s="5">
        <v>1</v>
      </c>
      <c r="F14" s="5">
        <v>1</v>
      </c>
      <c r="G14" s="5">
        <v>0.86317331076583781</v>
      </c>
      <c r="H14" s="4">
        <f t="shared" si="3"/>
        <v>0.98160936601085791</v>
      </c>
      <c r="I14" s="5">
        <v>0.92656255408793886</v>
      </c>
      <c r="J14" s="5">
        <f t="shared" si="4"/>
        <v>0.92656255408793886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1</v>
      </c>
      <c r="F15" s="5">
        <v>1</v>
      </c>
      <c r="G15" s="5">
        <v>0.89379928833755418</v>
      </c>
      <c r="H15" s="4">
        <f t="shared" si="3"/>
        <v>1</v>
      </c>
      <c r="I15" s="5">
        <v>0.94392187582049802</v>
      </c>
      <c r="J15" s="5">
        <f t="shared" si="4"/>
        <v>0.94392187582049802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0.96755829662081261</v>
      </c>
      <c r="E16" s="5">
        <v>1</v>
      </c>
      <c r="F16" s="5">
        <v>1</v>
      </c>
      <c r="G16" s="5">
        <v>0.89379928833755418</v>
      </c>
      <c r="H16" s="4">
        <f t="shared" si="3"/>
        <v>0.9828695133750599</v>
      </c>
      <c r="I16" s="5">
        <v>0.94392187582049802</v>
      </c>
      <c r="J16" s="5">
        <f t="shared" si="4"/>
        <v>0.94392187582049802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0.97553416140535409</v>
      </c>
      <c r="E17" s="5">
        <v>1</v>
      </c>
      <c r="F17" s="5">
        <v>1</v>
      </c>
      <c r="G17" s="5">
        <v>0.9237678922904583</v>
      </c>
      <c r="H17" s="4">
        <f t="shared" si="3"/>
        <v>0.98728233343913618</v>
      </c>
      <c r="I17" s="5">
        <v>0.96037354193557167</v>
      </c>
      <c r="J17" s="5">
        <f t="shared" si="4"/>
        <v>0.96037354193557167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0.9822873573186014</v>
      </c>
      <c r="E18" s="5">
        <v>1</v>
      </c>
      <c r="F18" s="5">
        <v>1</v>
      </c>
      <c r="G18" s="5">
        <v>0.946935462474916</v>
      </c>
      <c r="H18" s="4">
        <f t="shared" si="3"/>
        <v>0.99090229592978785</v>
      </c>
      <c r="I18" s="5">
        <v>0.9727445831935132</v>
      </c>
      <c r="J18" s="5">
        <f t="shared" si="4"/>
        <v>0.9727445831935132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0.96401063845493518</v>
      </c>
      <c r="E19" s="5">
        <v>1</v>
      </c>
      <c r="F19" s="5">
        <v>1</v>
      </c>
      <c r="G19" s="5">
        <v>0.96401063845493518</v>
      </c>
      <c r="H19" s="4">
        <f t="shared" si="3"/>
        <v>0.98167557708680364</v>
      </c>
      <c r="I19" s="5">
        <v>0.98167557708680364</v>
      </c>
      <c r="J19" s="5">
        <f t="shared" si="4"/>
        <v>0.98167557708680364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>
        <v>1.0019854721549639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2.575291560783902</v>
      </c>
      <c r="D39" s="4">
        <v>1</v>
      </c>
      <c r="E39" s="4">
        <v>1</v>
      </c>
      <c r="F39" s="4">
        <v>1</v>
      </c>
      <c r="G39" s="4">
        <v>1.048451651833735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1.118607922950309</v>
      </c>
      <c r="O39" s="4">
        <v>0.99999999999999989</v>
      </c>
      <c r="P39" s="4">
        <v>0.99999999999999989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/>
      <c r="C40" s="4">
        <v>1</v>
      </c>
      <c r="D40" s="4">
        <v>1.372942884801549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8.3449673893883318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</v>
      </c>
      <c r="E41" s="4">
        <v>3.0332826747720358</v>
      </c>
      <c r="F41" s="4">
        <v>1</v>
      </c>
      <c r="G41" s="4">
        <v>1</v>
      </c>
      <c r="H41" s="4">
        <v>2.3957112079763521</v>
      </c>
      <c r="I41" s="4">
        <v>0.99999999999999989</v>
      </c>
      <c r="J41" s="4">
        <v>0.99999999999999989</v>
      </c>
      <c r="K41" s="4">
        <v>0.99999999999999989</v>
      </c>
      <c r="L41" s="4">
        <v>1.521425882549774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1.2498833645345511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1.2693553009469569</v>
      </c>
      <c r="D43" s="4">
        <v>1</v>
      </c>
      <c r="E43" s="4">
        <v>1.288221815509216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1.037650450085972</v>
      </c>
      <c r="D44" s="4">
        <v>1.2921266174427961</v>
      </c>
      <c r="E44" s="4">
        <v>1.0645544554455451</v>
      </c>
      <c r="F44" s="4">
        <v>1</v>
      </c>
      <c r="G44" s="4">
        <v>1</v>
      </c>
      <c r="H44" s="4">
        <v>1</v>
      </c>
      <c r="I44" s="4">
        <v>1.745128259637188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1.099665637860082</v>
      </c>
      <c r="D45" s="4">
        <v>1.0337582349043</v>
      </c>
      <c r="E45" s="4">
        <v>1</v>
      </c>
      <c r="F45" s="4">
        <v>1</v>
      </c>
      <c r="G45" s="4">
        <v>1</v>
      </c>
      <c r="H45" s="4">
        <v>1.7930351823221089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1.4154905957326041</v>
      </c>
      <c r="D46" s="4">
        <v>1</v>
      </c>
      <c r="E46" s="4">
        <v>1.76665512276033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1.2858780147498501</v>
      </c>
      <c r="D47" s="4">
        <v>1.243778891134055</v>
      </c>
      <c r="E47" s="4">
        <v>1</v>
      </c>
      <c r="F47" s="4">
        <v>1.000805626029287</v>
      </c>
      <c r="G47" s="4">
        <v>1</v>
      </c>
      <c r="H47" s="4">
        <v>1.0201466749091621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4.6159285959491934</v>
      </c>
      <c r="D48" s="4">
        <v>1.1626035608573431</v>
      </c>
      <c r="E48" s="4">
        <v>1.071568389135525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18.04220430107527</v>
      </c>
      <c r="E49" s="4">
        <v>0.99999999999999989</v>
      </c>
      <c r="F49" s="4">
        <v>0.99999999999999989</v>
      </c>
      <c r="G49" s="4">
        <v>0.99999999999999989</v>
      </c>
      <c r="H49" s="4">
        <v>0.99999999999999989</v>
      </c>
      <c r="I49" s="4">
        <v>0.99999999999999989</v>
      </c>
      <c r="J49" s="4">
        <v>0.99999999999999989</v>
      </c>
      <c r="K49" s="4">
        <v>0.99999999999999989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2.289821814254859</v>
      </c>
      <c r="D50" s="4">
        <v>1.0048930024170251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1.1847856412164051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1.044370381104188</v>
      </c>
      <c r="E53" s="4">
        <v>1.0908813408813409</v>
      </c>
      <c r="F53" s="4">
        <v>1</v>
      </c>
      <c r="G53" s="4">
        <v>1</v>
      </c>
      <c r="H53" s="4">
        <v>1.052707893464933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/>
      <c r="C54" s="4">
        <v>7.9874285714285724</v>
      </c>
      <c r="D54" s="4">
        <v>1.274574331091715</v>
      </c>
      <c r="E54" s="4">
        <v>1</v>
      </c>
      <c r="F54" s="4">
        <v>1.2896273013021999</v>
      </c>
      <c r="G54" s="4">
        <v>6.1818419220055709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/>
      <c r="D55" s="4"/>
      <c r="E55" s="4"/>
      <c r="F55" s="4">
        <v>89.720930232558146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>
        <v>3.8574890935530779</v>
      </c>
      <c r="E56" s="4">
        <v>1.270922342297059</v>
      </c>
      <c r="F56" s="4">
        <v>1.184595610045482</v>
      </c>
    </row>
    <row r="57" spans="1:22" ht="15.5" customHeight="1" x14ac:dyDescent="0.35">
      <c r="A57" s="1">
        <f t="shared" si="6"/>
        <v>19</v>
      </c>
      <c r="B57" s="4"/>
      <c r="C57" s="4"/>
      <c r="D57" s="4">
        <v>17.03868887694788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0.35851910999772219</v>
      </c>
      <c r="C2" s="32">
        <v>0.1948218828422657</v>
      </c>
      <c r="D2" s="32">
        <v>1.8289319141326969E-2</v>
      </c>
      <c r="E2" s="32">
        <v>1.102329009881918E-2</v>
      </c>
      <c r="F2" s="32">
        <v>8.8321780159581614E-3</v>
      </c>
      <c r="G2" s="32">
        <v>2.6868853387270698E-3</v>
      </c>
      <c r="H2" s="32">
        <v>6.7439907698070036E-4</v>
      </c>
      <c r="I2" s="32">
        <v>9.8834868735070891E-4</v>
      </c>
      <c r="J2" s="32">
        <v>3.3439439671413773E-2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0.35851910999772219</v>
      </c>
      <c r="C3" s="32">
        <v>0.1948218828422657</v>
      </c>
      <c r="D3" s="32">
        <v>1.8289319141326969E-2</v>
      </c>
      <c r="E3" s="32">
        <v>1.102329009881918E-2</v>
      </c>
      <c r="F3" s="32">
        <v>8.8321780159581614E-3</v>
      </c>
      <c r="G3" s="32">
        <v>2.6868853387270698E-3</v>
      </c>
      <c r="H3" s="32">
        <v>6.7439907698070036E-4</v>
      </c>
      <c r="I3" s="32">
        <v>9.8834868735070891E-4</v>
      </c>
      <c r="J3" s="32">
        <v>3.3439439671413773E-2</v>
      </c>
      <c r="M3">
        <f t="shared" ref="M3:M24" si="1">+M2+1</f>
        <v>2</v>
      </c>
      <c r="N3" s="17">
        <v>1.7648742588427719</v>
      </c>
      <c r="O3" s="17">
        <v>1.8756342411508979</v>
      </c>
      <c r="P3" s="17">
        <v>7.9874285714285724</v>
      </c>
      <c r="Q3" s="17"/>
      <c r="R3" s="17">
        <v>2.135484321769876</v>
      </c>
      <c r="S3" s="17">
        <v>3.0129941038081718</v>
      </c>
      <c r="T3" s="17">
        <v>7.9874285714285724</v>
      </c>
      <c r="U3" s="17"/>
      <c r="V3" s="17">
        <v>4.9315314062897349</v>
      </c>
    </row>
    <row r="4" spans="1:27" x14ac:dyDescent="0.35">
      <c r="A4">
        <f t="shared" si="0"/>
        <v>3</v>
      </c>
      <c r="B4" s="32">
        <v>0.63274114853820029</v>
      </c>
      <c r="C4" s="32">
        <v>0.36541459438444213</v>
      </c>
      <c r="D4" s="32">
        <v>0.1460846302614105</v>
      </c>
      <c r="E4" s="32">
        <v>1.102329009881918E-2</v>
      </c>
      <c r="F4" s="32">
        <v>1.8860977680159229E-2</v>
      </c>
      <c r="G4" s="32">
        <v>8.0955696831932853E-3</v>
      </c>
      <c r="H4" s="32">
        <v>5.3867144560207029E-3</v>
      </c>
      <c r="I4" s="32">
        <v>9.8834868735070891E-4</v>
      </c>
      <c r="J4" s="32">
        <v>0.20872546170420611</v>
      </c>
      <c r="M4">
        <f t="shared" si="1"/>
        <v>3</v>
      </c>
      <c r="N4" s="17">
        <v>1.0947032794250959</v>
      </c>
      <c r="O4" s="17">
        <v>1.433972077816964</v>
      </c>
      <c r="P4" s="17">
        <v>1.949600892988774</v>
      </c>
      <c r="Q4" s="17">
        <v>7.9547352597294143</v>
      </c>
      <c r="R4" s="17">
        <v>2.9668113498675872</v>
      </c>
      <c r="S4" s="17">
        <v>4.6668602438180553</v>
      </c>
      <c r="T4" s="17">
        <v>5.8037806706742154</v>
      </c>
      <c r="U4" s="17">
        <v>10.448088985250481</v>
      </c>
      <c r="V4" s="17">
        <v>1.691786485402869</v>
      </c>
    </row>
    <row r="5" spans="1:27" x14ac:dyDescent="0.35">
      <c r="A5">
        <f t="shared" si="0"/>
        <v>4</v>
      </c>
      <c r="B5" s="32">
        <v>0.69266381033196966</v>
      </c>
      <c r="C5" s="32">
        <v>0.52399432517410161</v>
      </c>
      <c r="D5" s="32">
        <v>0.28480672560958092</v>
      </c>
      <c r="E5" s="32">
        <v>8.7687354427303077E-2</v>
      </c>
      <c r="F5" s="32">
        <v>5.5956962651095628E-2</v>
      </c>
      <c r="G5" s="32">
        <v>3.7780892305553468E-2</v>
      </c>
      <c r="H5" s="32">
        <v>3.1263309238294318E-2</v>
      </c>
      <c r="I5" s="32">
        <v>1.032635503389571E-2</v>
      </c>
      <c r="J5" s="32">
        <v>0.36903292310571439</v>
      </c>
      <c r="M5">
        <f t="shared" si="1"/>
        <v>4</v>
      </c>
      <c r="N5" s="17">
        <v>1.0701377598340109</v>
      </c>
      <c r="O5" s="17">
        <v>1.092807666267382</v>
      </c>
      <c r="P5" s="17">
        <v>1.064269921812129</v>
      </c>
      <c r="Q5" s="17">
        <v>1.0905406824146979</v>
      </c>
      <c r="R5" s="17">
        <v>1.188741375831635</v>
      </c>
      <c r="S5" s="17">
        <v>1.1090933813703869</v>
      </c>
      <c r="T5" s="17">
        <v>1.07236073663568</v>
      </c>
      <c r="U5" s="17">
        <v>1.1354611711485301</v>
      </c>
      <c r="V5" s="17">
        <v>1.0785387940397551</v>
      </c>
    </row>
    <row r="6" spans="1:27" x14ac:dyDescent="0.35">
      <c r="A6">
        <f t="shared" si="0"/>
        <v>5</v>
      </c>
      <c r="B6" s="32">
        <v>0.74124569830674425</v>
      </c>
      <c r="C6" s="32">
        <v>0.57262501563086166</v>
      </c>
      <c r="D6" s="32">
        <v>0.30311123159607711</v>
      </c>
      <c r="E6" s="32">
        <v>9.5626627336290598E-2</v>
      </c>
      <c r="F6" s="32">
        <v>6.6518356769222811E-2</v>
      </c>
      <c r="G6" s="32">
        <v>4.1902537598356729E-2</v>
      </c>
      <c r="H6" s="32">
        <v>3.3525545324446362E-2</v>
      </c>
      <c r="I6" s="32">
        <v>1.1725175180482741E-2</v>
      </c>
      <c r="J6" s="32">
        <v>0.39639577391071401</v>
      </c>
      <c r="M6">
        <f t="shared" si="1"/>
        <v>5</v>
      </c>
      <c r="N6" s="17">
        <v>1.10924187844335</v>
      </c>
      <c r="O6" s="17">
        <v>1.3546873262408721</v>
      </c>
      <c r="P6" s="17">
        <v>2.8125696693030409</v>
      </c>
      <c r="Q6" s="17">
        <v>8.5263389905223708</v>
      </c>
      <c r="R6" s="17">
        <v>5.6945241457860591</v>
      </c>
      <c r="S6" s="17">
        <v>8.4329965641612592</v>
      </c>
      <c r="T6" s="17">
        <v>15.86585885731764</v>
      </c>
      <c r="U6" s="17">
        <v>30.73171771463528</v>
      </c>
      <c r="V6" s="17">
        <v>2.083628497771957</v>
      </c>
    </row>
    <row r="7" spans="1:27" x14ac:dyDescent="0.35">
      <c r="A7">
        <f t="shared" si="0"/>
        <v>6</v>
      </c>
      <c r="B7" s="32">
        <v>0.82222077077782563</v>
      </c>
      <c r="C7" s="32">
        <v>0.77572785136360944</v>
      </c>
      <c r="D7" s="32">
        <v>0.85252145641221599</v>
      </c>
      <c r="E7" s="32">
        <v>0.81534504118956685</v>
      </c>
      <c r="F7" s="32">
        <v>0.37879038876035082</v>
      </c>
      <c r="G7" s="32">
        <v>0.35336395559658029</v>
      </c>
      <c r="H7" s="32">
        <v>0.53191157023227131</v>
      </c>
      <c r="I7" s="32">
        <v>0.36033477380124318</v>
      </c>
      <c r="J7" s="32">
        <v>0.81231373410179697</v>
      </c>
      <c r="M7">
        <f t="shared" si="1"/>
        <v>6</v>
      </c>
      <c r="N7" s="17">
        <v>1.0385746053183069</v>
      </c>
      <c r="O7" s="17">
        <v>1.062919013529982</v>
      </c>
      <c r="P7" s="17">
        <v>1.1635474990796351</v>
      </c>
      <c r="Q7" s="17">
        <v>1.208043699346816</v>
      </c>
      <c r="R7" s="17">
        <v>1.2905718652132949</v>
      </c>
      <c r="S7" s="17">
        <v>1.431820160167131</v>
      </c>
      <c r="T7" s="17">
        <v>1.863640320334262</v>
      </c>
      <c r="U7" s="17">
        <v>2.727280640668523</v>
      </c>
      <c r="V7" s="17">
        <v>1.113233256304808</v>
      </c>
    </row>
    <row r="8" spans="1:27" x14ac:dyDescent="0.35">
      <c r="A8">
        <f t="shared" si="0"/>
        <v>7</v>
      </c>
      <c r="B8" s="32">
        <v>0.85393761249509414</v>
      </c>
      <c r="C8" s="32">
        <v>0.82453588253914012</v>
      </c>
      <c r="D8" s="32">
        <v>0.99194920852016188</v>
      </c>
      <c r="E8" s="32">
        <v>0.98497243980272675</v>
      </c>
      <c r="F8" s="32">
        <v>0.48885621854731498</v>
      </c>
      <c r="G8" s="32">
        <v>0.5059536354995865</v>
      </c>
      <c r="H8" s="32">
        <v>0.99129184913717017</v>
      </c>
      <c r="I8" s="32">
        <v>0.98273405274780223</v>
      </c>
      <c r="J8" s="32">
        <v>0.90052786021404407</v>
      </c>
      <c r="M8">
        <f t="shared" si="1"/>
        <v>7</v>
      </c>
      <c r="N8" s="17">
        <v>1.0461353362720891</v>
      </c>
      <c r="O8" s="17">
        <v>1.0468596079866339</v>
      </c>
      <c r="P8" s="17">
        <v>1.008116132772412</v>
      </c>
      <c r="Q8" s="17">
        <v>1.015256833176249</v>
      </c>
      <c r="R8" s="17">
        <v>1.13303535051015</v>
      </c>
      <c r="S8" s="17">
        <v>1.072157479224684</v>
      </c>
      <c r="T8" s="17">
        <v>1.0087846489108221</v>
      </c>
      <c r="U8" s="17">
        <v>1.017569297821644</v>
      </c>
      <c r="V8" s="17">
        <v>1.0274878703795229</v>
      </c>
    </row>
    <row r="9" spans="1:27" x14ac:dyDescent="0.35">
      <c r="A9">
        <f t="shared" si="0"/>
        <v>8</v>
      </c>
      <c r="B9" s="32">
        <v>0.89333431140293995</v>
      </c>
      <c r="C9" s="32">
        <v>0.86317331076583781</v>
      </c>
      <c r="D9" s="32">
        <v>1</v>
      </c>
      <c r="E9" s="32">
        <v>1</v>
      </c>
      <c r="F9" s="32">
        <v>0.55389137693082369</v>
      </c>
      <c r="G9" s="32">
        <v>0.54246197444180122</v>
      </c>
      <c r="H9" s="32">
        <v>1</v>
      </c>
      <c r="I9" s="32">
        <v>1</v>
      </c>
      <c r="J9" s="32">
        <v>0.92656255408793886</v>
      </c>
      <c r="M9">
        <f t="shared" si="1"/>
        <v>8</v>
      </c>
      <c r="N9" s="17">
        <v>1.0183210941518941</v>
      </c>
      <c r="O9" s="17">
        <v>1.0354806817932589</v>
      </c>
      <c r="P9" s="17">
        <v>1</v>
      </c>
      <c r="Q9" s="17">
        <v>1</v>
      </c>
      <c r="R9" s="17">
        <v>1.046570516227324</v>
      </c>
      <c r="S9" s="17">
        <v>1.0620940216364321</v>
      </c>
      <c r="T9" s="17">
        <v>1</v>
      </c>
      <c r="U9" s="17">
        <v>1</v>
      </c>
      <c r="V9" s="17">
        <v>1.017740340896629</v>
      </c>
    </row>
    <row r="10" spans="1:27" x14ac:dyDescent="0.35">
      <c r="A10">
        <f t="shared" si="0"/>
        <v>9</v>
      </c>
      <c r="B10" s="32">
        <v>0.90970117343127077</v>
      </c>
      <c r="C10" s="32">
        <v>0.89379928833755418</v>
      </c>
      <c r="D10" s="32">
        <v>1</v>
      </c>
      <c r="E10" s="32">
        <v>1</v>
      </c>
      <c r="F10" s="32">
        <v>0.57968638428835551</v>
      </c>
      <c r="G10" s="32">
        <v>0.57614562001973213</v>
      </c>
      <c r="H10" s="32">
        <v>1</v>
      </c>
      <c r="I10" s="32">
        <v>1</v>
      </c>
      <c r="J10" s="32">
        <v>0.94392187582049802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0.90970117343127077</v>
      </c>
      <c r="C11" s="32">
        <v>0.89379928833755418</v>
      </c>
      <c r="D11" s="32">
        <v>1</v>
      </c>
      <c r="E11" s="32">
        <v>1</v>
      </c>
      <c r="F11" s="32">
        <v>0.57968638428835551</v>
      </c>
      <c r="G11" s="32">
        <v>0.57614562001973213</v>
      </c>
      <c r="H11" s="32">
        <v>1</v>
      </c>
      <c r="I11" s="32">
        <v>1</v>
      </c>
      <c r="J11" s="32">
        <v>0.94392187582049802</v>
      </c>
      <c r="M11">
        <f t="shared" si="1"/>
        <v>10</v>
      </c>
      <c r="N11" s="17">
        <v>1.0186321509735721</v>
      </c>
      <c r="O11" s="17">
        <v>1.033529456046721</v>
      </c>
      <c r="P11" s="17">
        <v>1</v>
      </c>
      <c r="Q11" s="17">
        <v>1</v>
      </c>
      <c r="R11" s="17">
        <v>1.017848811752468</v>
      </c>
      <c r="S11" s="17">
        <v>1.020823613711213</v>
      </c>
      <c r="T11" s="17">
        <v>1</v>
      </c>
      <c r="U11" s="17">
        <v>1</v>
      </c>
      <c r="V11" s="17">
        <v>1.01676472802336</v>
      </c>
    </row>
    <row r="12" spans="1:27" x14ac:dyDescent="0.35">
      <c r="A12">
        <f t="shared" si="0"/>
        <v>11</v>
      </c>
      <c r="B12" s="32">
        <v>0.92665086303547795</v>
      </c>
      <c r="C12" s="32">
        <v>0.9237678922904583</v>
      </c>
      <c r="D12" s="32">
        <v>1</v>
      </c>
      <c r="E12" s="32">
        <v>1</v>
      </c>
      <c r="F12" s="32">
        <v>0.59003309743698718</v>
      </c>
      <c r="G12" s="32">
        <v>0.58814305385243015</v>
      </c>
      <c r="H12" s="32">
        <v>1</v>
      </c>
      <c r="I12" s="32">
        <v>1</v>
      </c>
      <c r="J12" s="32">
        <v>0.96037354193557167</v>
      </c>
      <c r="M12">
        <f t="shared" si="1"/>
        <v>11</v>
      </c>
      <c r="N12" s="17">
        <v>1.0218902288322389</v>
      </c>
      <c r="O12" s="17">
        <v>1.02507942782793</v>
      </c>
      <c r="P12" s="17">
        <v>1</v>
      </c>
      <c r="Q12" s="17">
        <v>1</v>
      </c>
      <c r="R12" s="17">
        <v>1.0401096832730601</v>
      </c>
      <c r="S12" s="17">
        <v>1.0434521568791479</v>
      </c>
      <c r="T12" s="17">
        <v>1</v>
      </c>
      <c r="U12" s="17">
        <v>1</v>
      </c>
      <c r="V12" s="17">
        <v>1.0125397139139649</v>
      </c>
    </row>
    <row r="13" spans="1:27" x14ac:dyDescent="0.35">
      <c r="A13">
        <f t="shared" si="0"/>
        <v>12</v>
      </c>
      <c r="B13" s="32">
        <v>0.946935462474916</v>
      </c>
      <c r="C13" s="32">
        <v>0.946935462474916</v>
      </c>
      <c r="D13" s="32">
        <v>1</v>
      </c>
      <c r="E13" s="32">
        <v>1</v>
      </c>
      <c r="F13" s="32">
        <v>0.61369913809580701</v>
      </c>
      <c r="G13" s="32">
        <v>0.61369913809580701</v>
      </c>
      <c r="H13" s="32">
        <v>1</v>
      </c>
      <c r="I13" s="32">
        <v>1</v>
      </c>
      <c r="J13" s="32">
        <v>0.9727445831935132</v>
      </c>
      <c r="M13">
        <f t="shared" si="1"/>
        <v>12</v>
      </c>
      <c r="N13" s="17">
        <v>1.018032037722393</v>
      </c>
      <c r="O13" s="17">
        <v>1.018032037722393</v>
      </c>
      <c r="P13" s="17">
        <v>1</v>
      </c>
      <c r="Q13" s="17">
        <v>1</v>
      </c>
      <c r="R13" s="17">
        <v>1.6120806157823611</v>
      </c>
      <c r="S13" s="17">
        <v>1.6120806157823611</v>
      </c>
      <c r="T13" s="17">
        <v>1</v>
      </c>
      <c r="U13" s="17">
        <v>1</v>
      </c>
      <c r="V13" s="17">
        <v>1.009016018861197</v>
      </c>
    </row>
    <row r="14" spans="1:27" x14ac:dyDescent="0.35">
      <c r="A14">
        <f t="shared" si="0"/>
        <v>13</v>
      </c>
      <c r="B14" s="32">
        <v>0.96401063845493518</v>
      </c>
      <c r="C14" s="32">
        <v>0.96401063845493518</v>
      </c>
      <c r="D14" s="32">
        <v>1</v>
      </c>
      <c r="E14" s="32">
        <v>1</v>
      </c>
      <c r="F14" s="32">
        <v>0.98933248444659272</v>
      </c>
      <c r="G14" s="32">
        <v>0.98933248444659272</v>
      </c>
      <c r="H14" s="32">
        <v>1</v>
      </c>
      <c r="I14" s="32">
        <v>1</v>
      </c>
      <c r="J14" s="32">
        <v>0.98167557708680364</v>
      </c>
      <c r="M14">
        <f t="shared" si="1"/>
        <v>13</v>
      </c>
      <c r="N14" s="17">
        <v>1.0373329506018181</v>
      </c>
      <c r="O14" s="17">
        <v>1.0373329506018181</v>
      </c>
      <c r="P14" s="17">
        <v>1</v>
      </c>
      <c r="Q14" s="17">
        <v>1</v>
      </c>
      <c r="R14" s="17">
        <v>1.010782538450028</v>
      </c>
      <c r="S14" s="17">
        <v>1.010782538450028</v>
      </c>
      <c r="T14" s="17">
        <v>1</v>
      </c>
      <c r="U14" s="17">
        <v>1</v>
      </c>
      <c r="V14" s="17">
        <v>1.0186664753009089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45565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44835</v>
      </c>
      <c r="T7" s="11">
        <f>R9</f>
        <v>44866</v>
      </c>
      <c r="U7" s="11">
        <f>R10</f>
        <v>44896</v>
      </c>
      <c r="V7" s="11">
        <f>R11</f>
        <v>44927</v>
      </c>
      <c r="W7" s="11">
        <f>R12</f>
        <v>44958</v>
      </c>
      <c r="X7" s="11">
        <f>R13</f>
        <v>44986</v>
      </c>
      <c r="Y7" s="11">
        <f>R14</f>
        <v>45017</v>
      </c>
      <c r="Z7" s="11">
        <f>R15</f>
        <v>45047</v>
      </c>
      <c r="AA7" s="11">
        <f>R16</f>
        <v>45078</v>
      </c>
      <c r="AB7" s="11">
        <f>R17</f>
        <v>45108</v>
      </c>
      <c r="AC7" s="11">
        <f>R18</f>
        <v>45139</v>
      </c>
      <c r="AD7" s="11">
        <f>R19</f>
        <v>45170</v>
      </c>
      <c r="AE7" s="11">
        <f>R20</f>
        <v>45200</v>
      </c>
      <c r="AF7" s="11">
        <f>R21</f>
        <v>45231</v>
      </c>
      <c r="AG7" s="11">
        <f>R22</f>
        <v>45261</v>
      </c>
      <c r="AH7" s="11">
        <f>R23</f>
        <v>45292</v>
      </c>
      <c r="AI7" s="11">
        <f>R24</f>
        <v>45323</v>
      </c>
      <c r="AJ7" s="11">
        <f>R25</f>
        <v>45352</v>
      </c>
      <c r="AK7" s="11">
        <f>R26</f>
        <v>45383</v>
      </c>
      <c r="AL7" s="11">
        <f>R27</f>
        <v>45413</v>
      </c>
      <c r="AM7" s="11">
        <f>R28</f>
        <v>45444</v>
      </c>
      <c r="AN7" s="11">
        <f>R29</f>
        <v>45474</v>
      </c>
      <c r="AO7" s="11">
        <f>R30</f>
        <v>45505</v>
      </c>
      <c r="AP7" s="11">
        <f>R31</f>
        <v>45536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44835</v>
      </c>
      <c r="B8" s="13">
        <v>2896.74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2896.74</v>
      </c>
      <c r="H8" s="14">
        <f t="shared" ref="H8:H31" si="4">G8-B8</f>
        <v>0</v>
      </c>
      <c r="I8" s="13">
        <v>4375.0616666666656</v>
      </c>
      <c r="J8" s="13">
        <f t="shared" ref="J8:J28" si="5">100*$G8/$I8</f>
        <v>66.210266750525818</v>
      </c>
      <c r="K8" s="13">
        <f t="shared" ref="K8:K31" si="6">100*(B8/I8)</f>
        <v>66.210266750525818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44835</v>
      </c>
      <c r="S8" s="17"/>
      <c r="T8" s="17"/>
      <c r="U8" s="17">
        <v>2891</v>
      </c>
      <c r="V8" s="17">
        <v>2896.74</v>
      </c>
      <c r="W8" s="17">
        <v>2896.74</v>
      </c>
      <c r="X8" s="17">
        <v>2896.74</v>
      </c>
      <c r="Y8" s="17">
        <v>2896.74</v>
      </c>
      <c r="Z8" s="17">
        <v>2896.74</v>
      </c>
      <c r="AA8" s="17">
        <v>2896.74</v>
      </c>
      <c r="AB8" s="17">
        <v>2896.74</v>
      </c>
      <c r="AC8" s="17">
        <v>2896.74</v>
      </c>
      <c r="AD8" s="17">
        <v>2896.74</v>
      </c>
      <c r="AE8" s="17">
        <v>2896.74</v>
      </c>
      <c r="AF8" s="17">
        <v>2896.74</v>
      </c>
      <c r="AG8" s="17">
        <v>2896.74</v>
      </c>
      <c r="AH8" s="17">
        <v>2896.74</v>
      </c>
      <c r="AI8" s="17">
        <v>2896.74</v>
      </c>
      <c r="AJ8" s="17">
        <v>2896.74</v>
      </c>
      <c r="AK8" s="17">
        <v>2896.74</v>
      </c>
      <c r="AL8" s="17">
        <v>2896.74</v>
      </c>
      <c r="AM8" s="17">
        <v>2896.74</v>
      </c>
      <c r="AN8" s="17">
        <v>2896.74</v>
      </c>
      <c r="AO8" s="17">
        <v>2896.74</v>
      </c>
      <c r="AP8" s="17">
        <v>2896.74</v>
      </c>
      <c r="AQ8" s="13"/>
      <c r="AR8" s="13"/>
    </row>
    <row r="9" spans="1:44" x14ac:dyDescent="0.35">
      <c r="A9" s="12">
        <f t="shared" si="0"/>
        <v>44866</v>
      </c>
      <c r="B9" s="13">
        <v>8046.4600000000009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8046.4600000000009</v>
      </c>
      <c r="H9" s="14">
        <f t="shared" si="4"/>
        <v>0</v>
      </c>
      <c r="I9" s="13">
        <v>4312.8950000000004</v>
      </c>
      <c r="J9" s="13">
        <f t="shared" si="5"/>
        <v>186.56749120950082</v>
      </c>
      <c r="K9" s="13">
        <f t="shared" si="6"/>
        <v>186.56749120950082</v>
      </c>
      <c r="L9" s="13">
        <f t="shared" si="7"/>
        <v>0</v>
      </c>
      <c r="M9" s="13"/>
      <c r="N9" s="13"/>
      <c r="O9" s="13"/>
      <c r="P9" s="13"/>
      <c r="R9" s="16">
        <f t="shared" si="8"/>
        <v>44866</v>
      </c>
      <c r="S9" s="17"/>
      <c r="T9" s="17">
        <v>2664.11</v>
      </c>
      <c r="U9" s="17">
        <v>6860.8600000000006</v>
      </c>
      <c r="V9" s="17">
        <v>6860.8600000000006</v>
      </c>
      <c r="W9" s="17">
        <v>6860.8600000000006</v>
      </c>
      <c r="X9" s="17">
        <v>6860.8600000000006</v>
      </c>
      <c r="Y9" s="17">
        <v>7193.2800000000007</v>
      </c>
      <c r="Z9" s="17">
        <v>7193.2800000000007</v>
      </c>
      <c r="AA9" s="17">
        <v>7193.2800000000007</v>
      </c>
      <c r="AB9" s="17">
        <v>7193.2800000000007</v>
      </c>
      <c r="AC9" s="17">
        <v>7193.2800000000007</v>
      </c>
      <c r="AD9" s="17">
        <v>7193.2800000000007</v>
      </c>
      <c r="AE9" s="17">
        <v>7193.2800000000007</v>
      </c>
      <c r="AF9" s="17">
        <v>8046.4600000000009</v>
      </c>
      <c r="AG9" s="17">
        <v>8046.4600000000009</v>
      </c>
      <c r="AH9" s="17">
        <v>8046.4600000000009</v>
      </c>
      <c r="AI9" s="17">
        <v>8046.4600000000009</v>
      </c>
      <c r="AJ9" s="17">
        <v>8046.4600000000009</v>
      </c>
      <c r="AK9" s="17">
        <v>8046.4600000000009</v>
      </c>
      <c r="AL9" s="17">
        <v>8046.4600000000009</v>
      </c>
      <c r="AM9" s="17">
        <v>8046.4600000000009</v>
      </c>
      <c r="AN9" s="17">
        <v>8046.4600000000009</v>
      </c>
      <c r="AO9" s="17">
        <v>8046.4600000000009</v>
      </c>
      <c r="AP9" s="17"/>
      <c r="AQ9" s="13"/>
      <c r="AR9" s="13"/>
    </row>
    <row r="10" spans="1:44" x14ac:dyDescent="0.35">
      <c r="A10" s="12">
        <f t="shared" si="0"/>
        <v>44896</v>
      </c>
      <c r="B10" s="13">
        <v>473.41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473.41</v>
      </c>
      <c r="H10" s="14">
        <f t="shared" si="4"/>
        <v>0</v>
      </c>
      <c r="I10" s="13">
        <v>4277.5</v>
      </c>
      <c r="J10" s="13">
        <f t="shared" si="5"/>
        <v>11.067445938047925</v>
      </c>
      <c r="K10" s="13">
        <f t="shared" si="6"/>
        <v>11.067445938047927</v>
      </c>
      <c r="L10" s="13">
        <f t="shared" si="7"/>
        <v>0</v>
      </c>
      <c r="M10" s="13"/>
      <c r="N10" s="13"/>
      <c r="O10" s="13"/>
      <c r="P10" s="13"/>
      <c r="R10" s="16">
        <f t="shared" si="8"/>
        <v>44896</v>
      </c>
      <c r="S10" s="17"/>
      <c r="T10" s="17">
        <v>41.32</v>
      </c>
      <c r="U10" s="17">
        <v>41.32</v>
      </c>
      <c r="V10" s="17">
        <v>56.73</v>
      </c>
      <c r="W10" s="17">
        <v>56.73</v>
      </c>
      <c r="X10" s="17">
        <v>56.73</v>
      </c>
      <c r="Y10" s="17">
        <v>56.73</v>
      </c>
      <c r="Z10" s="17">
        <v>56.73</v>
      </c>
      <c r="AA10" s="17">
        <v>56.73</v>
      </c>
      <c r="AB10" s="17">
        <v>56.73</v>
      </c>
      <c r="AC10" s="17">
        <v>56.73</v>
      </c>
      <c r="AD10" s="17">
        <v>56.73</v>
      </c>
      <c r="AE10" s="17">
        <v>473.41</v>
      </c>
      <c r="AF10" s="17">
        <v>473.41</v>
      </c>
      <c r="AG10" s="17">
        <v>473.41</v>
      </c>
      <c r="AH10" s="17">
        <v>473.41</v>
      </c>
      <c r="AI10" s="17">
        <v>473.41</v>
      </c>
      <c r="AJ10" s="17">
        <v>473.41</v>
      </c>
      <c r="AK10" s="17">
        <v>473.41</v>
      </c>
      <c r="AL10" s="17">
        <v>473.41</v>
      </c>
      <c r="AM10" s="17">
        <v>473.41</v>
      </c>
      <c r="AN10" s="17">
        <v>473.41</v>
      </c>
      <c r="AO10" s="17"/>
      <c r="AP10" s="17"/>
      <c r="AQ10" s="13"/>
      <c r="AR10" s="13"/>
    </row>
    <row r="11" spans="1:44" x14ac:dyDescent="0.35">
      <c r="A11" s="12">
        <f t="shared" si="0"/>
        <v>44927</v>
      </c>
      <c r="B11" s="13">
        <v>1454.97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1454.97</v>
      </c>
      <c r="H11" s="14">
        <f t="shared" si="4"/>
        <v>0</v>
      </c>
      <c r="I11" s="13">
        <v>4272.4449999999997</v>
      </c>
      <c r="J11" s="13">
        <f t="shared" si="5"/>
        <v>34.054739148192667</v>
      </c>
      <c r="K11" s="13">
        <f t="shared" si="6"/>
        <v>34.054739148192667</v>
      </c>
      <c r="L11" s="13">
        <f t="shared" si="7"/>
        <v>0</v>
      </c>
      <c r="M11" s="13"/>
      <c r="N11" s="13"/>
      <c r="O11" s="13"/>
      <c r="P11" s="13"/>
      <c r="R11" s="16">
        <f t="shared" si="8"/>
        <v>44927</v>
      </c>
      <c r="S11" s="17"/>
      <c r="T11" s="17"/>
      <c r="U11" s="17">
        <v>131.6</v>
      </c>
      <c r="V11" s="17">
        <v>131.6</v>
      </c>
      <c r="W11" s="17">
        <v>399.17999999999989</v>
      </c>
      <c r="X11" s="17">
        <v>399.17999999999989</v>
      </c>
      <c r="Y11" s="17">
        <v>399.17999999999989</v>
      </c>
      <c r="Z11" s="17">
        <v>956.31999999999994</v>
      </c>
      <c r="AA11" s="17">
        <v>956.31999999999994</v>
      </c>
      <c r="AB11" s="17">
        <v>956.31999999999994</v>
      </c>
      <c r="AC11" s="17">
        <v>956.31999999999994</v>
      </c>
      <c r="AD11" s="17">
        <v>1454.97</v>
      </c>
      <c r="AE11" s="17">
        <v>1454.97</v>
      </c>
      <c r="AF11" s="17">
        <v>1454.97</v>
      </c>
      <c r="AG11" s="17">
        <v>1454.97</v>
      </c>
      <c r="AH11" s="17">
        <v>1454.97</v>
      </c>
      <c r="AI11" s="17">
        <v>1454.97</v>
      </c>
      <c r="AJ11" s="17">
        <v>1454.97</v>
      </c>
      <c r="AK11" s="17">
        <v>1454.97</v>
      </c>
      <c r="AL11" s="17">
        <v>1454.97</v>
      </c>
      <c r="AM11" s="17">
        <v>1454.97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44958</v>
      </c>
      <c r="B12" s="13">
        <v>2116.44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2116.44</v>
      </c>
      <c r="H12" s="14">
        <f t="shared" si="4"/>
        <v>0</v>
      </c>
      <c r="I12" s="13">
        <v>4233.7550000000001</v>
      </c>
      <c r="J12" s="13">
        <f t="shared" si="5"/>
        <v>49.989666383623991</v>
      </c>
      <c r="K12" s="13">
        <f t="shared" si="6"/>
        <v>49.989666383623991</v>
      </c>
      <c r="L12" s="13">
        <f t="shared" si="7"/>
        <v>0</v>
      </c>
      <c r="M12" s="13"/>
      <c r="N12" s="13"/>
      <c r="O12" s="13"/>
      <c r="P12" s="13"/>
      <c r="R12" s="16">
        <f t="shared" si="8"/>
        <v>44958</v>
      </c>
      <c r="S12" s="17"/>
      <c r="T12" s="17"/>
      <c r="U12" s="17">
        <v>1693.31</v>
      </c>
      <c r="V12" s="17">
        <v>1693.31</v>
      </c>
      <c r="W12" s="17">
        <v>1693.31</v>
      </c>
      <c r="X12" s="17">
        <v>1693.31</v>
      </c>
      <c r="Y12" s="17">
        <v>1693.31</v>
      </c>
      <c r="Z12" s="17">
        <v>1693.31</v>
      </c>
      <c r="AA12" s="17">
        <v>1693.31</v>
      </c>
      <c r="AB12" s="17">
        <v>1693.31</v>
      </c>
      <c r="AC12" s="17">
        <v>2116.44</v>
      </c>
      <c r="AD12" s="17">
        <v>2116.44</v>
      </c>
      <c r="AE12" s="17">
        <v>2116.44</v>
      </c>
      <c r="AF12" s="17">
        <v>2116.44</v>
      </c>
      <c r="AG12" s="17">
        <v>2116.44</v>
      </c>
      <c r="AH12" s="17">
        <v>2116.44</v>
      </c>
      <c r="AI12" s="17">
        <v>2116.44</v>
      </c>
      <c r="AJ12" s="17">
        <v>2116.44</v>
      </c>
      <c r="AK12" s="17">
        <v>2116.44</v>
      </c>
      <c r="AL12" s="17">
        <v>2116.44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44986</v>
      </c>
      <c r="B13" s="13">
        <v>2681.73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2681.73</v>
      </c>
      <c r="H13" s="14">
        <f t="shared" si="4"/>
        <v>0</v>
      </c>
      <c r="I13" s="13">
        <v>4154.583333333333</v>
      </c>
      <c r="J13" s="13">
        <f t="shared" si="5"/>
        <v>64.548711262661726</v>
      </c>
      <c r="K13" s="13">
        <f t="shared" si="6"/>
        <v>64.548711262661726</v>
      </c>
      <c r="L13" s="13">
        <f t="shared" si="7"/>
        <v>0</v>
      </c>
      <c r="M13" s="13"/>
      <c r="N13" s="13"/>
      <c r="O13" s="13"/>
      <c r="P13" s="13"/>
      <c r="R13" s="16">
        <f t="shared" si="8"/>
        <v>44986</v>
      </c>
      <c r="S13" s="17"/>
      <c r="T13" s="17">
        <v>1639.99</v>
      </c>
      <c r="U13" s="17">
        <v>2081.73</v>
      </c>
      <c r="V13" s="17">
        <v>2081.73</v>
      </c>
      <c r="W13" s="17">
        <v>2681.73</v>
      </c>
      <c r="X13" s="17">
        <v>2681.73</v>
      </c>
      <c r="Y13" s="17">
        <v>2681.73</v>
      </c>
      <c r="Z13" s="17">
        <v>2681.73</v>
      </c>
      <c r="AA13" s="17">
        <v>2681.73</v>
      </c>
      <c r="AB13" s="17">
        <v>2681.73</v>
      </c>
      <c r="AC13" s="17">
        <v>2681.73</v>
      </c>
      <c r="AD13" s="17">
        <v>2681.73</v>
      </c>
      <c r="AE13" s="17">
        <v>2681.73</v>
      </c>
      <c r="AF13" s="17">
        <v>2681.73</v>
      </c>
      <c r="AG13" s="17">
        <v>2681.73</v>
      </c>
      <c r="AH13" s="17">
        <v>2681.73</v>
      </c>
      <c r="AI13" s="17">
        <v>2681.73</v>
      </c>
      <c r="AJ13" s="17">
        <v>2681.73</v>
      </c>
      <c r="AK13" s="17">
        <v>2681.73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45017</v>
      </c>
      <c r="B14" s="13">
        <v>985.09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985.09</v>
      </c>
      <c r="H14" s="14">
        <f t="shared" si="4"/>
        <v>0</v>
      </c>
      <c r="I14" s="13">
        <v>4124.0950000000003</v>
      </c>
      <c r="J14" s="13">
        <f t="shared" si="5"/>
        <v>23.886210186719751</v>
      </c>
      <c r="K14" s="13">
        <f t="shared" si="6"/>
        <v>23.886210186719754</v>
      </c>
      <c r="L14" s="13">
        <f t="shared" si="7"/>
        <v>0</v>
      </c>
      <c r="M14" s="13"/>
      <c r="N14" s="13"/>
      <c r="O14" s="13"/>
      <c r="P14" s="13"/>
      <c r="R14" s="16">
        <f t="shared" si="8"/>
        <v>45017</v>
      </c>
      <c r="S14" s="17"/>
      <c r="T14" s="17">
        <v>395.48</v>
      </c>
      <c r="U14" s="17">
        <v>410.37</v>
      </c>
      <c r="V14" s="17">
        <v>530.25</v>
      </c>
      <c r="W14" s="17">
        <v>564.48</v>
      </c>
      <c r="X14" s="17">
        <v>564.48</v>
      </c>
      <c r="Y14" s="17">
        <v>564.48</v>
      </c>
      <c r="Z14" s="17">
        <v>564.48</v>
      </c>
      <c r="AA14" s="17">
        <v>985.09</v>
      </c>
      <c r="AB14" s="17">
        <v>985.09</v>
      </c>
      <c r="AC14" s="17">
        <v>985.09</v>
      </c>
      <c r="AD14" s="17">
        <v>985.09</v>
      </c>
      <c r="AE14" s="17">
        <v>985.09</v>
      </c>
      <c r="AF14" s="17">
        <v>985.09</v>
      </c>
      <c r="AG14" s="17">
        <v>985.09</v>
      </c>
      <c r="AH14" s="17">
        <v>985.09</v>
      </c>
      <c r="AI14" s="17">
        <v>985.09</v>
      </c>
      <c r="AJ14" s="17">
        <v>985.09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45047</v>
      </c>
      <c r="B15" s="13">
        <v>950.99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950.99</v>
      </c>
      <c r="H15" s="14">
        <f t="shared" si="4"/>
        <v>0</v>
      </c>
      <c r="I15" s="13">
        <v>4092.936666666666</v>
      </c>
      <c r="J15" s="13">
        <f t="shared" si="5"/>
        <v>23.234906314211234</v>
      </c>
      <c r="K15" s="13">
        <f t="shared" si="6"/>
        <v>23.234906314211234</v>
      </c>
      <c r="L15" s="13">
        <f t="shared" si="7"/>
        <v>0</v>
      </c>
      <c r="M15" s="13"/>
      <c r="N15" s="13"/>
      <c r="O15" s="13"/>
      <c r="P15" s="13"/>
      <c r="R15" s="16">
        <f t="shared" si="8"/>
        <v>45047</v>
      </c>
      <c r="S15" s="17"/>
      <c r="T15" s="17">
        <v>466.56</v>
      </c>
      <c r="U15" s="17">
        <v>513.05999999999995</v>
      </c>
      <c r="V15" s="17">
        <v>530.38</v>
      </c>
      <c r="W15" s="17">
        <v>530.38</v>
      </c>
      <c r="X15" s="17">
        <v>530.38</v>
      </c>
      <c r="Y15" s="17">
        <v>530.38</v>
      </c>
      <c r="Z15" s="17">
        <v>950.99</v>
      </c>
      <c r="AA15" s="17">
        <v>950.99</v>
      </c>
      <c r="AB15" s="17">
        <v>950.99</v>
      </c>
      <c r="AC15" s="17">
        <v>950.99</v>
      </c>
      <c r="AD15" s="17">
        <v>950.99</v>
      </c>
      <c r="AE15" s="17">
        <v>950.99</v>
      </c>
      <c r="AF15" s="17">
        <v>950.99</v>
      </c>
      <c r="AG15" s="17">
        <v>950.99</v>
      </c>
      <c r="AH15" s="17">
        <v>950.99</v>
      </c>
      <c r="AI15" s="17">
        <v>950.99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45078</v>
      </c>
      <c r="B16" s="13">
        <v>969.24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969.24</v>
      </c>
      <c r="H16" s="14">
        <f t="shared" si="4"/>
        <v>0</v>
      </c>
      <c r="I16" s="13">
        <v>4057.166666666667</v>
      </c>
      <c r="J16" s="13">
        <f t="shared" si="5"/>
        <v>23.8895781128045</v>
      </c>
      <c r="K16" s="13">
        <f t="shared" si="6"/>
        <v>23.889578112804504</v>
      </c>
      <c r="L16" s="13">
        <f t="shared" si="7"/>
        <v>0</v>
      </c>
      <c r="M16" s="13"/>
      <c r="N16" s="13"/>
      <c r="O16" s="13"/>
      <c r="P16" s="13"/>
      <c r="R16" s="16">
        <f t="shared" si="8"/>
        <v>45078</v>
      </c>
      <c r="S16" s="17"/>
      <c r="T16" s="17">
        <v>387.59</v>
      </c>
      <c r="U16" s="17">
        <v>548.63</v>
      </c>
      <c r="V16" s="17">
        <v>548.63</v>
      </c>
      <c r="W16" s="17">
        <v>969.24</v>
      </c>
      <c r="X16" s="17">
        <v>969.24</v>
      </c>
      <c r="Y16" s="17">
        <v>969.24</v>
      </c>
      <c r="Z16" s="17">
        <v>969.24</v>
      </c>
      <c r="AA16" s="17">
        <v>969.24</v>
      </c>
      <c r="AB16" s="17">
        <v>969.24</v>
      </c>
      <c r="AC16" s="17">
        <v>969.24</v>
      </c>
      <c r="AD16" s="17">
        <v>969.24</v>
      </c>
      <c r="AE16" s="17">
        <v>969.24</v>
      </c>
      <c r="AF16" s="17">
        <v>969.24</v>
      </c>
      <c r="AG16" s="17">
        <v>969.24</v>
      </c>
      <c r="AH16" s="17">
        <v>969.24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45108</v>
      </c>
      <c r="B17" s="13">
        <v>2293.81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2293.81</v>
      </c>
      <c r="H17" s="14">
        <f t="shared" si="4"/>
        <v>0</v>
      </c>
      <c r="I17" s="13">
        <v>4056.085</v>
      </c>
      <c r="J17" s="13">
        <f t="shared" si="5"/>
        <v>56.552315841507266</v>
      </c>
      <c r="K17" s="13">
        <f t="shared" si="6"/>
        <v>56.552315841507259</v>
      </c>
      <c r="L17" s="13">
        <f t="shared" si="7"/>
        <v>0</v>
      </c>
      <c r="M17" s="13"/>
      <c r="N17" s="13"/>
      <c r="O17" s="13"/>
      <c r="P17" s="13"/>
      <c r="R17" s="16">
        <f t="shared" si="8"/>
        <v>45108</v>
      </c>
      <c r="S17" s="17"/>
      <c r="T17" s="17">
        <v>1404.76</v>
      </c>
      <c r="U17" s="17">
        <v>1806.35</v>
      </c>
      <c r="V17" s="17">
        <v>2246.6999999999998</v>
      </c>
      <c r="W17" s="17">
        <v>2246.6999999999998</v>
      </c>
      <c r="X17" s="17">
        <v>2248.5100000000002</v>
      </c>
      <c r="Y17" s="17">
        <v>2248.5100000000002</v>
      </c>
      <c r="Z17" s="17">
        <v>2293.81</v>
      </c>
      <c r="AA17" s="17">
        <v>2293.81</v>
      </c>
      <c r="AB17" s="17">
        <v>2293.81</v>
      </c>
      <c r="AC17" s="17">
        <v>2293.81</v>
      </c>
      <c r="AD17" s="17">
        <v>2293.81</v>
      </c>
      <c r="AE17" s="17">
        <v>2293.81</v>
      </c>
      <c r="AF17" s="17">
        <v>2293.81</v>
      </c>
      <c r="AG17" s="17">
        <v>2293.81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45139</v>
      </c>
      <c r="B18" s="13">
        <v>837.57000000000016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837.57000000000016</v>
      </c>
      <c r="H18" s="14">
        <f t="shared" si="4"/>
        <v>0</v>
      </c>
      <c r="I18" s="13">
        <v>4047.085</v>
      </c>
      <c r="J18" s="13">
        <f t="shared" si="5"/>
        <v>20.695636488979108</v>
      </c>
      <c r="K18" s="13">
        <f t="shared" si="6"/>
        <v>20.695636488979108</v>
      </c>
      <c r="L18" s="13">
        <f t="shared" si="7"/>
        <v>0</v>
      </c>
      <c r="M18" s="13"/>
      <c r="N18" s="13"/>
      <c r="O18" s="13"/>
      <c r="P18" s="13"/>
      <c r="R18" s="16">
        <f t="shared" si="8"/>
        <v>45139</v>
      </c>
      <c r="S18" s="17"/>
      <c r="T18" s="17">
        <v>145.65</v>
      </c>
      <c r="U18" s="17">
        <v>672.31000000000006</v>
      </c>
      <c r="V18" s="17">
        <v>781.63000000000011</v>
      </c>
      <c r="W18" s="17">
        <v>837.57000000000016</v>
      </c>
      <c r="X18" s="17">
        <v>837.57000000000016</v>
      </c>
      <c r="Y18" s="17">
        <v>837.57000000000016</v>
      </c>
      <c r="Z18" s="17">
        <v>837.57000000000016</v>
      </c>
      <c r="AA18" s="17">
        <v>837.57000000000016</v>
      </c>
      <c r="AB18" s="17">
        <v>837.57000000000016</v>
      </c>
      <c r="AC18" s="17">
        <v>837.57000000000016</v>
      </c>
      <c r="AD18" s="17">
        <v>837.57000000000016</v>
      </c>
      <c r="AE18" s="17">
        <v>837.57000000000016</v>
      </c>
      <c r="AF18" s="17">
        <v>837.57000000000016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45170</v>
      </c>
      <c r="B19" s="13">
        <v>671.17000000000007</v>
      </c>
      <c r="C19" s="13">
        <f>++'Completion Factors'!J19</f>
        <v>0.98167557708680364</v>
      </c>
      <c r="D19" s="13">
        <f t="shared" si="1"/>
        <v>12.528378227711045</v>
      </c>
      <c r="E19" s="13">
        <f t="shared" si="2"/>
        <v>12.528378227711045</v>
      </c>
      <c r="F19" s="13"/>
      <c r="G19" s="13">
        <f t="shared" si="3"/>
        <v>683.69837822771115</v>
      </c>
      <c r="H19" s="14">
        <f t="shared" si="4"/>
        <v>12.528378227711073</v>
      </c>
      <c r="I19" s="13">
        <v>4013.103333333333</v>
      </c>
      <c r="J19" s="13">
        <f t="shared" si="5"/>
        <v>17.036650228984332</v>
      </c>
      <c r="K19" s="13">
        <f t="shared" si="6"/>
        <v>16.724463445164218</v>
      </c>
      <c r="L19" s="13">
        <f t="shared" si="7"/>
        <v>0.31218678382011333</v>
      </c>
      <c r="M19" s="13">
        <f t="shared" ref="M19:M31" si="9">SUM(G8:G19)/SUM(I8:I19)*100</f>
        <v>48.763998202789452</v>
      </c>
      <c r="N19" s="18"/>
      <c r="O19" s="13"/>
      <c r="P19" s="13"/>
      <c r="R19" s="16">
        <f t="shared" si="8"/>
        <v>45170</v>
      </c>
      <c r="S19" s="17"/>
      <c r="T19" s="17">
        <v>37.200000000000003</v>
      </c>
      <c r="U19" s="17">
        <v>37.200000000000003</v>
      </c>
      <c r="V19" s="17">
        <v>671.17000000000007</v>
      </c>
      <c r="W19" s="17">
        <v>671.17000000000007</v>
      </c>
      <c r="X19" s="17">
        <v>671.17000000000007</v>
      </c>
      <c r="Y19" s="17">
        <v>671.17000000000007</v>
      </c>
      <c r="Z19" s="17">
        <v>671.17000000000007</v>
      </c>
      <c r="AA19" s="17">
        <v>671.17000000000007</v>
      </c>
      <c r="AB19" s="17">
        <v>671.17000000000007</v>
      </c>
      <c r="AC19" s="17">
        <v>671.17000000000007</v>
      </c>
      <c r="AD19" s="17">
        <v>671.17000000000007</v>
      </c>
      <c r="AE19" s="17">
        <v>671.17000000000007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45200</v>
      </c>
      <c r="B20" s="13">
        <v>170.46</v>
      </c>
      <c r="C20" s="13">
        <f>++'Completion Factors'!J18</f>
        <v>0.9727445831935132</v>
      </c>
      <c r="D20" s="13">
        <f t="shared" si="1"/>
        <v>4.7761338681332965</v>
      </c>
      <c r="E20" s="13">
        <f t="shared" si="2"/>
        <v>4.7761338681332965</v>
      </c>
      <c r="F20" s="13"/>
      <c r="G20" s="13">
        <f t="shared" si="3"/>
        <v>175.23613386813329</v>
      </c>
      <c r="H20" s="14">
        <f t="shared" si="4"/>
        <v>4.7761338681332859</v>
      </c>
      <c r="I20" s="13">
        <v>3974.7616666666672</v>
      </c>
      <c r="J20" s="13">
        <f t="shared" si="5"/>
        <v>4.408720536320625</v>
      </c>
      <c r="K20" s="13">
        <f t="shared" si="6"/>
        <v>4.2885590205198882</v>
      </c>
      <c r="L20" s="13">
        <f t="shared" si="7"/>
        <v>0.12016151580073675</v>
      </c>
      <c r="M20" s="13">
        <f t="shared" si="9"/>
        <v>43.672332972546052</v>
      </c>
      <c r="N20" s="18">
        <f t="shared" ref="N20:N31" si="10">J20/J8</f>
        <v>6.6586660237033593E-2</v>
      </c>
      <c r="O20" s="18">
        <f t="shared" ref="O20:O31" si="11">I20/I8</f>
        <v>0.90850414679869307</v>
      </c>
      <c r="P20" s="13"/>
      <c r="R20" s="16">
        <f t="shared" si="8"/>
        <v>45200</v>
      </c>
      <c r="S20" s="17"/>
      <c r="T20" s="17">
        <v>74.080000000000013</v>
      </c>
      <c r="U20" s="17">
        <v>169.63</v>
      </c>
      <c r="V20" s="17">
        <v>170.46</v>
      </c>
      <c r="W20" s="17">
        <v>170.46</v>
      </c>
      <c r="X20" s="17">
        <v>170.46</v>
      </c>
      <c r="Y20" s="17">
        <v>170.46</v>
      </c>
      <c r="Z20" s="17">
        <v>170.46</v>
      </c>
      <c r="AA20" s="17">
        <v>170.46</v>
      </c>
      <c r="AB20" s="17">
        <v>170.46</v>
      </c>
      <c r="AC20" s="17">
        <v>170.46</v>
      </c>
      <c r="AD20" s="17">
        <v>170.46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45231</v>
      </c>
      <c r="B21" s="13">
        <v>353.23</v>
      </c>
      <c r="C21" s="13">
        <f>++'Completion Factors'!J17</f>
        <v>0.96037354193557167</v>
      </c>
      <c r="D21" s="13">
        <f t="shared" si="1"/>
        <v>14.574801544290187</v>
      </c>
      <c r="E21" s="13">
        <f t="shared" si="2"/>
        <v>14.574801544290187</v>
      </c>
      <c r="F21" s="13"/>
      <c r="G21" s="13">
        <f t="shared" si="3"/>
        <v>367.80480154429023</v>
      </c>
      <c r="H21" s="14">
        <f t="shared" si="4"/>
        <v>14.57480154429021</v>
      </c>
      <c r="I21" s="13">
        <v>3943.9416666666671</v>
      </c>
      <c r="J21" s="13">
        <f t="shared" si="5"/>
        <v>9.3258174849008544</v>
      </c>
      <c r="K21" s="13">
        <f t="shared" si="6"/>
        <v>8.9562683694189182</v>
      </c>
      <c r="L21" s="13">
        <f t="shared" si="7"/>
        <v>0.36954911548193614</v>
      </c>
      <c r="M21" s="13">
        <f t="shared" si="9"/>
        <v>28.407535712702881</v>
      </c>
      <c r="N21" s="18">
        <f t="shared" si="10"/>
        <v>4.9986294098947198E-2</v>
      </c>
      <c r="O21" s="18">
        <f t="shared" si="11"/>
        <v>0.91445343943376012</v>
      </c>
      <c r="P21" s="13"/>
      <c r="R21" s="16">
        <f t="shared" si="8"/>
        <v>45231</v>
      </c>
      <c r="S21" s="17"/>
      <c r="T21" s="17"/>
      <c r="U21" s="17">
        <v>353.23</v>
      </c>
      <c r="V21" s="17">
        <v>353.23</v>
      </c>
      <c r="W21" s="17">
        <v>353.23</v>
      </c>
      <c r="X21" s="17">
        <v>353.23</v>
      </c>
      <c r="Y21" s="17">
        <v>353.23</v>
      </c>
      <c r="Z21" s="17">
        <v>353.23</v>
      </c>
      <c r="AA21" s="17">
        <v>353.23</v>
      </c>
      <c r="AB21" s="17">
        <v>353.23</v>
      </c>
      <c r="AC21" s="17">
        <v>353.23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45261</v>
      </c>
      <c r="B22" s="13">
        <v>254.8</v>
      </c>
      <c r="C22" s="13">
        <f>++'Completion Factors'!J16</f>
        <v>0.94392187582049802</v>
      </c>
      <c r="D22" s="13">
        <f t="shared" si="1"/>
        <v>15.13759391211984</v>
      </c>
      <c r="E22" s="13">
        <f t="shared" si="2"/>
        <v>15.13759391211984</v>
      </c>
      <c r="F22" s="13"/>
      <c r="G22" s="13">
        <f t="shared" si="3"/>
        <v>269.93759391211984</v>
      </c>
      <c r="H22" s="14">
        <f t="shared" si="4"/>
        <v>15.137593912119826</v>
      </c>
      <c r="I22" s="13">
        <v>3936.333333333333</v>
      </c>
      <c r="J22" s="13">
        <f t="shared" si="5"/>
        <v>6.8575898190901823</v>
      </c>
      <c r="K22" s="13">
        <f t="shared" si="6"/>
        <v>6.4730290456431545</v>
      </c>
      <c r="L22" s="13">
        <f t="shared" si="7"/>
        <v>0.38456077344702777</v>
      </c>
      <c r="M22" s="13">
        <f t="shared" si="9"/>
        <v>28.189659116904192</v>
      </c>
      <c r="N22" s="18">
        <f t="shared" si="10"/>
        <v>0.61961809955764047</v>
      </c>
      <c r="O22" s="18">
        <f t="shared" si="11"/>
        <v>0.92024157412819008</v>
      </c>
      <c r="P22" s="13"/>
      <c r="R22" s="16">
        <f t="shared" si="8"/>
        <v>45261</v>
      </c>
      <c r="S22" s="17"/>
      <c r="T22" s="17">
        <v>215.06</v>
      </c>
      <c r="U22" s="17">
        <v>254.8</v>
      </c>
      <c r="V22" s="17">
        <v>254.8</v>
      </c>
      <c r="W22" s="17">
        <v>254.8</v>
      </c>
      <c r="X22" s="17">
        <v>254.8</v>
      </c>
      <c r="Y22" s="17">
        <v>254.8</v>
      </c>
      <c r="Z22" s="17">
        <v>254.8</v>
      </c>
      <c r="AA22" s="17">
        <v>254.8</v>
      </c>
      <c r="AB22" s="17">
        <v>254.8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45292</v>
      </c>
      <c r="B23" s="13">
        <v>413.83</v>
      </c>
      <c r="C23" s="13">
        <f>++'Completion Factors'!J15</f>
        <v>0.94392187582049802</v>
      </c>
      <c r="D23" s="13">
        <f t="shared" si="1"/>
        <v>24.585519971163865</v>
      </c>
      <c r="E23" s="13">
        <f t="shared" si="2"/>
        <v>24.585519971163865</v>
      </c>
      <c r="F23" s="13"/>
      <c r="G23" s="13">
        <f t="shared" si="3"/>
        <v>438.41551997116386</v>
      </c>
      <c r="H23" s="14">
        <f t="shared" si="4"/>
        <v>24.585519971163876</v>
      </c>
      <c r="I23" s="13">
        <v>3931.2216666666668</v>
      </c>
      <c r="J23" s="13">
        <f t="shared" si="5"/>
        <v>11.152144476831346</v>
      </c>
      <c r="K23" s="13">
        <f t="shared" si="6"/>
        <v>10.52675313399185</v>
      </c>
      <c r="L23" s="13">
        <f t="shared" si="7"/>
        <v>0.62539134283949593</v>
      </c>
      <c r="M23" s="13">
        <f t="shared" si="9"/>
        <v>26.294542282685455</v>
      </c>
      <c r="N23" s="18">
        <f t="shared" si="10"/>
        <v>0.32747701952147257</v>
      </c>
      <c r="O23" s="18">
        <f t="shared" si="11"/>
        <v>0.92013394360060041</v>
      </c>
      <c r="P23" s="13"/>
      <c r="R23" s="16">
        <f t="shared" si="8"/>
        <v>45292</v>
      </c>
      <c r="S23" s="17"/>
      <c r="T23" s="17">
        <v>345.05</v>
      </c>
      <c r="U23" s="17">
        <v>345.05</v>
      </c>
      <c r="V23" s="17">
        <v>360.36</v>
      </c>
      <c r="W23" s="17">
        <v>393.11</v>
      </c>
      <c r="X23" s="17">
        <v>393.11</v>
      </c>
      <c r="Y23" s="17">
        <v>393.11</v>
      </c>
      <c r="Z23" s="17">
        <v>413.83</v>
      </c>
      <c r="AA23" s="17">
        <v>413.83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45323</v>
      </c>
      <c r="B24" s="13">
        <v>710.17</v>
      </c>
      <c r="C24" s="13">
        <f>++'Completion Factors'!J14</f>
        <v>0.92656255408793886</v>
      </c>
      <c r="D24" s="13">
        <f t="shared" si="1"/>
        <v>56.286616303747842</v>
      </c>
      <c r="E24" s="13">
        <f t="shared" si="2"/>
        <v>56.286616303747842</v>
      </c>
      <c r="F24" s="19">
        <v>0</v>
      </c>
      <c r="G24" s="13">
        <f t="shared" si="3"/>
        <v>766.45661630374775</v>
      </c>
      <c r="H24" s="14">
        <f t="shared" si="4"/>
        <v>56.286616303747792</v>
      </c>
      <c r="I24" s="13">
        <v>3900.3416666666672</v>
      </c>
      <c r="J24" s="13">
        <f t="shared" si="5"/>
        <v>19.651012188344549</v>
      </c>
      <c r="K24" s="13">
        <f t="shared" si="6"/>
        <v>18.207892043645746</v>
      </c>
      <c r="L24" s="13">
        <f t="shared" si="7"/>
        <v>1.4431201446988027</v>
      </c>
      <c r="M24" s="13">
        <f t="shared" si="9"/>
        <v>23.677352651131642</v>
      </c>
      <c r="N24" s="18">
        <f t="shared" si="10"/>
        <v>0.39310148696615393</v>
      </c>
      <c r="O24" s="18">
        <f t="shared" si="11"/>
        <v>0.92124878899857621</v>
      </c>
      <c r="P24" s="13"/>
      <c r="R24" s="16">
        <f t="shared" si="8"/>
        <v>45323</v>
      </c>
      <c r="S24" s="17"/>
      <c r="T24" s="17">
        <v>8.75</v>
      </c>
      <c r="U24" s="17">
        <v>69.89</v>
      </c>
      <c r="V24" s="17">
        <v>89.08</v>
      </c>
      <c r="W24" s="17">
        <v>89.08</v>
      </c>
      <c r="X24" s="17">
        <v>114.88</v>
      </c>
      <c r="Y24" s="17">
        <v>710.17</v>
      </c>
      <c r="Z24" s="17">
        <v>710.17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45352</v>
      </c>
      <c r="B25" s="13">
        <v>2353.38</v>
      </c>
      <c r="C25" s="13">
        <f>++'Completion Factors'!J13</f>
        <v>0.90052786021404407</v>
      </c>
      <c r="D25" s="13">
        <f t="shared" si="1"/>
        <v>259.95391666597789</v>
      </c>
      <c r="E25" s="13">
        <f t="shared" si="2"/>
        <v>259.95391666597789</v>
      </c>
      <c r="F25" s="19">
        <v>0</v>
      </c>
      <c r="G25" s="13">
        <f t="shared" si="3"/>
        <v>2613.333916665978</v>
      </c>
      <c r="H25" s="14">
        <f t="shared" si="4"/>
        <v>259.95391666597789</v>
      </c>
      <c r="I25" s="13">
        <v>3892.4783333333339</v>
      </c>
      <c r="J25" s="13">
        <f t="shared" si="5"/>
        <v>67.138046582986192</v>
      </c>
      <c r="K25" s="13">
        <f t="shared" si="6"/>
        <v>60.459681428327357</v>
      </c>
      <c r="L25" s="13">
        <f t="shared" si="7"/>
        <v>6.6783651546588345</v>
      </c>
      <c r="M25" s="13">
        <f t="shared" si="9"/>
        <v>23.664143108478488</v>
      </c>
      <c r="N25" s="18">
        <f t="shared" si="10"/>
        <v>1.0401144386878296</v>
      </c>
      <c r="O25" s="18">
        <f t="shared" si="11"/>
        <v>0.93691184434861119</v>
      </c>
      <c r="P25" s="13"/>
      <c r="R25" s="16">
        <f t="shared" si="8"/>
        <v>45352</v>
      </c>
      <c r="S25" s="17"/>
      <c r="T25" s="17"/>
      <c r="U25" s="17"/>
      <c r="V25" s="17"/>
      <c r="W25" s="17">
        <v>26.23</v>
      </c>
      <c r="X25" s="17">
        <v>2353.38</v>
      </c>
      <c r="Y25" s="17">
        <v>2353.38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45383</v>
      </c>
      <c r="B26" s="13">
        <v>239.62</v>
      </c>
      <c r="C26" s="13">
        <f>++'Completion Factors'!J12</f>
        <v>0.81231373410179697</v>
      </c>
      <c r="D26" s="13">
        <f t="shared" si="1"/>
        <v>55.364548383828591</v>
      </c>
      <c r="E26" s="13">
        <f t="shared" si="2"/>
        <v>55.364548383828591</v>
      </c>
      <c r="F26" s="19">
        <v>0</v>
      </c>
      <c r="G26" s="13">
        <f t="shared" si="3"/>
        <v>294.98454838382861</v>
      </c>
      <c r="H26" s="14">
        <f t="shared" si="4"/>
        <v>55.364548383828605</v>
      </c>
      <c r="I26" s="13">
        <v>3878.1166666666659</v>
      </c>
      <c r="J26" s="13">
        <f t="shared" si="5"/>
        <v>7.6063866494603145</v>
      </c>
      <c r="K26" s="13">
        <f t="shared" si="6"/>
        <v>6.1787723422451633</v>
      </c>
      <c r="L26" s="13">
        <f t="shared" si="7"/>
        <v>1.4276143072151513</v>
      </c>
      <c r="M26" s="13">
        <f t="shared" si="9"/>
        <v>22.340066211606839</v>
      </c>
      <c r="N26" s="18">
        <f t="shared" si="10"/>
        <v>0.31844259051564872</v>
      </c>
      <c r="O26" s="18">
        <f t="shared" si="11"/>
        <v>0.94035580331361568</v>
      </c>
      <c r="P26" s="13"/>
      <c r="R26" s="16">
        <f t="shared" si="8"/>
        <v>45383</v>
      </c>
      <c r="S26" s="17"/>
      <c r="T26" s="17"/>
      <c r="U26" s="17">
        <v>41.26</v>
      </c>
      <c r="V26" s="17">
        <v>159.16</v>
      </c>
      <c r="W26" s="17">
        <v>202.28</v>
      </c>
      <c r="X26" s="17">
        <v>239.62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45413</v>
      </c>
      <c r="B27" s="13">
        <v>317.08999999999997</v>
      </c>
      <c r="C27" s="13">
        <f>++'Completion Factors'!J11</f>
        <v>0.39639577391071401</v>
      </c>
      <c r="D27" s="13">
        <f t="shared" si="1"/>
        <v>482.8428470929228</v>
      </c>
      <c r="E27" s="13">
        <f t="shared" si="2"/>
        <v>482.8428470929228</v>
      </c>
      <c r="F27" s="19">
        <v>0</v>
      </c>
      <c r="G27" s="13">
        <f t="shared" si="3"/>
        <v>799.93284709292277</v>
      </c>
      <c r="H27" s="14">
        <f t="shared" si="4"/>
        <v>482.8428470929228</v>
      </c>
      <c r="I27" s="13">
        <v>3863.5216666666661</v>
      </c>
      <c r="J27" s="13">
        <f t="shared" si="5"/>
        <v>20.704758924856282</v>
      </c>
      <c r="K27" s="13">
        <f t="shared" si="6"/>
        <v>8.2072789376531681</v>
      </c>
      <c r="L27" s="13">
        <f t="shared" si="7"/>
        <v>12.497479987203114</v>
      </c>
      <c r="M27" s="13">
        <f t="shared" si="9"/>
        <v>22.129923118198111</v>
      </c>
      <c r="N27" s="18">
        <f t="shared" si="10"/>
        <v>0.89110576323660795</v>
      </c>
      <c r="O27" s="18">
        <f t="shared" si="11"/>
        <v>0.94394855853295234</v>
      </c>
      <c r="P27" s="13"/>
      <c r="R27" s="16">
        <f t="shared" si="8"/>
        <v>45413</v>
      </c>
      <c r="S27" s="17"/>
      <c r="T27" s="17"/>
      <c r="U27" s="17">
        <v>18.61</v>
      </c>
      <c r="V27" s="17">
        <v>317.08999999999997</v>
      </c>
      <c r="W27" s="17">
        <v>317.08999999999997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45444</v>
      </c>
      <c r="B28" s="13">
        <v>53.099999999999987</v>
      </c>
      <c r="C28" s="13">
        <f>++'Completion Factors'!J10</f>
        <v>0.36903292310571439</v>
      </c>
      <c r="D28" s="13">
        <f t="shared" si="1"/>
        <v>90.78960083322643</v>
      </c>
      <c r="E28" s="13">
        <f t="shared" si="2"/>
        <v>90.78960083322643</v>
      </c>
      <c r="F28" s="19">
        <v>0</v>
      </c>
      <c r="G28" s="13">
        <f t="shared" si="3"/>
        <v>143.88960083322641</v>
      </c>
      <c r="H28" s="14">
        <f t="shared" si="4"/>
        <v>90.789600833226416</v>
      </c>
      <c r="I28" s="13">
        <v>3710.6816666666668</v>
      </c>
      <c r="J28" s="13">
        <f t="shared" si="5"/>
        <v>3.8777134165346907</v>
      </c>
      <c r="K28" s="13">
        <f t="shared" si="6"/>
        <v>1.4310039170700439</v>
      </c>
      <c r="L28" s="13">
        <f t="shared" si="7"/>
        <v>2.4467094994646468</v>
      </c>
      <c r="M28" s="13">
        <f t="shared" si="9"/>
        <v>20.541989910501677</v>
      </c>
      <c r="N28" s="18">
        <f t="shared" si="10"/>
        <v>0.16231820412334061</v>
      </c>
      <c r="O28" s="18">
        <f t="shared" si="11"/>
        <v>0.91459926878363385</v>
      </c>
      <c r="P28" s="20"/>
      <c r="R28" s="16">
        <f t="shared" si="8"/>
        <v>45444</v>
      </c>
      <c r="S28" s="17"/>
      <c r="T28" s="17"/>
      <c r="U28" s="17"/>
      <c r="V28" s="17">
        <v>53.099999999999987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45474</v>
      </c>
      <c r="B29" s="13"/>
      <c r="C29" s="13">
        <f>++'Completion Factors'!J9</f>
        <v>0.20872546170420611</v>
      </c>
      <c r="D29" s="13">
        <f t="shared" si="1"/>
        <v>0</v>
      </c>
      <c r="E29" s="13">
        <f t="shared" si="2"/>
        <v>0</v>
      </c>
      <c r="F29" s="13">
        <f>ROUND(+I29*J29/100,0)-D29-B29</f>
        <v>2207</v>
      </c>
      <c r="G29" s="13">
        <f t="shared" si="3"/>
        <v>2207</v>
      </c>
      <c r="H29" s="14">
        <f t="shared" si="4"/>
        <v>2207</v>
      </c>
      <c r="I29" s="13">
        <v>3677.626666666667</v>
      </c>
      <c r="J29" s="19">
        <v>60</v>
      </c>
      <c r="K29" s="13">
        <f t="shared" si="6"/>
        <v>0</v>
      </c>
      <c r="L29" s="13">
        <f t="shared" si="7"/>
        <v>60</v>
      </c>
      <c r="M29" s="13">
        <f t="shared" si="9"/>
        <v>20.522602953345501</v>
      </c>
      <c r="N29" s="18">
        <f t="shared" si="10"/>
        <v>1.0609645088302868</v>
      </c>
      <c r="O29" s="18">
        <f t="shared" si="11"/>
        <v>0.90669368779664794</v>
      </c>
      <c r="P29" s="13"/>
      <c r="R29" s="16">
        <f t="shared" si="8"/>
        <v>45474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45505</v>
      </c>
      <c r="B30" s="13"/>
      <c r="C30" s="13">
        <f>++'Completion Factors'!J8</f>
        <v>3.3439439671413773E-2</v>
      </c>
      <c r="D30" s="13">
        <f t="shared" si="1"/>
        <v>0</v>
      </c>
      <c r="E30" s="13">
        <f t="shared" si="2"/>
        <v>0</v>
      </c>
      <c r="F30" s="13">
        <f>ROUND(+I30*J30/100,0)-D30-B30</f>
        <v>2205</v>
      </c>
      <c r="G30" s="13">
        <f t="shared" si="3"/>
        <v>2205</v>
      </c>
      <c r="H30" s="14">
        <f t="shared" si="4"/>
        <v>2205</v>
      </c>
      <c r="I30" s="13">
        <v>3674.496666666666</v>
      </c>
      <c r="J30" s="19">
        <v>60</v>
      </c>
      <c r="K30" s="13">
        <f t="shared" si="6"/>
        <v>0</v>
      </c>
      <c r="L30" s="13">
        <f t="shared" si="7"/>
        <v>60</v>
      </c>
      <c r="M30" s="13">
        <f t="shared" si="9"/>
        <v>23.634671609849043</v>
      </c>
      <c r="N30" s="18">
        <f t="shared" si="10"/>
        <v>2.8991618610981762</v>
      </c>
      <c r="O30" s="18">
        <f t="shared" si="11"/>
        <v>0.90793661775491885</v>
      </c>
      <c r="P30" s="13"/>
      <c r="R30" s="16">
        <f t="shared" si="8"/>
        <v>45505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45536</v>
      </c>
      <c r="B31" s="13"/>
      <c r="C31" s="13">
        <f>+'Completion Factors'!J7</f>
        <v>3.3439439671413773E-2</v>
      </c>
      <c r="D31" s="13">
        <f t="shared" si="1"/>
        <v>0</v>
      </c>
      <c r="E31" s="13">
        <f t="shared" si="2"/>
        <v>0</v>
      </c>
      <c r="F31" s="13">
        <f>ROUND(+I31*J31/100,0)-D31-B31</f>
        <v>2191</v>
      </c>
      <c r="G31" s="13">
        <f t="shared" si="3"/>
        <v>2191</v>
      </c>
      <c r="H31" s="14">
        <f t="shared" si="4"/>
        <v>2191</v>
      </c>
      <c r="I31" s="13">
        <v>3651.1766666666672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27.094761191350802</v>
      </c>
      <c r="N31" s="18">
        <f t="shared" si="10"/>
        <v>3.5218190896425416</v>
      </c>
      <c r="O31" s="18">
        <f t="shared" si="11"/>
        <v>0.90981376839702632</v>
      </c>
      <c r="P31" s="13"/>
      <c r="R31" s="16">
        <f t="shared" si="8"/>
        <v>45536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7619.8399568031218</v>
      </c>
      <c r="I33" s="13"/>
      <c r="J33" s="22">
        <f>SUM(G20:G31)/SUM(I20:I31)</f>
        <v>0.27094761191350802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8191.3279535633555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