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4F59FD28-0DE1-495F-A311-241CE72DEE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<sst xmlns="http://schemas.openxmlformats.org/spreadsheetml/2006/main" count="137" uniqueCount="65">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</sst>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4.5561235271974157E-2</c:v>
                </c:pt>
                <c:pt idx="1">
                  <c:v>0.34245177032440632</c:v>
                </c:pt>
                <c:pt idx="2">
                  <c:v>0.53463256286466132</c:v>
                </c:pt>
                <c:pt idx="3">
                  <c:v>0.64061603049303373</c:v>
                </c:pt>
                <c:pt idx="4">
                  <c:v>0.78939128470889941</c:v>
                </c:pt>
                <c:pt idx="5">
                  <c:v>0.84845682725345739</c:v>
                </c:pt>
                <c:pt idx="6">
                  <c:v>0.89448739048153247</c:v>
                </c:pt>
                <c:pt idx="7">
                  <c:v>0.94024829379901775</c:v>
                </c:pt>
                <c:pt idx="8">
                  <c:v>0.97089149952441278</c:v>
                </c:pt>
                <c:pt idx="9">
                  <c:v>0.97785671196147672</c:v>
                </c:pt>
                <c:pt idx="10">
                  <c:v>0.99945702945261783</c:v>
                </c:pt>
                <c:pt idx="11">
                  <c:v>0.99945702945261783</c:v>
                </c:pt>
                <c:pt idx="12">
                  <c:v>0.99999474172927794</c:v>
                </c:pt>
                <c:pt idx="13">
                  <c:v>0.99999474172927794</c:v>
                </c:pt>
                <c:pt idx="14">
                  <c:v>0.99999474172927794</c:v>
                </c:pt>
                <c:pt idx="15">
                  <c:v>0.99999474172927794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EFF-8EE1-50CCA06844B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5.5556793405092529E-2</c:v>
                </c:pt>
                <c:pt idx="1">
                  <c:v>0.3254600395964844</c:v>
                </c:pt>
                <c:pt idx="2">
                  <c:v>0.4736054689561075</c:v>
                </c:pt>
                <c:pt idx="3">
                  <c:v>0.65968721068412806</c:v>
                </c:pt>
                <c:pt idx="4">
                  <c:v>0.8296243569429681</c:v>
                </c:pt>
                <c:pt idx="5">
                  <c:v>0.88001438366730356</c:v>
                </c:pt>
                <c:pt idx="6">
                  <c:v>0.90010257727806653</c:v>
                </c:pt>
                <c:pt idx="7">
                  <c:v>0.95612179458112445</c:v>
                </c:pt>
                <c:pt idx="8">
                  <c:v>0.96835228961216968</c:v>
                </c:pt>
                <c:pt idx="9">
                  <c:v>0.96952131917139384</c:v>
                </c:pt>
                <c:pt idx="10">
                  <c:v>0.99945702945261783</c:v>
                </c:pt>
                <c:pt idx="11">
                  <c:v>0.99945702945261783</c:v>
                </c:pt>
                <c:pt idx="12">
                  <c:v>0.99999474172927794</c:v>
                </c:pt>
                <c:pt idx="13">
                  <c:v>0.99999474172927794</c:v>
                </c:pt>
                <c:pt idx="14">
                  <c:v>0.99999474172927794</c:v>
                </c:pt>
                <c:pt idx="15">
                  <c:v>0.99999474172927794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D-4EFF-8EE1-50CCA06844B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4.8023273634724653E-2</c:v>
                </c:pt>
                <c:pt idx="1">
                  <c:v>0.15855647405563439</c:v>
                </c:pt>
                <c:pt idx="2">
                  <c:v>0.39039116905712179</c:v>
                </c:pt>
                <c:pt idx="3">
                  <c:v>0.45506974520982452</c:v>
                </c:pt>
                <c:pt idx="4">
                  <c:v>0.7799354003602238</c:v>
                </c:pt>
                <c:pt idx="5">
                  <c:v>0.86459892270589256</c:v>
                </c:pt>
                <c:pt idx="6">
                  <c:v>0.90431845736252436</c:v>
                </c:pt>
                <c:pt idx="7">
                  <c:v>0.97658366402388774</c:v>
                </c:pt>
                <c:pt idx="8">
                  <c:v>0.9985021644853459</c:v>
                </c:pt>
                <c:pt idx="9">
                  <c:v>0.99882554817723668</c:v>
                </c:pt>
                <c:pt idx="10">
                  <c:v>0.9993663217607397</c:v>
                </c:pt>
                <c:pt idx="11">
                  <c:v>0.9993663217607397</c:v>
                </c:pt>
                <c:pt idx="12">
                  <c:v>0.99999097817682481</c:v>
                </c:pt>
                <c:pt idx="13">
                  <c:v>0.99999097817682481</c:v>
                </c:pt>
                <c:pt idx="14">
                  <c:v>0.99999097817682481</c:v>
                </c:pt>
                <c:pt idx="15">
                  <c:v>0.99999097817682481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D-4EFF-8EE1-50CCA06844B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3.4346080964898572E-2</c:v>
                </c:pt>
                <c:pt idx="1">
                  <c:v>0.1133990476543839</c:v>
                </c:pt>
                <c:pt idx="2">
                  <c:v>0.27429205853820199</c:v>
                </c:pt>
                <c:pt idx="3">
                  <c:v>0.31441665799067042</c:v>
                </c:pt>
                <c:pt idx="4">
                  <c:v>0.64353626178780488</c:v>
                </c:pt>
                <c:pt idx="5">
                  <c:v>0.72728620235027974</c:v>
                </c:pt>
                <c:pt idx="6">
                  <c:v>0.81544508420476991</c:v>
                </c:pt>
                <c:pt idx="7">
                  <c:v>0.94880249213989754</c:v>
                </c:pt>
                <c:pt idx="8">
                  <c:v>0.99649055194385472</c:v>
                </c:pt>
                <c:pt idx="9">
                  <c:v>0.9969461160076547</c:v>
                </c:pt>
                <c:pt idx="10">
                  <c:v>0.99755943623403909</c:v>
                </c:pt>
                <c:pt idx="11">
                  <c:v>0.99755943623403909</c:v>
                </c:pt>
                <c:pt idx="12">
                  <c:v>0.9999856761950896</c:v>
                </c:pt>
                <c:pt idx="13">
                  <c:v>0.9999856761950896</c:v>
                </c:pt>
                <c:pt idx="14">
                  <c:v>0.9999856761950896</c:v>
                </c:pt>
                <c:pt idx="15">
                  <c:v>0.9999856761950896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D-4EFF-8EE1-50CCA06844B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1.3699189461778829E-2</c:v>
                </c:pt>
                <c:pt idx="1">
                  <c:v>0.23624079927904751</c:v>
                </c:pt>
                <c:pt idx="2">
                  <c:v>0.43051538803677281</c:v>
                </c:pt>
                <c:pt idx="3">
                  <c:v>0.51165382356292222</c:v>
                </c:pt>
                <c:pt idx="4">
                  <c:v>0.74974773360344671</c:v>
                </c:pt>
                <c:pt idx="5">
                  <c:v>0.84225539151628936</c:v>
                </c:pt>
                <c:pt idx="6">
                  <c:v>0.88038752342319293</c:v>
                </c:pt>
                <c:pt idx="7">
                  <c:v>0.94275507946236847</c:v>
                </c:pt>
                <c:pt idx="8">
                  <c:v>0.96389448876162231</c:v>
                </c:pt>
                <c:pt idx="9">
                  <c:v>0.96813706143494682</c:v>
                </c:pt>
                <c:pt idx="10">
                  <c:v>0.99891613996351314</c:v>
                </c:pt>
                <c:pt idx="11">
                  <c:v>0.99891613996351314</c:v>
                </c:pt>
                <c:pt idx="12">
                  <c:v>0.9999961442620835</c:v>
                </c:pt>
                <c:pt idx="13">
                  <c:v>0.9999961442620835</c:v>
                </c:pt>
                <c:pt idx="14">
                  <c:v>0.9999961442620835</c:v>
                </c:pt>
                <c:pt idx="15">
                  <c:v>0.9999961442620835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D-4EFF-8EE1-50CCA06844B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3.0257548513894041E-2</c:v>
                </c:pt>
                <c:pt idx="1">
                  <c:v>0.21246711997865961</c:v>
                </c:pt>
                <c:pt idx="2">
                  <c:v>0.37816419904499371</c:v>
                </c:pt>
                <c:pt idx="3">
                  <c:v>0.48255497675206022</c:v>
                </c:pt>
                <c:pt idx="4">
                  <c:v>0.77176474412432705</c:v>
                </c:pt>
                <c:pt idx="5">
                  <c:v>0.84667855505258893</c:v>
                </c:pt>
                <c:pt idx="6">
                  <c:v>0.87023943194639564</c:v>
                </c:pt>
                <c:pt idx="7">
                  <c:v>0.94939080949200461</c:v>
                </c:pt>
                <c:pt idx="8">
                  <c:v>0.96197318908362572</c:v>
                </c:pt>
                <c:pt idx="9">
                  <c:v>0.9632930206592929</c:v>
                </c:pt>
                <c:pt idx="10">
                  <c:v>0.99891613996351314</c:v>
                </c:pt>
                <c:pt idx="11">
                  <c:v>0.99891613996351314</c:v>
                </c:pt>
                <c:pt idx="12">
                  <c:v>0.9999961442620835</c:v>
                </c:pt>
                <c:pt idx="13">
                  <c:v>0.9999961442620835</c:v>
                </c:pt>
                <c:pt idx="14">
                  <c:v>0.9999961442620835</c:v>
                </c:pt>
                <c:pt idx="15">
                  <c:v>0.9999961442620835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D-4EFF-8EE1-50CCA06844B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3.4350672934997252E-2</c:v>
                </c:pt>
                <c:pt idx="1">
                  <c:v>0.11198693119707021</c:v>
                </c:pt>
                <c:pt idx="2">
                  <c:v>0.28678266505008609</c:v>
                </c:pt>
                <c:pt idx="3">
                  <c:v>0.33118613626159682</c:v>
                </c:pt>
                <c:pt idx="4">
                  <c:v>0.7262786244989583</c:v>
                </c:pt>
                <c:pt idx="5">
                  <c:v>0.82753348000350613</c:v>
                </c:pt>
                <c:pt idx="6">
                  <c:v>0.87298542093833564</c:v>
                </c:pt>
                <c:pt idx="7">
                  <c:v>0.97329883945769646</c:v>
                </c:pt>
                <c:pt idx="8">
                  <c:v>0.99727661697150638</c:v>
                </c:pt>
                <c:pt idx="9">
                  <c:v>0.99788169535516347</c:v>
                </c:pt>
                <c:pt idx="10">
                  <c:v>0.99883785943341818</c:v>
                </c:pt>
                <c:pt idx="11">
                  <c:v>0.99883785943341818</c:v>
                </c:pt>
                <c:pt idx="12">
                  <c:v>0.99999485902271879</c:v>
                </c:pt>
                <c:pt idx="13">
                  <c:v>0.99999485902271879</c:v>
                </c:pt>
                <c:pt idx="14">
                  <c:v>0.99999485902271879</c:v>
                </c:pt>
                <c:pt idx="15">
                  <c:v>0.99999485902271879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D-4EFF-8EE1-50CCA06844B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3.2515195150630422E-2</c:v>
                </c:pt>
                <c:pt idx="1">
                  <c:v>0.106003073916003</c:v>
                </c:pt>
                <c:pt idx="2">
                  <c:v>0.24186887219178349</c:v>
                </c:pt>
                <c:pt idx="3">
                  <c:v>0.28546450645320448</c:v>
                </c:pt>
                <c:pt idx="4">
                  <c:v>0.60675077366093744</c:v>
                </c:pt>
                <c:pt idx="5">
                  <c:v>0.73648712304708119</c:v>
                </c:pt>
                <c:pt idx="6">
                  <c:v>0.80924676146643426</c:v>
                </c:pt>
                <c:pt idx="7">
                  <c:v>0.94957651205472426</c:v>
                </c:pt>
                <c:pt idx="8">
                  <c:v>0.99500202865682874</c:v>
                </c:pt>
                <c:pt idx="9">
                  <c:v>0.9962094252988225</c:v>
                </c:pt>
                <c:pt idx="10">
                  <c:v>0.9976784050178843</c:v>
                </c:pt>
                <c:pt idx="11">
                  <c:v>0.9976784050178843</c:v>
                </c:pt>
                <c:pt idx="12">
                  <c:v>0.99998971809829684</c:v>
                </c:pt>
                <c:pt idx="13">
                  <c:v>0.99998971809829684</c:v>
                </c:pt>
                <c:pt idx="14">
                  <c:v>0.99998971809829684</c:v>
                </c:pt>
                <c:pt idx="15">
                  <c:v>0.99998971809829684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6D-4EFF-8EE1-50CCA06844B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4.0049148192919708E-2</c:v>
                </c:pt>
                <c:pt idx="1">
                  <c:v>0.13222863094883519</c:v>
                </c:pt>
                <c:pt idx="2">
                  <c:v>0.32220219482055878</c:v>
                </c:pt>
                <c:pt idx="3">
                  <c:v>0.37188833446939562</c:v>
                </c:pt>
                <c:pt idx="4">
                  <c:v>0.70520084850357689</c:v>
                </c:pt>
                <c:pt idx="5">
                  <c:v>0.7900204068163813</c:v>
                </c:pt>
                <c:pt idx="6">
                  <c:v>0.85758538634894765</c:v>
                </c:pt>
                <c:pt idx="7">
                  <c:v>0.96249265244032012</c:v>
                </c:pt>
                <c:pt idx="8">
                  <c:v>0.99749534402918894</c:v>
                </c:pt>
                <c:pt idx="9">
                  <c:v>0.9978849471552198</c:v>
                </c:pt>
                <c:pt idx="10">
                  <c:v>0.99846206153201955</c:v>
                </c:pt>
                <c:pt idx="11">
                  <c:v>0.99846206153201955</c:v>
                </c:pt>
                <c:pt idx="12">
                  <c:v>0.99998832717892938</c:v>
                </c:pt>
                <c:pt idx="13">
                  <c:v>0.99998832717892938</c:v>
                </c:pt>
                <c:pt idx="14">
                  <c:v>0.99998832717892938</c:v>
                </c:pt>
                <c:pt idx="15">
                  <c:v>0.99998832717892938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6D-4EFF-8EE1-50CCA06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7.5162968756261259</c:v>
                </c:pt>
                <c:pt idx="1">
                  <c:v>1.5611908280053599</c:v>
                </c:pt>
                <c:pt idx="2">
                  <c:v>1.198236087716942</c:v>
                </c:pt>
                <c:pt idx="3">
                  <c:v>1.23223779476977</c:v>
                </c:pt>
                <c:pt idx="4">
                  <c:v>1.0748241634898961</c:v>
                </c:pt>
                <c:pt idx="5">
                  <c:v>1.05425209833844</c:v>
                </c:pt>
                <c:pt idx="6">
                  <c:v>1.0511588020182721</c:v>
                </c:pt>
                <c:pt idx="7">
                  <c:v>1.0325905464838261</c:v>
                </c:pt>
                <c:pt idx="8">
                  <c:v>1.007174037923368</c:v>
                </c:pt>
                <c:pt idx="9">
                  <c:v>1.0220894505574469</c:v>
                </c:pt>
                <c:pt idx="10">
                  <c:v>1</c:v>
                </c:pt>
                <c:pt idx="11">
                  <c:v>1.0005380043972021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1.0000052582983721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2-4E51-8F90-B6FC46EBD47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5.8581501855838143</c:v>
                </c:pt>
                <c:pt idx="1">
                  <c:v>1.455187769113832</c:v>
                </c:pt>
                <c:pt idx="2">
                  <c:v>1.3929045459254741</c:v>
                </c:pt>
                <c:pt idx="3">
                  <c:v>1.2576026084886609</c:v>
                </c:pt>
                <c:pt idx="4">
                  <c:v>1.0607383646618269</c:v>
                </c:pt>
                <c:pt idx="5">
                  <c:v>1.022827119628487</c:v>
                </c:pt>
                <c:pt idx="6">
                  <c:v>1.0622364813935561</c:v>
                </c:pt>
                <c:pt idx="7">
                  <c:v>1.0127917751696089</c:v>
                </c:pt>
                <c:pt idx="8">
                  <c:v>1.00120723580846</c:v>
                </c:pt>
                <c:pt idx="9">
                  <c:v>1.030876794237809</c:v>
                </c:pt>
                <c:pt idx="10">
                  <c:v>1</c:v>
                </c:pt>
                <c:pt idx="11">
                  <c:v>1.0005380043972021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1.0000052582983721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2-4E51-8F90-B6FC46EBD47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3.3016590093721869</c:v>
                </c:pt>
                <c:pt idx="1">
                  <c:v>2.4621584919966182</c:v>
                </c:pt>
                <c:pt idx="2">
                  <c:v>1.1656763299972059</c:v>
                </c:pt>
                <c:pt idx="3">
                  <c:v>1.713881022788297</c:v>
                </c:pt>
                <c:pt idx="4">
                  <c:v>1.108551967645738</c:v>
                </c:pt>
                <c:pt idx="5">
                  <c:v>1.0459398382458349</c:v>
                </c:pt>
                <c:pt idx="6">
                  <c:v>1.0799112371012829</c:v>
                </c:pt>
                <c:pt idx="7">
                  <c:v>1.0224440580657941</c:v>
                </c:pt>
                <c:pt idx="8">
                  <c:v>1.000323868794073</c:v>
                </c:pt>
                <c:pt idx="9">
                  <c:v>1.00054140944281</c:v>
                </c:pt>
                <c:pt idx="10">
                  <c:v>1</c:v>
                </c:pt>
                <c:pt idx="11">
                  <c:v>1.0006250524982521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1.000009021904569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2-4E51-8F90-B6FC46EBD47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3.3016590093721869</c:v>
                </c:pt>
                <c:pt idx="1">
                  <c:v>2.4188215352053528</c:v>
                </c:pt>
                <c:pt idx="2">
                  <c:v>1.146284218603727</c:v>
                </c:pt>
                <c:pt idx="3">
                  <c:v>2.0467626171603799</c:v>
                </c:pt>
                <c:pt idx="4">
                  <c:v>1.130140204267293</c:v>
                </c:pt>
                <c:pt idx="5">
                  <c:v>1.1212162166277839</c:v>
                </c:pt>
                <c:pt idx="6">
                  <c:v>1.163539409971647</c:v>
                </c:pt>
                <c:pt idx="7">
                  <c:v>1.0502613138129551</c:v>
                </c:pt>
                <c:pt idx="8">
                  <c:v>1.0004571684728081</c:v>
                </c:pt>
                <c:pt idx="9">
                  <c:v>1.000615198972679</c:v>
                </c:pt>
                <c:pt idx="10">
                  <c:v>1</c:v>
                </c:pt>
                <c:pt idx="11">
                  <c:v>1.0024321758412811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1.0000143240100849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2-4E51-8F90-B6FC46EBD47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17.244874226914419</c:v>
                </c:pt>
                <c:pt idx="1">
                  <c:v>1.8223583282422291</c:v>
                </c:pt>
                <c:pt idx="2">
                  <c:v>1.188468142558516</c:v>
                </c:pt>
                <c:pt idx="3">
                  <c:v>1.4653417976680949</c:v>
                </c:pt>
                <c:pt idx="4">
                  <c:v>1.12338504508474</c:v>
                </c:pt>
                <c:pt idx="5">
                  <c:v>1.0452738353366371</c:v>
                </c:pt>
                <c:pt idx="6">
                  <c:v>1.0708410266841051</c:v>
                </c:pt>
                <c:pt idx="7">
                  <c:v>1.022423012890378</c:v>
                </c:pt>
                <c:pt idx="8">
                  <c:v>1.0044014907469541</c:v>
                </c:pt>
                <c:pt idx="9">
                  <c:v>1.031792067213031</c:v>
                </c:pt>
                <c:pt idx="10">
                  <c:v>1</c:v>
                </c:pt>
                <c:pt idx="11">
                  <c:v>1.0010811761421829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1.0000038557527831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2-4E51-8F90-B6FC46EBD47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7.0219542036294271</c:v>
                </c:pt>
                <c:pt idx="1">
                  <c:v>1.7798716294689589</c:v>
                </c:pt>
                <c:pt idx="2">
                  <c:v>1.2760461671694261</c:v>
                </c:pt>
                <c:pt idx="3">
                  <c:v>1.599330193046304</c:v>
                </c:pt>
                <c:pt idx="4">
                  <c:v>1.0970681953258461</c:v>
                </c:pt>
                <c:pt idx="5">
                  <c:v>1.0278274166189829</c:v>
                </c:pt>
                <c:pt idx="6">
                  <c:v>1.090953563628549</c:v>
                </c:pt>
                <c:pt idx="7">
                  <c:v>1.013253108694357</c:v>
                </c:pt>
                <c:pt idx="8">
                  <c:v>1.0013720045326051</c:v>
                </c:pt>
                <c:pt idx="9">
                  <c:v>1.0369805641069001</c:v>
                </c:pt>
                <c:pt idx="10">
                  <c:v>1</c:v>
                </c:pt>
                <c:pt idx="11">
                  <c:v>1.0010811761421829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1.0000038557527831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2-4E51-8F90-B6FC46EBD47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3.2601088022055991</c:v>
                </c:pt>
                <c:pt idx="1">
                  <c:v>2.560858325025599</c:v>
                </c:pt>
                <c:pt idx="2">
                  <c:v>1.1548331772555209</c:v>
                </c:pt>
                <c:pt idx="3">
                  <c:v>2.1929620384993598</c:v>
                </c:pt>
                <c:pt idx="4">
                  <c:v>1.139415992828374</c:v>
                </c:pt>
                <c:pt idx="5">
                  <c:v>1.0549245946334851</c:v>
                </c:pt>
                <c:pt idx="6">
                  <c:v>1.1149084693894871</c:v>
                </c:pt>
                <c:pt idx="7">
                  <c:v>1.0246355759831891</c:v>
                </c:pt>
                <c:pt idx="8">
                  <c:v>1.000606730743868</c:v>
                </c:pt>
                <c:pt idx="9">
                  <c:v>1.0009581938246841</c:v>
                </c:pt>
                <c:pt idx="10">
                  <c:v>1</c:v>
                </c:pt>
                <c:pt idx="11">
                  <c:v>1.0011583457498869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1.000005141003711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F2-4E51-8F90-B6FC46EBD47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3.2601088022055991</c:v>
                </c:pt>
                <c:pt idx="1">
                  <c:v>2.2817156451844101</c:v>
                </c:pt>
                <c:pt idx="2">
                  <c:v>1.180244914801823</c:v>
                </c:pt>
                <c:pt idx="3">
                  <c:v>2.1254858658247962</c:v>
                </c:pt>
                <c:pt idx="4">
                  <c:v>1.2138214816000259</c:v>
                </c:pt>
                <c:pt idx="5">
                  <c:v>1.098792818153185</c:v>
                </c:pt>
                <c:pt idx="6">
                  <c:v>1.1734078618170789</c:v>
                </c:pt>
                <c:pt idx="7">
                  <c:v>1.0478376581828159</c:v>
                </c:pt>
                <c:pt idx="8">
                  <c:v>1.001213461487735</c:v>
                </c:pt>
                <c:pt idx="9">
                  <c:v>1.001474569183705</c:v>
                </c:pt>
                <c:pt idx="10">
                  <c:v>1</c:v>
                </c:pt>
                <c:pt idx="11">
                  <c:v>1.0023166914997741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1.0000102820074219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F2-4E51-8F90-B6FC46EBD47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3.3016590093721869</c:v>
                </c:pt>
                <c:pt idx="1">
                  <c:v>2.4404900136009862</c:v>
                </c:pt>
                <c:pt idx="2">
                  <c:v>1.1559802743004659</c:v>
                </c:pt>
                <c:pt idx="3">
                  <c:v>1.880321819974339</c:v>
                </c:pt>
                <c:pt idx="4">
                  <c:v>1.119346085956515</c:v>
                </c:pt>
                <c:pt idx="5">
                  <c:v>1.0835780274368101</c:v>
                </c:pt>
                <c:pt idx="6">
                  <c:v>1.121725323536465</c:v>
                </c:pt>
                <c:pt idx="7">
                  <c:v>1.036352685939375</c:v>
                </c:pt>
                <c:pt idx="8">
                  <c:v>1.000390518633441</c:v>
                </c:pt>
                <c:pt idx="9">
                  <c:v>1.000578304207745</c:v>
                </c:pt>
                <c:pt idx="10">
                  <c:v>1</c:v>
                </c:pt>
                <c:pt idx="11">
                  <c:v>1.001528614169767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1.000011672957327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F2-4E51-8F90-B6FC46EB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0.30287803712054179</v>
      </c>
      <c r="C7" s="4">
        <f t="shared" ref="C7:C29" si="1">+F7/F8</f>
        <v>0.30287803712054179</v>
      </c>
      <c r="D7" s="4">
        <f t="shared" ref="D7:D29" si="2">+G7/G8</f>
        <v>0.17070234943120388</v>
      </c>
      <c r="E7" s="5">
        <v>3.4346080964898572E-2</v>
      </c>
      <c r="F7" s="5">
        <v>4.8023273634724653E-2</v>
      </c>
      <c r="G7" s="5">
        <v>5.5556793405092529E-2</v>
      </c>
      <c r="H7" s="4">
        <f t="shared" ref="H7:H29" si="3">+I7/I8</f>
        <v>0.30287803712054168</v>
      </c>
      <c r="I7" s="5">
        <v>4.0049148192919708E-2</v>
      </c>
      <c r="J7" s="5">
        <f t="shared" ref="J7:J30" si="4">I7</f>
        <v>4.0049148192919708E-2</v>
      </c>
    </row>
    <row r="8" spans="1:10" ht="15.5" customHeight="1" x14ac:dyDescent="0.35">
      <c r="A8" s="3">
        <f t="shared" ref="A8:A29" si="5">1+A7</f>
        <v>1</v>
      </c>
      <c r="B8" s="4">
        <f t="shared" si="0"/>
        <v>0.41342446536267569</v>
      </c>
      <c r="C8" s="4">
        <f t="shared" si="1"/>
        <v>0.40614769652341831</v>
      </c>
      <c r="D8" s="4">
        <f t="shared" si="2"/>
        <v>0.68719654001007147</v>
      </c>
      <c r="E8" s="5">
        <v>0.1133990476543839</v>
      </c>
      <c r="F8" s="5">
        <v>0.15855647405563439</v>
      </c>
      <c r="G8" s="5">
        <v>0.3254600395964844</v>
      </c>
      <c r="H8" s="4">
        <f t="shared" si="3"/>
        <v>0.41039022413387377</v>
      </c>
      <c r="I8" s="5">
        <v>0.13222863094883519</v>
      </c>
      <c r="J8" s="5">
        <f t="shared" si="4"/>
        <v>0.13222863094883519</v>
      </c>
    </row>
    <row r="9" spans="1:10" ht="15.5" customHeight="1" x14ac:dyDescent="0.35">
      <c r="A9" s="3">
        <f t="shared" si="5"/>
        <v>2</v>
      </c>
      <c r="B9" s="4">
        <f t="shared" si="0"/>
        <v>0.87238398973867648</v>
      </c>
      <c r="C9" s="4">
        <f t="shared" si="1"/>
        <v>0.85787106958103621</v>
      </c>
      <c r="D9" s="4">
        <f t="shared" si="2"/>
        <v>0.71792428485153648</v>
      </c>
      <c r="E9" s="5">
        <v>0.27429205853820199</v>
      </c>
      <c r="F9" s="5">
        <v>0.39039116905712179</v>
      </c>
      <c r="G9" s="5">
        <v>0.4736054689561075</v>
      </c>
      <c r="H9" s="4">
        <f t="shared" si="3"/>
        <v>0.86639500343637232</v>
      </c>
      <c r="I9" s="5">
        <v>0.32220219482055878</v>
      </c>
      <c r="J9" s="5">
        <f t="shared" si="4"/>
        <v>0.32220219482055878</v>
      </c>
    </row>
    <row r="10" spans="1:10" ht="15.5" customHeight="1" x14ac:dyDescent="0.35">
      <c r="A10" s="3">
        <f t="shared" si="5"/>
        <v>3</v>
      </c>
      <c r="B10" s="4">
        <f t="shared" si="0"/>
        <v>0.48857644341158191</v>
      </c>
      <c r="C10" s="4">
        <f t="shared" si="1"/>
        <v>0.5834710733730567</v>
      </c>
      <c r="D10" s="4">
        <f t="shared" si="2"/>
        <v>0.79516374508936671</v>
      </c>
      <c r="E10" s="5">
        <v>0.31441665799067042</v>
      </c>
      <c r="F10" s="5">
        <v>0.45506974520982452</v>
      </c>
      <c r="G10" s="5">
        <v>0.65968721068412806</v>
      </c>
      <c r="H10" s="4">
        <f t="shared" si="3"/>
        <v>0.52735094584547904</v>
      </c>
      <c r="I10" s="5">
        <v>0.37188833446939562</v>
      </c>
      <c r="J10" s="5">
        <f t="shared" si="4"/>
        <v>0.37188833446939562</v>
      </c>
    </row>
    <row r="11" spans="1:10" ht="15.5" customHeight="1" x14ac:dyDescent="0.35">
      <c r="A11" s="3">
        <f t="shared" si="5"/>
        <v>4</v>
      </c>
      <c r="B11" s="4">
        <f t="shared" si="0"/>
        <v>0.88484596532722515</v>
      </c>
      <c r="C11" s="4">
        <f t="shared" si="1"/>
        <v>0.90207769160676088</v>
      </c>
      <c r="D11" s="4">
        <f t="shared" si="2"/>
        <v>0.94273954192164</v>
      </c>
      <c r="E11" s="5">
        <v>0.64353626178780488</v>
      </c>
      <c r="F11" s="5">
        <v>0.7799354003602238</v>
      </c>
      <c r="G11" s="5">
        <v>0.8296243569429681</v>
      </c>
      <c r="H11" s="4">
        <f t="shared" si="3"/>
        <v>0.89263624384766249</v>
      </c>
      <c r="I11" s="5">
        <v>0.70520084850357689</v>
      </c>
      <c r="J11" s="5">
        <f t="shared" si="4"/>
        <v>0.70520084850357689</v>
      </c>
    </row>
    <row r="12" spans="1:10" ht="15.5" customHeight="1" x14ac:dyDescent="0.35">
      <c r="A12" s="3">
        <f t="shared" si="5"/>
        <v>5</v>
      </c>
      <c r="B12" s="4">
        <f t="shared" si="0"/>
        <v>0.89188863411879715</v>
      </c>
      <c r="C12" s="4">
        <f t="shared" si="1"/>
        <v>0.95607793434574451</v>
      </c>
      <c r="D12" s="4">
        <f t="shared" si="2"/>
        <v>0.97768232852803272</v>
      </c>
      <c r="E12" s="5">
        <v>0.72728620235027974</v>
      </c>
      <c r="F12" s="5">
        <v>0.86459892270589256</v>
      </c>
      <c r="G12" s="5">
        <v>0.88001438366730356</v>
      </c>
      <c r="H12" s="4">
        <f t="shared" si="3"/>
        <v>0.92121486605524494</v>
      </c>
      <c r="I12" s="5">
        <v>0.7900204068163813</v>
      </c>
      <c r="J12" s="5">
        <f t="shared" si="4"/>
        <v>0.7900204068163813</v>
      </c>
    </row>
    <row r="13" spans="1:10" ht="15.5" customHeight="1" x14ac:dyDescent="0.35">
      <c r="A13" s="3">
        <f t="shared" si="5"/>
        <v>6</v>
      </c>
      <c r="B13" s="4">
        <f t="shared" si="0"/>
        <v>0.85944660870951362</v>
      </c>
      <c r="C13" s="4">
        <f t="shared" si="1"/>
        <v>0.92600203205979925</v>
      </c>
      <c r="D13" s="4">
        <f t="shared" si="2"/>
        <v>0.94140995674342942</v>
      </c>
      <c r="E13" s="5">
        <v>0.81544508420476991</v>
      </c>
      <c r="F13" s="5">
        <v>0.90431845736252436</v>
      </c>
      <c r="G13" s="5">
        <v>0.90010257727806653</v>
      </c>
      <c r="H13" s="4">
        <f t="shared" si="3"/>
        <v>0.89100460577502716</v>
      </c>
      <c r="I13" s="5">
        <v>0.85758538634894765</v>
      </c>
      <c r="J13" s="5">
        <f t="shared" si="4"/>
        <v>0.85758538634894765</v>
      </c>
    </row>
    <row r="14" spans="1:10" ht="15.5" customHeight="1" x14ac:dyDescent="0.35">
      <c r="A14" s="3">
        <f t="shared" si="5"/>
        <v>7</v>
      </c>
      <c r="B14" s="4">
        <f t="shared" si="0"/>
        <v>0.95214399202186906</v>
      </c>
      <c r="C14" s="4">
        <f t="shared" si="1"/>
        <v>0.97804861998195514</v>
      </c>
      <c r="D14" s="4">
        <f t="shared" si="2"/>
        <v>0.98736978766689998</v>
      </c>
      <c r="E14" s="5">
        <v>0.94880249213989754</v>
      </c>
      <c r="F14" s="5">
        <v>0.97658366402388774</v>
      </c>
      <c r="G14" s="5">
        <v>0.95612179458112445</v>
      </c>
      <c r="H14" s="4">
        <f t="shared" si="3"/>
        <v>0.96490941857685042</v>
      </c>
      <c r="I14" s="5">
        <v>0.96249265244032012</v>
      </c>
      <c r="J14" s="5">
        <f t="shared" si="4"/>
        <v>0.96249265244032012</v>
      </c>
    </row>
    <row r="15" spans="1:10" ht="15.5" customHeight="1" x14ac:dyDescent="0.35">
      <c r="A15" s="3">
        <f t="shared" si="5"/>
        <v>8</v>
      </c>
      <c r="B15" s="4">
        <f t="shared" si="0"/>
        <v>0.99954304043469844</v>
      </c>
      <c r="C15" s="4">
        <f t="shared" si="1"/>
        <v>0.99967623606296319</v>
      </c>
      <c r="D15" s="4">
        <f t="shared" si="2"/>
        <v>0.99879421985251104</v>
      </c>
      <c r="E15" s="5">
        <v>0.99649055194385472</v>
      </c>
      <c r="F15" s="5">
        <v>0.9985021644853459</v>
      </c>
      <c r="G15" s="5">
        <v>0.96835228961216968</v>
      </c>
      <c r="H15" s="4">
        <f t="shared" si="3"/>
        <v>0.99960957109620552</v>
      </c>
      <c r="I15" s="5">
        <v>0.99749534402918894</v>
      </c>
      <c r="J15" s="5">
        <f t="shared" si="4"/>
        <v>0.99749534402918894</v>
      </c>
    </row>
    <row r="16" spans="1:10" ht="15.5" customHeight="1" x14ac:dyDescent="0.35">
      <c r="A16" s="3">
        <f t="shared" si="5"/>
        <v>9</v>
      </c>
      <c r="B16" s="4">
        <f t="shared" si="0"/>
        <v>0.99938517926440573</v>
      </c>
      <c r="C16" s="4">
        <f t="shared" si="1"/>
        <v>0.99945888352276047</v>
      </c>
      <c r="D16" s="4">
        <f t="shared" si="2"/>
        <v>0.97004802667942691</v>
      </c>
      <c r="E16" s="5">
        <v>0.9969461160076547</v>
      </c>
      <c r="F16" s="5">
        <v>0.99882554817723668</v>
      </c>
      <c r="G16" s="5">
        <v>0.96952131917139384</v>
      </c>
      <c r="H16" s="4">
        <f t="shared" si="3"/>
        <v>0.99942199668967469</v>
      </c>
      <c r="I16" s="5">
        <v>0.9978849471552198</v>
      </c>
      <c r="J16" s="5">
        <f t="shared" si="4"/>
        <v>0.9978849471552198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0.99755943623403909</v>
      </c>
      <c r="F17" s="5">
        <v>0.9993663217607397</v>
      </c>
      <c r="G17" s="5">
        <v>0.99945702945261783</v>
      </c>
      <c r="H17" s="4">
        <f t="shared" si="3"/>
        <v>1</v>
      </c>
      <c r="I17" s="5">
        <v>0.99846206153201955</v>
      </c>
      <c r="J17" s="5">
        <f t="shared" si="4"/>
        <v>0.99846206153201955</v>
      </c>
    </row>
    <row r="18" spans="1:10" ht="15.5" customHeight="1" x14ac:dyDescent="0.35">
      <c r="A18" s="3">
        <f t="shared" si="5"/>
        <v>11</v>
      </c>
      <c r="B18" s="4">
        <f t="shared" si="0"/>
        <v>0.99757372528546384</v>
      </c>
      <c r="C18" s="4">
        <f t="shared" si="1"/>
        <v>0.99937533794832434</v>
      </c>
      <c r="D18" s="4">
        <f t="shared" si="2"/>
        <v>0.99946228489588829</v>
      </c>
      <c r="E18" s="5">
        <v>0.99755943623403909</v>
      </c>
      <c r="F18" s="5">
        <v>0.9993663217607397</v>
      </c>
      <c r="G18" s="5">
        <v>0.99945702945261783</v>
      </c>
      <c r="H18" s="4">
        <f t="shared" si="3"/>
        <v>0.99847371653705641</v>
      </c>
      <c r="I18" s="5">
        <v>0.99846206153201955</v>
      </c>
      <c r="J18" s="5">
        <f t="shared" si="4"/>
        <v>0.99846206153201955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0.9999856761950896</v>
      </c>
      <c r="F19" s="5">
        <v>0.99999097817682481</v>
      </c>
      <c r="G19" s="5">
        <v>0.99999474172927794</v>
      </c>
      <c r="H19" s="4">
        <f t="shared" si="3"/>
        <v>1</v>
      </c>
      <c r="I19" s="5">
        <v>0.99998832717892938</v>
      </c>
      <c r="J19" s="5">
        <f t="shared" si="4"/>
        <v>0.99998832717892938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0.9999856761950896</v>
      </c>
      <c r="F20" s="5">
        <v>0.99999097817682481</v>
      </c>
      <c r="G20" s="5">
        <v>0.99999474172927794</v>
      </c>
      <c r="H20" s="4">
        <f t="shared" si="3"/>
        <v>1</v>
      </c>
      <c r="I20" s="5">
        <v>0.99998832717892938</v>
      </c>
      <c r="J20" s="5">
        <f t="shared" si="4"/>
        <v>0.99998832717892938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0.9999856761950896</v>
      </c>
      <c r="F21" s="5">
        <v>0.99999097817682481</v>
      </c>
      <c r="G21" s="5">
        <v>0.99999474172927794</v>
      </c>
      <c r="H21" s="4">
        <f t="shared" si="3"/>
        <v>1</v>
      </c>
      <c r="I21" s="5">
        <v>0.99998832717892938</v>
      </c>
      <c r="J21" s="5">
        <f t="shared" si="4"/>
        <v>0.99998832717892938</v>
      </c>
    </row>
    <row r="22" spans="1:10" ht="15.5" customHeight="1" x14ac:dyDescent="0.35">
      <c r="A22" s="3">
        <f t="shared" si="5"/>
        <v>15</v>
      </c>
      <c r="B22" s="4">
        <f t="shared" si="0"/>
        <v>0.9999856761950896</v>
      </c>
      <c r="C22" s="4">
        <f t="shared" si="1"/>
        <v>0.99999097817682481</v>
      </c>
      <c r="D22" s="4">
        <f t="shared" si="2"/>
        <v>0.99999474172927794</v>
      </c>
      <c r="E22" s="5">
        <v>0.9999856761950896</v>
      </c>
      <c r="F22" s="5">
        <v>0.99999097817682481</v>
      </c>
      <c r="G22" s="5">
        <v>0.99999474172927794</v>
      </c>
      <c r="H22" s="4">
        <f t="shared" si="3"/>
        <v>0.99998832717892938</v>
      </c>
      <c r="I22" s="5">
        <v>0.99998832717892938</v>
      </c>
      <c r="J22" s="5">
        <f t="shared" si="4"/>
        <v>0.99998832717892938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7.1895566080724658</v>
      </c>
      <c r="C38" s="4">
        <v>1.544914584455706</v>
      </c>
      <c r="D38" s="4">
        <v>1.256603255194088</v>
      </c>
      <c r="E38" s="4">
        <v>1.1714737557028889</v>
      </c>
      <c r="F38" s="4">
        <v>1.005307810800403</v>
      </c>
      <c r="G38" s="4">
        <v>1.293178532395713</v>
      </c>
      <c r="H38" s="4">
        <v>1</v>
      </c>
      <c r="I38" s="4">
        <v>1.195841132711722</v>
      </c>
      <c r="J38" s="4">
        <v>0.99999999999999989</v>
      </c>
      <c r="K38" s="4">
        <v>0.99999999999999989</v>
      </c>
      <c r="L38" s="4">
        <v>0.99999999999999989</v>
      </c>
      <c r="M38" s="4">
        <v>0.99999999999999989</v>
      </c>
      <c r="N38" s="4">
        <v>0.99999999999999989</v>
      </c>
      <c r="O38" s="4">
        <v>0.99999999999999989</v>
      </c>
      <c r="P38" s="4">
        <v>0.99999999999999989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5.4114019134972722</v>
      </c>
      <c r="C39" s="4">
        <v>1.4028198880738769</v>
      </c>
      <c r="D39" s="4">
        <v>1.036082309799043</v>
      </c>
      <c r="E39" s="4">
        <v>1.402706837781373</v>
      </c>
      <c r="F39" s="4">
        <v>1.218227296284832</v>
      </c>
      <c r="G39" s="4">
        <v>1.0372628853337389</v>
      </c>
      <c r="H39" s="4">
        <v>1.110990781874565</v>
      </c>
      <c r="I39" s="4">
        <v>1.0018094710862731</v>
      </c>
      <c r="J39" s="4">
        <v>1.049558306813057</v>
      </c>
      <c r="K39" s="4">
        <v>1.001322171699639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176.5277583798883</v>
      </c>
      <c r="C40" s="4">
        <v>1.1296047771302209</v>
      </c>
      <c r="D40" s="4">
        <v>1.0474960186517079</v>
      </c>
      <c r="E40" s="4">
        <v>1.067240530535726</v>
      </c>
      <c r="F40" s="4">
        <v>1.001659486522448</v>
      </c>
      <c r="G40" s="4">
        <v>1.1216556426013671</v>
      </c>
      <c r="H40" s="4">
        <v>1.0018639082126279</v>
      </c>
      <c r="I40" s="4">
        <v>1.002080298115765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10.7442808632322</v>
      </c>
      <c r="C41" s="4">
        <v>1.202134173917293</v>
      </c>
      <c r="D41" s="4">
        <v>1.0317374932759551</v>
      </c>
      <c r="E41" s="4">
        <v>1.016545738627791</v>
      </c>
      <c r="F41" s="4">
        <v>1</v>
      </c>
      <c r="G41" s="4">
        <v>1.002947882266118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10.600967039456689</v>
      </c>
      <c r="C42" s="4">
        <v>1.54924063061432</v>
      </c>
      <c r="D42" s="4">
        <v>1.0264630231222771</v>
      </c>
      <c r="E42" s="4">
        <v>0.99999999999999989</v>
      </c>
      <c r="F42" s="4">
        <v>1.004039537106268</v>
      </c>
      <c r="G42" s="4">
        <v>1.0259550940347439</v>
      </c>
      <c r="H42" s="4">
        <v>1</v>
      </c>
      <c r="I42" s="4">
        <v>1</v>
      </c>
      <c r="J42" s="4">
        <v>1.0076889069318129</v>
      </c>
      <c r="K42" s="4">
        <v>1</v>
      </c>
      <c r="L42" s="4">
        <v>1</v>
      </c>
      <c r="M42" s="4">
        <v>1.0060240392068771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7.1365504614579827</v>
      </c>
      <c r="C43" s="4">
        <v>1.2578071211101829</v>
      </c>
      <c r="D43" s="4">
        <v>1.017085318364688</v>
      </c>
      <c r="E43" s="4">
        <v>1.023894982401572</v>
      </c>
      <c r="F43" s="4">
        <v>1.9436022679806619</v>
      </c>
      <c r="G43" s="4">
        <v>1</v>
      </c>
      <c r="H43" s="4">
        <v>1</v>
      </c>
      <c r="I43" s="4">
        <v>1</v>
      </c>
      <c r="J43" s="4">
        <v>1</v>
      </c>
      <c r="K43" s="4">
        <v>1.382521246895871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26.069782267555901</v>
      </c>
      <c r="C44" s="4">
        <v>1.1531559493242289</v>
      </c>
      <c r="D44" s="4">
        <v>1.2917321196995279</v>
      </c>
      <c r="E44" s="4">
        <v>2.42891509666274</v>
      </c>
      <c r="F44" s="4">
        <v>1.006661114005289</v>
      </c>
      <c r="G44" s="4">
        <v>1</v>
      </c>
      <c r="H44" s="4">
        <v>1</v>
      </c>
      <c r="I44" s="4">
        <v>1</v>
      </c>
      <c r="J44" s="4">
        <v>1.0051347629962391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8.9226805320210758</v>
      </c>
      <c r="C45" s="4">
        <v>6.7834874270937933</v>
      </c>
      <c r="D45" s="4">
        <v>1.0078283942952011</v>
      </c>
      <c r="E45" s="4">
        <v>1.0040966950941641</v>
      </c>
      <c r="F45" s="4">
        <v>1.012938760877359</v>
      </c>
      <c r="G45" s="4">
        <v>0.99999999999999989</v>
      </c>
      <c r="H45" s="4">
        <v>0.99999999999999989</v>
      </c>
      <c r="I45" s="4">
        <v>1.0112238484331511</v>
      </c>
      <c r="J45" s="4">
        <v>1</v>
      </c>
      <c r="K45" s="4">
        <v>1.0554963594388209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1.0000308460222651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5.0156305691509253</v>
      </c>
      <c r="C46" s="4">
        <v>1.4784081198988479</v>
      </c>
      <c r="D46" s="4">
        <v>1.0178270799041469</v>
      </c>
      <c r="E46" s="4">
        <v>1.010226013559431</v>
      </c>
      <c r="F46" s="4">
        <v>1</v>
      </c>
      <c r="G46" s="4">
        <v>1.00329169403094</v>
      </c>
      <c r="H46" s="4">
        <v>1.401991947205671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8.348055463964041</v>
      </c>
      <c r="C47" s="4">
        <v>1.1468775985365041</v>
      </c>
      <c r="D47" s="4">
        <v>1.063439152863725</v>
      </c>
      <c r="E47" s="4">
        <v>1</v>
      </c>
      <c r="F47" s="4">
        <v>1.002594201737536</v>
      </c>
      <c r="G47" s="4">
        <v>1.0010897375959471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5.5103125840418707</v>
      </c>
      <c r="C48" s="4">
        <v>1.0720238922072509</v>
      </c>
      <c r="D48" s="4">
        <v>1.295779161085284</v>
      </c>
      <c r="E48" s="4">
        <v>1.0054553095688861</v>
      </c>
      <c r="F48" s="4">
        <v>1.0302116793226259</v>
      </c>
      <c r="G48" s="4">
        <v>1</v>
      </c>
      <c r="H48" s="4">
        <v>1</v>
      </c>
      <c r="I48" s="4">
        <v>1</v>
      </c>
      <c r="J48" s="4">
        <v>1</v>
      </c>
      <c r="K48" s="4">
        <v>1.001325455396991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11.217178034483609</v>
      </c>
      <c r="C49" s="4">
        <v>1.193636057530425</v>
      </c>
      <c r="D49" s="4">
        <v>1.021796273806187</v>
      </c>
      <c r="E49" s="4">
        <v>1.016139672796504</v>
      </c>
      <c r="F49" s="4">
        <v>1.282577745002391</v>
      </c>
      <c r="G49" s="4">
        <v>1</v>
      </c>
      <c r="H49" s="4">
        <v>1</v>
      </c>
      <c r="I49" s="4">
        <v>1</v>
      </c>
      <c r="J49" s="4">
        <v>1</v>
      </c>
      <c r="K49" s="4">
        <v>1.0044237075511151</v>
      </c>
      <c r="L49" s="4">
        <v>1</v>
      </c>
      <c r="M49" s="4">
        <v>1.0069500744993209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22.623670132836448</v>
      </c>
      <c r="C50" s="4">
        <v>1.4646443848136239</v>
      </c>
      <c r="D50" s="4">
        <v>2.8713061933418289</v>
      </c>
      <c r="E50" s="4">
        <v>1.002369089634664</v>
      </c>
      <c r="F50" s="4">
        <v>1</v>
      </c>
      <c r="G50" s="4">
        <v>1</v>
      </c>
      <c r="H50" s="4">
        <v>1.001861169839469</v>
      </c>
      <c r="I50" s="4">
        <v>1.0043004813506879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4.614351381509918</v>
      </c>
      <c r="C51" s="4">
        <v>1.7516905213501071</v>
      </c>
      <c r="D51" s="4">
        <v>1.010021171489061</v>
      </c>
      <c r="E51" s="4">
        <v>1</v>
      </c>
      <c r="F51" s="4">
        <v>1</v>
      </c>
      <c r="G51" s="4">
        <v>1</v>
      </c>
      <c r="H51" s="4">
        <v>1.1673660610462151</v>
      </c>
      <c r="I51" s="4">
        <v>1.142248742412314</v>
      </c>
      <c r="J51" s="4">
        <v>1.0003702428762671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1.0390377882873201</v>
      </c>
      <c r="D52" s="4">
        <v>1</v>
      </c>
      <c r="E52" s="4">
        <v>1</v>
      </c>
      <c r="F52" s="4">
        <v>1</v>
      </c>
      <c r="G52" s="4">
        <v>1.0331691133413501</v>
      </c>
      <c r="H52" s="4">
        <v>1</v>
      </c>
      <c r="I52" s="4">
        <v>1</v>
      </c>
      <c r="J52" s="4">
        <v>1.0032701415869389</v>
      </c>
      <c r="V52" s="4"/>
    </row>
    <row r="53" spans="1:22" ht="15.5" customHeight="1" x14ac:dyDescent="0.35">
      <c r="A53" s="1">
        <f t="shared" si="6"/>
        <v>15</v>
      </c>
      <c r="B53" s="4">
        <v>6.243458042697104</v>
      </c>
      <c r="C53" s="4">
        <v>1.034250350398473</v>
      </c>
      <c r="D53" s="4">
        <v>1.2334311418721371</v>
      </c>
      <c r="E53" s="4">
        <v>1</v>
      </c>
      <c r="F53" s="4">
        <v>1.195031512170162</v>
      </c>
      <c r="G53" s="4">
        <v>1.2539920407909459</v>
      </c>
      <c r="H53" s="4">
        <v>1.115607837247967</v>
      </c>
      <c r="I53" s="4">
        <v>1.0012642321361329</v>
      </c>
    </row>
    <row r="54" spans="1:22" ht="15.5" customHeight="1" x14ac:dyDescent="0.35">
      <c r="A54" s="1">
        <f t="shared" si="6"/>
        <v>16</v>
      </c>
      <c r="B54" s="4">
        <v>1.6966496308915391</v>
      </c>
      <c r="C54" s="4">
        <v>3.398286364549167</v>
      </c>
      <c r="D54" s="4">
        <v>1</v>
      </c>
      <c r="E54" s="4">
        <v>4.7813146335217764</v>
      </c>
      <c r="F54" s="4">
        <v>1.3357310295674669</v>
      </c>
      <c r="G54" s="4">
        <v>1.017944273438897</v>
      </c>
      <c r="H54" s="4">
        <v>1.40461574820327</v>
      </c>
    </row>
    <row r="55" spans="1:22" ht="15.5" customHeight="1" x14ac:dyDescent="0.35">
      <c r="A55" s="1">
        <f t="shared" si="6"/>
        <v>17</v>
      </c>
      <c r="B55" s="4"/>
      <c r="C55" s="4"/>
      <c r="D55" s="4"/>
      <c r="E55" s="4">
        <v>1.345308939715451</v>
      </c>
      <c r="F55" s="4">
        <v>1.240527731821204</v>
      </c>
      <c r="G55" s="4">
        <v>1.0244421402297119</v>
      </c>
    </row>
    <row r="56" spans="1:22" ht="15.5" customHeight="1" x14ac:dyDescent="0.35">
      <c r="A56" s="1">
        <f t="shared" si="6"/>
        <v>18</v>
      </c>
      <c r="B56" s="4"/>
      <c r="C56" s="4"/>
      <c r="D56" s="4">
        <v>1.470192103509248</v>
      </c>
      <c r="E56" s="4">
        <v>3.8688381817505779</v>
      </c>
      <c r="F56" s="4">
        <v>1.065205683411407</v>
      </c>
    </row>
    <row r="57" spans="1:22" ht="15.5" customHeight="1" x14ac:dyDescent="0.35">
      <c r="A57" s="1">
        <f t="shared" si="6"/>
        <v>19</v>
      </c>
      <c r="B57" s="4"/>
      <c r="C57" s="4">
        <v>4.0443004517348538</v>
      </c>
      <c r="D57" s="4">
        <v>1.02529513465983</v>
      </c>
      <c r="E57" s="4">
        <v>1.162310476008356</v>
      </c>
    </row>
    <row r="58" spans="1:22" ht="15.5" customHeight="1" x14ac:dyDescent="0.35">
      <c r="A58" s="1">
        <f t="shared" si="6"/>
        <v>20</v>
      </c>
      <c r="B58" s="4">
        <v>3.1760217171800771</v>
      </c>
      <c r="C58" s="4">
        <v>1.644249060576527</v>
      </c>
      <c r="D58" s="4">
        <v>1.04524750623639</v>
      </c>
    </row>
    <row r="59" spans="1:22" ht="15.5" customHeight="1" x14ac:dyDescent="0.35">
      <c r="A59" s="1">
        <f t="shared" si="6"/>
        <v>21</v>
      </c>
      <c r="B59" s="4">
        <v>2.4709291048394921</v>
      </c>
      <c r="C59" s="4">
        <v>1.1565974232418481</v>
      </c>
    </row>
    <row r="60" spans="1:22" ht="15.5" customHeight="1" x14ac:dyDescent="0.35">
      <c r="A60" s="1">
        <f t="shared" si="6"/>
        <v>22</v>
      </c>
      <c r="B60" s="4">
        <v>4.1333755845972284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4.5561235271974157E-2</v>
      </c>
      <c r="C2" s="32">
        <v>5.5556793405092529E-2</v>
      </c>
      <c r="D2" s="32">
        <v>4.8023273634724653E-2</v>
      </c>
      <c r="E2" s="32">
        <v>3.4346080964898572E-2</v>
      </c>
      <c r="F2" s="32">
        <v>1.3699189461778829E-2</v>
      </c>
      <c r="G2" s="32">
        <v>3.0257548513894041E-2</v>
      </c>
      <c r="H2" s="32">
        <v>3.4350672934997252E-2</v>
      </c>
      <c r="I2" s="32">
        <v>3.2515195150630422E-2</v>
      </c>
      <c r="J2" s="32">
        <v>4.0049148192919708E-2</v>
      </c>
      <c r="M2" s="31">
        <v>1</v>
      </c>
      <c r="N2" s="17">
        <v>7.5162968756261259</v>
      </c>
      <c r="O2" s="17">
        <v>5.8581501855838143</v>
      </c>
      <c r="P2" s="17">
        <v>3.3016590093721869</v>
      </c>
      <c r="Q2" s="17">
        <v>3.3016590093721869</v>
      </c>
      <c r="R2" s="17">
        <v>17.244874226914419</v>
      </c>
      <c r="S2" s="17">
        <v>7.0219542036294271</v>
      </c>
      <c r="T2" s="17">
        <v>3.2601088022055991</v>
      </c>
      <c r="U2" s="17">
        <v>3.2601088022055991</v>
      </c>
      <c r="V2" s="17">
        <v>3.3016590093721869</v>
      </c>
    </row>
    <row r="3" spans="1:27" x14ac:dyDescent="0.35">
      <c r="A3">
        <f t="shared" ref="A3:A24" si="0">+A2+1</f>
        <v>2</v>
      </c>
      <c r="B3" s="32">
        <v>0.34245177032440632</v>
      </c>
      <c r="C3" s="32">
        <v>0.3254600395964844</v>
      </c>
      <c r="D3" s="32">
        <v>0.15855647405563439</v>
      </c>
      <c r="E3" s="32">
        <v>0.1133990476543839</v>
      </c>
      <c r="F3" s="32">
        <v>0.23624079927904751</v>
      </c>
      <c r="G3" s="32">
        <v>0.21246711997865961</v>
      </c>
      <c r="H3" s="32">
        <v>0.11198693119707021</v>
      </c>
      <c r="I3" s="32">
        <v>0.106003073916003</v>
      </c>
      <c r="J3" s="32">
        <v>0.13222863094883519</v>
      </c>
      <c r="M3">
        <f t="shared" ref="M3:M24" si="1">+M2+1</f>
        <v>2</v>
      </c>
      <c r="N3" s="17">
        <v>1.5611908280053599</v>
      </c>
      <c r="O3" s="17">
        <v>1.455187769113832</v>
      </c>
      <c r="P3" s="17">
        <v>2.4621584919966182</v>
      </c>
      <c r="Q3" s="17">
        <v>2.4188215352053528</v>
      </c>
      <c r="R3" s="17">
        <v>1.8223583282422291</v>
      </c>
      <c r="S3" s="17">
        <v>1.7798716294689589</v>
      </c>
      <c r="T3" s="17">
        <v>2.560858325025599</v>
      </c>
      <c r="U3" s="17">
        <v>2.2817156451844101</v>
      </c>
      <c r="V3" s="17">
        <v>2.4404900136009862</v>
      </c>
    </row>
    <row r="4" spans="1:27" x14ac:dyDescent="0.35">
      <c r="A4">
        <f t="shared" si="0"/>
        <v>3</v>
      </c>
      <c r="B4" s="32">
        <v>0.53463256286466132</v>
      </c>
      <c r="C4" s="32">
        <v>0.4736054689561075</v>
      </c>
      <c r="D4" s="32">
        <v>0.39039116905712179</v>
      </c>
      <c r="E4" s="32">
        <v>0.27429205853820199</v>
      </c>
      <c r="F4" s="32">
        <v>0.43051538803677281</v>
      </c>
      <c r="G4" s="32">
        <v>0.37816419904499371</v>
      </c>
      <c r="H4" s="32">
        <v>0.28678266505008609</v>
      </c>
      <c r="I4" s="32">
        <v>0.24186887219178349</v>
      </c>
      <c r="J4" s="32">
        <v>0.32220219482055878</v>
      </c>
      <c r="M4">
        <f t="shared" si="1"/>
        <v>3</v>
      </c>
      <c r="N4" s="17">
        <v>1.198236087716942</v>
      </c>
      <c r="O4" s="17">
        <v>1.3929045459254741</v>
      </c>
      <c r="P4" s="17">
        <v>1.1656763299972059</v>
      </c>
      <c r="Q4" s="17">
        <v>1.146284218603727</v>
      </c>
      <c r="R4" s="17">
        <v>1.188468142558516</v>
      </c>
      <c r="S4" s="17">
        <v>1.2760461671694261</v>
      </c>
      <c r="T4" s="17">
        <v>1.1548331772555209</v>
      </c>
      <c r="U4" s="17">
        <v>1.180244914801823</v>
      </c>
      <c r="V4" s="17">
        <v>1.1559802743004659</v>
      </c>
    </row>
    <row r="5" spans="1:27" x14ac:dyDescent="0.35">
      <c r="A5">
        <f t="shared" si="0"/>
        <v>4</v>
      </c>
      <c r="B5" s="32">
        <v>0.64061603049303373</v>
      </c>
      <c r="C5" s="32">
        <v>0.65968721068412806</v>
      </c>
      <c r="D5" s="32">
        <v>0.45506974520982452</v>
      </c>
      <c r="E5" s="32">
        <v>0.31441665799067042</v>
      </c>
      <c r="F5" s="32">
        <v>0.51165382356292222</v>
      </c>
      <c r="G5" s="32">
        <v>0.48255497675206022</v>
      </c>
      <c r="H5" s="32">
        <v>0.33118613626159682</v>
      </c>
      <c r="I5" s="32">
        <v>0.28546450645320448</v>
      </c>
      <c r="J5" s="32">
        <v>0.37188833446939562</v>
      </c>
      <c r="M5">
        <f t="shared" si="1"/>
        <v>4</v>
      </c>
      <c r="N5" s="17">
        <v>1.23223779476977</v>
      </c>
      <c r="O5" s="17">
        <v>1.2576026084886609</v>
      </c>
      <c r="P5" s="17">
        <v>1.713881022788297</v>
      </c>
      <c r="Q5" s="17">
        <v>2.0467626171603799</v>
      </c>
      <c r="R5" s="17">
        <v>1.4653417976680949</v>
      </c>
      <c r="S5" s="17">
        <v>1.599330193046304</v>
      </c>
      <c r="T5" s="17">
        <v>2.1929620384993598</v>
      </c>
      <c r="U5" s="17">
        <v>2.1254858658247962</v>
      </c>
      <c r="V5" s="17">
        <v>1.880321819974339</v>
      </c>
    </row>
    <row r="6" spans="1:27" x14ac:dyDescent="0.35">
      <c r="A6">
        <f t="shared" si="0"/>
        <v>5</v>
      </c>
      <c r="B6" s="32">
        <v>0.78939128470889941</v>
      </c>
      <c r="C6" s="32">
        <v>0.8296243569429681</v>
      </c>
      <c r="D6" s="32">
        <v>0.7799354003602238</v>
      </c>
      <c r="E6" s="32">
        <v>0.64353626178780488</v>
      </c>
      <c r="F6" s="32">
        <v>0.74974773360344671</v>
      </c>
      <c r="G6" s="32">
        <v>0.77176474412432705</v>
      </c>
      <c r="H6" s="32">
        <v>0.7262786244989583</v>
      </c>
      <c r="I6" s="32">
        <v>0.60675077366093744</v>
      </c>
      <c r="J6" s="32">
        <v>0.70520084850357689</v>
      </c>
      <c r="M6">
        <f t="shared" si="1"/>
        <v>5</v>
      </c>
      <c r="N6" s="17">
        <v>1.0748241634898961</v>
      </c>
      <c r="O6" s="17">
        <v>1.0607383646618269</v>
      </c>
      <c r="P6" s="17">
        <v>1.108551967645738</v>
      </c>
      <c r="Q6" s="17">
        <v>1.130140204267293</v>
      </c>
      <c r="R6" s="17">
        <v>1.12338504508474</v>
      </c>
      <c r="S6" s="17">
        <v>1.0970681953258461</v>
      </c>
      <c r="T6" s="17">
        <v>1.139415992828374</v>
      </c>
      <c r="U6" s="17">
        <v>1.2138214816000259</v>
      </c>
      <c r="V6" s="17">
        <v>1.119346085956515</v>
      </c>
    </row>
    <row r="7" spans="1:27" x14ac:dyDescent="0.35">
      <c r="A7">
        <f t="shared" si="0"/>
        <v>6</v>
      </c>
      <c r="B7" s="32">
        <v>0.84845682725345739</v>
      </c>
      <c r="C7" s="32">
        <v>0.88001438366730356</v>
      </c>
      <c r="D7" s="32">
        <v>0.86459892270589256</v>
      </c>
      <c r="E7" s="32">
        <v>0.72728620235027974</v>
      </c>
      <c r="F7" s="32">
        <v>0.84225539151628936</v>
      </c>
      <c r="G7" s="32">
        <v>0.84667855505258893</v>
      </c>
      <c r="H7" s="32">
        <v>0.82753348000350613</v>
      </c>
      <c r="I7" s="32">
        <v>0.73648712304708119</v>
      </c>
      <c r="J7" s="32">
        <v>0.7900204068163813</v>
      </c>
      <c r="M7">
        <f t="shared" si="1"/>
        <v>6</v>
      </c>
      <c r="N7" s="17">
        <v>1.05425209833844</v>
      </c>
      <c r="O7" s="17">
        <v>1.022827119628487</v>
      </c>
      <c r="P7" s="17">
        <v>1.0459398382458349</v>
      </c>
      <c r="Q7" s="17">
        <v>1.1212162166277839</v>
      </c>
      <c r="R7" s="17">
        <v>1.0452738353366371</v>
      </c>
      <c r="S7" s="17">
        <v>1.0278274166189829</v>
      </c>
      <c r="T7" s="17">
        <v>1.0549245946334851</v>
      </c>
      <c r="U7" s="17">
        <v>1.098792818153185</v>
      </c>
      <c r="V7" s="17">
        <v>1.0835780274368101</v>
      </c>
    </row>
    <row r="8" spans="1:27" x14ac:dyDescent="0.35">
      <c r="A8">
        <f t="shared" si="0"/>
        <v>7</v>
      </c>
      <c r="B8" s="32">
        <v>0.89448739048153247</v>
      </c>
      <c r="C8" s="32">
        <v>0.90010257727806653</v>
      </c>
      <c r="D8" s="32">
        <v>0.90431845736252436</v>
      </c>
      <c r="E8" s="32">
        <v>0.81544508420476991</v>
      </c>
      <c r="F8" s="32">
        <v>0.88038752342319293</v>
      </c>
      <c r="G8" s="32">
        <v>0.87023943194639564</v>
      </c>
      <c r="H8" s="32">
        <v>0.87298542093833564</v>
      </c>
      <c r="I8" s="32">
        <v>0.80924676146643426</v>
      </c>
      <c r="J8" s="32">
        <v>0.85758538634894765</v>
      </c>
      <c r="M8">
        <f t="shared" si="1"/>
        <v>7</v>
      </c>
      <c r="N8" s="17">
        <v>1.0511588020182721</v>
      </c>
      <c r="O8" s="17">
        <v>1.0622364813935561</v>
      </c>
      <c r="P8" s="17">
        <v>1.0799112371012829</v>
      </c>
      <c r="Q8" s="17">
        <v>1.163539409971647</v>
      </c>
      <c r="R8" s="17">
        <v>1.0708410266841051</v>
      </c>
      <c r="S8" s="17">
        <v>1.090953563628549</v>
      </c>
      <c r="T8" s="17">
        <v>1.1149084693894871</v>
      </c>
      <c r="U8" s="17">
        <v>1.1734078618170789</v>
      </c>
      <c r="V8" s="17">
        <v>1.121725323536465</v>
      </c>
    </row>
    <row r="9" spans="1:27" x14ac:dyDescent="0.35">
      <c r="A9">
        <f t="shared" si="0"/>
        <v>8</v>
      </c>
      <c r="B9" s="32">
        <v>0.94024829379901775</v>
      </c>
      <c r="C9" s="32">
        <v>0.95612179458112445</v>
      </c>
      <c r="D9" s="32">
        <v>0.97658366402388774</v>
      </c>
      <c r="E9" s="32">
        <v>0.94880249213989754</v>
      </c>
      <c r="F9" s="32">
        <v>0.94275507946236847</v>
      </c>
      <c r="G9" s="32">
        <v>0.94939080949200461</v>
      </c>
      <c r="H9" s="32">
        <v>0.97329883945769646</v>
      </c>
      <c r="I9" s="32">
        <v>0.94957651205472426</v>
      </c>
      <c r="J9" s="32">
        <v>0.96249265244032012</v>
      </c>
      <c r="M9">
        <f t="shared" si="1"/>
        <v>8</v>
      </c>
      <c r="N9" s="17">
        <v>1.0325905464838261</v>
      </c>
      <c r="O9" s="17">
        <v>1.0127917751696089</v>
      </c>
      <c r="P9" s="17">
        <v>1.0224440580657941</v>
      </c>
      <c r="Q9" s="17">
        <v>1.0502613138129551</v>
      </c>
      <c r="R9" s="17">
        <v>1.022423012890378</v>
      </c>
      <c r="S9" s="17">
        <v>1.013253108694357</v>
      </c>
      <c r="T9" s="17">
        <v>1.0246355759831891</v>
      </c>
      <c r="U9" s="17">
        <v>1.0478376581828159</v>
      </c>
      <c r="V9" s="17">
        <v>1.036352685939375</v>
      </c>
    </row>
    <row r="10" spans="1:27" x14ac:dyDescent="0.35">
      <c r="A10">
        <f t="shared" si="0"/>
        <v>9</v>
      </c>
      <c r="B10" s="32">
        <v>0.97089149952441278</v>
      </c>
      <c r="C10" s="32">
        <v>0.96835228961216968</v>
      </c>
      <c r="D10" s="32">
        <v>0.9985021644853459</v>
      </c>
      <c r="E10" s="32">
        <v>0.99649055194385472</v>
      </c>
      <c r="F10" s="32">
        <v>0.96389448876162231</v>
      </c>
      <c r="G10" s="32">
        <v>0.96197318908362572</v>
      </c>
      <c r="H10" s="32">
        <v>0.99727661697150638</v>
      </c>
      <c r="I10" s="32">
        <v>0.99500202865682874</v>
      </c>
      <c r="J10" s="32">
        <v>0.99749534402918894</v>
      </c>
      <c r="M10">
        <f t="shared" si="1"/>
        <v>9</v>
      </c>
      <c r="N10" s="17">
        <v>1.007174037923368</v>
      </c>
      <c r="O10" s="17">
        <v>1.00120723580846</v>
      </c>
      <c r="P10" s="17">
        <v>1.000323868794073</v>
      </c>
      <c r="Q10" s="17">
        <v>1.0004571684728081</v>
      </c>
      <c r="R10" s="17">
        <v>1.0044014907469541</v>
      </c>
      <c r="S10" s="17">
        <v>1.0013720045326051</v>
      </c>
      <c r="T10" s="17">
        <v>1.000606730743868</v>
      </c>
      <c r="U10" s="17">
        <v>1.001213461487735</v>
      </c>
      <c r="V10" s="17">
        <v>1.000390518633441</v>
      </c>
    </row>
    <row r="11" spans="1:27" x14ac:dyDescent="0.35">
      <c r="A11">
        <f t="shared" si="0"/>
        <v>10</v>
      </c>
      <c r="B11" s="32">
        <v>0.97785671196147672</v>
      </c>
      <c r="C11" s="32">
        <v>0.96952131917139384</v>
      </c>
      <c r="D11" s="32">
        <v>0.99882554817723668</v>
      </c>
      <c r="E11" s="32">
        <v>0.9969461160076547</v>
      </c>
      <c r="F11" s="32">
        <v>0.96813706143494682</v>
      </c>
      <c r="G11" s="32">
        <v>0.9632930206592929</v>
      </c>
      <c r="H11" s="32">
        <v>0.99788169535516347</v>
      </c>
      <c r="I11" s="32">
        <v>0.9962094252988225</v>
      </c>
      <c r="J11" s="32">
        <v>0.9978849471552198</v>
      </c>
      <c r="M11">
        <f t="shared" si="1"/>
        <v>10</v>
      </c>
      <c r="N11" s="17">
        <v>1.0220894505574469</v>
      </c>
      <c r="O11" s="17">
        <v>1.030876794237809</v>
      </c>
      <c r="P11" s="17">
        <v>1.00054140944281</v>
      </c>
      <c r="Q11" s="17">
        <v>1.000615198972679</v>
      </c>
      <c r="R11" s="17">
        <v>1.031792067213031</v>
      </c>
      <c r="S11" s="17">
        <v>1.0369805641069001</v>
      </c>
      <c r="T11" s="17">
        <v>1.0009581938246841</v>
      </c>
      <c r="U11" s="17">
        <v>1.001474569183705</v>
      </c>
      <c r="V11" s="17">
        <v>1.000578304207745</v>
      </c>
    </row>
    <row r="12" spans="1:27" x14ac:dyDescent="0.35">
      <c r="A12">
        <f t="shared" si="0"/>
        <v>11</v>
      </c>
      <c r="B12" s="32">
        <v>0.99945702945261783</v>
      </c>
      <c r="C12" s="32">
        <v>0.99945702945261783</v>
      </c>
      <c r="D12" s="32">
        <v>0.9993663217607397</v>
      </c>
      <c r="E12" s="32">
        <v>0.99755943623403909</v>
      </c>
      <c r="F12" s="32">
        <v>0.99891613996351314</v>
      </c>
      <c r="G12" s="32">
        <v>0.99891613996351314</v>
      </c>
      <c r="H12" s="32">
        <v>0.99883785943341818</v>
      </c>
      <c r="I12" s="32">
        <v>0.9976784050178843</v>
      </c>
      <c r="J12" s="32">
        <v>0.99846206153201955</v>
      </c>
      <c r="M12">
        <f t="shared" si="1"/>
        <v>11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0.99945702945261783</v>
      </c>
      <c r="C13" s="32">
        <v>0.99945702945261783</v>
      </c>
      <c r="D13" s="32">
        <v>0.9993663217607397</v>
      </c>
      <c r="E13" s="32">
        <v>0.99755943623403909</v>
      </c>
      <c r="F13" s="32">
        <v>0.99891613996351314</v>
      </c>
      <c r="G13" s="32">
        <v>0.99891613996351314</v>
      </c>
      <c r="H13" s="32">
        <v>0.99883785943341818</v>
      </c>
      <c r="I13" s="32">
        <v>0.9976784050178843</v>
      </c>
      <c r="J13" s="32">
        <v>0.99846206153201955</v>
      </c>
      <c r="M13">
        <f t="shared" si="1"/>
        <v>12</v>
      </c>
      <c r="N13" s="17">
        <v>1.0005380043972021</v>
      </c>
      <c r="O13" s="17">
        <v>1.0005380043972021</v>
      </c>
      <c r="P13" s="17">
        <v>1.0006250524982521</v>
      </c>
      <c r="Q13" s="17">
        <v>1.0024321758412811</v>
      </c>
      <c r="R13" s="17">
        <v>1.0010811761421829</v>
      </c>
      <c r="S13" s="17">
        <v>1.0010811761421829</v>
      </c>
      <c r="T13" s="17">
        <v>1.0011583457498869</v>
      </c>
      <c r="U13" s="17">
        <v>1.0023166914997741</v>
      </c>
      <c r="V13" s="17">
        <v>1.001528614169767</v>
      </c>
    </row>
    <row r="14" spans="1:27" x14ac:dyDescent="0.35">
      <c r="A14">
        <f t="shared" si="0"/>
        <v>13</v>
      </c>
      <c r="B14" s="32">
        <v>0.99999474172927794</v>
      </c>
      <c r="C14" s="32">
        <v>0.99999474172927794</v>
      </c>
      <c r="D14" s="32">
        <v>0.99999097817682481</v>
      </c>
      <c r="E14" s="32">
        <v>0.9999856761950896</v>
      </c>
      <c r="F14" s="32">
        <v>0.9999961442620835</v>
      </c>
      <c r="G14" s="32">
        <v>0.9999961442620835</v>
      </c>
      <c r="H14" s="32">
        <v>0.99999485902271879</v>
      </c>
      <c r="I14" s="32">
        <v>0.99998971809829684</v>
      </c>
      <c r="J14" s="32">
        <v>0.99998832717892938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0.99999474172927794</v>
      </c>
      <c r="C15" s="32">
        <v>0.99999474172927794</v>
      </c>
      <c r="D15" s="32">
        <v>0.99999097817682481</v>
      </c>
      <c r="E15" s="32">
        <v>0.9999856761950896</v>
      </c>
      <c r="F15" s="32">
        <v>0.9999961442620835</v>
      </c>
      <c r="G15" s="32">
        <v>0.9999961442620835</v>
      </c>
      <c r="H15" s="32">
        <v>0.99999485902271879</v>
      </c>
      <c r="I15" s="32">
        <v>0.99998971809829684</v>
      </c>
      <c r="J15" s="32">
        <v>0.99998832717892938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0.99999474172927794</v>
      </c>
      <c r="C16" s="32">
        <v>0.99999474172927794</v>
      </c>
      <c r="D16" s="32">
        <v>0.99999097817682481</v>
      </c>
      <c r="E16" s="32">
        <v>0.9999856761950896</v>
      </c>
      <c r="F16" s="32">
        <v>0.9999961442620835</v>
      </c>
      <c r="G16" s="32">
        <v>0.9999961442620835</v>
      </c>
      <c r="H16" s="32">
        <v>0.99999485902271879</v>
      </c>
      <c r="I16" s="32">
        <v>0.99998971809829684</v>
      </c>
      <c r="J16" s="32">
        <v>0.99998832717892938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0.99999474172927794</v>
      </c>
      <c r="C17" s="32">
        <v>0.99999474172927794</v>
      </c>
      <c r="D17" s="32">
        <v>0.99999097817682481</v>
      </c>
      <c r="E17" s="32">
        <v>0.9999856761950896</v>
      </c>
      <c r="F17" s="32">
        <v>0.9999961442620835</v>
      </c>
      <c r="G17" s="32">
        <v>0.9999961442620835</v>
      </c>
      <c r="H17" s="32">
        <v>0.99999485902271879</v>
      </c>
      <c r="I17" s="32">
        <v>0.99998971809829684</v>
      </c>
      <c r="J17" s="32">
        <v>0.99998832717892938</v>
      </c>
      <c r="M17">
        <f t="shared" si="1"/>
        <v>16</v>
      </c>
      <c r="N17" s="17">
        <v>1.0000052582983721</v>
      </c>
      <c r="O17" s="17">
        <v>1.0000052582983721</v>
      </c>
      <c r="P17" s="17">
        <v>1.000009021904569</v>
      </c>
      <c r="Q17" s="17">
        <v>1.0000143240100849</v>
      </c>
      <c r="R17" s="17">
        <v>1.0000038557527831</v>
      </c>
      <c r="S17" s="17">
        <v>1.0000038557527831</v>
      </c>
      <c r="T17" s="17">
        <v>1.000005141003711</v>
      </c>
      <c r="U17" s="17">
        <v>1.0000102820074219</v>
      </c>
      <c r="V17" s="17">
        <v>1.000011672957327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36817.21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36817.21</v>
      </c>
      <c r="H8" s="14">
        <f t="shared" ref="H8:H31" si="4">G8-B8</f>
        <v>0</v>
      </c>
      <c r="I8" s="13">
        <v>24880.449166666669</v>
      </c>
      <c r="J8" s="13">
        <f t="shared" ref="J8:J28" si="5">100*$G8/$I8</f>
        <v>147.97646840445907</v>
      </c>
      <c r="K8" s="13">
        <f t="shared" ref="K8:K31" si="6">100*(B8/I8)</f>
        <v>147.97646840445907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>
        <v>1448.38</v>
      </c>
      <c r="T8" s="17">
        <v>10413.209999999999</v>
      </c>
      <c r="U8" s="17">
        <v>16087.52</v>
      </c>
      <c r="V8" s="17">
        <v>20215.63</v>
      </c>
      <c r="W8" s="17">
        <v>23682.080000000002</v>
      </c>
      <c r="X8" s="17">
        <v>23807.78</v>
      </c>
      <c r="Y8" s="17">
        <v>30787.71</v>
      </c>
      <c r="Z8" s="17">
        <v>30787.71</v>
      </c>
      <c r="AA8" s="17">
        <v>36817.21</v>
      </c>
      <c r="AB8" s="17">
        <v>36817.21</v>
      </c>
      <c r="AC8" s="17">
        <v>36817.21</v>
      </c>
      <c r="AD8" s="17">
        <v>36817.21</v>
      </c>
      <c r="AE8" s="17">
        <v>36817.21</v>
      </c>
      <c r="AF8" s="17">
        <v>36817.21</v>
      </c>
      <c r="AG8" s="17">
        <v>36817.21</v>
      </c>
      <c r="AH8" s="17">
        <v>36817.21</v>
      </c>
      <c r="AI8" s="17">
        <v>36817.21</v>
      </c>
      <c r="AJ8" s="17">
        <v>36817.21</v>
      </c>
      <c r="AK8" s="17">
        <v>36817.21</v>
      </c>
      <c r="AL8" s="17">
        <v>36817.21</v>
      </c>
      <c r="AM8" s="17">
        <v>36817.21</v>
      </c>
      <c r="AN8" s="17">
        <v>36817.21</v>
      </c>
      <c r="AO8" s="17">
        <v>36817.21</v>
      </c>
      <c r="AP8" s="17">
        <v>36817.21</v>
      </c>
      <c r="AQ8" s="13"/>
      <c r="AR8" s="13"/>
    </row>
    <row r="9" spans="1:44" x14ac:dyDescent="0.35">
      <c r="A9" s="12">
        <f t="shared" si="0"/>
        <v>44866</v>
      </c>
      <c r="B9" s="13">
        <v>32996.93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32996.93</v>
      </c>
      <c r="H9" s="14">
        <f t="shared" si="4"/>
        <v>0</v>
      </c>
      <c r="I9" s="13">
        <v>24611.719166666669</v>
      </c>
      <c r="J9" s="13">
        <f t="shared" si="5"/>
        <v>134.06999233393657</v>
      </c>
      <c r="K9" s="13">
        <f t="shared" si="6"/>
        <v>134.06999233393657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>
        <v>2023.52</v>
      </c>
      <c r="T9" s="17">
        <v>10950.08</v>
      </c>
      <c r="U9" s="17">
        <v>15360.99</v>
      </c>
      <c r="V9" s="17">
        <v>15915.25</v>
      </c>
      <c r="W9" s="17">
        <v>22324.43</v>
      </c>
      <c r="X9" s="17">
        <v>27196.23</v>
      </c>
      <c r="Y9" s="17">
        <v>28209.64</v>
      </c>
      <c r="Z9" s="17">
        <v>31340.65</v>
      </c>
      <c r="AA9" s="17">
        <v>31397.360000000001</v>
      </c>
      <c r="AB9" s="17">
        <v>32953.360000000001</v>
      </c>
      <c r="AC9" s="17">
        <v>32996.93</v>
      </c>
      <c r="AD9" s="17">
        <v>32996.93</v>
      </c>
      <c r="AE9" s="17">
        <v>32996.93</v>
      </c>
      <c r="AF9" s="17">
        <v>32996.93</v>
      </c>
      <c r="AG9" s="17">
        <v>32996.93</v>
      </c>
      <c r="AH9" s="17">
        <v>32996.93</v>
      </c>
      <c r="AI9" s="17">
        <v>32996.93</v>
      </c>
      <c r="AJ9" s="17">
        <v>32996.93</v>
      </c>
      <c r="AK9" s="17">
        <v>32996.93</v>
      </c>
      <c r="AL9" s="17">
        <v>32996.93</v>
      </c>
      <c r="AM9" s="17">
        <v>32996.93</v>
      </c>
      <c r="AN9" s="17">
        <v>32996.93</v>
      </c>
      <c r="AO9" s="17">
        <v>32996.93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14402.84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14402.84</v>
      </c>
      <c r="H10" s="14">
        <f t="shared" si="4"/>
        <v>0</v>
      </c>
      <c r="I10" s="13">
        <v>24633.530833333331</v>
      </c>
      <c r="J10" s="13">
        <f t="shared" si="5"/>
        <v>58.468435148202644</v>
      </c>
      <c r="K10" s="13">
        <f t="shared" si="6"/>
        <v>58.468435148202644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>
        <v>57.279999999999987</v>
      </c>
      <c r="T10" s="17">
        <v>10111.51</v>
      </c>
      <c r="U10" s="17">
        <v>11422.01</v>
      </c>
      <c r="V10" s="17">
        <v>11964.51</v>
      </c>
      <c r="W10" s="17">
        <v>12769.01</v>
      </c>
      <c r="X10" s="17">
        <v>12790.2</v>
      </c>
      <c r="Y10" s="17">
        <v>14346.2</v>
      </c>
      <c r="Z10" s="17">
        <v>14372.94</v>
      </c>
      <c r="AA10" s="17">
        <v>14402.84</v>
      </c>
      <c r="AB10" s="17">
        <v>14402.84</v>
      </c>
      <c r="AC10" s="17">
        <v>14402.84</v>
      </c>
      <c r="AD10" s="17">
        <v>14402.84</v>
      </c>
      <c r="AE10" s="17">
        <v>14402.84</v>
      </c>
      <c r="AF10" s="17">
        <v>14402.84</v>
      </c>
      <c r="AG10" s="17">
        <v>14402.84</v>
      </c>
      <c r="AH10" s="17">
        <v>14402.84</v>
      </c>
      <c r="AI10" s="17">
        <v>14402.84</v>
      </c>
      <c r="AJ10" s="17">
        <v>14402.84</v>
      </c>
      <c r="AK10" s="17">
        <v>14402.84</v>
      </c>
      <c r="AL10" s="17">
        <v>14402.84</v>
      </c>
      <c r="AM10" s="17">
        <v>14402.84</v>
      </c>
      <c r="AN10" s="17">
        <v>14402.84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12163.1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12163.1</v>
      </c>
      <c r="H11" s="14">
        <f t="shared" si="4"/>
        <v>0</v>
      </c>
      <c r="I11" s="13">
        <v>23784.6325</v>
      </c>
      <c r="J11" s="13">
        <f t="shared" si="5"/>
        <v>51.138481958886686</v>
      </c>
      <c r="K11" s="13">
        <f t="shared" si="6"/>
        <v>51.138481958886693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>
        <v>895.24</v>
      </c>
      <c r="T11" s="17">
        <v>9618.7099999999991</v>
      </c>
      <c r="U11" s="17">
        <v>11562.98</v>
      </c>
      <c r="V11" s="17">
        <v>11929.96</v>
      </c>
      <c r="W11" s="17">
        <v>12127.35</v>
      </c>
      <c r="X11" s="17">
        <v>12127.35</v>
      </c>
      <c r="Y11" s="17">
        <v>12163.1</v>
      </c>
      <c r="Z11" s="17">
        <v>12163.1</v>
      </c>
      <c r="AA11" s="17">
        <v>12163.1</v>
      </c>
      <c r="AB11" s="17">
        <v>12163.1</v>
      </c>
      <c r="AC11" s="17">
        <v>12163.1</v>
      </c>
      <c r="AD11" s="17">
        <v>12163.1</v>
      </c>
      <c r="AE11" s="17">
        <v>12163.1</v>
      </c>
      <c r="AF11" s="17">
        <v>12163.1</v>
      </c>
      <c r="AG11" s="17">
        <v>12163.1</v>
      </c>
      <c r="AH11" s="17">
        <v>12163.1</v>
      </c>
      <c r="AI11" s="17">
        <v>12163.1</v>
      </c>
      <c r="AJ11" s="17">
        <v>12163.1</v>
      </c>
      <c r="AK11" s="17">
        <v>12163.1</v>
      </c>
      <c r="AL11" s="17">
        <v>12163.1</v>
      </c>
      <c r="AM11" s="17">
        <v>12163.1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9539.1299999999992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9539.1299999999992</v>
      </c>
      <c r="H12" s="14">
        <f t="shared" si="4"/>
        <v>0</v>
      </c>
      <c r="I12" s="13">
        <v>22692.455833333341</v>
      </c>
      <c r="J12" s="13">
        <f t="shared" si="5"/>
        <v>42.036569642620194</v>
      </c>
      <c r="K12" s="13">
        <f t="shared" si="6"/>
        <v>42.036569642620201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>
        <v>541.86</v>
      </c>
      <c r="T12" s="17">
        <v>5744.24</v>
      </c>
      <c r="U12" s="17">
        <v>8899.2099999999991</v>
      </c>
      <c r="V12" s="17">
        <v>9134.7099999999991</v>
      </c>
      <c r="W12" s="17">
        <v>9134.7099999999991</v>
      </c>
      <c r="X12" s="17">
        <v>9171.6099999999988</v>
      </c>
      <c r="Y12" s="17">
        <v>9409.659999999998</v>
      </c>
      <c r="Z12" s="17">
        <v>9409.659999999998</v>
      </c>
      <c r="AA12" s="17">
        <v>9409.659999999998</v>
      </c>
      <c r="AB12" s="17">
        <v>9482.0099999999984</v>
      </c>
      <c r="AC12" s="17">
        <v>9482.0099999999984</v>
      </c>
      <c r="AD12" s="17">
        <v>9482.0099999999984</v>
      </c>
      <c r="AE12" s="17">
        <v>9539.1299999999992</v>
      </c>
      <c r="AF12" s="17">
        <v>9539.1299999999992</v>
      </c>
      <c r="AG12" s="17">
        <v>9539.1299999999992</v>
      </c>
      <c r="AH12" s="17">
        <v>9539.1299999999992</v>
      </c>
      <c r="AI12" s="17">
        <v>9539.1299999999992</v>
      </c>
      <c r="AJ12" s="17">
        <v>9539.1299999999992</v>
      </c>
      <c r="AK12" s="17">
        <v>9539.1299999999992</v>
      </c>
      <c r="AL12" s="17">
        <v>9539.1299999999992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13444.95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13444.95</v>
      </c>
      <c r="H13" s="14">
        <f t="shared" si="4"/>
        <v>0</v>
      </c>
      <c r="I13" s="13">
        <v>21360.85083333333</v>
      </c>
      <c r="J13" s="13">
        <f t="shared" si="5"/>
        <v>62.942015301278779</v>
      </c>
      <c r="K13" s="13">
        <f t="shared" si="6"/>
        <v>62.942015301278786</v>
      </c>
      <c r="L13" s="13">
        <f t="shared" si="7"/>
        <v>0</v>
      </c>
      <c r="M13" s="13"/>
      <c r="N13" s="13"/>
      <c r="O13" s="13"/>
      <c r="P13" s="13"/>
      <c r="R13" s="16">
        <f t="shared" si="8"/>
        <v>44986</v>
      </c>
      <c r="S13" s="17">
        <v>535.26</v>
      </c>
      <c r="T13" s="17">
        <v>3819.91</v>
      </c>
      <c r="U13" s="17">
        <v>4804.71</v>
      </c>
      <c r="V13" s="17">
        <v>4886.8</v>
      </c>
      <c r="W13" s="17">
        <v>5003.5700000000006</v>
      </c>
      <c r="X13" s="17">
        <v>9724.9500000000007</v>
      </c>
      <c r="Y13" s="17">
        <v>9724.9500000000007</v>
      </c>
      <c r="Z13" s="17">
        <v>9724.9500000000007</v>
      </c>
      <c r="AA13" s="17">
        <v>9724.9500000000007</v>
      </c>
      <c r="AB13" s="17">
        <v>9724.9500000000007</v>
      </c>
      <c r="AC13" s="17">
        <v>13444.95</v>
      </c>
      <c r="AD13" s="17">
        <v>13444.95</v>
      </c>
      <c r="AE13" s="17">
        <v>13444.95</v>
      </c>
      <c r="AF13" s="17">
        <v>13444.95</v>
      </c>
      <c r="AG13" s="17">
        <v>13444.95</v>
      </c>
      <c r="AH13" s="17">
        <v>13444.95</v>
      </c>
      <c r="AI13" s="17">
        <v>13444.95</v>
      </c>
      <c r="AJ13" s="17">
        <v>13444.95</v>
      </c>
      <c r="AK13" s="17">
        <v>13444.95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19461.560000000001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19461.560000000001</v>
      </c>
      <c r="H14" s="14">
        <f t="shared" si="4"/>
        <v>0</v>
      </c>
      <c r="I14" s="13">
        <v>21157.324166666669</v>
      </c>
      <c r="J14" s="13">
        <f t="shared" si="5"/>
        <v>91.984978094071366</v>
      </c>
      <c r="K14" s="13">
        <f t="shared" si="6"/>
        <v>91.984978094071352</v>
      </c>
      <c r="L14" s="13">
        <f t="shared" si="7"/>
        <v>0</v>
      </c>
      <c r="M14" s="13"/>
      <c r="N14" s="13"/>
      <c r="O14" s="13"/>
      <c r="P14" s="13"/>
      <c r="R14" s="16">
        <f t="shared" si="8"/>
        <v>45017</v>
      </c>
      <c r="S14" s="17">
        <v>203.92</v>
      </c>
      <c r="T14" s="17">
        <v>5316.15</v>
      </c>
      <c r="U14" s="17">
        <v>6130.3499999999995</v>
      </c>
      <c r="V14" s="17">
        <v>7918.77</v>
      </c>
      <c r="W14" s="17">
        <v>19234.02</v>
      </c>
      <c r="X14" s="17">
        <v>19362.14</v>
      </c>
      <c r="Y14" s="17">
        <v>19362.14</v>
      </c>
      <c r="Z14" s="17">
        <v>19362.14</v>
      </c>
      <c r="AA14" s="17">
        <v>19362.14</v>
      </c>
      <c r="AB14" s="17">
        <v>19461.560000000001</v>
      </c>
      <c r="AC14" s="17">
        <v>19461.560000000001</v>
      </c>
      <c r="AD14" s="17">
        <v>19461.560000000001</v>
      </c>
      <c r="AE14" s="17">
        <v>19461.560000000001</v>
      </c>
      <c r="AF14" s="17">
        <v>19461.560000000001</v>
      </c>
      <c r="AG14" s="17">
        <v>19461.560000000001</v>
      </c>
      <c r="AH14" s="17">
        <v>19461.560000000001</v>
      </c>
      <c r="AI14" s="17">
        <v>19461.560000000001</v>
      </c>
      <c r="AJ14" s="17">
        <v>19461.560000000001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28529.68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28529.68</v>
      </c>
      <c r="H15" s="14">
        <f t="shared" si="4"/>
        <v>0</v>
      </c>
      <c r="I15" s="13">
        <v>20162.486666666671</v>
      </c>
      <c r="J15" s="13">
        <f t="shared" si="5"/>
        <v>141.49881644889697</v>
      </c>
      <c r="K15" s="13">
        <f t="shared" si="6"/>
        <v>141.498816448897</v>
      </c>
      <c r="L15" s="13">
        <f t="shared" si="7"/>
        <v>0</v>
      </c>
      <c r="M15" s="13"/>
      <c r="N15" s="13"/>
      <c r="O15" s="13"/>
      <c r="P15" s="13"/>
      <c r="R15" s="16">
        <f t="shared" si="8"/>
        <v>45047</v>
      </c>
      <c r="S15" s="17">
        <v>430.81</v>
      </c>
      <c r="T15" s="17">
        <v>3843.98</v>
      </c>
      <c r="U15" s="17">
        <v>26075.59</v>
      </c>
      <c r="V15" s="17">
        <v>26279.72</v>
      </c>
      <c r="W15" s="17">
        <v>26387.38</v>
      </c>
      <c r="X15" s="17">
        <v>26728.799999999999</v>
      </c>
      <c r="Y15" s="17">
        <v>26728.799999999999</v>
      </c>
      <c r="Z15" s="17">
        <v>26728.799999999999</v>
      </c>
      <c r="AA15" s="17">
        <v>27028.799999999999</v>
      </c>
      <c r="AB15" s="17">
        <v>27028.799999999999</v>
      </c>
      <c r="AC15" s="17">
        <v>28528.799999999999</v>
      </c>
      <c r="AD15" s="17">
        <v>28528.799999999999</v>
      </c>
      <c r="AE15" s="17">
        <v>28528.799999999999</v>
      </c>
      <c r="AF15" s="17">
        <v>28528.799999999999</v>
      </c>
      <c r="AG15" s="17">
        <v>28528.799999999999</v>
      </c>
      <c r="AH15" s="17">
        <v>28528.799999999999</v>
      </c>
      <c r="AI15" s="17">
        <v>28529.68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12336.73</v>
      </c>
      <c r="C16" s="13">
        <f>++'Completion Factors'!J22</f>
        <v>0.99998832717892938</v>
      </c>
      <c r="D16" s="13">
        <f t="shared" si="1"/>
        <v>0.14400612284420325</v>
      </c>
      <c r="E16" s="13">
        <f t="shared" si="2"/>
        <v>0.14400612284420325</v>
      </c>
      <c r="F16" s="13"/>
      <c r="G16" s="13">
        <f t="shared" si="3"/>
        <v>12336.874006122844</v>
      </c>
      <c r="H16" s="14">
        <f t="shared" si="4"/>
        <v>0.14400612284407543</v>
      </c>
      <c r="I16" s="13">
        <v>19338.824166666669</v>
      </c>
      <c r="J16" s="13">
        <f t="shared" si="5"/>
        <v>63.793299426069943</v>
      </c>
      <c r="K16" s="13">
        <f t="shared" si="6"/>
        <v>63.792554778300236</v>
      </c>
      <c r="L16" s="13">
        <f t="shared" si="7"/>
        <v>7.4464776970728508E-4</v>
      </c>
      <c r="M16" s="13"/>
      <c r="N16" s="13"/>
      <c r="O16" s="13"/>
      <c r="P16" s="13"/>
      <c r="R16" s="16">
        <f t="shared" si="8"/>
        <v>45078</v>
      </c>
      <c r="S16" s="17">
        <v>1150.31</v>
      </c>
      <c r="T16" s="17">
        <v>5769.5300000000007</v>
      </c>
      <c r="U16" s="17">
        <v>8529.7200000000012</v>
      </c>
      <c r="V16" s="17">
        <v>8681.7800000000007</v>
      </c>
      <c r="W16" s="17">
        <v>8770.5600000000013</v>
      </c>
      <c r="X16" s="17">
        <v>8770.5600000000013</v>
      </c>
      <c r="Y16" s="17">
        <v>8799.4300000000021</v>
      </c>
      <c r="Z16" s="17">
        <v>12336.73</v>
      </c>
      <c r="AA16" s="17">
        <v>12336.73</v>
      </c>
      <c r="AB16" s="17">
        <v>12336.73</v>
      </c>
      <c r="AC16" s="17">
        <v>12336.73</v>
      </c>
      <c r="AD16" s="17">
        <v>12336.73</v>
      </c>
      <c r="AE16" s="17">
        <v>12336.73</v>
      </c>
      <c r="AF16" s="17">
        <v>12336.73</v>
      </c>
      <c r="AG16" s="17">
        <v>12336.73</v>
      </c>
      <c r="AH16" s="17">
        <v>12336.73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5888.5599999999986</v>
      </c>
      <c r="C17" s="13">
        <f>++'Completion Factors'!J21</f>
        <v>0.99998832717892938</v>
      </c>
      <c r="D17" s="13">
        <f t="shared" si="1"/>
        <v>6.873690959723211E-2</v>
      </c>
      <c r="E17" s="13">
        <f t="shared" si="2"/>
        <v>6.873690959723211E-2</v>
      </c>
      <c r="F17" s="13"/>
      <c r="G17" s="13">
        <f t="shared" si="3"/>
        <v>5888.6287369095962</v>
      </c>
      <c r="H17" s="14">
        <f t="shared" si="4"/>
        <v>6.8736909597646445E-2</v>
      </c>
      <c r="I17" s="13">
        <v>19304.613333333331</v>
      </c>
      <c r="J17" s="13">
        <f t="shared" si="5"/>
        <v>30.503738330472977</v>
      </c>
      <c r="K17" s="13">
        <f t="shared" si="6"/>
        <v>30.503382265793462</v>
      </c>
      <c r="L17" s="13">
        <f t="shared" si="7"/>
        <v>3.5606467951510012E-4</v>
      </c>
      <c r="M17" s="13"/>
      <c r="N17" s="13"/>
      <c r="O17" s="13"/>
      <c r="P17" s="13"/>
      <c r="R17" s="16">
        <f t="shared" si="8"/>
        <v>45108</v>
      </c>
      <c r="S17" s="17">
        <v>576.23</v>
      </c>
      <c r="T17" s="17">
        <v>4810.3999999999996</v>
      </c>
      <c r="U17" s="17">
        <v>5516.94</v>
      </c>
      <c r="V17" s="17">
        <v>5866.9299999999994</v>
      </c>
      <c r="W17" s="17">
        <v>5866.9299999999994</v>
      </c>
      <c r="X17" s="17">
        <v>5882.15</v>
      </c>
      <c r="Y17" s="17">
        <v>5888.5599999999986</v>
      </c>
      <c r="Z17" s="17">
        <v>5888.5599999999986</v>
      </c>
      <c r="AA17" s="17">
        <v>5888.5599999999986</v>
      </c>
      <c r="AB17" s="17">
        <v>5888.5599999999986</v>
      </c>
      <c r="AC17" s="17">
        <v>5888.5599999999986</v>
      </c>
      <c r="AD17" s="17">
        <v>5888.5599999999986</v>
      </c>
      <c r="AE17" s="17">
        <v>5888.5599999999986</v>
      </c>
      <c r="AF17" s="17">
        <v>5888.5599999999986</v>
      </c>
      <c r="AG17" s="17">
        <v>5888.5599999999986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7675.4499999999989</v>
      </c>
      <c r="C18" s="13">
        <f>++'Completion Factors'!J20</f>
        <v>0.99998832717892938</v>
      </c>
      <c r="D18" s="13">
        <f t="shared" si="1"/>
        <v>8.9595200315200199E-2</v>
      </c>
      <c r="E18" s="13">
        <f t="shared" si="2"/>
        <v>8.9595200315200199E-2</v>
      </c>
      <c r="F18" s="13"/>
      <c r="G18" s="13">
        <f t="shared" si="3"/>
        <v>7675.5395952003137</v>
      </c>
      <c r="H18" s="14">
        <f t="shared" si="4"/>
        <v>8.9595200314761314E-2</v>
      </c>
      <c r="I18" s="13">
        <v>18995.066666666669</v>
      </c>
      <c r="J18" s="13">
        <f t="shared" si="5"/>
        <v>40.408068736445493</v>
      </c>
      <c r="K18" s="13">
        <f t="shared" si="6"/>
        <v>40.407597060289326</v>
      </c>
      <c r="L18" s="13">
        <f t="shared" si="7"/>
        <v>4.7167615616672265E-4</v>
      </c>
      <c r="M18" s="13"/>
      <c r="N18" s="13"/>
      <c r="O18" s="13"/>
      <c r="P18" s="13"/>
      <c r="R18" s="16">
        <f t="shared" si="8"/>
        <v>45139</v>
      </c>
      <c r="S18" s="17">
        <v>966.78</v>
      </c>
      <c r="T18" s="17">
        <v>5327.2599999999993</v>
      </c>
      <c r="U18" s="17">
        <v>5710.9499999999989</v>
      </c>
      <c r="V18" s="17">
        <v>7400.1299999999992</v>
      </c>
      <c r="W18" s="17">
        <v>7440.4999999999991</v>
      </c>
      <c r="X18" s="17">
        <v>7665.2899999999991</v>
      </c>
      <c r="Y18" s="17">
        <v>7665.2899999999991</v>
      </c>
      <c r="Z18" s="17">
        <v>7665.2899999999991</v>
      </c>
      <c r="AA18" s="17">
        <v>7665.2899999999991</v>
      </c>
      <c r="AB18" s="17">
        <v>7665.2899999999991</v>
      </c>
      <c r="AC18" s="17">
        <v>7675.4499999999989</v>
      </c>
      <c r="AD18" s="17">
        <v>7675.4499999999989</v>
      </c>
      <c r="AE18" s="17">
        <v>7675.4499999999989</v>
      </c>
      <c r="AF18" s="17">
        <v>7675.4499999999989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7352.829999999999</v>
      </c>
      <c r="C19" s="13">
        <f>++'Completion Factors'!J19</f>
        <v>0.99998832717892938</v>
      </c>
      <c r="D19" s="13">
        <f t="shared" si="1"/>
        <v>8.5829270822376985E-2</v>
      </c>
      <c r="E19" s="13">
        <f t="shared" si="2"/>
        <v>8.5829270822376985E-2</v>
      </c>
      <c r="F19" s="13"/>
      <c r="G19" s="13">
        <f t="shared" si="3"/>
        <v>7352.9158292708216</v>
      </c>
      <c r="H19" s="14">
        <f t="shared" si="4"/>
        <v>8.582927082261449E-2</v>
      </c>
      <c r="I19" s="13">
        <v>18959.854166666672</v>
      </c>
      <c r="J19" s="13">
        <f t="shared" si="5"/>
        <v>38.781499924181837</v>
      </c>
      <c r="K19" s="13">
        <f t="shared" si="6"/>
        <v>38.781047234672364</v>
      </c>
      <c r="L19" s="13">
        <f t="shared" si="7"/>
        <v>4.5268950947274789E-4</v>
      </c>
      <c r="M19" s="13">
        <f t="shared" ref="M19:M31" si="9">SUM(G8:G19)/SUM(I8:I19)*100</f>
        <v>77.192536136837347</v>
      </c>
      <c r="N19" s="18"/>
      <c r="O19" s="13"/>
      <c r="P19" s="13"/>
      <c r="R19" s="16">
        <f t="shared" si="8"/>
        <v>45170</v>
      </c>
      <c r="S19" s="17">
        <v>407.73</v>
      </c>
      <c r="T19" s="17">
        <v>4573.58</v>
      </c>
      <c r="U19" s="17">
        <v>5459.19</v>
      </c>
      <c r="V19" s="17">
        <v>5578.1799999999994</v>
      </c>
      <c r="W19" s="17">
        <v>5668.2099999999991</v>
      </c>
      <c r="X19" s="17">
        <v>7269.9199999999992</v>
      </c>
      <c r="Y19" s="17">
        <v>7269.9199999999992</v>
      </c>
      <c r="Z19" s="17">
        <v>7269.9199999999992</v>
      </c>
      <c r="AA19" s="17">
        <v>7269.9199999999992</v>
      </c>
      <c r="AB19" s="17">
        <v>7269.9199999999992</v>
      </c>
      <c r="AC19" s="17">
        <v>7302.079999999999</v>
      </c>
      <c r="AD19" s="17">
        <v>7302.079999999999</v>
      </c>
      <c r="AE19" s="17">
        <v>7352.829999999999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31928.51</v>
      </c>
      <c r="C20" s="13">
        <f>++'Completion Factors'!J18</f>
        <v>0.99846206153201955</v>
      </c>
      <c r="D20" s="13">
        <f t="shared" si="1"/>
        <v>49.179719136202429</v>
      </c>
      <c r="E20" s="13">
        <f t="shared" si="2"/>
        <v>49.179719136202429</v>
      </c>
      <c r="F20" s="13"/>
      <c r="G20" s="13">
        <f t="shared" si="3"/>
        <v>31977.6897191362</v>
      </c>
      <c r="H20" s="14">
        <f t="shared" si="4"/>
        <v>49.179719136202038</v>
      </c>
      <c r="I20" s="13">
        <v>18674.728333333329</v>
      </c>
      <c r="J20" s="13">
        <f t="shared" si="5"/>
        <v>171.23509990802833</v>
      </c>
      <c r="K20" s="13">
        <f t="shared" si="6"/>
        <v>170.97175086081131</v>
      </c>
      <c r="L20" s="13">
        <f t="shared" si="7"/>
        <v>0.26334904721701946</v>
      </c>
      <c r="M20" s="13">
        <f t="shared" si="9"/>
        <v>77.173154339882103</v>
      </c>
      <c r="N20" s="18">
        <f t="shared" ref="N20:N31" si="10">J20/J8</f>
        <v>1.1571779064222376</v>
      </c>
      <c r="O20" s="18">
        <f t="shared" ref="O20:O31" si="11">I20/I8</f>
        <v>0.75057842437798949</v>
      </c>
      <c r="P20" s="13"/>
      <c r="R20" s="16">
        <f t="shared" si="8"/>
        <v>45200</v>
      </c>
      <c r="S20" s="17">
        <v>332.74</v>
      </c>
      <c r="T20" s="17">
        <v>7527.8</v>
      </c>
      <c r="U20" s="17">
        <v>11025.55</v>
      </c>
      <c r="V20" s="17">
        <v>31657.73</v>
      </c>
      <c r="W20" s="17">
        <v>31732.73</v>
      </c>
      <c r="X20" s="17">
        <v>31732.73</v>
      </c>
      <c r="Y20" s="17">
        <v>31732.73</v>
      </c>
      <c r="Z20" s="17">
        <v>31791.79</v>
      </c>
      <c r="AA20" s="17">
        <v>31928.51</v>
      </c>
      <c r="AB20" s="17">
        <v>31928.51</v>
      </c>
      <c r="AC20" s="17">
        <v>31928.51</v>
      </c>
      <c r="AD20" s="17">
        <v>31928.51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13077.34</v>
      </c>
      <c r="C21" s="13">
        <f>++'Completion Factors'!J17</f>
        <v>0.99846206153201955</v>
      </c>
      <c r="D21" s="13">
        <f t="shared" si="1"/>
        <v>20.143123128784445</v>
      </c>
      <c r="E21" s="13">
        <f t="shared" si="2"/>
        <v>20.143123128784445</v>
      </c>
      <c r="F21" s="13"/>
      <c r="G21" s="13">
        <f t="shared" si="3"/>
        <v>13097.483123128784</v>
      </c>
      <c r="H21" s="14">
        <f t="shared" si="4"/>
        <v>20.143123128784282</v>
      </c>
      <c r="I21" s="13">
        <v>18101.9375</v>
      </c>
      <c r="J21" s="13">
        <f t="shared" si="5"/>
        <v>72.354040130393685</v>
      </c>
      <c r="K21" s="13">
        <f t="shared" si="6"/>
        <v>72.24276406876335</v>
      </c>
      <c r="L21" s="13">
        <f t="shared" si="7"/>
        <v>0.11127606163033477</v>
      </c>
      <c r="M21" s="13">
        <f t="shared" si="9"/>
        <v>71.154679036759703</v>
      </c>
      <c r="N21" s="18">
        <f t="shared" si="10"/>
        <v>0.5396736351724174</v>
      </c>
      <c r="O21" s="18">
        <f t="shared" si="11"/>
        <v>0.7355007335089655</v>
      </c>
      <c r="P21" s="13"/>
      <c r="R21" s="16">
        <f t="shared" si="8"/>
        <v>45231</v>
      </c>
      <c r="S21" s="17">
        <v>1200.8599999999999</v>
      </c>
      <c r="T21" s="17">
        <v>5541.19</v>
      </c>
      <c r="U21" s="17">
        <v>9706.4500000000007</v>
      </c>
      <c r="V21" s="17">
        <v>9803.7200000000012</v>
      </c>
      <c r="W21" s="17">
        <v>9803.7200000000012</v>
      </c>
      <c r="X21" s="17">
        <v>9803.7200000000012</v>
      </c>
      <c r="Y21" s="17">
        <v>9803.7200000000012</v>
      </c>
      <c r="Z21" s="17">
        <v>11444.53</v>
      </c>
      <c r="AA21" s="17">
        <v>13072.5</v>
      </c>
      <c r="AB21" s="17">
        <v>13077.34</v>
      </c>
      <c r="AC21" s="17">
        <v>13077.34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5611.3200000000006</v>
      </c>
      <c r="C22" s="13">
        <f>++'Completion Factors'!J16</f>
        <v>0.9978849471552198</v>
      </c>
      <c r="D22" s="13">
        <f t="shared" si="1"/>
        <v>11.893393484695855</v>
      </c>
      <c r="E22" s="13">
        <f t="shared" si="2"/>
        <v>11.893393484695855</v>
      </c>
      <c r="F22" s="13"/>
      <c r="G22" s="13">
        <f t="shared" si="3"/>
        <v>5623.2133934846961</v>
      </c>
      <c r="H22" s="14">
        <f t="shared" si="4"/>
        <v>11.89339348469548</v>
      </c>
      <c r="I22" s="13">
        <v>18045.39916666667</v>
      </c>
      <c r="J22" s="13">
        <f t="shared" si="5"/>
        <v>31.161479674397313</v>
      </c>
      <c r="K22" s="13">
        <f t="shared" si="6"/>
        <v>31.095571498164421</v>
      </c>
      <c r="L22" s="13">
        <f t="shared" si="7"/>
        <v>6.5908176232891691E-2</v>
      </c>
      <c r="M22" s="13">
        <f t="shared" si="9"/>
        <v>69.453833690781451</v>
      </c>
      <c r="N22" s="18">
        <f t="shared" si="10"/>
        <v>0.53296243683298294</v>
      </c>
      <c r="O22" s="18">
        <f t="shared" si="11"/>
        <v>0.73255430935820998</v>
      </c>
      <c r="P22" s="13"/>
      <c r="R22" s="16">
        <f t="shared" si="8"/>
        <v>45261</v>
      </c>
      <c r="S22" s="17"/>
      <c r="T22" s="17">
        <v>5210.08</v>
      </c>
      <c r="U22" s="17">
        <v>5413.47</v>
      </c>
      <c r="V22" s="17">
        <v>5413.47</v>
      </c>
      <c r="W22" s="17">
        <v>5413.47</v>
      </c>
      <c r="X22" s="17">
        <v>5413.47</v>
      </c>
      <c r="Y22" s="17">
        <v>5593.0300000000007</v>
      </c>
      <c r="Z22" s="17">
        <v>5593.0300000000007</v>
      </c>
      <c r="AA22" s="17">
        <v>5593.0300000000007</v>
      </c>
      <c r="AB22" s="17">
        <v>5611.3200000000006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15768.6</v>
      </c>
      <c r="C23" s="13">
        <f>++'Completion Factors'!J15</f>
        <v>0.99749534402918894</v>
      </c>
      <c r="D23" s="13">
        <f t="shared" si="1"/>
        <v>39.594087709521247</v>
      </c>
      <c r="E23" s="13">
        <f t="shared" si="2"/>
        <v>39.594087709521247</v>
      </c>
      <c r="F23" s="13"/>
      <c r="G23" s="13">
        <f t="shared" si="3"/>
        <v>15808.194087709522</v>
      </c>
      <c r="H23" s="14">
        <f t="shared" si="4"/>
        <v>39.594087709521773</v>
      </c>
      <c r="I23" s="13">
        <v>17623.357499999998</v>
      </c>
      <c r="J23" s="13">
        <f t="shared" si="5"/>
        <v>89.700240647728577</v>
      </c>
      <c r="K23" s="13">
        <f t="shared" si="6"/>
        <v>89.47557240440706</v>
      </c>
      <c r="L23" s="13">
        <f t="shared" si="7"/>
        <v>0.22466824332151702</v>
      </c>
      <c r="M23" s="13">
        <f t="shared" si="9"/>
        <v>72.834279313849578</v>
      </c>
      <c r="N23" s="18">
        <f t="shared" si="10"/>
        <v>1.7540653772210919</v>
      </c>
      <c r="O23" s="18">
        <f t="shared" si="11"/>
        <v>0.74095563595527481</v>
      </c>
      <c r="P23" s="13"/>
      <c r="R23" s="16">
        <f t="shared" si="8"/>
        <v>45292</v>
      </c>
      <c r="S23" s="17">
        <v>1182.75</v>
      </c>
      <c r="T23" s="17">
        <v>7384.45</v>
      </c>
      <c r="U23" s="17">
        <v>7637.37</v>
      </c>
      <c r="V23" s="17">
        <v>9420.17</v>
      </c>
      <c r="W23" s="17">
        <v>9420.17</v>
      </c>
      <c r="X23" s="17">
        <v>11257.4</v>
      </c>
      <c r="Y23" s="17">
        <v>14116.69</v>
      </c>
      <c r="Z23" s="17">
        <v>15748.69</v>
      </c>
      <c r="AA23" s="17">
        <v>15768.6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9271.7000000000007</v>
      </c>
      <c r="C24" s="13">
        <f>++'Completion Factors'!J14</f>
        <v>0.96249265244032012</v>
      </c>
      <c r="D24" s="13">
        <f t="shared" si="1"/>
        <v>361.30860166815376</v>
      </c>
      <c r="E24" s="13">
        <f t="shared" si="2"/>
        <v>361.30860166815376</v>
      </c>
      <c r="F24" s="19">
        <v>0</v>
      </c>
      <c r="G24" s="13">
        <f t="shared" si="3"/>
        <v>9633.0086016681544</v>
      </c>
      <c r="H24" s="14">
        <f t="shared" si="4"/>
        <v>361.30860166815364</v>
      </c>
      <c r="I24" s="13">
        <v>16908.89</v>
      </c>
      <c r="J24" s="13">
        <f t="shared" si="5"/>
        <v>56.970082611384633</v>
      </c>
      <c r="K24" s="13">
        <f t="shared" si="6"/>
        <v>54.833285922375751</v>
      </c>
      <c r="L24" s="13">
        <f t="shared" si="7"/>
        <v>2.1367966890088823</v>
      </c>
      <c r="M24" s="13">
        <f t="shared" si="9"/>
        <v>74.717774186592393</v>
      </c>
      <c r="N24" s="18">
        <f t="shared" si="10"/>
        <v>1.3552505139149982</v>
      </c>
      <c r="O24" s="18">
        <f t="shared" si="11"/>
        <v>0.74513266101248676</v>
      </c>
      <c r="P24" s="13"/>
      <c r="R24" s="16">
        <f t="shared" si="8"/>
        <v>45323</v>
      </c>
      <c r="S24" s="17">
        <v>176.1</v>
      </c>
      <c r="T24" s="17">
        <v>298.77999999999997</v>
      </c>
      <c r="U24" s="17">
        <v>1015.34</v>
      </c>
      <c r="V24" s="17">
        <v>1015.34</v>
      </c>
      <c r="W24" s="17">
        <v>4854.66</v>
      </c>
      <c r="X24" s="17">
        <v>6484.52</v>
      </c>
      <c r="Y24" s="17">
        <v>6600.88</v>
      </c>
      <c r="Z24" s="17">
        <v>9271.7000000000007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8733.82</v>
      </c>
      <c r="C25" s="13">
        <f>++'Completion Factors'!J13</f>
        <v>0.85758538634894765</v>
      </c>
      <c r="D25" s="13">
        <f t="shared" si="1"/>
        <v>1450.3787270597541</v>
      </c>
      <c r="E25" s="13">
        <f t="shared" si="2"/>
        <v>1450.3787270597541</v>
      </c>
      <c r="F25" s="19">
        <v>0</v>
      </c>
      <c r="G25" s="13">
        <f t="shared" si="3"/>
        <v>10184.198727059753</v>
      </c>
      <c r="H25" s="14">
        <f t="shared" si="4"/>
        <v>1450.3787270597531</v>
      </c>
      <c r="I25" s="13">
        <v>15826.14333333333</v>
      </c>
      <c r="J25" s="13">
        <f t="shared" si="5"/>
        <v>64.350477008568447</v>
      </c>
      <c r="K25" s="13">
        <f t="shared" si="6"/>
        <v>55.18602868713225</v>
      </c>
      <c r="L25" s="13">
        <f t="shared" si="7"/>
        <v>9.1644483214361969</v>
      </c>
      <c r="M25" s="13">
        <f t="shared" si="9"/>
        <v>75.109824553912276</v>
      </c>
      <c r="N25" s="18">
        <f t="shared" si="10"/>
        <v>1.0223771307694536</v>
      </c>
      <c r="O25" s="18">
        <f t="shared" si="11"/>
        <v>0.74089480127995833</v>
      </c>
      <c r="P25" s="13"/>
      <c r="R25" s="16">
        <f t="shared" si="8"/>
        <v>45352</v>
      </c>
      <c r="S25" s="17"/>
      <c r="T25" s="17"/>
      <c r="U25" s="17"/>
      <c r="V25" s="17">
        <v>5108.4400000000014</v>
      </c>
      <c r="W25" s="17">
        <v>6872.43</v>
      </c>
      <c r="X25" s="17">
        <v>8525.44</v>
      </c>
      <c r="Y25" s="17">
        <v>8733.82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28817.51</v>
      </c>
      <c r="C26" s="13">
        <f>++'Completion Factors'!J12</f>
        <v>0.7900204068163813</v>
      </c>
      <c r="D26" s="13">
        <f t="shared" si="1"/>
        <v>7659.4085091415536</v>
      </c>
      <c r="E26" s="13">
        <f t="shared" si="2"/>
        <v>7659.4085091415536</v>
      </c>
      <c r="F26" s="19">
        <v>0</v>
      </c>
      <c r="G26" s="13">
        <f t="shared" si="3"/>
        <v>36476.918509141549</v>
      </c>
      <c r="H26" s="14">
        <f t="shared" si="4"/>
        <v>7659.4085091415509</v>
      </c>
      <c r="I26" s="13">
        <v>15793.34833333333</v>
      </c>
      <c r="J26" s="13">
        <f t="shared" si="5"/>
        <v>230.9638066562087</v>
      </c>
      <c r="K26" s="13">
        <f t="shared" si="6"/>
        <v>182.46612049439804</v>
      </c>
      <c r="L26" s="13">
        <f t="shared" si="7"/>
        <v>48.497686161810662</v>
      </c>
      <c r="M26" s="13">
        <f t="shared" si="9"/>
        <v>84.77490607732382</v>
      </c>
      <c r="N26" s="18">
        <f t="shared" si="10"/>
        <v>2.510886140778402</v>
      </c>
      <c r="O26" s="18">
        <f t="shared" si="11"/>
        <v>0.74647191719148143</v>
      </c>
      <c r="P26" s="13"/>
      <c r="R26" s="16">
        <f t="shared" si="8"/>
        <v>45383</v>
      </c>
      <c r="S26" s="17"/>
      <c r="T26" s="17"/>
      <c r="U26" s="17">
        <v>4756.29</v>
      </c>
      <c r="V26" s="17">
        <v>6992.66</v>
      </c>
      <c r="W26" s="17">
        <v>27053.47</v>
      </c>
      <c r="X26" s="17">
        <v>28817.51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12034.83</v>
      </c>
      <c r="C27" s="13">
        <f>++'Completion Factors'!J11</f>
        <v>0.70520084850357689</v>
      </c>
      <c r="D27" s="13">
        <f t="shared" si="1"/>
        <v>5030.9889444009978</v>
      </c>
      <c r="E27" s="13">
        <f t="shared" si="2"/>
        <v>5030.9889444009978</v>
      </c>
      <c r="F27" s="19">
        <v>0</v>
      </c>
      <c r="G27" s="13">
        <f t="shared" si="3"/>
        <v>17065.818944400999</v>
      </c>
      <c r="H27" s="14">
        <f t="shared" si="4"/>
        <v>5030.9889444009987</v>
      </c>
      <c r="I27" s="13">
        <v>15232.275</v>
      </c>
      <c r="J27" s="13">
        <f t="shared" si="5"/>
        <v>112.0372297926672</v>
      </c>
      <c r="K27" s="13">
        <f t="shared" si="6"/>
        <v>79.008749513779136</v>
      </c>
      <c r="L27" s="13">
        <f t="shared" si="7"/>
        <v>33.028480278888068</v>
      </c>
      <c r="M27" s="13">
        <f t="shared" si="9"/>
        <v>81.351914136298603</v>
      </c>
      <c r="N27" s="18">
        <f t="shared" si="10"/>
        <v>0.79178916548132416</v>
      </c>
      <c r="O27" s="18">
        <f t="shared" si="11"/>
        <v>0.75547601106080486</v>
      </c>
      <c r="P27" s="13"/>
      <c r="R27" s="16">
        <f t="shared" si="8"/>
        <v>45413</v>
      </c>
      <c r="S27" s="17"/>
      <c r="T27" s="17">
        <v>2497.04</v>
      </c>
      <c r="U27" s="17">
        <v>10098.780000000001</v>
      </c>
      <c r="V27" s="17">
        <v>10354.23</v>
      </c>
      <c r="W27" s="17">
        <v>12034.83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3297.62</v>
      </c>
      <c r="C28" s="13">
        <f>++'Completion Factors'!J10</f>
        <v>0.37188833446939562</v>
      </c>
      <c r="D28" s="13">
        <f t="shared" si="1"/>
        <v>5569.611623990012</v>
      </c>
      <c r="E28" s="13">
        <f t="shared" si="2"/>
        <v>5569.611623990012</v>
      </c>
      <c r="F28" s="19">
        <v>0</v>
      </c>
      <c r="G28" s="13">
        <f t="shared" si="3"/>
        <v>8867.2316239900119</v>
      </c>
      <c r="H28" s="14">
        <f t="shared" si="4"/>
        <v>5569.611623990012</v>
      </c>
      <c r="I28" s="13">
        <v>14555.64166666667</v>
      </c>
      <c r="J28" s="13">
        <f t="shared" si="5"/>
        <v>60.91955151861513</v>
      </c>
      <c r="K28" s="13">
        <f t="shared" si="6"/>
        <v>22.655270550880321</v>
      </c>
      <c r="L28" s="13">
        <f t="shared" si="7"/>
        <v>38.264280967734805</v>
      </c>
      <c r="M28" s="13">
        <f t="shared" si="9"/>
        <v>81.554570416903033</v>
      </c>
      <c r="N28" s="18">
        <f t="shared" si="10"/>
        <v>0.95495219821973309</v>
      </c>
      <c r="O28" s="18">
        <f t="shared" si="11"/>
        <v>0.7526642541047287</v>
      </c>
      <c r="P28" s="20"/>
      <c r="R28" s="16">
        <f t="shared" si="8"/>
        <v>45444</v>
      </c>
      <c r="S28" s="17">
        <v>604.13</v>
      </c>
      <c r="T28" s="17">
        <v>1918.73</v>
      </c>
      <c r="U28" s="17">
        <v>3154.87</v>
      </c>
      <c r="V28" s="17">
        <v>3297.62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2357.4</v>
      </c>
      <c r="C29" s="13">
        <f>++'Completion Factors'!J9</f>
        <v>0.32220219482055878</v>
      </c>
      <c r="D29" s="13">
        <f t="shared" si="1"/>
        <v>4959.1237167701047</v>
      </c>
      <c r="E29" s="13">
        <f t="shared" si="2"/>
        <v>4959.1237167701047</v>
      </c>
      <c r="F29" s="13">
        <f>ROUND(+I29*J29/100,0)-D29-B29</f>
        <v>3867.4762832298952</v>
      </c>
      <c r="G29" s="13">
        <f t="shared" si="3"/>
        <v>11184</v>
      </c>
      <c r="H29" s="14">
        <f t="shared" si="4"/>
        <v>8826.6</v>
      </c>
      <c r="I29" s="13">
        <v>13979.56583333333</v>
      </c>
      <c r="J29" s="19">
        <v>80</v>
      </c>
      <c r="K29" s="13">
        <f t="shared" si="6"/>
        <v>16.863184651836175</v>
      </c>
      <c r="L29" s="13">
        <f t="shared" si="7"/>
        <v>63.136815348163822</v>
      </c>
      <c r="M29" s="13">
        <f t="shared" si="9"/>
        <v>86.30956361341434</v>
      </c>
      <c r="N29" s="18">
        <f t="shared" si="10"/>
        <v>2.6226293686790734</v>
      </c>
      <c r="O29" s="18">
        <f t="shared" si="11"/>
        <v>0.72415673870011033</v>
      </c>
      <c r="P29" s="13"/>
      <c r="R29" s="16">
        <f t="shared" si="8"/>
        <v>45474</v>
      </c>
      <c r="S29" s="17">
        <v>824.88</v>
      </c>
      <c r="T29" s="17">
        <v>2038.22</v>
      </c>
      <c r="U29" s="17">
        <v>2357.4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3782.7</v>
      </c>
      <c r="C30" s="13">
        <f>++'Completion Factors'!J8</f>
        <v>0.13222863094883519</v>
      </c>
      <c r="D30" s="13">
        <f t="shared" si="1"/>
        <v>24824.56888614377</v>
      </c>
      <c r="E30" s="13">
        <f t="shared" si="2"/>
        <v>24824.56888614377</v>
      </c>
      <c r="F30" s="13">
        <f>ROUND(+I30*J30/100,0)-D30-B30</f>
        <v>-17456.268886143771</v>
      </c>
      <c r="G30" s="13">
        <f t="shared" si="3"/>
        <v>11151</v>
      </c>
      <c r="H30" s="14">
        <f t="shared" si="4"/>
        <v>7368.3</v>
      </c>
      <c r="I30" s="13">
        <v>13938.71416666667</v>
      </c>
      <c r="J30" s="19">
        <v>80</v>
      </c>
      <c r="K30" s="13">
        <f t="shared" si="6"/>
        <v>27.138084293643288</v>
      </c>
      <c r="L30" s="13">
        <f t="shared" si="7"/>
        <v>52.861915706356712</v>
      </c>
      <c r="M30" s="13">
        <f t="shared" si="9"/>
        <v>90.276160422699419</v>
      </c>
      <c r="N30" s="18">
        <f t="shared" si="10"/>
        <v>1.9798026112503893</v>
      </c>
      <c r="O30" s="18">
        <f t="shared" si="11"/>
        <v>0.73380706744909219</v>
      </c>
      <c r="P30" s="13"/>
      <c r="R30" s="16">
        <f t="shared" si="8"/>
        <v>45505</v>
      </c>
      <c r="S30" s="17">
        <v>915.16000000000008</v>
      </c>
      <c r="T30" s="17">
        <v>3782.7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>
        <v>212.92</v>
      </c>
      <c r="C31" s="13">
        <f>+'Completion Factors'!J7</f>
        <v>4.0049148192919708E-2</v>
      </c>
      <c r="D31" s="13">
        <f t="shared" si="1"/>
        <v>5103.5476305810198</v>
      </c>
      <c r="E31" s="13">
        <f t="shared" si="2"/>
        <v>5103.5476305810198</v>
      </c>
      <c r="F31" s="13">
        <f>ROUND(+I31*J31/100,0)-D31-B31</f>
        <v>5814.5323694189801</v>
      </c>
      <c r="G31" s="13">
        <f t="shared" si="3"/>
        <v>11131</v>
      </c>
      <c r="H31" s="14">
        <f t="shared" si="4"/>
        <v>10918.08</v>
      </c>
      <c r="I31" s="13">
        <v>13913.1975</v>
      </c>
      <c r="J31" s="19">
        <v>80</v>
      </c>
      <c r="K31" s="13">
        <f t="shared" si="6"/>
        <v>1.5303455585964334</v>
      </c>
      <c r="L31" s="13">
        <f t="shared" si="7"/>
        <v>78.469654441403563</v>
      </c>
      <c r="M31" s="13">
        <f t="shared" si="9"/>
        <v>94.60342229447528</v>
      </c>
      <c r="N31" s="18">
        <f t="shared" si="10"/>
        <v>2.0628392443923182</v>
      </c>
      <c r="O31" s="18">
        <f t="shared" si="11"/>
        <v>0.73382407784869985</v>
      </c>
      <c r="P31" s="13"/>
      <c r="R31" s="16">
        <f t="shared" si="8"/>
        <v>45536</v>
      </c>
      <c r="S31" s="17">
        <v>212.92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47305.874897223257</v>
      </c>
      <c r="I33" s="13"/>
      <c r="J33" s="22">
        <f>SUM(G20:G31)/SUM(I20:I31)</f>
        <v>0.94603422294475281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50853.815514515001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