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\"/>
    </mc:Choice>
  </mc:AlternateContent>
  <xr:revisionPtr revIDLastSave="0" documentId="13_ncr:1_{9204A78C-24DB-4775-9CAA-7A39947A073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<sst xmlns="http://schemas.openxmlformats.org/spreadsheetml/2006/main" count="137" uniqueCount="65">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</sst>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0.13580462948912461</c:v>
                </c:pt>
                <c:pt idx="1">
                  <c:v>0.14361339568474921</c:v>
                </c:pt>
                <c:pt idx="2">
                  <c:v>0.27338641601039398</c:v>
                </c:pt>
                <c:pt idx="3">
                  <c:v>0.323870726467124</c:v>
                </c:pt>
                <c:pt idx="4">
                  <c:v>0.42392979533161801</c:v>
                </c:pt>
                <c:pt idx="5">
                  <c:v>0.46537898641729231</c:v>
                </c:pt>
                <c:pt idx="6">
                  <c:v>0.49751450899645339</c:v>
                </c:pt>
                <c:pt idx="7">
                  <c:v>0.62383435688350086</c:v>
                </c:pt>
                <c:pt idx="8">
                  <c:v>0.62835415219018598</c:v>
                </c:pt>
                <c:pt idx="9">
                  <c:v>0.63288972965501067</c:v>
                </c:pt>
                <c:pt idx="10">
                  <c:v>0.64039853843076833</c:v>
                </c:pt>
                <c:pt idx="11">
                  <c:v>0.64347798916496346</c:v>
                </c:pt>
                <c:pt idx="12">
                  <c:v>0.65988906780793855</c:v>
                </c:pt>
                <c:pt idx="13">
                  <c:v>0.65807016063635293</c:v>
                </c:pt>
                <c:pt idx="14">
                  <c:v>0.66125186885986953</c:v>
                </c:pt>
                <c:pt idx="15">
                  <c:v>0.69477006825755216</c:v>
                </c:pt>
                <c:pt idx="16">
                  <c:v>0.69477006825755216</c:v>
                </c:pt>
                <c:pt idx="17">
                  <c:v>0.69477006825755216</c:v>
                </c:pt>
                <c:pt idx="18">
                  <c:v>0.69477006825755216</c:v>
                </c:pt>
                <c:pt idx="19">
                  <c:v>0.69477006825755216</c:v>
                </c:pt>
                <c:pt idx="20">
                  <c:v>0.69477006825755216</c:v>
                </c:pt>
                <c:pt idx="21">
                  <c:v>0.69477006825755216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9-4566-A09E-34A8B4965EB7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0.170103810816539</c:v>
                </c:pt>
                <c:pt idx="1">
                  <c:v>0.170103810816539</c:v>
                </c:pt>
                <c:pt idx="2">
                  <c:v>0.34711635277748087</c:v>
                </c:pt>
                <c:pt idx="3">
                  <c:v>0.42416426112464273</c:v>
                </c:pt>
                <c:pt idx="4">
                  <c:v>0.51965552027038153</c:v>
                </c:pt>
                <c:pt idx="5">
                  <c:v>0.59487831331290397</c:v>
                </c:pt>
                <c:pt idx="6">
                  <c:v>0.59584710969214172</c:v>
                </c:pt>
                <c:pt idx="7">
                  <c:v>0.61736243537499513</c:v>
                </c:pt>
                <c:pt idx="8">
                  <c:v>0.62481298795562756</c:v>
                </c:pt>
                <c:pt idx="9">
                  <c:v>0.6316009418485462</c:v>
                </c:pt>
                <c:pt idx="10">
                  <c:v>0.64014444153300309</c:v>
                </c:pt>
                <c:pt idx="11">
                  <c:v>0.64347798916496346</c:v>
                </c:pt>
                <c:pt idx="12">
                  <c:v>0.65988906780793855</c:v>
                </c:pt>
                <c:pt idx="13">
                  <c:v>0.65807016063635293</c:v>
                </c:pt>
                <c:pt idx="14">
                  <c:v>0.66125186885986953</c:v>
                </c:pt>
                <c:pt idx="15">
                  <c:v>0.69477006825755216</c:v>
                </c:pt>
                <c:pt idx="16">
                  <c:v>0.69477006825755216</c:v>
                </c:pt>
                <c:pt idx="17">
                  <c:v>0.69477006825755216</c:v>
                </c:pt>
                <c:pt idx="18">
                  <c:v>0.69477006825755216</c:v>
                </c:pt>
                <c:pt idx="19">
                  <c:v>0.69477006825755216</c:v>
                </c:pt>
                <c:pt idx="20">
                  <c:v>0.69477006825755216</c:v>
                </c:pt>
                <c:pt idx="21">
                  <c:v>0.69477006825755216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9-4566-A09E-34A8B4965EB7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0.17977619046749141</c:v>
                </c:pt>
                <c:pt idx="1">
                  <c:v>0.17977619046749141</c:v>
                </c:pt>
                <c:pt idx="2">
                  <c:v>0.35750281524561389</c:v>
                </c:pt>
                <c:pt idx="3">
                  <c:v>0.39336225793513591</c:v>
                </c:pt>
                <c:pt idx="4">
                  <c:v>0.50342922833128434</c:v>
                </c:pt>
                <c:pt idx="5">
                  <c:v>0.56011205447283696</c:v>
                </c:pt>
                <c:pt idx="6">
                  <c:v>0.56221321167112914</c:v>
                </c:pt>
                <c:pt idx="7">
                  <c:v>0.5766088256582973</c:v>
                </c:pt>
                <c:pt idx="8">
                  <c:v>0.58155085594676403</c:v>
                </c:pt>
                <c:pt idx="9">
                  <c:v>0.58390956485793477</c:v>
                </c:pt>
                <c:pt idx="10">
                  <c:v>0.59444341923219712</c:v>
                </c:pt>
                <c:pt idx="11">
                  <c:v>0.60181378965095134</c:v>
                </c:pt>
                <c:pt idx="12">
                  <c:v>0.63718825913896482</c:v>
                </c:pt>
                <c:pt idx="13">
                  <c:v>0.62977104619222934</c:v>
                </c:pt>
                <c:pt idx="14">
                  <c:v>0.63606696656491268</c:v>
                </c:pt>
                <c:pt idx="15">
                  <c:v>0.69477006825755216</c:v>
                </c:pt>
                <c:pt idx="16">
                  <c:v>0.69477006825755216</c:v>
                </c:pt>
                <c:pt idx="17">
                  <c:v>0.69477006825755216</c:v>
                </c:pt>
                <c:pt idx="18">
                  <c:v>0.69477006825755216</c:v>
                </c:pt>
                <c:pt idx="19">
                  <c:v>0.69477006825755216</c:v>
                </c:pt>
                <c:pt idx="20">
                  <c:v>0.69477006825755216</c:v>
                </c:pt>
                <c:pt idx="21">
                  <c:v>0.69477006825755216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9-4566-A09E-34A8B4965EB7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0.44287352544148489</c:v>
                </c:pt>
                <c:pt idx="1">
                  <c:v>0.44287352544148489</c:v>
                </c:pt>
                <c:pt idx="2">
                  <c:v>0.44287352544148489</c:v>
                </c:pt>
                <c:pt idx="3">
                  <c:v>0.44791759536735443</c:v>
                </c:pt>
                <c:pt idx="4">
                  <c:v>0.55814362624803926</c:v>
                </c:pt>
                <c:pt idx="5">
                  <c:v>0.56555519449237091</c:v>
                </c:pt>
                <c:pt idx="6">
                  <c:v>0.56555519449237091</c:v>
                </c:pt>
                <c:pt idx="7">
                  <c:v>0.58525562749238524</c:v>
                </c:pt>
                <c:pt idx="8">
                  <c:v>0.58525562749238524</c:v>
                </c:pt>
                <c:pt idx="9">
                  <c:v>0.58525562749238524</c:v>
                </c:pt>
                <c:pt idx="10">
                  <c:v>0.62240044472180622</c:v>
                </c:pt>
                <c:pt idx="11">
                  <c:v>0.63585260345720507</c:v>
                </c:pt>
                <c:pt idx="12">
                  <c:v>0.70211380398348733</c:v>
                </c:pt>
                <c:pt idx="13">
                  <c:v>0.68596541652228227</c:v>
                </c:pt>
                <c:pt idx="14">
                  <c:v>0.69477006825755216</c:v>
                </c:pt>
                <c:pt idx="15">
                  <c:v>0.69477006825755216</c:v>
                </c:pt>
                <c:pt idx="16">
                  <c:v>0.69477006825755216</c:v>
                </c:pt>
                <c:pt idx="17">
                  <c:v>0.69477006825755216</c:v>
                </c:pt>
                <c:pt idx="18">
                  <c:v>0.69477006825755216</c:v>
                </c:pt>
                <c:pt idx="19">
                  <c:v>0.69477006825755216</c:v>
                </c:pt>
                <c:pt idx="20">
                  <c:v>0.69477006825755216</c:v>
                </c:pt>
                <c:pt idx="21">
                  <c:v>0.69477006825755216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9-4566-A09E-34A8B4965EB7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2.0719225148012762E-3</c:v>
                </c:pt>
                <c:pt idx="1">
                  <c:v>2.1910580594023499E-3</c:v>
                </c:pt>
                <c:pt idx="2">
                  <c:v>3.8667639180571423E-2</c:v>
                </c:pt>
                <c:pt idx="3">
                  <c:v>5.0878972303192813E-2</c:v>
                </c:pt>
                <c:pt idx="4">
                  <c:v>0.34001484896900591</c:v>
                </c:pt>
                <c:pt idx="5">
                  <c:v>0.40439374034977349</c:v>
                </c:pt>
                <c:pt idx="6">
                  <c:v>0.45375157277191508</c:v>
                </c:pt>
                <c:pt idx="7">
                  <c:v>0.61352032366410214</c:v>
                </c:pt>
                <c:pt idx="8">
                  <c:v>0.61769816217554963</c:v>
                </c:pt>
                <c:pt idx="9">
                  <c:v>0.66324530617882382</c:v>
                </c:pt>
                <c:pt idx="10">
                  <c:v>0.67598138152789899</c:v>
                </c:pt>
                <c:pt idx="11">
                  <c:v>0.68362660531782438</c:v>
                </c:pt>
                <c:pt idx="12">
                  <c:v>0.70273738265603214</c:v>
                </c:pt>
                <c:pt idx="13">
                  <c:v>0.70222223595981648</c:v>
                </c:pt>
                <c:pt idx="14">
                  <c:v>0.70911419983761159</c:v>
                </c:pt>
                <c:pt idx="15">
                  <c:v>0.74271691622554048</c:v>
                </c:pt>
                <c:pt idx="16">
                  <c:v>0.74271691622554048</c:v>
                </c:pt>
                <c:pt idx="17">
                  <c:v>0.74271691622554048</c:v>
                </c:pt>
                <c:pt idx="18">
                  <c:v>0.74271691622554048</c:v>
                </c:pt>
                <c:pt idx="19">
                  <c:v>0.74271691622554048</c:v>
                </c:pt>
                <c:pt idx="20">
                  <c:v>0.74271691622554048</c:v>
                </c:pt>
                <c:pt idx="21">
                  <c:v>0.74271691622554048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9-4566-A09E-34A8B4965EB7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1.3261750590917031E-3</c:v>
                </c:pt>
                <c:pt idx="1">
                  <c:v>1.3261750590917031E-3</c:v>
                </c:pt>
                <c:pt idx="2">
                  <c:v>3.8182825513628553E-2</c:v>
                </c:pt>
                <c:pt idx="3">
                  <c:v>4.9148056737309952E-2</c:v>
                </c:pt>
                <c:pt idx="4">
                  <c:v>0.44702722697118508</c:v>
                </c:pt>
                <c:pt idx="5">
                  <c:v>0.58138515371592558</c:v>
                </c:pt>
                <c:pt idx="6">
                  <c:v>0.58297558164178098</c:v>
                </c:pt>
                <c:pt idx="7">
                  <c:v>0.59936579990586936</c:v>
                </c:pt>
                <c:pt idx="8">
                  <c:v>0.6048077354043524</c:v>
                </c:pt>
                <c:pt idx="9">
                  <c:v>0.66055354036541536</c:v>
                </c:pt>
                <c:pt idx="10">
                  <c:v>0.6753519910258079</c:v>
                </c:pt>
                <c:pt idx="11">
                  <c:v>0.68362660531782438</c:v>
                </c:pt>
                <c:pt idx="12">
                  <c:v>0.70273738265603214</c:v>
                </c:pt>
                <c:pt idx="13">
                  <c:v>0.70222223595981648</c:v>
                </c:pt>
                <c:pt idx="14">
                  <c:v>0.70911419983761159</c:v>
                </c:pt>
                <c:pt idx="15">
                  <c:v>0.74271691622554048</c:v>
                </c:pt>
                <c:pt idx="16">
                  <c:v>0.74271691622554048</c:v>
                </c:pt>
                <c:pt idx="17">
                  <c:v>0.74271691622554048</c:v>
                </c:pt>
                <c:pt idx="18">
                  <c:v>0.74271691622554048</c:v>
                </c:pt>
                <c:pt idx="19">
                  <c:v>0.74271691622554048</c:v>
                </c:pt>
                <c:pt idx="20">
                  <c:v>0.74271691622554048</c:v>
                </c:pt>
                <c:pt idx="21">
                  <c:v>0.74271691622554048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19-4566-A09E-34A8B4965EB7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1.458837401623507E-2</c:v>
                </c:pt>
                <c:pt idx="1">
                  <c:v>1.458837401623507E-2</c:v>
                </c:pt>
                <c:pt idx="2">
                  <c:v>2.196765987278064E-2</c:v>
                </c:pt>
                <c:pt idx="3">
                  <c:v>2.6763796034906379E-2</c:v>
                </c:pt>
                <c:pt idx="4">
                  <c:v>0.42112778206299661</c:v>
                </c:pt>
                <c:pt idx="5">
                  <c:v>0.58909126549092672</c:v>
                </c:pt>
                <c:pt idx="6">
                  <c:v>0.59263658450321555</c:v>
                </c:pt>
                <c:pt idx="7">
                  <c:v>0.60608837003554517</c:v>
                </c:pt>
                <c:pt idx="8">
                  <c:v>0.61213288537758859</c:v>
                </c:pt>
                <c:pt idx="9">
                  <c:v>0.61764955082464779</c:v>
                </c:pt>
                <c:pt idx="10">
                  <c:v>0.63862072312027363</c:v>
                </c:pt>
                <c:pt idx="11">
                  <c:v>0.65426986677551724</c:v>
                </c:pt>
                <c:pt idx="12">
                  <c:v>0.6881670054629897</c:v>
                </c:pt>
                <c:pt idx="13">
                  <c:v>0.68226763489189945</c:v>
                </c:pt>
                <c:pt idx="14">
                  <c:v>0.69342783379065365</c:v>
                </c:pt>
                <c:pt idx="15">
                  <c:v>0.74271691622554048</c:v>
                </c:pt>
                <c:pt idx="16">
                  <c:v>0.74271691622554048</c:v>
                </c:pt>
                <c:pt idx="17">
                  <c:v>0.74271691622554048</c:v>
                </c:pt>
                <c:pt idx="18">
                  <c:v>0.74271691622554048</c:v>
                </c:pt>
                <c:pt idx="19">
                  <c:v>0.74271691622554048</c:v>
                </c:pt>
                <c:pt idx="20">
                  <c:v>0.74271691622554048</c:v>
                </c:pt>
                <c:pt idx="21">
                  <c:v>0.74271691622554048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19-4566-A09E-34A8B4965EB7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0.36035571360059448</c:v>
                </c:pt>
                <c:pt idx="1">
                  <c:v>0.36035571360059448</c:v>
                </c:pt>
                <c:pt idx="2">
                  <c:v>0.36035571360059448</c:v>
                </c:pt>
                <c:pt idx="3">
                  <c:v>0.48442103785451363</c:v>
                </c:pt>
                <c:pt idx="4">
                  <c:v>0.56447426315642868</c:v>
                </c:pt>
                <c:pt idx="5">
                  <c:v>0.59324312685254643</c:v>
                </c:pt>
                <c:pt idx="6">
                  <c:v>0.59324312685254643</c:v>
                </c:pt>
                <c:pt idx="7">
                  <c:v>0.61329296783046716</c:v>
                </c:pt>
                <c:pt idx="8">
                  <c:v>0.61329296783046716</c:v>
                </c:pt>
                <c:pt idx="9">
                  <c:v>0.61329296783046716</c:v>
                </c:pt>
                <c:pt idx="10">
                  <c:v>0.65051113386094039</c:v>
                </c:pt>
                <c:pt idx="11">
                  <c:v>0.67887243800529107</c:v>
                </c:pt>
                <c:pt idx="12">
                  <c:v>0.74458526713384388</c:v>
                </c:pt>
                <c:pt idx="13">
                  <c:v>0.72470083587012213</c:v>
                </c:pt>
                <c:pt idx="14">
                  <c:v>0.74271691622554048</c:v>
                </c:pt>
                <c:pt idx="15">
                  <c:v>0.74271691622554048</c:v>
                </c:pt>
                <c:pt idx="16">
                  <c:v>0.74271691622554048</c:v>
                </c:pt>
                <c:pt idx="17">
                  <c:v>0.74271691622554048</c:v>
                </c:pt>
                <c:pt idx="18">
                  <c:v>0.74271691622554048</c:v>
                </c:pt>
                <c:pt idx="19">
                  <c:v>0.74271691622554048</c:v>
                </c:pt>
                <c:pt idx="20">
                  <c:v>0.74271691622554048</c:v>
                </c:pt>
                <c:pt idx="21">
                  <c:v>0.74271691622554048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19-4566-A09E-34A8B4965EB7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0.2557396662312682</c:v>
                </c:pt>
                <c:pt idx="1">
                  <c:v>0.2557396662312682</c:v>
                </c:pt>
                <c:pt idx="2">
                  <c:v>0.39563521332267432</c:v>
                </c:pt>
                <c:pt idx="3">
                  <c:v>0.41887102369305612</c:v>
                </c:pt>
                <c:pt idx="4">
                  <c:v>0.52937641321174</c:v>
                </c:pt>
                <c:pt idx="5">
                  <c:v>0.56282046438875755</c:v>
                </c:pt>
                <c:pt idx="6">
                  <c:v>0.56387925133407002</c:v>
                </c:pt>
                <c:pt idx="7">
                  <c:v>0.58090005105703735</c:v>
                </c:pt>
                <c:pt idx="8">
                  <c:v>0.58339736013920973</c:v>
                </c:pt>
                <c:pt idx="9">
                  <c:v>0.58458182131262226</c:v>
                </c:pt>
                <c:pt idx="10">
                  <c:v>0.60810077521343509</c:v>
                </c:pt>
                <c:pt idx="11">
                  <c:v>0.61836512177569347</c:v>
                </c:pt>
                <c:pt idx="12">
                  <c:v>0.66807732892556726</c:v>
                </c:pt>
                <c:pt idx="13">
                  <c:v>0.65666821625306226</c:v>
                </c:pt>
                <c:pt idx="14">
                  <c:v>0.66412382314808538</c:v>
                </c:pt>
                <c:pt idx="15">
                  <c:v>0.69477006825755216</c:v>
                </c:pt>
                <c:pt idx="16">
                  <c:v>0.69477006825755216</c:v>
                </c:pt>
                <c:pt idx="17">
                  <c:v>0.69477006825755216</c:v>
                </c:pt>
                <c:pt idx="18">
                  <c:v>0.69477006825755216</c:v>
                </c:pt>
                <c:pt idx="19">
                  <c:v>0.69477006825755216</c:v>
                </c:pt>
                <c:pt idx="20">
                  <c:v>0.69477006825755216</c:v>
                </c:pt>
                <c:pt idx="21">
                  <c:v>0.69477006825755216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19-4566-A09E-34A8B496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1.9036275460717751</c:v>
                </c:pt>
                <c:pt idx="2">
                  <c:v>1.1846628343626651</c:v>
                </c:pt>
                <c:pt idx="3">
                  <c:v>1.308947554340484</c:v>
                </c:pt>
                <c:pt idx="4">
                  <c:v>1.0977737152286049</c:v>
                </c:pt>
                <c:pt idx="5">
                  <c:v>1.069052371329775</c:v>
                </c:pt>
                <c:pt idx="6">
                  <c:v>1.253901837238576</c:v>
                </c:pt>
                <c:pt idx="7">
                  <c:v>1.0072451849706781</c:v>
                </c:pt>
                <c:pt idx="8">
                  <c:v>1.007218186509973</c:v>
                </c:pt>
                <c:pt idx="9">
                  <c:v>1.0118643239476339</c:v>
                </c:pt>
                <c:pt idx="10">
                  <c:v>1.004808647349104</c:v>
                </c:pt>
                <c:pt idx="11">
                  <c:v>1.0255037140652961</c:v>
                </c:pt>
                <c:pt idx="12">
                  <c:v>0.99724361675269468</c:v>
                </c:pt>
                <c:pt idx="13">
                  <c:v>1.004834907299915</c:v>
                </c:pt>
                <c:pt idx="14">
                  <c:v>1.050689005167539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1.439325102919228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7-4EDB-A830-936E7121B40C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2.04061479346782</c:v>
                </c:pt>
                <c:pt idx="2">
                  <c:v>1.221965654255861</c:v>
                </c:pt>
                <c:pt idx="3">
                  <c:v>1.225128017368909</c:v>
                </c:pt>
                <c:pt idx="4">
                  <c:v>1.1447551120084001</c:v>
                </c:pt>
                <c:pt idx="5">
                  <c:v>1.0016285622749339</c:v>
                </c:pt>
                <c:pt idx="6">
                  <c:v>1.036108802632222</c:v>
                </c:pt>
                <c:pt idx="7">
                  <c:v>1.012068360745187</c:v>
                </c:pt>
                <c:pt idx="8">
                  <c:v>1.0108639769399299</c:v>
                </c:pt>
                <c:pt idx="9">
                  <c:v>1.013526736770614</c:v>
                </c:pt>
                <c:pt idx="10">
                  <c:v>1.005207492896411</c:v>
                </c:pt>
                <c:pt idx="11">
                  <c:v>1.0255037140652961</c:v>
                </c:pt>
                <c:pt idx="12">
                  <c:v>0.99724361675269468</c:v>
                </c:pt>
                <c:pt idx="13">
                  <c:v>1.004834907299915</c:v>
                </c:pt>
                <c:pt idx="14">
                  <c:v>1.050689005167539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1.439325102919228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7-4EDB-A830-936E7121B40C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1.9885993485342019</c:v>
                </c:pt>
                <c:pt idx="2">
                  <c:v>1.10030534351145</c:v>
                </c:pt>
                <c:pt idx="3">
                  <c:v>1.2798107041939391</c:v>
                </c:pt>
                <c:pt idx="4">
                  <c:v>1.112593435088064</c:v>
                </c:pt>
                <c:pt idx="5">
                  <c:v>1.0037513157974609</c:v>
                </c:pt>
                <c:pt idx="6">
                  <c:v>1.0256052573798089</c:v>
                </c:pt>
                <c:pt idx="7">
                  <c:v>1.0085708543965219</c:v>
                </c:pt>
                <c:pt idx="8">
                  <c:v>1.0040558944880771</c:v>
                </c:pt>
                <c:pt idx="9">
                  <c:v>1.018040215485809</c:v>
                </c:pt>
                <c:pt idx="10">
                  <c:v>1.0123987753590979</c:v>
                </c:pt>
                <c:pt idx="11">
                  <c:v>1.0587797589492429</c:v>
                </c:pt>
                <c:pt idx="12">
                  <c:v>0.98835946387844875</c:v>
                </c:pt>
                <c:pt idx="13">
                  <c:v>1.009997157555512</c:v>
                </c:pt>
                <c:pt idx="14">
                  <c:v>1.0922907567573681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1.439325102919228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7-4EDB-A830-936E7121B40C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2">
                  <c:v>1.0113894139886579</c:v>
                </c:pt>
                <c:pt idx="3">
                  <c:v>1.2460855122029411</c:v>
                </c:pt>
                <c:pt idx="4">
                  <c:v>1.0132789624315051</c:v>
                </c:pt>
                <c:pt idx="5">
                  <c:v>1</c:v>
                </c:pt>
                <c:pt idx="6">
                  <c:v>1.03483379375146</c:v>
                </c:pt>
                <c:pt idx="7">
                  <c:v>1</c:v>
                </c:pt>
                <c:pt idx="8">
                  <c:v>1</c:v>
                </c:pt>
                <c:pt idx="9">
                  <c:v>1.0634676805904</c:v>
                </c:pt>
                <c:pt idx="10">
                  <c:v>1.0216133501341109</c:v>
                </c:pt>
                <c:pt idx="11">
                  <c:v>1.1042084284408249</c:v>
                </c:pt>
                <c:pt idx="12">
                  <c:v>0.97700032762554134</c:v>
                </c:pt>
                <c:pt idx="13">
                  <c:v>1.01283541636823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1.439325102919228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7-4EDB-A830-936E7121B40C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17.64792996453901</c:v>
                </c:pt>
                <c:pt idx="2">
                  <c:v>1.315802396562058</c:v>
                </c:pt>
                <c:pt idx="3">
                  <c:v>6.682816762548268</c:v>
                </c:pt>
                <c:pt idx="4">
                  <c:v>1.1893414113412319</c:v>
                </c:pt>
                <c:pt idx="5">
                  <c:v>1.1220538982118029</c:v>
                </c:pt>
                <c:pt idx="6">
                  <c:v>1.352106219524879</c:v>
                </c:pt>
                <c:pt idx="7">
                  <c:v>1.006809617139488</c:v>
                </c:pt>
                <c:pt idx="8">
                  <c:v>1.0737368941537011</c:v>
                </c:pt>
                <c:pt idx="9">
                  <c:v>1.01920266186647</c:v>
                </c:pt>
                <c:pt idx="10">
                  <c:v>1.01130981414406</c:v>
                </c:pt>
                <c:pt idx="11">
                  <c:v>1.0279549935440599</c:v>
                </c:pt>
                <c:pt idx="12">
                  <c:v>0.99926694280263184</c:v>
                </c:pt>
                <c:pt idx="13">
                  <c:v>1.009814505330175</c:v>
                </c:pt>
                <c:pt idx="14">
                  <c:v>1.047386889721887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1.3464080030409999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7-4EDB-A830-936E7121B40C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28.79169326241135</c:v>
                </c:pt>
                <c:pt idx="2">
                  <c:v>1.2871770508384091</c:v>
                </c:pt>
                <c:pt idx="3">
                  <c:v>9.0955219116899819</c:v>
                </c:pt>
                <c:pt idx="4">
                  <c:v>1.30055871015973</c:v>
                </c:pt>
                <c:pt idx="5">
                  <c:v>1.002735584002602</c:v>
                </c:pt>
                <c:pt idx="6">
                  <c:v>1.028114759486032</c:v>
                </c:pt>
                <c:pt idx="7">
                  <c:v>1.009079489519318</c:v>
                </c:pt>
                <c:pt idx="8">
                  <c:v>1.092171117692126</c:v>
                </c:pt>
                <c:pt idx="9">
                  <c:v>1.0224031055108811</c:v>
                </c:pt>
                <c:pt idx="10">
                  <c:v>1.0122522986560649</c:v>
                </c:pt>
                <c:pt idx="11">
                  <c:v>1.0279549935440599</c:v>
                </c:pt>
                <c:pt idx="12">
                  <c:v>0.99926694280263184</c:v>
                </c:pt>
                <c:pt idx="13">
                  <c:v>1.009814505330175</c:v>
                </c:pt>
                <c:pt idx="14">
                  <c:v>1.047386889721887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1.3464080030409999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7-4EDB-A830-936E7121B40C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1.5058333333333329</c:v>
                </c:pt>
                <c:pt idx="2">
                  <c:v>1.218327131333113</c:v>
                </c:pt>
                <c:pt idx="3">
                  <c:v>15.734979504168439</c:v>
                </c:pt>
                <c:pt idx="4">
                  <c:v>1.3988420868486049</c:v>
                </c:pt>
                <c:pt idx="5">
                  <c:v>1.006018284805724</c:v>
                </c:pt>
                <c:pt idx="6">
                  <c:v>1.022698203054079</c:v>
                </c:pt>
                <c:pt idx="7">
                  <c:v>1.00997299344597</c:v>
                </c:pt>
                <c:pt idx="8">
                  <c:v>1.009012202380952</c:v>
                </c:pt>
                <c:pt idx="9">
                  <c:v>1.0339531895840071</c:v>
                </c:pt>
                <c:pt idx="10">
                  <c:v>1.0245045973121301</c:v>
                </c:pt>
                <c:pt idx="11">
                  <c:v>1.051809108762001</c:v>
                </c:pt>
                <c:pt idx="12">
                  <c:v>0.99142741438595827</c:v>
                </c:pt>
                <c:pt idx="13">
                  <c:v>1.016357508883625</c:v>
                </c:pt>
                <c:pt idx="14">
                  <c:v>1.0710803345828299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1.3464080030409999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17-4EDB-A830-936E7121B40C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2">
                  <c:v>1.3442857142857141</c:v>
                </c:pt>
                <c:pt idx="3">
                  <c:v>1.1652554679633</c:v>
                </c:pt>
                <c:pt idx="4">
                  <c:v>1.050965766862864</c:v>
                </c:pt>
                <c:pt idx="5">
                  <c:v>1</c:v>
                </c:pt>
                <c:pt idx="6">
                  <c:v>1.0337970050901311</c:v>
                </c:pt>
                <c:pt idx="7">
                  <c:v>1</c:v>
                </c:pt>
                <c:pt idx="8">
                  <c:v>1</c:v>
                </c:pt>
                <c:pt idx="9">
                  <c:v>1.06068578637406</c:v>
                </c:pt>
                <c:pt idx="10">
                  <c:v>1.04359849150624</c:v>
                </c:pt>
                <c:pt idx="11">
                  <c:v>1.0967970202496879</c:v>
                </c:pt>
                <c:pt idx="12">
                  <c:v>0.97329462166198422</c:v>
                </c:pt>
                <c:pt idx="13">
                  <c:v>1.0248600242523349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1.3464080030409999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17-4EDB-A830-936E7121B40C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0.99429967426710097</c:v>
                </c:pt>
                <c:pt idx="2">
                  <c:v>1.055847378750054</c:v>
                </c:pt>
                <c:pt idx="3">
                  <c:v>1.2629481081984399</c:v>
                </c:pt>
                <c:pt idx="4">
                  <c:v>1.062936198759785</c:v>
                </c:pt>
                <c:pt idx="5">
                  <c:v>1.00187565789873</c:v>
                </c:pt>
                <c:pt idx="6">
                  <c:v>1.030219525565635</c:v>
                </c:pt>
                <c:pt idx="7">
                  <c:v>1.0042854271982611</c:v>
                </c:pt>
                <c:pt idx="8">
                  <c:v>1.0020279472440381</c:v>
                </c:pt>
                <c:pt idx="9">
                  <c:v>1.0407539480381049</c:v>
                </c:pt>
                <c:pt idx="10">
                  <c:v>1.0170060627466051</c:v>
                </c:pt>
                <c:pt idx="11">
                  <c:v>1.0814940936950339</c:v>
                </c:pt>
                <c:pt idx="12">
                  <c:v>0.9826798957519951</c:v>
                </c:pt>
                <c:pt idx="13">
                  <c:v>1.011416286961871</c:v>
                </c:pt>
                <c:pt idx="14">
                  <c:v>1.046145378378684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1.439325102919228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17-4EDB-A830-936E7121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topLeftCell="C7" workbookViewId="0">
      <selection activeCell="L20" sqref="L2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0.44287352544148489</v>
      </c>
      <c r="F7" s="5">
        <v>0.17977619046749141</v>
      </c>
      <c r="G7" s="5">
        <v>0.170103810816539</v>
      </c>
      <c r="H7" s="4">
        <f t="shared" ref="H7:H29" si="3">+I7/I8</f>
        <v>1</v>
      </c>
      <c r="I7" s="5">
        <v>0.36809252141884902</v>
      </c>
      <c r="J7" s="5">
        <f t="shared" ref="J7:J30" si="4">I7</f>
        <v>0.36809252141884902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0.50286650286650303</v>
      </c>
      <c r="D8" s="4">
        <f t="shared" si="2"/>
        <v>0.49004839286723012</v>
      </c>
      <c r="E8" s="5">
        <v>0.44287352544148489</v>
      </c>
      <c r="F8" s="5">
        <v>0.17977619046749141</v>
      </c>
      <c r="G8" s="5">
        <v>0.170103810816539</v>
      </c>
      <c r="H8" s="4">
        <f t="shared" si="3"/>
        <v>0.64640269020414687</v>
      </c>
      <c r="I8" s="5">
        <v>0.36809252141884902</v>
      </c>
      <c r="J8" s="5">
        <f t="shared" si="4"/>
        <v>0.36809252141884902</v>
      </c>
    </row>
    <row r="9" spans="1:10" ht="15.5" customHeight="1" x14ac:dyDescent="0.35">
      <c r="A9" s="3">
        <f t="shared" si="5"/>
        <v>2</v>
      </c>
      <c r="B9" s="4">
        <f t="shared" si="0"/>
        <v>0.98873884397925316</v>
      </c>
      <c r="C9" s="4">
        <f t="shared" si="1"/>
        <v>0.90883862911058666</v>
      </c>
      <c r="D9" s="4">
        <f t="shared" si="2"/>
        <v>0.81835360635317422</v>
      </c>
      <c r="E9" s="5">
        <v>0.44287352544148489</v>
      </c>
      <c r="F9" s="5">
        <v>0.35750281524561389</v>
      </c>
      <c r="G9" s="5">
        <v>0.34711635277748087</v>
      </c>
      <c r="H9" s="4">
        <f t="shared" si="3"/>
        <v>0.94452752982166466</v>
      </c>
      <c r="I9" s="5">
        <v>0.56944769413412877</v>
      </c>
      <c r="J9" s="5">
        <f t="shared" si="4"/>
        <v>0.56944769413412877</v>
      </c>
    </row>
    <row r="10" spans="1:10" ht="15.5" customHeight="1" x14ac:dyDescent="0.35">
      <c r="A10" s="3">
        <f t="shared" si="5"/>
        <v>3</v>
      </c>
      <c r="B10" s="4">
        <f t="shared" si="0"/>
        <v>0.80251314232207982</v>
      </c>
      <c r="C10" s="4">
        <f t="shared" si="1"/>
        <v>0.7813655540799902</v>
      </c>
      <c r="D10" s="4">
        <f t="shared" si="2"/>
        <v>0.81624123015944516</v>
      </c>
      <c r="E10" s="5">
        <v>0.44791759536735443</v>
      </c>
      <c r="F10" s="5">
        <v>0.39336225793513591</v>
      </c>
      <c r="G10" s="5">
        <v>0.42416426112464273</v>
      </c>
      <c r="H10" s="4">
        <f t="shared" si="3"/>
        <v>0.79125365852958018</v>
      </c>
      <c r="I10" s="5">
        <v>0.6028915792868903</v>
      </c>
      <c r="J10" s="5">
        <f t="shared" si="4"/>
        <v>0.6028915792868903</v>
      </c>
    </row>
    <row r="11" spans="1:10" ht="15.5" customHeight="1" x14ac:dyDescent="0.35">
      <c r="A11" s="3">
        <f t="shared" si="5"/>
        <v>4</v>
      </c>
      <c r="B11" s="4">
        <f t="shared" si="0"/>
        <v>0.98689505760620921</v>
      </c>
      <c r="C11" s="4">
        <f t="shared" si="1"/>
        <v>0.8988009172648479</v>
      </c>
      <c r="D11" s="4">
        <f t="shared" si="2"/>
        <v>0.87354927661826609</v>
      </c>
      <c r="E11" s="5">
        <v>0.55814362624803926</v>
      </c>
      <c r="F11" s="5">
        <v>0.50342922833128434</v>
      </c>
      <c r="G11" s="5">
        <v>0.51965552027038153</v>
      </c>
      <c r="H11" s="4">
        <f t="shared" si="3"/>
        <v>0.94057776272698457</v>
      </c>
      <c r="I11" s="5">
        <v>0.76194476042899939</v>
      </c>
      <c r="J11" s="5">
        <f t="shared" si="4"/>
        <v>0.76194476042899939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0.99626270398013828</v>
      </c>
      <c r="D12" s="4">
        <f t="shared" si="2"/>
        <v>0.99837408562787477</v>
      </c>
      <c r="E12" s="5">
        <v>0.56555519449237091</v>
      </c>
      <c r="F12" s="5">
        <v>0.56011205447283696</v>
      </c>
      <c r="G12" s="5">
        <v>0.59487831331290397</v>
      </c>
      <c r="H12" s="4">
        <f t="shared" si="3"/>
        <v>0.99812231618239622</v>
      </c>
      <c r="I12" s="5">
        <v>0.81008162283139595</v>
      </c>
      <c r="J12" s="5">
        <f t="shared" si="4"/>
        <v>0.81008162283139595</v>
      </c>
    </row>
    <row r="13" spans="1:10" ht="15.5" customHeight="1" x14ac:dyDescent="0.35">
      <c r="A13" s="3">
        <f t="shared" si="5"/>
        <v>6</v>
      </c>
      <c r="B13" s="4">
        <f t="shared" si="0"/>
        <v>0.96633875511043987</v>
      </c>
      <c r="C13" s="4">
        <f t="shared" si="1"/>
        <v>0.97503400338915536</v>
      </c>
      <c r="D13" s="4">
        <f t="shared" si="2"/>
        <v>0.96514960345816203</v>
      </c>
      <c r="E13" s="5">
        <v>0.56555519449237091</v>
      </c>
      <c r="F13" s="5">
        <v>0.56221321167112914</v>
      </c>
      <c r="G13" s="5">
        <v>0.59584710969214172</v>
      </c>
      <c r="H13" s="4">
        <f t="shared" si="3"/>
        <v>0.97069926282155528</v>
      </c>
      <c r="I13" s="5">
        <v>0.81160556146042739</v>
      </c>
      <c r="J13" s="5">
        <f t="shared" si="4"/>
        <v>0.81160556146042739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0.99150198088794639</v>
      </c>
      <c r="D14" s="4">
        <f t="shared" si="2"/>
        <v>0.98807554784510732</v>
      </c>
      <c r="E14" s="5">
        <v>0.58525562749238524</v>
      </c>
      <c r="F14" s="5">
        <v>0.5766088256582973</v>
      </c>
      <c r="G14" s="5">
        <v>0.61736243537499513</v>
      </c>
      <c r="H14" s="4">
        <f t="shared" si="3"/>
        <v>0.99571936855940446</v>
      </c>
      <c r="I14" s="5">
        <v>0.836104025773455</v>
      </c>
      <c r="J14" s="5">
        <f t="shared" si="4"/>
        <v>0.836104025773455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0.99596048934093995</v>
      </c>
      <c r="D15" s="4">
        <f t="shared" si="2"/>
        <v>0.98925278060375921</v>
      </c>
      <c r="E15" s="5">
        <v>0.58525562749238524</v>
      </c>
      <c r="F15" s="5">
        <v>0.58155085594676403</v>
      </c>
      <c r="G15" s="5">
        <v>0.62481298795562756</v>
      </c>
      <c r="H15" s="4">
        <f t="shared" si="3"/>
        <v>0.99797383166867393</v>
      </c>
      <c r="I15" s="5">
        <v>0.83969846542517379</v>
      </c>
      <c r="J15" s="5">
        <f t="shared" si="4"/>
        <v>0.83969846542517379</v>
      </c>
    </row>
    <row r="16" spans="1:10" ht="15.5" customHeight="1" x14ac:dyDescent="0.35">
      <c r="A16" s="3">
        <f t="shared" si="5"/>
        <v>9</v>
      </c>
      <c r="B16" s="4">
        <f t="shared" si="0"/>
        <v>0.94032006637459331</v>
      </c>
      <c r="C16" s="4">
        <f t="shared" si="1"/>
        <v>0.982279466752499</v>
      </c>
      <c r="D16" s="4">
        <f t="shared" si="2"/>
        <v>0.98665379384690566</v>
      </c>
      <c r="E16" s="5">
        <v>0.58525562749238524</v>
      </c>
      <c r="F16" s="5">
        <v>0.58390956485793477</v>
      </c>
      <c r="G16" s="5">
        <v>0.6316009418485462</v>
      </c>
      <c r="H16" s="4">
        <f t="shared" si="3"/>
        <v>0.96132392054169324</v>
      </c>
      <c r="I16" s="5">
        <v>0.84140329012549964</v>
      </c>
      <c r="J16" s="5">
        <f t="shared" si="4"/>
        <v>0.84140329012549964</v>
      </c>
    </row>
    <row r="17" spans="1:10" ht="15.5" customHeight="1" x14ac:dyDescent="0.35">
      <c r="A17" s="3">
        <f t="shared" si="5"/>
        <v>10</v>
      </c>
      <c r="B17" s="4">
        <f t="shared" si="0"/>
        <v>0.97884390397671117</v>
      </c>
      <c r="C17" s="4">
        <f t="shared" si="1"/>
        <v>0.98775307155552383</v>
      </c>
      <c r="D17" s="4">
        <f t="shared" si="2"/>
        <v>0.99481948460073</v>
      </c>
      <c r="E17" s="5">
        <v>0.62240044472180622</v>
      </c>
      <c r="F17" s="5">
        <v>0.59444341923219712</v>
      </c>
      <c r="G17" s="5">
        <v>0.64014444153300309</v>
      </c>
      <c r="H17" s="4">
        <f t="shared" si="3"/>
        <v>0.98340083196674588</v>
      </c>
      <c r="I17" s="5">
        <v>0.87525471086933948</v>
      </c>
      <c r="J17" s="5">
        <f t="shared" si="4"/>
        <v>0.87525471086933948</v>
      </c>
    </row>
    <row r="18" spans="1:10" ht="15.5" customHeight="1" x14ac:dyDescent="0.35">
      <c r="A18" s="3">
        <f t="shared" si="5"/>
        <v>11</v>
      </c>
      <c r="B18" s="4">
        <f t="shared" si="0"/>
        <v>0.90562612478155946</v>
      </c>
      <c r="C18" s="4">
        <f t="shared" si="1"/>
        <v>0.9444834882302835</v>
      </c>
      <c r="D18" s="4">
        <f t="shared" si="2"/>
        <v>0.97513054929445875</v>
      </c>
      <c r="E18" s="5">
        <v>0.63585260345720507</v>
      </c>
      <c r="F18" s="5">
        <v>0.60181378965095134</v>
      </c>
      <c r="G18" s="5">
        <v>0.64347798916496346</v>
      </c>
      <c r="H18" s="4">
        <f t="shared" si="3"/>
        <v>0.9255891421584036</v>
      </c>
      <c r="I18" s="5">
        <v>0.89002844254146063</v>
      </c>
      <c r="J18" s="5">
        <f t="shared" si="4"/>
        <v>0.89002844254146063</v>
      </c>
    </row>
    <row r="19" spans="1:10" ht="15.5" customHeight="1" x14ac:dyDescent="0.35">
      <c r="A19" s="3">
        <f t="shared" si="5"/>
        <v>12</v>
      </c>
      <c r="B19" s="4">
        <f t="shared" si="0"/>
        <v>1.0235411101963046</v>
      </c>
      <c r="C19" s="4">
        <f t="shared" si="1"/>
        <v>1.01177763409668</v>
      </c>
      <c r="D19" s="4">
        <f t="shared" si="2"/>
        <v>1.0027640018958264</v>
      </c>
      <c r="E19" s="5">
        <v>0.70211380398348733</v>
      </c>
      <c r="F19" s="5">
        <v>0.63718825913896482</v>
      </c>
      <c r="G19" s="5">
        <v>0.65988906780793855</v>
      </c>
      <c r="H19" s="4">
        <f t="shared" si="3"/>
        <v>1.0173742422582979</v>
      </c>
      <c r="I19" s="5">
        <v>0.96158047021379478</v>
      </c>
      <c r="J19" s="5">
        <f t="shared" si="4"/>
        <v>0.96158047021379478</v>
      </c>
    </row>
    <row r="20" spans="1:10" ht="15.5" customHeight="1" x14ac:dyDescent="0.35">
      <c r="A20" s="3">
        <f t="shared" si="5"/>
        <v>13</v>
      </c>
      <c r="B20" s="4">
        <f t="shared" si="0"/>
        <v>0.98732724373496472</v>
      </c>
      <c r="C20" s="4">
        <f t="shared" si="1"/>
        <v>0.9901017963459342</v>
      </c>
      <c r="D20" s="4">
        <f t="shared" si="2"/>
        <v>0.99518835655012594</v>
      </c>
      <c r="E20" s="5">
        <v>0.68596541652228227</v>
      </c>
      <c r="F20" s="5">
        <v>0.62977104619222934</v>
      </c>
      <c r="G20" s="5">
        <v>0.65807016063635293</v>
      </c>
      <c r="H20" s="4">
        <f t="shared" si="3"/>
        <v>0.98877376983755538</v>
      </c>
      <c r="I20" s="5">
        <v>0.9451590479422245</v>
      </c>
      <c r="J20" s="5">
        <f t="shared" si="4"/>
        <v>0.9451590479422245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0.91550715211456379</v>
      </c>
      <c r="D21" s="4">
        <f t="shared" si="2"/>
        <v>0.9517564142022632</v>
      </c>
      <c r="E21" s="5">
        <v>0.69477006825755216</v>
      </c>
      <c r="F21" s="5">
        <v>0.63606696656491268</v>
      </c>
      <c r="G21" s="5">
        <v>0.66125186885986953</v>
      </c>
      <c r="H21" s="4">
        <f t="shared" si="3"/>
        <v>0.95589009010372883</v>
      </c>
      <c r="I21" s="5">
        <v>0.95589009010372883</v>
      </c>
      <c r="J21" s="5">
        <f t="shared" si="4"/>
        <v>0.95589009010372883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0.69477006825755216</v>
      </c>
      <c r="F22" s="5">
        <v>0.69477006825755216</v>
      </c>
      <c r="G22" s="5">
        <v>0.69477006825755216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0.69477006825755216</v>
      </c>
      <c r="F23" s="5">
        <v>0.69477006825755216</v>
      </c>
      <c r="G23" s="5">
        <v>0.69477006825755216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0.69477006825755216</v>
      </c>
      <c r="F24" s="5">
        <v>0.69477006825755216</v>
      </c>
      <c r="G24" s="5">
        <v>0.69477006825755216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0.69477006825755216</v>
      </c>
      <c r="F25" s="5">
        <v>0.69477006825755216</v>
      </c>
      <c r="G25" s="5">
        <v>0.69477006825755216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0.69477006825755216</v>
      </c>
      <c r="F26" s="5">
        <v>0.69477006825755216</v>
      </c>
      <c r="G26" s="5">
        <v>0.69477006825755216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0.69477006825755216</v>
      </c>
      <c r="F27" s="5">
        <v>0.69477006825755216</v>
      </c>
      <c r="G27" s="5">
        <v>0.69477006825755216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0.69477006825755216</v>
      </c>
      <c r="C28" s="4">
        <f t="shared" si="1"/>
        <v>0.69477006825755216</v>
      </c>
      <c r="D28" s="4">
        <f t="shared" si="2"/>
        <v>0.69477006825755216</v>
      </c>
      <c r="E28" s="5">
        <v>0.69477006825755216</v>
      </c>
      <c r="F28" s="5">
        <v>0.69477006825755216</v>
      </c>
      <c r="G28" s="5">
        <v>0.69477006825755216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>
        <v>1.0182884999999999</v>
      </c>
      <c r="E38" s="4">
        <v>1</v>
      </c>
      <c r="F38" s="4">
        <v>1</v>
      </c>
      <c r="G38" s="4">
        <v>1.018904269271429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1.043371884513201</v>
      </c>
      <c r="O38" s="4">
        <v>0.99999999999999989</v>
      </c>
      <c r="P38" s="4">
        <v>0.99999999999999989</v>
      </c>
      <c r="Q38" s="4">
        <v>0.99999999999999989</v>
      </c>
      <c r="R38" s="4">
        <v>0.99999999999999989</v>
      </c>
      <c r="S38" s="4">
        <v>0.99999999999999989</v>
      </c>
      <c r="T38" s="4">
        <v>0.99999999999999989</v>
      </c>
      <c r="U38" s="4">
        <v>0.99999999999999989</v>
      </c>
      <c r="V38" s="4">
        <v>0.99999999999999989</v>
      </c>
      <c r="W38" s="4">
        <v>1.692816006082001</v>
      </c>
      <c r="X38" s="4">
        <v>0.99999999999999989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>
        <v>1.3004435808710499</v>
      </c>
      <c r="E39" s="4">
        <v>1.2677501717795749</v>
      </c>
      <c r="F39" s="4">
        <v>1.0424383370961989</v>
      </c>
      <c r="G39" s="4">
        <v>1.007008046749778</v>
      </c>
      <c r="H39" s="4">
        <v>1.408316016960997</v>
      </c>
      <c r="I39" s="4">
        <v>1</v>
      </c>
      <c r="J39" s="4">
        <v>1</v>
      </c>
      <c r="K39" s="4">
        <v>1</v>
      </c>
      <c r="L39" s="4">
        <v>1</v>
      </c>
      <c r="M39" s="4">
        <v>1.024605269956719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1.35</v>
      </c>
      <c r="D40" s="4">
        <v>1.166666666666667</v>
      </c>
      <c r="E40" s="4">
        <v>1.541209523809524</v>
      </c>
      <c r="F40" s="4">
        <v>1.0474786860865819</v>
      </c>
      <c r="G40" s="4">
        <v>1</v>
      </c>
      <c r="H40" s="4">
        <v>5.9161211410907111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6"/>
        <v>3</v>
      </c>
      <c r="B41" s="4"/>
      <c r="C41" s="4"/>
      <c r="D41" s="4">
        <v>1.133528888888889</v>
      </c>
      <c r="E41" s="4">
        <v>17.847947805084608</v>
      </c>
      <c r="F41" s="4">
        <v>1.0120825692023661</v>
      </c>
      <c r="G41" s="4">
        <v>1</v>
      </c>
      <c r="H41" s="4">
        <v>1</v>
      </c>
      <c r="I41" s="4">
        <v>1</v>
      </c>
      <c r="J41" s="4">
        <v>1</v>
      </c>
      <c r="K41" s="4">
        <v>1.065118128626537</v>
      </c>
      <c r="L41" s="4">
        <v>1</v>
      </c>
      <c r="M41" s="4">
        <v>1</v>
      </c>
      <c r="N41" s="4">
        <v>1</v>
      </c>
      <c r="O41" s="4">
        <v>1</v>
      </c>
      <c r="P41" s="4">
        <v>1.407580009993862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>
        <v>1.717321997874601</v>
      </c>
      <c r="F42" s="4">
        <v>1</v>
      </c>
      <c r="G42" s="4">
        <v>1</v>
      </c>
      <c r="H42" s="4">
        <v>1</v>
      </c>
      <c r="I42" s="4">
        <v>1</v>
      </c>
      <c r="J42" s="4">
        <v>2.0519801980198018</v>
      </c>
      <c r="K42" s="4">
        <v>0.99999999999999989</v>
      </c>
      <c r="L42" s="4">
        <v>0.99999999999999989</v>
      </c>
      <c r="M42" s="4">
        <v>0.99999999999999989</v>
      </c>
      <c r="N42" s="4">
        <v>0.99999999999999989</v>
      </c>
      <c r="O42" s="4">
        <v>0.99999999999999989</v>
      </c>
      <c r="P42" s="4">
        <v>0.99999999999999989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>
        <v>3.043165467625899</v>
      </c>
      <c r="E43" s="4">
        <v>1</v>
      </c>
      <c r="F43" s="4">
        <v>1</v>
      </c>
      <c r="G43" s="4">
        <v>3.018912529550827</v>
      </c>
      <c r="H43" s="4">
        <v>1.195771339075959</v>
      </c>
      <c r="I43" s="4">
        <v>1.049115913555992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1.018901997503121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1.2</v>
      </c>
      <c r="D44" s="4">
        <v>1.0708333333333331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1.0235649805447471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1.02249550089982</v>
      </c>
      <c r="E45" s="4">
        <v>1.548547961278967</v>
      </c>
      <c r="F45" s="4">
        <v>0.99999999999999989</v>
      </c>
      <c r="G45" s="4">
        <v>0.99999999999999989</v>
      </c>
      <c r="H45" s="4">
        <v>0.99999999999999989</v>
      </c>
      <c r="I45" s="4">
        <v>0.99999999999999989</v>
      </c>
      <c r="J45" s="4">
        <v>0.99999999999999989</v>
      </c>
      <c r="K45" s="4">
        <v>0.99999999999999989</v>
      </c>
      <c r="L45" s="4">
        <v>0.99999999999999989</v>
      </c>
      <c r="M45" s="4">
        <v>0.99999999999999989</v>
      </c>
      <c r="N45" s="4">
        <v>1.028680621329797</v>
      </c>
      <c r="O45" s="4">
        <v>1.0745800727570041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22.466666666666669</v>
      </c>
      <c r="D46" s="4">
        <v>1</v>
      </c>
      <c r="E46" s="4">
        <v>1</v>
      </c>
      <c r="F46" s="4">
        <v>1.756379821958457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1.020463591822943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1</v>
      </c>
      <c r="D47" s="4">
        <v>1.709048723897912</v>
      </c>
      <c r="E47" s="4">
        <v>1.013032853651914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1.0162321093540609</v>
      </c>
      <c r="M47" s="4">
        <v>1.264133884662838</v>
      </c>
      <c r="N47" s="4">
        <v>0.91988386498595265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1.0575000000000001</v>
      </c>
      <c r="C48" s="4">
        <v>1.085106382978724</v>
      </c>
      <c r="D48" s="4">
        <v>1.4967320261437911</v>
      </c>
      <c r="E48" s="4">
        <v>1.62783114992722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1.021661778381858</v>
      </c>
      <c r="L48" s="4">
        <v>1</v>
      </c>
      <c r="M48" s="4">
        <v>1.026257176086224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1</v>
      </c>
      <c r="E49" s="4">
        <v>1</v>
      </c>
      <c r="F49" s="4">
        <v>1.555555555555556</v>
      </c>
      <c r="G49" s="4">
        <v>1</v>
      </c>
      <c r="H49" s="4">
        <v>1</v>
      </c>
      <c r="I49" s="4">
        <v>1</v>
      </c>
      <c r="J49" s="4">
        <v>1.0540732142857141</v>
      </c>
      <c r="K49" s="4">
        <v>1.182057359122181</v>
      </c>
      <c r="L49" s="4">
        <v>1.1074889716315111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>
        <v>1</v>
      </c>
      <c r="F50" s="4">
        <v>1</v>
      </c>
      <c r="G50" s="4">
        <v>1</v>
      </c>
      <c r="H50" s="4">
        <v>1.0121</v>
      </c>
      <c r="I50" s="4">
        <v>1.059837960675823</v>
      </c>
      <c r="J50" s="4">
        <v>1</v>
      </c>
      <c r="K50" s="4">
        <v>1</v>
      </c>
      <c r="L50" s="4">
        <v>1.0233065028872099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/>
      <c r="E52" s="4">
        <v>2.290322580645161</v>
      </c>
      <c r="F52" s="4">
        <v>2.834647887323944</v>
      </c>
      <c r="G52" s="4">
        <v>1.0300914240286201</v>
      </c>
      <c r="H52" s="4">
        <v>1.1013910152703941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111.07</v>
      </c>
      <c r="D53" s="4">
        <v>1.321779058251553</v>
      </c>
      <c r="E53" s="4">
        <v>1.0326769293644851</v>
      </c>
      <c r="F53" s="4">
        <v>1.006665246330487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/>
      <c r="D54" s="4">
        <v>1</v>
      </c>
      <c r="E54" s="4">
        <v>87.591111111111118</v>
      </c>
      <c r="F54" s="4">
        <v>1.152897300588593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>
        <v>2.0116666666666672</v>
      </c>
      <c r="D55" s="4">
        <v>1.0812851698425849</v>
      </c>
      <c r="E55" s="4">
        <v>1.2520609738082089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1.6885714285714291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</v>
      </c>
      <c r="E57" s="4">
        <v>1.2437054300816921</v>
      </c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0.13580462948912461</v>
      </c>
      <c r="C2" s="32">
        <v>0.170103810816539</v>
      </c>
      <c r="D2" s="32">
        <v>0.17977619046749141</v>
      </c>
      <c r="E2" s="32">
        <v>0.44287352544148489</v>
      </c>
      <c r="F2" s="32">
        <v>2.0719225148012762E-3</v>
      </c>
      <c r="G2" s="32">
        <v>1.3261750590917031E-3</v>
      </c>
      <c r="H2" s="32">
        <v>1.458837401623507E-2</v>
      </c>
      <c r="I2" s="32">
        <v>0.36035571360059448</v>
      </c>
      <c r="J2" s="32">
        <v>0.2557396662312682</v>
      </c>
      <c r="M2" s="31">
        <v>1</v>
      </c>
      <c r="N2" s="17">
        <v>1.0575000000000001</v>
      </c>
      <c r="O2" s="17"/>
      <c r="P2" s="17"/>
      <c r="Q2" s="17"/>
      <c r="R2" s="17">
        <v>1.0575000000000001</v>
      </c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0.14361339568474921</v>
      </c>
      <c r="C3" s="32">
        <v>0.170103810816539</v>
      </c>
      <c r="D3" s="32">
        <v>0.17977619046749141</v>
      </c>
      <c r="E3" s="32">
        <v>0.44287352544148489</v>
      </c>
      <c r="F3" s="32">
        <v>2.1910580594023499E-3</v>
      </c>
      <c r="G3" s="32">
        <v>1.3261750590917031E-3</v>
      </c>
      <c r="H3" s="32">
        <v>1.458837401623507E-2</v>
      </c>
      <c r="I3" s="32">
        <v>0.36035571360059448</v>
      </c>
      <c r="J3" s="32">
        <v>0.2557396662312682</v>
      </c>
      <c r="M3">
        <f t="shared" ref="M3:M24" si="1">+M2+1</f>
        <v>2</v>
      </c>
      <c r="N3" s="17">
        <v>1.9036275460717751</v>
      </c>
      <c r="O3" s="17">
        <v>2.04061479346782</v>
      </c>
      <c r="P3" s="17">
        <v>1.9885993485342019</v>
      </c>
      <c r="Q3" s="17"/>
      <c r="R3" s="17">
        <v>17.64792996453901</v>
      </c>
      <c r="S3" s="17">
        <v>28.79169326241135</v>
      </c>
      <c r="T3" s="17">
        <v>1.5058333333333329</v>
      </c>
      <c r="U3" s="17"/>
      <c r="V3" s="17">
        <v>0.99429967426710097</v>
      </c>
    </row>
    <row r="4" spans="1:27" x14ac:dyDescent="0.35">
      <c r="A4">
        <f t="shared" si="0"/>
        <v>3</v>
      </c>
      <c r="B4" s="32">
        <v>0.27338641601039398</v>
      </c>
      <c r="C4" s="32">
        <v>0.34711635277748087</v>
      </c>
      <c r="D4" s="32">
        <v>0.35750281524561389</v>
      </c>
      <c r="E4" s="32">
        <v>0.44287352544148489</v>
      </c>
      <c r="F4" s="32">
        <v>3.8667639180571423E-2</v>
      </c>
      <c r="G4" s="32">
        <v>3.8182825513628553E-2</v>
      </c>
      <c r="H4" s="32">
        <v>2.196765987278064E-2</v>
      </c>
      <c r="I4" s="32">
        <v>0.36035571360059448</v>
      </c>
      <c r="J4" s="32">
        <v>0.39563521332267432</v>
      </c>
      <c r="M4">
        <f t="shared" si="1"/>
        <v>3</v>
      </c>
      <c r="N4" s="17">
        <v>1.1846628343626651</v>
      </c>
      <c r="O4" s="17">
        <v>1.221965654255861</v>
      </c>
      <c r="P4" s="17">
        <v>1.10030534351145</v>
      </c>
      <c r="Q4" s="17">
        <v>1.0113894139886579</v>
      </c>
      <c r="R4" s="17">
        <v>1.315802396562058</v>
      </c>
      <c r="S4" s="17">
        <v>1.2871770508384091</v>
      </c>
      <c r="T4" s="17">
        <v>1.218327131333113</v>
      </c>
      <c r="U4" s="17">
        <v>1.3442857142857141</v>
      </c>
      <c r="V4" s="17">
        <v>1.055847378750054</v>
      </c>
    </row>
    <row r="5" spans="1:27" x14ac:dyDescent="0.35">
      <c r="A5">
        <f t="shared" si="0"/>
        <v>4</v>
      </c>
      <c r="B5" s="32">
        <v>0.323870726467124</v>
      </c>
      <c r="C5" s="32">
        <v>0.42416426112464273</v>
      </c>
      <c r="D5" s="32">
        <v>0.39336225793513591</v>
      </c>
      <c r="E5" s="32">
        <v>0.44791759536735443</v>
      </c>
      <c r="F5" s="32">
        <v>5.0878972303192813E-2</v>
      </c>
      <c r="G5" s="32">
        <v>4.9148056737309952E-2</v>
      </c>
      <c r="H5" s="32">
        <v>2.6763796034906379E-2</v>
      </c>
      <c r="I5" s="32">
        <v>0.48442103785451363</v>
      </c>
      <c r="J5" s="32">
        <v>0.41887102369305612</v>
      </c>
      <c r="M5">
        <f t="shared" si="1"/>
        <v>4</v>
      </c>
      <c r="N5" s="17">
        <v>1.308947554340484</v>
      </c>
      <c r="O5" s="17">
        <v>1.225128017368909</v>
      </c>
      <c r="P5" s="17">
        <v>1.2798107041939391</v>
      </c>
      <c r="Q5" s="17">
        <v>1.2460855122029411</v>
      </c>
      <c r="R5" s="17">
        <v>6.682816762548268</v>
      </c>
      <c r="S5" s="17">
        <v>9.0955219116899819</v>
      </c>
      <c r="T5" s="17">
        <v>15.734979504168439</v>
      </c>
      <c r="U5" s="17">
        <v>1.1652554679633</v>
      </c>
      <c r="V5" s="17">
        <v>1.2629481081984399</v>
      </c>
    </row>
    <row r="6" spans="1:27" x14ac:dyDescent="0.35">
      <c r="A6">
        <f t="shared" si="0"/>
        <v>5</v>
      </c>
      <c r="B6" s="32">
        <v>0.42392979533161801</v>
      </c>
      <c r="C6" s="32">
        <v>0.51965552027038153</v>
      </c>
      <c r="D6" s="32">
        <v>0.50342922833128434</v>
      </c>
      <c r="E6" s="32">
        <v>0.55814362624803926</v>
      </c>
      <c r="F6" s="32">
        <v>0.34001484896900591</v>
      </c>
      <c r="G6" s="32">
        <v>0.44702722697118508</v>
      </c>
      <c r="H6" s="32">
        <v>0.42112778206299661</v>
      </c>
      <c r="I6" s="32">
        <v>0.56447426315642868</v>
      </c>
      <c r="J6" s="32">
        <v>0.52937641321174</v>
      </c>
      <c r="M6">
        <f t="shared" si="1"/>
        <v>5</v>
      </c>
      <c r="N6" s="17">
        <v>1.0977737152286049</v>
      </c>
      <c r="O6" s="17">
        <v>1.1447551120084001</v>
      </c>
      <c r="P6" s="17">
        <v>1.112593435088064</v>
      </c>
      <c r="Q6" s="17">
        <v>1.0132789624315051</v>
      </c>
      <c r="R6" s="17">
        <v>1.1893414113412319</v>
      </c>
      <c r="S6" s="17">
        <v>1.30055871015973</v>
      </c>
      <c r="T6" s="17">
        <v>1.3988420868486049</v>
      </c>
      <c r="U6" s="17">
        <v>1.050965766862864</v>
      </c>
      <c r="V6" s="17">
        <v>1.062936198759785</v>
      </c>
    </row>
    <row r="7" spans="1:27" x14ac:dyDescent="0.35">
      <c r="A7">
        <f t="shared" si="0"/>
        <v>6</v>
      </c>
      <c r="B7" s="32">
        <v>0.46537898641729231</v>
      </c>
      <c r="C7" s="32">
        <v>0.59487831331290397</v>
      </c>
      <c r="D7" s="32">
        <v>0.56011205447283696</v>
      </c>
      <c r="E7" s="32">
        <v>0.56555519449237091</v>
      </c>
      <c r="F7" s="32">
        <v>0.40439374034977349</v>
      </c>
      <c r="G7" s="32">
        <v>0.58138515371592558</v>
      </c>
      <c r="H7" s="32">
        <v>0.58909126549092672</v>
      </c>
      <c r="I7" s="32">
        <v>0.59324312685254643</v>
      </c>
      <c r="J7" s="32">
        <v>0.56282046438875755</v>
      </c>
      <c r="M7">
        <f t="shared" si="1"/>
        <v>6</v>
      </c>
      <c r="N7" s="17">
        <v>1.069052371329775</v>
      </c>
      <c r="O7" s="17">
        <v>1.0016285622749339</v>
      </c>
      <c r="P7" s="17">
        <v>1.0037513157974609</v>
      </c>
      <c r="Q7" s="17">
        <v>1</v>
      </c>
      <c r="R7" s="17">
        <v>1.1220538982118029</v>
      </c>
      <c r="S7" s="17">
        <v>1.002735584002602</v>
      </c>
      <c r="T7" s="17">
        <v>1.006018284805724</v>
      </c>
      <c r="U7" s="17">
        <v>1</v>
      </c>
      <c r="V7" s="17">
        <v>1.00187565789873</v>
      </c>
    </row>
    <row r="8" spans="1:27" x14ac:dyDescent="0.35">
      <c r="A8">
        <f t="shared" si="0"/>
        <v>7</v>
      </c>
      <c r="B8" s="32">
        <v>0.49751450899645339</v>
      </c>
      <c r="C8" s="32">
        <v>0.59584710969214172</v>
      </c>
      <c r="D8" s="32">
        <v>0.56221321167112914</v>
      </c>
      <c r="E8" s="32">
        <v>0.56555519449237091</v>
      </c>
      <c r="F8" s="32">
        <v>0.45375157277191508</v>
      </c>
      <c r="G8" s="32">
        <v>0.58297558164178098</v>
      </c>
      <c r="H8" s="32">
        <v>0.59263658450321555</v>
      </c>
      <c r="I8" s="32">
        <v>0.59324312685254643</v>
      </c>
      <c r="J8" s="32">
        <v>0.56387925133407002</v>
      </c>
      <c r="M8">
        <f t="shared" si="1"/>
        <v>7</v>
      </c>
      <c r="N8" s="17">
        <v>1.253901837238576</v>
      </c>
      <c r="O8" s="17">
        <v>1.036108802632222</v>
      </c>
      <c r="P8" s="17">
        <v>1.0256052573798089</v>
      </c>
      <c r="Q8" s="17">
        <v>1.03483379375146</v>
      </c>
      <c r="R8" s="17">
        <v>1.352106219524879</v>
      </c>
      <c r="S8" s="17">
        <v>1.028114759486032</v>
      </c>
      <c r="T8" s="17">
        <v>1.022698203054079</v>
      </c>
      <c r="U8" s="17">
        <v>1.0337970050901311</v>
      </c>
      <c r="V8" s="17">
        <v>1.030219525565635</v>
      </c>
    </row>
    <row r="9" spans="1:27" x14ac:dyDescent="0.35">
      <c r="A9">
        <f t="shared" si="0"/>
        <v>8</v>
      </c>
      <c r="B9" s="32">
        <v>0.62383435688350086</v>
      </c>
      <c r="C9" s="32">
        <v>0.61736243537499513</v>
      </c>
      <c r="D9" s="32">
        <v>0.5766088256582973</v>
      </c>
      <c r="E9" s="32">
        <v>0.58525562749238524</v>
      </c>
      <c r="F9" s="32">
        <v>0.61352032366410214</v>
      </c>
      <c r="G9" s="32">
        <v>0.59936579990586936</v>
      </c>
      <c r="H9" s="32">
        <v>0.60608837003554517</v>
      </c>
      <c r="I9" s="32">
        <v>0.61329296783046716</v>
      </c>
      <c r="J9" s="32">
        <v>0.58090005105703735</v>
      </c>
      <c r="M9">
        <f t="shared" si="1"/>
        <v>8</v>
      </c>
      <c r="N9" s="17">
        <v>1.0072451849706781</v>
      </c>
      <c r="O9" s="17">
        <v>1.012068360745187</v>
      </c>
      <c r="P9" s="17">
        <v>1.0085708543965219</v>
      </c>
      <c r="Q9" s="17">
        <v>1</v>
      </c>
      <c r="R9" s="17">
        <v>1.006809617139488</v>
      </c>
      <c r="S9" s="17">
        <v>1.009079489519318</v>
      </c>
      <c r="T9" s="17">
        <v>1.00997299344597</v>
      </c>
      <c r="U9" s="17">
        <v>1</v>
      </c>
      <c r="V9" s="17">
        <v>1.0042854271982611</v>
      </c>
    </row>
    <row r="10" spans="1:27" x14ac:dyDescent="0.35">
      <c r="A10">
        <f t="shared" si="0"/>
        <v>9</v>
      </c>
      <c r="B10" s="32">
        <v>0.62835415219018598</v>
      </c>
      <c r="C10" s="32">
        <v>0.62481298795562756</v>
      </c>
      <c r="D10" s="32">
        <v>0.58155085594676403</v>
      </c>
      <c r="E10" s="32">
        <v>0.58525562749238524</v>
      </c>
      <c r="F10" s="32">
        <v>0.61769816217554963</v>
      </c>
      <c r="G10" s="32">
        <v>0.6048077354043524</v>
      </c>
      <c r="H10" s="32">
        <v>0.61213288537758859</v>
      </c>
      <c r="I10" s="32">
        <v>0.61329296783046716</v>
      </c>
      <c r="J10" s="32">
        <v>0.58339736013920973</v>
      </c>
      <c r="M10">
        <f t="shared" si="1"/>
        <v>9</v>
      </c>
      <c r="N10" s="17">
        <v>1.007218186509973</v>
      </c>
      <c r="O10" s="17">
        <v>1.0108639769399299</v>
      </c>
      <c r="P10" s="17">
        <v>1.0040558944880771</v>
      </c>
      <c r="Q10" s="17">
        <v>1</v>
      </c>
      <c r="R10" s="17">
        <v>1.0737368941537011</v>
      </c>
      <c r="S10" s="17">
        <v>1.092171117692126</v>
      </c>
      <c r="T10" s="17">
        <v>1.009012202380952</v>
      </c>
      <c r="U10" s="17">
        <v>1</v>
      </c>
      <c r="V10" s="17">
        <v>1.0020279472440381</v>
      </c>
    </row>
    <row r="11" spans="1:27" x14ac:dyDescent="0.35">
      <c r="A11">
        <f t="shared" si="0"/>
        <v>10</v>
      </c>
      <c r="B11" s="32">
        <v>0.63288972965501067</v>
      </c>
      <c r="C11" s="32">
        <v>0.6316009418485462</v>
      </c>
      <c r="D11" s="32">
        <v>0.58390956485793477</v>
      </c>
      <c r="E11" s="32">
        <v>0.58525562749238524</v>
      </c>
      <c r="F11" s="32">
        <v>0.66324530617882382</v>
      </c>
      <c r="G11" s="32">
        <v>0.66055354036541536</v>
      </c>
      <c r="H11" s="32">
        <v>0.61764955082464779</v>
      </c>
      <c r="I11" s="32">
        <v>0.61329296783046716</v>
      </c>
      <c r="J11" s="32">
        <v>0.58458182131262226</v>
      </c>
      <c r="M11">
        <f t="shared" si="1"/>
        <v>10</v>
      </c>
      <c r="N11" s="17">
        <v>1.0118643239476339</v>
      </c>
      <c r="O11" s="17">
        <v>1.013526736770614</v>
      </c>
      <c r="P11" s="17">
        <v>1.018040215485809</v>
      </c>
      <c r="Q11" s="17">
        <v>1.0634676805904</v>
      </c>
      <c r="R11" s="17">
        <v>1.01920266186647</v>
      </c>
      <c r="S11" s="17">
        <v>1.0224031055108811</v>
      </c>
      <c r="T11" s="17">
        <v>1.0339531895840071</v>
      </c>
      <c r="U11" s="17">
        <v>1.06068578637406</v>
      </c>
      <c r="V11" s="17">
        <v>1.0407539480381049</v>
      </c>
    </row>
    <row r="12" spans="1:27" x14ac:dyDescent="0.35">
      <c r="A12">
        <f t="shared" si="0"/>
        <v>11</v>
      </c>
      <c r="B12" s="32">
        <v>0.64039853843076833</v>
      </c>
      <c r="C12" s="32">
        <v>0.64014444153300309</v>
      </c>
      <c r="D12" s="32">
        <v>0.59444341923219712</v>
      </c>
      <c r="E12" s="32">
        <v>0.62240044472180622</v>
      </c>
      <c r="F12" s="32">
        <v>0.67598138152789899</v>
      </c>
      <c r="G12" s="32">
        <v>0.6753519910258079</v>
      </c>
      <c r="H12" s="32">
        <v>0.63862072312027363</v>
      </c>
      <c r="I12" s="32">
        <v>0.65051113386094039</v>
      </c>
      <c r="J12" s="32">
        <v>0.60810077521343509</v>
      </c>
      <c r="M12">
        <f t="shared" si="1"/>
        <v>11</v>
      </c>
      <c r="N12" s="17">
        <v>1.004808647349104</v>
      </c>
      <c r="O12" s="17">
        <v>1.005207492896411</v>
      </c>
      <c r="P12" s="17">
        <v>1.0123987753590979</v>
      </c>
      <c r="Q12" s="17">
        <v>1.0216133501341109</v>
      </c>
      <c r="R12" s="17">
        <v>1.01130981414406</v>
      </c>
      <c r="S12" s="17">
        <v>1.0122522986560649</v>
      </c>
      <c r="T12" s="17">
        <v>1.0245045973121301</v>
      </c>
      <c r="U12" s="17">
        <v>1.04359849150624</v>
      </c>
      <c r="V12" s="17">
        <v>1.0170060627466051</v>
      </c>
    </row>
    <row r="13" spans="1:27" x14ac:dyDescent="0.35">
      <c r="A13">
        <f t="shared" si="0"/>
        <v>12</v>
      </c>
      <c r="B13" s="32">
        <v>0.64347798916496346</v>
      </c>
      <c r="C13" s="32">
        <v>0.64347798916496346</v>
      </c>
      <c r="D13" s="32">
        <v>0.60181378965095134</v>
      </c>
      <c r="E13" s="32">
        <v>0.63585260345720507</v>
      </c>
      <c r="F13" s="32">
        <v>0.68362660531782438</v>
      </c>
      <c r="G13" s="32">
        <v>0.68362660531782438</v>
      </c>
      <c r="H13" s="32">
        <v>0.65426986677551724</v>
      </c>
      <c r="I13" s="32">
        <v>0.67887243800529107</v>
      </c>
      <c r="J13" s="32">
        <v>0.61836512177569347</v>
      </c>
      <c r="M13">
        <f t="shared" si="1"/>
        <v>12</v>
      </c>
      <c r="N13" s="17">
        <v>1.0255037140652961</v>
      </c>
      <c r="O13" s="17">
        <v>1.0255037140652961</v>
      </c>
      <c r="P13" s="17">
        <v>1.0587797589492429</v>
      </c>
      <c r="Q13" s="17">
        <v>1.1042084284408249</v>
      </c>
      <c r="R13" s="17">
        <v>1.0279549935440599</v>
      </c>
      <c r="S13" s="17">
        <v>1.0279549935440599</v>
      </c>
      <c r="T13" s="17">
        <v>1.051809108762001</v>
      </c>
      <c r="U13" s="17">
        <v>1.0967970202496879</v>
      </c>
      <c r="V13" s="17">
        <v>1.0814940936950339</v>
      </c>
    </row>
    <row r="14" spans="1:27" x14ac:dyDescent="0.35">
      <c r="A14">
        <f t="shared" si="0"/>
        <v>13</v>
      </c>
      <c r="B14" s="32">
        <v>0.65988906780793855</v>
      </c>
      <c r="C14" s="32">
        <v>0.65988906780793855</v>
      </c>
      <c r="D14" s="32">
        <v>0.63718825913896482</v>
      </c>
      <c r="E14" s="32">
        <v>0.70211380398348733</v>
      </c>
      <c r="F14" s="32">
        <v>0.70273738265603214</v>
      </c>
      <c r="G14" s="32">
        <v>0.70273738265603214</v>
      </c>
      <c r="H14" s="32">
        <v>0.6881670054629897</v>
      </c>
      <c r="I14" s="32">
        <v>0.74458526713384388</v>
      </c>
      <c r="J14" s="32">
        <v>0.66807732892556726</v>
      </c>
      <c r="M14">
        <f t="shared" si="1"/>
        <v>13</v>
      </c>
      <c r="N14" s="17">
        <v>0.99724361675269468</v>
      </c>
      <c r="O14" s="17">
        <v>0.99724361675269468</v>
      </c>
      <c r="P14" s="17">
        <v>0.98835946387844875</v>
      </c>
      <c r="Q14" s="17">
        <v>0.97700032762554134</v>
      </c>
      <c r="R14" s="17">
        <v>0.99926694280263184</v>
      </c>
      <c r="S14" s="17">
        <v>0.99926694280263184</v>
      </c>
      <c r="T14" s="17">
        <v>0.99142741438595827</v>
      </c>
      <c r="U14" s="17">
        <v>0.97329462166198422</v>
      </c>
      <c r="V14" s="17">
        <v>0.9826798957519951</v>
      </c>
    </row>
    <row r="15" spans="1:27" x14ac:dyDescent="0.35">
      <c r="A15">
        <f t="shared" si="0"/>
        <v>14</v>
      </c>
      <c r="B15" s="32">
        <v>0.65807016063635293</v>
      </c>
      <c r="C15" s="32">
        <v>0.65807016063635293</v>
      </c>
      <c r="D15" s="32">
        <v>0.62977104619222934</v>
      </c>
      <c r="E15" s="32">
        <v>0.68596541652228227</v>
      </c>
      <c r="F15" s="32">
        <v>0.70222223595981648</v>
      </c>
      <c r="G15" s="32">
        <v>0.70222223595981648</v>
      </c>
      <c r="H15" s="32">
        <v>0.68226763489189945</v>
      </c>
      <c r="I15" s="32">
        <v>0.72470083587012213</v>
      </c>
      <c r="J15" s="32">
        <v>0.65666821625306226</v>
      </c>
      <c r="M15">
        <f t="shared" si="1"/>
        <v>14</v>
      </c>
      <c r="N15" s="17">
        <v>1.004834907299915</v>
      </c>
      <c r="O15" s="17">
        <v>1.004834907299915</v>
      </c>
      <c r="P15" s="17">
        <v>1.009997157555512</v>
      </c>
      <c r="Q15" s="17">
        <v>1.01283541636823</v>
      </c>
      <c r="R15" s="17">
        <v>1.009814505330175</v>
      </c>
      <c r="S15" s="17">
        <v>1.009814505330175</v>
      </c>
      <c r="T15" s="17">
        <v>1.016357508883625</v>
      </c>
      <c r="U15" s="17">
        <v>1.0248600242523349</v>
      </c>
      <c r="V15" s="17">
        <v>1.011416286961871</v>
      </c>
    </row>
    <row r="16" spans="1:27" x14ac:dyDescent="0.35">
      <c r="A16">
        <f t="shared" si="0"/>
        <v>15</v>
      </c>
      <c r="B16" s="32">
        <v>0.66125186885986953</v>
      </c>
      <c r="C16" s="32">
        <v>0.66125186885986953</v>
      </c>
      <c r="D16" s="32">
        <v>0.63606696656491268</v>
      </c>
      <c r="E16" s="32">
        <v>0.69477006825755216</v>
      </c>
      <c r="F16" s="32">
        <v>0.70911419983761159</v>
      </c>
      <c r="G16" s="32">
        <v>0.70911419983761159</v>
      </c>
      <c r="H16" s="32">
        <v>0.69342783379065365</v>
      </c>
      <c r="I16" s="32">
        <v>0.74271691622554048</v>
      </c>
      <c r="J16" s="32">
        <v>0.66412382314808538</v>
      </c>
      <c r="M16">
        <f t="shared" si="1"/>
        <v>15</v>
      </c>
      <c r="N16" s="17">
        <v>1.050689005167539</v>
      </c>
      <c r="O16" s="17">
        <v>1.050689005167539</v>
      </c>
      <c r="P16" s="17">
        <v>1.0922907567573681</v>
      </c>
      <c r="Q16" s="17">
        <v>1</v>
      </c>
      <c r="R16" s="17">
        <v>1.047386889721887</v>
      </c>
      <c r="S16" s="17">
        <v>1.047386889721887</v>
      </c>
      <c r="T16" s="17">
        <v>1.0710803345828299</v>
      </c>
      <c r="U16" s="17">
        <v>1</v>
      </c>
      <c r="V16" s="17">
        <v>1.046145378378684</v>
      </c>
    </row>
    <row r="17" spans="1:22" x14ac:dyDescent="0.35">
      <c r="A17">
        <f t="shared" si="0"/>
        <v>16</v>
      </c>
      <c r="B17" s="32">
        <v>0.69477006825755216</v>
      </c>
      <c r="C17" s="32">
        <v>0.69477006825755216</v>
      </c>
      <c r="D17" s="32">
        <v>0.69477006825755216</v>
      </c>
      <c r="E17" s="32">
        <v>0.69477006825755216</v>
      </c>
      <c r="F17" s="32">
        <v>0.74271691622554048</v>
      </c>
      <c r="G17" s="32">
        <v>0.74271691622554048</v>
      </c>
      <c r="H17" s="32">
        <v>0.74271691622554048</v>
      </c>
      <c r="I17" s="32">
        <v>0.74271691622554048</v>
      </c>
      <c r="J17" s="32">
        <v>0.69477006825755216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0.69477006825755216</v>
      </c>
      <c r="C18" s="32">
        <v>0.69477006825755216</v>
      </c>
      <c r="D18" s="32">
        <v>0.69477006825755216</v>
      </c>
      <c r="E18" s="32">
        <v>0.69477006825755216</v>
      </c>
      <c r="F18" s="32">
        <v>0.74271691622554048</v>
      </c>
      <c r="G18" s="32">
        <v>0.74271691622554048</v>
      </c>
      <c r="H18" s="32">
        <v>0.74271691622554048</v>
      </c>
      <c r="I18" s="32">
        <v>0.74271691622554048</v>
      </c>
      <c r="J18" s="32">
        <v>0.69477006825755216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0.69477006825755216</v>
      </c>
      <c r="C19" s="32">
        <v>0.69477006825755216</v>
      </c>
      <c r="D19" s="32">
        <v>0.69477006825755216</v>
      </c>
      <c r="E19" s="32">
        <v>0.69477006825755216</v>
      </c>
      <c r="F19" s="32">
        <v>0.74271691622554048</v>
      </c>
      <c r="G19" s="32">
        <v>0.74271691622554048</v>
      </c>
      <c r="H19" s="32">
        <v>0.74271691622554048</v>
      </c>
      <c r="I19" s="32">
        <v>0.74271691622554048</v>
      </c>
      <c r="J19" s="32">
        <v>0.69477006825755216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0.69477006825755216</v>
      </c>
      <c r="C20" s="32">
        <v>0.69477006825755216</v>
      </c>
      <c r="D20" s="32">
        <v>0.69477006825755216</v>
      </c>
      <c r="E20" s="32">
        <v>0.69477006825755216</v>
      </c>
      <c r="F20" s="32">
        <v>0.74271691622554048</v>
      </c>
      <c r="G20" s="32">
        <v>0.74271691622554048</v>
      </c>
      <c r="H20" s="32">
        <v>0.74271691622554048</v>
      </c>
      <c r="I20" s="32">
        <v>0.74271691622554048</v>
      </c>
      <c r="J20" s="32">
        <v>0.69477006825755216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0.69477006825755216</v>
      </c>
      <c r="C21" s="32">
        <v>0.69477006825755216</v>
      </c>
      <c r="D21" s="32">
        <v>0.69477006825755216</v>
      </c>
      <c r="E21" s="32">
        <v>0.69477006825755216</v>
      </c>
      <c r="F21" s="32">
        <v>0.74271691622554048</v>
      </c>
      <c r="G21" s="32">
        <v>0.74271691622554048</v>
      </c>
      <c r="H21" s="32">
        <v>0.74271691622554048</v>
      </c>
      <c r="I21" s="32">
        <v>0.74271691622554048</v>
      </c>
      <c r="J21" s="32">
        <v>0.69477006825755216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0.69477006825755216</v>
      </c>
      <c r="C22" s="32">
        <v>0.69477006825755216</v>
      </c>
      <c r="D22" s="32">
        <v>0.69477006825755216</v>
      </c>
      <c r="E22" s="32">
        <v>0.69477006825755216</v>
      </c>
      <c r="F22" s="32">
        <v>0.74271691622554048</v>
      </c>
      <c r="G22" s="32">
        <v>0.74271691622554048</v>
      </c>
      <c r="H22" s="32">
        <v>0.74271691622554048</v>
      </c>
      <c r="I22" s="32">
        <v>0.74271691622554048</v>
      </c>
      <c r="J22" s="32">
        <v>0.69477006825755216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0.69477006825755216</v>
      </c>
      <c r="C23" s="32">
        <v>0.69477006825755216</v>
      </c>
      <c r="D23" s="32">
        <v>0.69477006825755216</v>
      </c>
      <c r="E23" s="32">
        <v>0.69477006825755216</v>
      </c>
      <c r="F23" s="32">
        <v>0.74271691622554048</v>
      </c>
      <c r="G23" s="32">
        <v>0.74271691622554048</v>
      </c>
      <c r="H23" s="32">
        <v>0.74271691622554048</v>
      </c>
      <c r="I23" s="32">
        <v>0.74271691622554048</v>
      </c>
      <c r="J23" s="32">
        <v>0.69477006825755216</v>
      </c>
      <c r="M23">
        <f t="shared" si="1"/>
        <v>22</v>
      </c>
      <c r="N23" s="17">
        <v>1.439325102919228</v>
      </c>
      <c r="O23" s="17">
        <v>1.439325102919228</v>
      </c>
      <c r="P23" s="17">
        <v>1.439325102919228</v>
      </c>
      <c r="Q23" s="17">
        <v>1.439325102919228</v>
      </c>
      <c r="R23" s="17">
        <v>1.3464080030409999</v>
      </c>
      <c r="S23" s="17">
        <v>1.3464080030409999</v>
      </c>
      <c r="T23" s="17">
        <v>1.3464080030409999</v>
      </c>
      <c r="U23" s="17">
        <v>1.3464080030409999</v>
      </c>
      <c r="V23" s="17">
        <v>1.439325102919228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17" activePane="bottomLeft" state="frozen"/>
      <selection activeCell="E7" sqref="E7"/>
      <selection pane="bottomLeft" activeCell="C31" sqref="C31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45565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44835</v>
      </c>
      <c r="T7" s="11">
        <f>R9</f>
        <v>44866</v>
      </c>
      <c r="U7" s="11">
        <f>R10</f>
        <v>44896</v>
      </c>
      <c r="V7" s="11">
        <f>R11</f>
        <v>44927</v>
      </c>
      <c r="W7" s="11">
        <f>R12</f>
        <v>44958</v>
      </c>
      <c r="X7" s="11">
        <f>R13</f>
        <v>44986</v>
      </c>
      <c r="Y7" s="11">
        <f>R14</f>
        <v>45017</v>
      </c>
      <c r="Z7" s="11">
        <f>R15</f>
        <v>45047</v>
      </c>
      <c r="AA7" s="11">
        <f>R16</f>
        <v>45078</v>
      </c>
      <c r="AB7" s="11">
        <f>R17</f>
        <v>45108</v>
      </c>
      <c r="AC7" s="11">
        <f>R18</f>
        <v>45139</v>
      </c>
      <c r="AD7" s="11">
        <f>R19</f>
        <v>45170</v>
      </c>
      <c r="AE7" s="11">
        <f>R20</f>
        <v>45200</v>
      </c>
      <c r="AF7" s="11">
        <f>R21</f>
        <v>45231</v>
      </c>
      <c r="AG7" s="11">
        <f>R22</f>
        <v>45261</v>
      </c>
      <c r="AH7" s="11">
        <f>R23</f>
        <v>45292</v>
      </c>
      <c r="AI7" s="11">
        <f>R24</f>
        <v>45323</v>
      </c>
      <c r="AJ7" s="11">
        <f>R25</f>
        <v>45352</v>
      </c>
      <c r="AK7" s="11">
        <f>R26</f>
        <v>45383</v>
      </c>
      <c r="AL7" s="11">
        <f>R27</f>
        <v>45413</v>
      </c>
      <c r="AM7" s="11">
        <f>R28</f>
        <v>45444</v>
      </c>
      <c r="AN7" s="11">
        <f>R29</f>
        <v>45474</v>
      </c>
      <c r="AO7" s="11">
        <f>R30</f>
        <v>45505</v>
      </c>
      <c r="AP7" s="11">
        <f>R31</f>
        <v>45536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44835</v>
      </c>
      <c r="B8" s="13">
        <v>36650.769999999997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36650.769999999997</v>
      </c>
      <c r="H8" s="14">
        <f t="shared" ref="H8:H31" si="4">G8-B8</f>
        <v>0</v>
      </c>
      <c r="I8" s="13">
        <v>77290.549166666679</v>
      </c>
      <c r="J8" s="13">
        <f t="shared" ref="J8:J28" si="5">100*$G8/$I8</f>
        <v>47.419471585028511</v>
      </c>
      <c r="K8" s="13">
        <f t="shared" ref="K8:K31" si="6">100*(B8/I8)</f>
        <v>47.419471585028511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44835</v>
      </c>
      <c r="S8" s="17"/>
      <c r="T8" s="17"/>
      <c r="U8" s="17">
        <v>20000</v>
      </c>
      <c r="V8" s="17">
        <v>20365.77</v>
      </c>
      <c r="W8" s="17">
        <v>20365.77</v>
      </c>
      <c r="X8" s="17">
        <v>20365.77</v>
      </c>
      <c r="Y8" s="17">
        <v>20750.77</v>
      </c>
      <c r="Z8" s="17">
        <v>20750.77</v>
      </c>
      <c r="AA8" s="17">
        <v>20750.77</v>
      </c>
      <c r="AB8" s="17">
        <v>20750.77</v>
      </c>
      <c r="AC8" s="17">
        <v>20750.77</v>
      </c>
      <c r="AD8" s="17">
        <v>20750.77</v>
      </c>
      <c r="AE8" s="17">
        <v>20750.77</v>
      </c>
      <c r="AF8" s="17">
        <v>21650.77</v>
      </c>
      <c r="AG8" s="17">
        <v>21650.77</v>
      </c>
      <c r="AH8" s="17">
        <v>21650.77</v>
      </c>
      <c r="AI8" s="17">
        <v>21650.77</v>
      </c>
      <c r="AJ8" s="17">
        <v>21650.77</v>
      </c>
      <c r="AK8" s="17">
        <v>21650.77</v>
      </c>
      <c r="AL8" s="17">
        <v>21650.77</v>
      </c>
      <c r="AM8" s="17">
        <v>21650.77</v>
      </c>
      <c r="AN8" s="17">
        <v>21650.77</v>
      </c>
      <c r="AO8" s="17">
        <v>36650.769999999997</v>
      </c>
      <c r="AP8" s="17">
        <v>36650.769999999997</v>
      </c>
      <c r="AQ8" s="13"/>
      <c r="AR8" s="13"/>
    </row>
    <row r="9" spans="1:44" x14ac:dyDescent="0.35">
      <c r="A9" s="12">
        <f t="shared" si="0"/>
        <v>44866</v>
      </c>
      <c r="B9" s="13">
        <v>12492.51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12492.51</v>
      </c>
      <c r="H9" s="14">
        <f t="shared" si="4"/>
        <v>0</v>
      </c>
      <c r="I9" s="13">
        <v>76862.017500000002</v>
      </c>
      <c r="J9" s="13">
        <f t="shared" si="5"/>
        <v>16.253164314871125</v>
      </c>
      <c r="K9" s="13">
        <f t="shared" si="6"/>
        <v>16.253164314871128</v>
      </c>
      <c r="L9" s="13">
        <f t="shared" si="7"/>
        <v>0</v>
      </c>
      <c r="M9" s="13"/>
      <c r="N9" s="13"/>
      <c r="O9" s="13"/>
      <c r="P9" s="13"/>
      <c r="R9" s="16">
        <f t="shared" si="8"/>
        <v>44866</v>
      </c>
      <c r="S9" s="17"/>
      <c r="T9" s="17"/>
      <c r="U9" s="17">
        <v>5002.47</v>
      </c>
      <c r="V9" s="17">
        <v>6505.43</v>
      </c>
      <c r="W9" s="17">
        <v>8247.26</v>
      </c>
      <c r="X9" s="17">
        <v>8597.26</v>
      </c>
      <c r="Y9" s="17">
        <v>8657.51</v>
      </c>
      <c r="Z9" s="17">
        <v>12192.51</v>
      </c>
      <c r="AA9" s="17">
        <v>12192.51</v>
      </c>
      <c r="AB9" s="17">
        <v>12192.51</v>
      </c>
      <c r="AC9" s="17">
        <v>12192.51</v>
      </c>
      <c r="AD9" s="17">
        <v>12192.51</v>
      </c>
      <c r="AE9" s="17">
        <v>12492.51</v>
      </c>
      <c r="AF9" s="17">
        <v>12492.51</v>
      </c>
      <c r="AG9" s="17">
        <v>12492.51</v>
      </c>
      <c r="AH9" s="17">
        <v>12492.51</v>
      </c>
      <c r="AI9" s="17">
        <v>12492.51</v>
      </c>
      <c r="AJ9" s="17">
        <v>12492.51</v>
      </c>
      <c r="AK9" s="17">
        <v>12492.51</v>
      </c>
      <c r="AL9" s="17">
        <v>12492.51</v>
      </c>
      <c r="AM9" s="17">
        <v>12492.51</v>
      </c>
      <c r="AN9" s="17">
        <v>12492.51</v>
      </c>
      <c r="AO9" s="17">
        <v>12492.51</v>
      </c>
      <c r="AP9" s="17"/>
      <c r="AQ9" s="13"/>
      <c r="AR9" s="13"/>
    </row>
    <row r="10" spans="1:44" x14ac:dyDescent="0.35">
      <c r="A10" s="12">
        <f t="shared" si="0"/>
        <v>44896</v>
      </c>
      <c r="B10" s="13">
        <v>60170.62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60170.62</v>
      </c>
      <c r="H10" s="14">
        <f t="shared" si="4"/>
        <v>0</v>
      </c>
      <c r="I10" s="13">
        <v>76284.397500000006</v>
      </c>
      <c r="J10" s="13">
        <f t="shared" si="5"/>
        <v>78.876706078723359</v>
      </c>
      <c r="K10" s="13">
        <f t="shared" si="6"/>
        <v>78.876706078723373</v>
      </c>
      <c r="L10" s="13">
        <f t="shared" si="7"/>
        <v>0</v>
      </c>
      <c r="M10" s="13"/>
      <c r="N10" s="13"/>
      <c r="O10" s="13"/>
      <c r="P10" s="13"/>
      <c r="R10" s="16">
        <f t="shared" si="8"/>
        <v>44896</v>
      </c>
      <c r="S10" s="17"/>
      <c r="T10" s="17">
        <v>4000</v>
      </c>
      <c r="U10" s="17">
        <v>5400</v>
      </c>
      <c r="V10" s="17">
        <v>6300</v>
      </c>
      <c r="W10" s="17">
        <v>9709.619999999999</v>
      </c>
      <c r="X10" s="17">
        <v>10170.620000000001</v>
      </c>
      <c r="Y10" s="17">
        <v>10170.620000000001</v>
      </c>
      <c r="Z10" s="17">
        <v>60170.62</v>
      </c>
      <c r="AA10" s="17">
        <v>60170.62</v>
      </c>
      <c r="AB10" s="17">
        <v>60170.62</v>
      </c>
      <c r="AC10" s="17">
        <v>60170.62</v>
      </c>
      <c r="AD10" s="17">
        <v>60170.62</v>
      </c>
      <c r="AE10" s="17">
        <v>60170.62</v>
      </c>
      <c r="AF10" s="17">
        <v>60170.62</v>
      </c>
      <c r="AG10" s="17">
        <v>60170.62</v>
      </c>
      <c r="AH10" s="17">
        <v>60170.62</v>
      </c>
      <c r="AI10" s="17">
        <v>60170.62</v>
      </c>
      <c r="AJ10" s="17">
        <v>60170.62</v>
      </c>
      <c r="AK10" s="17">
        <v>60170.62</v>
      </c>
      <c r="AL10" s="17">
        <v>60170.62</v>
      </c>
      <c r="AM10" s="17">
        <v>60170.62</v>
      </c>
      <c r="AN10" s="17">
        <v>60170.62</v>
      </c>
      <c r="AO10" s="17"/>
      <c r="AP10" s="17"/>
      <c r="AQ10" s="13"/>
      <c r="AR10" s="13"/>
    </row>
    <row r="11" spans="1:44" x14ac:dyDescent="0.35">
      <c r="A11" s="12">
        <f t="shared" si="0"/>
        <v>44927</v>
      </c>
      <c r="B11" s="13">
        <v>34535.06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34535.06</v>
      </c>
      <c r="H11" s="14">
        <f t="shared" si="4"/>
        <v>0</v>
      </c>
      <c r="I11" s="13">
        <v>74977.984166666676</v>
      </c>
      <c r="J11" s="13">
        <f t="shared" si="5"/>
        <v>46.060267402272224</v>
      </c>
      <c r="K11" s="13">
        <f t="shared" si="6"/>
        <v>46.060267402272217</v>
      </c>
      <c r="L11" s="13">
        <f t="shared" si="7"/>
        <v>0</v>
      </c>
      <c r="M11" s="13"/>
      <c r="N11" s="13"/>
      <c r="O11" s="13"/>
      <c r="P11" s="13"/>
      <c r="R11" s="16">
        <f t="shared" si="8"/>
        <v>44927</v>
      </c>
      <c r="S11" s="17"/>
      <c r="T11" s="17"/>
      <c r="U11" s="17">
        <v>1125</v>
      </c>
      <c r="V11" s="17">
        <v>1275.22</v>
      </c>
      <c r="W11" s="17">
        <v>22760.06</v>
      </c>
      <c r="X11" s="17">
        <v>23035.06</v>
      </c>
      <c r="Y11" s="17">
        <v>23035.06</v>
      </c>
      <c r="Z11" s="17">
        <v>23035.06</v>
      </c>
      <c r="AA11" s="17">
        <v>23035.06</v>
      </c>
      <c r="AB11" s="17">
        <v>23035.06</v>
      </c>
      <c r="AC11" s="17">
        <v>24535.06</v>
      </c>
      <c r="AD11" s="17">
        <v>24535.06</v>
      </c>
      <c r="AE11" s="17">
        <v>24535.06</v>
      </c>
      <c r="AF11" s="17">
        <v>24535.06</v>
      </c>
      <c r="AG11" s="17">
        <v>24535.06</v>
      </c>
      <c r="AH11" s="17">
        <v>34535.06</v>
      </c>
      <c r="AI11" s="17">
        <v>34535.06</v>
      </c>
      <c r="AJ11" s="17">
        <v>34535.06</v>
      </c>
      <c r="AK11" s="17">
        <v>34535.06</v>
      </c>
      <c r="AL11" s="17">
        <v>34535.06</v>
      </c>
      <c r="AM11" s="17">
        <v>34535.06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44958</v>
      </c>
      <c r="B12" s="13">
        <v>3316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3316</v>
      </c>
      <c r="H12" s="14">
        <f t="shared" si="4"/>
        <v>0</v>
      </c>
      <c r="I12" s="13">
        <v>74528.827499999999</v>
      </c>
      <c r="J12" s="13">
        <f t="shared" si="5"/>
        <v>4.4492850769723971</v>
      </c>
      <c r="K12" s="13">
        <f t="shared" si="6"/>
        <v>4.4492850769723971</v>
      </c>
      <c r="L12" s="13">
        <f t="shared" si="7"/>
        <v>0</v>
      </c>
      <c r="M12" s="13"/>
      <c r="N12" s="13"/>
      <c r="O12" s="13"/>
      <c r="P12" s="13"/>
      <c r="R12" s="16">
        <f t="shared" si="8"/>
        <v>44958</v>
      </c>
      <c r="S12" s="17"/>
      <c r="T12" s="17"/>
      <c r="U12" s="17"/>
      <c r="V12" s="17">
        <v>941</v>
      </c>
      <c r="W12" s="17">
        <v>1616</v>
      </c>
      <c r="X12" s="17">
        <v>1616</v>
      </c>
      <c r="Y12" s="17">
        <v>1616</v>
      </c>
      <c r="Z12" s="17">
        <v>1616</v>
      </c>
      <c r="AA12" s="17">
        <v>1616</v>
      </c>
      <c r="AB12" s="17">
        <v>3316</v>
      </c>
      <c r="AC12" s="17">
        <v>3316</v>
      </c>
      <c r="AD12" s="17">
        <v>3316</v>
      </c>
      <c r="AE12" s="17">
        <v>3316</v>
      </c>
      <c r="AF12" s="17">
        <v>3316</v>
      </c>
      <c r="AG12" s="17">
        <v>3316</v>
      </c>
      <c r="AH12" s="17">
        <v>3316</v>
      </c>
      <c r="AI12" s="17">
        <v>3316</v>
      </c>
      <c r="AJ12" s="17">
        <v>3316</v>
      </c>
      <c r="AK12" s="17">
        <v>3316</v>
      </c>
      <c r="AL12" s="17">
        <v>3316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44986</v>
      </c>
      <c r="B13" s="13">
        <v>32645.62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32645.62</v>
      </c>
      <c r="H13" s="14">
        <f t="shared" si="4"/>
        <v>0</v>
      </c>
      <c r="I13" s="13">
        <v>73976.997499999998</v>
      </c>
      <c r="J13" s="13">
        <f t="shared" si="5"/>
        <v>44.129420094401645</v>
      </c>
      <c r="K13" s="13">
        <f t="shared" si="6"/>
        <v>44.129420094401638</v>
      </c>
      <c r="L13" s="13">
        <f t="shared" si="7"/>
        <v>0</v>
      </c>
      <c r="M13" s="13"/>
      <c r="N13" s="13"/>
      <c r="O13" s="13"/>
      <c r="P13" s="13"/>
      <c r="R13" s="16">
        <f t="shared" si="8"/>
        <v>44986</v>
      </c>
      <c r="S13" s="17"/>
      <c r="T13" s="17"/>
      <c r="U13" s="17">
        <v>2780</v>
      </c>
      <c r="V13" s="17">
        <v>8460</v>
      </c>
      <c r="W13" s="17">
        <v>8460</v>
      </c>
      <c r="X13" s="17">
        <v>8460</v>
      </c>
      <c r="Y13" s="17">
        <v>25540</v>
      </c>
      <c r="Z13" s="17">
        <v>30540</v>
      </c>
      <c r="AA13" s="17">
        <v>32040</v>
      </c>
      <c r="AB13" s="17">
        <v>32040</v>
      </c>
      <c r="AC13" s="17">
        <v>32040</v>
      </c>
      <c r="AD13" s="17">
        <v>32040</v>
      </c>
      <c r="AE13" s="17">
        <v>32040</v>
      </c>
      <c r="AF13" s="17">
        <v>32040</v>
      </c>
      <c r="AG13" s="17">
        <v>32040</v>
      </c>
      <c r="AH13" s="17">
        <v>32645.62</v>
      </c>
      <c r="AI13" s="17">
        <v>32645.62</v>
      </c>
      <c r="AJ13" s="17">
        <v>32645.62</v>
      </c>
      <c r="AK13" s="17">
        <v>32645.62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45017</v>
      </c>
      <c r="B14" s="13">
        <v>13152.81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13152.81</v>
      </c>
      <c r="H14" s="14">
        <f t="shared" si="4"/>
        <v>0</v>
      </c>
      <c r="I14" s="13">
        <v>73669.02916666666</v>
      </c>
      <c r="J14" s="13">
        <f t="shared" si="5"/>
        <v>17.85392063501131</v>
      </c>
      <c r="K14" s="13">
        <f t="shared" si="6"/>
        <v>17.85392063501131</v>
      </c>
      <c r="L14" s="13">
        <f t="shared" si="7"/>
        <v>0</v>
      </c>
      <c r="M14" s="13"/>
      <c r="N14" s="13"/>
      <c r="O14" s="13"/>
      <c r="P14" s="13"/>
      <c r="R14" s="16">
        <f t="shared" si="8"/>
        <v>45017</v>
      </c>
      <c r="S14" s="17"/>
      <c r="T14" s="17">
        <v>10000</v>
      </c>
      <c r="U14" s="17">
        <v>12000</v>
      </c>
      <c r="V14" s="17">
        <v>12850</v>
      </c>
      <c r="W14" s="17">
        <v>12850</v>
      </c>
      <c r="X14" s="17">
        <v>12850</v>
      </c>
      <c r="Y14" s="17">
        <v>12850</v>
      </c>
      <c r="Z14" s="17">
        <v>12850</v>
      </c>
      <c r="AA14" s="17">
        <v>12850</v>
      </c>
      <c r="AB14" s="17">
        <v>12850</v>
      </c>
      <c r="AC14" s="17">
        <v>12850</v>
      </c>
      <c r="AD14" s="17">
        <v>12850</v>
      </c>
      <c r="AE14" s="17">
        <v>12850</v>
      </c>
      <c r="AF14" s="17">
        <v>12850</v>
      </c>
      <c r="AG14" s="17">
        <v>13152.81</v>
      </c>
      <c r="AH14" s="17">
        <v>13152.81</v>
      </c>
      <c r="AI14" s="17">
        <v>13152.81</v>
      </c>
      <c r="AJ14" s="17">
        <v>13152.81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45047</v>
      </c>
      <c r="B15" s="13">
        <v>11670.81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11670.81</v>
      </c>
      <c r="H15" s="14">
        <f t="shared" si="4"/>
        <v>0</v>
      </c>
      <c r="I15" s="13">
        <v>73100.85583333332</v>
      </c>
      <c r="J15" s="13">
        <f t="shared" si="5"/>
        <v>15.965353438007517</v>
      </c>
      <c r="K15" s="13">
        <f t="shared" si="6"/>
        <v>15.965353438007519</v>
      </c>
      <c r="L15" s="13">
        <f t="shared" si="7"/>
        <v>0</v>
      </c>
      <c r="M15" s="13"/>
      <c r="N15" s="13"/>
      <c r="O15" s="13"/>
      <c r="P15" s="13"/>
      <c r="R15" s="16">
        <f t="shared" si="8"/>
        <v>45047</v>
      </c>
      <c r="S15" s="17"/>
      <c r="T15" s="17"/>
      <c r="U15" s="17">
        <v>6668</v>
      </c>
      <c r="V15" s="17">
        <v>6818</v>
      </c>
      <c r="W15" s="17">
        <v>10558</v>
      </c>
      <c r="X15" s="17">
        <v>10558</v>
      </c>
      <c r="Y15" s="17">
        <v>10558</v>
      </c>
      <c r="Z15" s="17">
        <v>10558</v>
      </c>
      <c r="AA15" s="17">
        <v>10558</v>
      </c>
      <c r="AB15" s="17">
        <v>10558</v>
      </c>
      <c r="AC15" s="17">
        <v>10558</v>
      </c>
      <c r="AD15" s="17">
        <v>10558</v>
      </c>
      <c r="AE15" s="17">
        <v>10558</v>
      </c>
      <c r="AF15" s="17">
        <v>10860.81</v>
      </c>
      <c r="AG15" s="17">
        <v>11670.81</v>
      </c>
      <c r="AH15" s="17">
        <v>11670.81</v>
      </c>
      <c r="AI15" s="17">
        <v>11670.81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45078</v>
      </c>
      <c r="B16" s="13">
        <v>30200.62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30200.62</v>
      </c>
      <c r="H16" s="14">
        <f t="shared" si="4"/>
        <v>0</v>
      </c>
      <c r="I16" s="13">
        <v>72660.900833333333</v>
      </c>
      <c r="J16" s="13">
        <f t="shared" si="5"/>
        <v>41.563784172278531</v>
      </c>
      <c r="K16" s="13">
        <f t="shared" si="6"/>
        <v>41.563784172278531</v>
      </c>
      <c r="L16" s="13">
        <f t="shared" si="7"/>
        <v>0</v>
      </c>
      <c r="M16" s="13"/>
      <c r="N16" s="13"/>
      <c r="O16" s="13"/>
      <c r="P16" s="13"/>
      <c r="R16" s="16">
        <f t="shared" si="8"/>
        <v>45078</v>
      </c>
      <c r="S16" s="17"/>
      <c r="T16" s="17">
        <v>750</v>
      </c>
      <c r="U16" s="17">
        <v>16850</v>
      </c>
      <c r="V16" s="17">
        <v>16850</v>
      </c>
      <c r="W16" s="17">
        <v>16850</v>
      </c>
      <c r="X16" s="17">
        <v>29595</v>
      </c>
      <c r="Y16" s="17">
        <v>29595</v>
      </c>
      <c r="Z16" s="17">
        <v>29595</v>
      </c>
      <c r="AA16" s="17">
        <v>29595</v>
      </c>
      <c r="AB16" s="17">
        <v>29595</v>
      </c>
      <c r="AC16" s="17">
        <v>29595</v>
      </c>
      <c r="AD16" s="17">
        <v>29595</v>
      </c>
      <c r="AE16" s="17">
        <v>30200.62</v>
      </c>
      <c r="AF16" s="17">
        <v>30200.62</v>
      </c>
      <c r="AG16" s="17">
        <v>30200.62</v>
      </c>
      <c r="AH16" s="17">
        <v>30200.62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45108</v>
      </c>
      <c r="B17" s="13">
        <v>22045.21</v>
      </c>
      <c r="C17" s="13">
        <f>++'Completion Factors'!J21</f>
        <v>0.95589009010372883</v>
      </c>
      <c r="D17" s="13">
        <f t="shared" si="1"/>
        <v>1017.2845568875541</v>
      </c>
      <c r="E17" s="13">
        <f t="shared" si="2"/>
        <v>1017.2845568875541</v>
      </c>
      <c r="F17" s="13"/>
      <c r="G17" s="13">
        <f t="shared" si="3"/>
        <v>23062.494556887552</v>
      </c>
      <c r="H17" s="14">
        <f t="shared" si="4"/>
        <v>1017.2845568875528</v>
      </c>
      <c r="I17" s="13">
        <v>71981.799166666664</v>
      </c>
      <c r="J17" s="13">
        <f t="shared" si="5"/>
        <v>32.039341644529678</v>
      </c>
      <c r="K17" s="13">
        <f t="shared" si="6"/>
        <v>30.626089171453629</v>
      </c>
      <c r="L17" s="13">
        <f t="shared" si="7"/>
        <v>1.4132524730760494</v>
      </c>
      <c r="M17" s="13"/>
      <c r="N17" s="13"/>
      <c r="O17" s="13"/>
      <c r="P17" s="13"/>
      <c r="R17" s="16">
        <f t="shared" si="8"/>
        <v>45108</v>
      </c>
      <c r="S17" s="17"/>
      <c r="T17" s="17">
        <v>10775</v>
      </c>
      <c r="U17" s="17">
        <v>10775</v>
      </c>
      <c r="V17" s="17">
        <v>18415</v>
      </c>
      <c r="W17" s="17">
        <v>18655</v>
      </c>
      <c r="X17" s="17">
        <v>18655</v>
      </c>
      <c r="Y17" s="17">
        <v>18655</v>
      </c>
      <c r="Z17" s="17">
        <v>18655</v>
      </c>
      <c r="AA17" s="17">
        <v>18655</v>
      </c>
      <c r="AB17" s="17">
        <v>18655</v>
      </c>
      <c r="AC17" s="17">
        <v>18655</v>
      </c>
      <c r="AD17" s="17">
        <v>18957.810000000001</v>
      </c>
      <c r="AE17" s="17">
        <v>23965.21</v>
      </c>
      <c r="AF17" s="17">
        <v>22045.21</v>
      </c>
      <c r="AG17" s="17">
        <v>22045.21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45139</v>
      </c>
      <c r="B18" s="13">
        <v>29313.62</v>
      </c>
      <c r="C18" s="13">
        <f>++'Completion Factors'!J20</f>
        <v>0.9451590479422245</v>
      </c>
      <c r="D18" s="13">
        <f t="shared" si="1"/>
        <v>1700.8638202848979</v>
      </c>
      <c r="E18" s="13">
        <f t="shared" si="2"/>
        <v>1700.8638202848979</v>
      </c>
      <c r="F18" s="13"/>
      <c r="G18" s="13">
        <f t="shared" si="3"/>
        <v>31014.483820284899</v>
      </c>
      <c r="H18" s="14">
        <f t="shared" si="4"/>
        <v>1700.8638202848997</v>
      </c>
      <c r="I18" s="13">
        <v>71135.608333333323</v>
      </c>
      <c r="J18" s="13">
        <f t="shared" si="5"/>
        <v>43.599098323521147</v>
      </c>
      <c r="K18" s="13">
        <f t="shared" si="6"/>
        <v>41.20808226259868</v>
      </c>
      <c r="L18" s="13">
        <f t="shared" si="7"/>
        <v>2.3910160609224675</v>
      </c>
      <c r="M18" s="13"/>
      <c r="N18" s="13"/>
      <c r="O18" s="13"/>
      <c r="P18" s="13"/>
      <c r="R18" s="16">
        <f t="shared" si="8"/>
        <v>45139</v>
      </c>
      <c r="S18" s="17">
        <v>10000</v>
      </c>
      <c r="T18" s="17">
        <v>10575</v>
      </c>
      <c r="U18" s="17">
        <v>11475</v>
      </c>
      <c r="V18" s="17">
        <v>17175</v>
      </c>
      <c r="W18" s="17">
        <v>27958</v>
      </c>
      <c r="X18" s="17">
        <v>27958</v>
      </c>
      <c r="Y18" s="17">
        <v>27958</v>
      </c>
      <c r="Z18" s="17">
        <v>27958</v>
      </c>
      <c r="AA18" s="17">
        <v>27958</v>
      </c>
      <c r="AB18" s="17">
        <v>27958</v>
      </c>
      <c r="AC18" s="17">
        <v>28563.62</v>
      </c>
      <c r="AD18" s="17">
        <v>28563.62</v>
      </c>
      <c r="AE18" s="17">
        <v>29313.62</v>
      </c>
      <c r="AF18" s="17">
        <v>29313.62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45170</v>
      </c>
      <c r="B19" s="13">
        <v>7727.4600000000009</v>
      </c>
      <c r="C19" s="13">
        <f>++'Completion Factors'!J19</f>
        <v>0.96158047021379478</v>
      </c>
      <c r="D19" s="13">
        <f t="shared" si="1"/>
        <v>308.74730595942867</v>
      </c>
      <c r="E19" s="13">
        <f t="shared" si="2"/>
        <v>308.74730595942867</v>
      </c>
      <c r="F19" s="13"/>
      <c r="G19" s="13">
        <f t="shared" si="3"/>
        <v>8036.2073059594295</v>
      </c>
      <c r="H19" s="14">
        <f t="shared" si="4"/>
        <v>308.74730595942856</v>
      </c>
      <c r="I19" s="13">
        <v>70269.654999999999</v>
      </c>
      <c r="J19" s="13">
        <f t="shared" si="5"/>
        <v>11.436241299262718</v>
      </c>
      <c r="K19" s="13">
        <f t="shared" si="6"/>
        <v>10.996866286023463</v>
      </c>
      <c r="L19" s="13">
        <f t="shared" si="7"/>
        <v>0.4393750132392551</v>
      </c>
      <c r="M19" s="13">
        <f t="shared" ref="M19:M31" si="9">SUM(G8:G19)/SUM(I8:I19)*100</f>
        <v>33.487658981741902</v>
      </c>
      <c r="N19" s="18"/>
      <c r="O19" s="13"/>
      <c r="P19" s="13"/>
      <c r="R19" s="16">
        <f t="shared" si="8"/>
        <v>45170</v>
      </c>
      <c r="S19" s="17"/>
      <c r="T19" s="17"/>
      <c r="U19" s="17">
        <v>3600</v>
      </c>
      <c r="V19" s="17">
        <v>3600</v>
      </c>
      <c r="W19" s="17">
        <v>3600</v>
      </c>
      <c r="X19" s="17">
        <v>5600</v>
      </c>
      <c r="Y19" s="17">
        <v>5600</v>
      </c>
      <c r="Z19" s="17">
        <v>5600</v>
      </c>
      <c r="AA19" s="17">
        <v>5600</v>
      </c>
      <c r="AB19" s="17">
        <v>5902.81</v>
      </c>
      <c r="AC19" s="17">
        <v>6977.4600000000009</v>
      </c>
      <c r="AD19" s="17">
        <v>7727.4600000000009</v>
      </c>
      <c r="AE19" s="17">
        <v>7727.4600000000009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45200</v>
      </c>
      <c r="B20" s="13">
        <v>10976.62</v>
      </c>
      <c r="C20" s="13">
        <f>++'Completion Factors'!J18</f>
        <v>0.89002844254146063</v>
      </c>
      <c r="D20" s="13">
        <f t="shared" si="1"/>
        <v>1356.2667655694845</v>
      </c>
      <c r="E20" s="13">
        <f t="shared" si="2"/>
        <v>1356.2667655694845</v>
      </c>
      <c r="F20" s="13"/>
      <c r="G20" s="13">
        <f t="shared" si="3"/>
        <v>12332.886765569485</v>
      </c>
      <c r="H20" s="14">
        <f t="shared" si="4"/>
        <v>1356.2667655694841</v>
      </c>
      <c r="I20" s="13">
        <v>69750.661666666667</v>
      </c>
      <c r="J20" s="13">
        <f t="shared" si="5"/>
        <v>17.68139035656386</v>
      </c>
      <c r="K20" s="13">
        <f t="shared" si="6"/>
        <v>15.736940321020136</v>
      </c>
      <c r="L20" s="13">
        <f t="shared" si="7"/>
        <v>1.9444500355437242</v>
      </c>
      <c r="M20" s="13">
        <f t="shared" si="9"/>
        <v>31.0089302741216</v>
      </c>
      <c r="N20" s="18">
        <f t="shared" ref="N20:N31" si="10">J20/J8</f>
        <v>0.37287193984983813</v>
      </c>
      <c r="O20" s="18">
        <f t="shared" ref="O20:O31" si="11">I20/I8</f>
        <v>0.9024474844428747</v>
      </c>
      <c r="P20" s="13"/>
      <c r="R20" s="16">
        <f t="shared" si="8"/>
        <v>45200</v>
      </c>
      <c r="S20" s="17"/>
      <c r="T20" s="17"/>
      <c r="U20" s="17"/>
      <c r="V20" s="17">
        <v>10000</v>
      </c>
      <c r="W20" s="17">
        <v>10000</v>
      </c>
      <c r="X20" s="17">
        <v>10000</v>
      </c>
      <c r="Y20" s="17">
        <v>10000</v>
      </c>
      <c r="Z20" s="17">
        <v>10121</v>
      </c>
      <c r="AA20" s="17">
        <v>10726.62</v>
      </c>
      <c r="AB20" s="17">
        <v>10726.62</v>
      </c>
      <c r="AC20" s="17">
        <v>10726.62</v>
      </c>
      <c r="AD20" s="17">
        <v>10976.62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45231</v>
      </c>
      <c r="B21" s="13">
        <v>302.81</v>
      </c>
      <c r="C21" s="13">
        <f>++'Completion Factors'!J17</f>
        <v>0.87525471086933948</v>
      </c>
      <c r="D21" s="13">
        <f t="shared" si="1"/>
        <v>43.157860829033964</v>
      </c>
      <c r="E21" s="13">
        <f t="shared" si="2"/>
        <v>43.157860829033964</v>
      </c>
      <c r="F21" s="13"/>
      <c r="G21" s="13">
        <f t="shared" si="3"/>
        <v>345.96786082903395</v>
      </c>
      <c r="H21" s="14">
        <f t="shared" si="4"/>
        <v>43.15786082903395</v>
      </c>
      <c r="I21" s="13">
        <v>69511.603333333333</v>
      </c>
      <c r="J21" s="13">
        <f t="shared" si="5"/>
        <v>0.49771238791600397</v>
      </c>
      <c r="K21" s="13">
        <f t="shared" si="6"/>
        <v>0.43562511218151062</v>
      </c>
      <c r="L21" s="13">
        <f t="shared" si="7"/>
        <v>6.2087275734493352E-2</v>
      </c>
      <c r="M21" s="13">
        <f t="shared" si="9"/>
        <v>29.877167201461191</v>
      </c>
      <c r="N21" s="18">
        <f t="shared" si="10"/>
        <v>3.062249161294783E-2</v>
      </c>
      <c r="O21" s="18">
        <f t="shared" si="11"/>
        <v>0.90436870634228839</v>
      </c>
      <c r="P21" s="13"/>
      <c r="R21" s="16">
        <f t="shared" si="8"/>
        <v>45231</v>
      </c>
      <c r="S21" s="17"/>
      <c r="T21" s="17"/>
      <c r="U21" s="17"/>
      <c r="V21" s="17"/>
      <c r="W21" s="17"/>
      <c r="X21" s="17"/>
      <c r="Y21" s="17"/>
      <c r="Z21" s="17">
        <v>302.81</v>
      </c>
      <c r="AA21" s="17">
        <v>302.81</v>
      </c>
      <c r="AB21" s="17">
        <v>302.81</v>
      </c>
      <c r="AC21" s="17">
        <v>302.81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45261</v>
      </c>
      <c r="B22" s="13">
        <v>11416.81</v>
      </c>
      <c r="C22" s="13">
        <f>++'Completion Factors'!J16</f>
        <v>0.84140329012549964</v>
      </c>
      <c r="D22" s="13">
        <f t="shared" si="1"/>
        <v>2151.9627086224305</v>
      </c>
      <c r="E22" s="13">
        <f t="shared" si="2"/>
        <v>2151.9627086224305</v>
      </c>
      <c r="F22" s="13"/>
      <c r="G22" s="13">
        <f t="shared" si="3"/>
        <v>13568.772708622429</v>
      </c>
      <c r="H22" s="14">
        <f t="shared" si="4"/>
        <v>2151.96270862243</v>
      </c>
      <c r="I22" s="13">
        <v>69002.143333333326</v>
      </c>
      <c r="J22" s="13">
        <f t="shared" si="5"/>
        <v>19.664277155964331</v>
      </c>
      <c r="K22" s="13">
        <f t="shared" si="6"/>
        <v>16.545587496968089</v>
      </c>
      <c r="L22" s="13">
        <f t="shared" si="7"/>
        <v>3.1186896589962423</v>
      </c>
      <c r="M22" s="13">
        <f t="shared" si="9"/>
        <v>24.738622237272015</v>
      </c>
      <c r="N22" s="18">
        <f t="shared" si="10"/>
        <v>0.24930398508703297</v>
      </c>
      <c r="O22" s="18">
        <f t="shared" si="11"/>
        <v>0.9045380915977389</v>
      </c>
      <c r="P22" s="13"/>
      <c r="R22" s="16">
        <f t="shared" si="8"/>
        <v>45261</v>
      </c>
      <c r="S22" s="17"/>
      <c r="T22" s="17"/>
      <c r="U22" s="17"/>
      <c r="V22" s="17">
        <v>1550</v>
      </c>
      <c r="W22" s="17">
        <v>3550</v>
      </c>
      <c r="X22" s="17">
        <v>10063</v>
      </c>
      <c r="Y22" s="17">
        <v>10365.81</v>
      </c>
      <c r="Z22" s="17">
        <v>11416.81</v>
      </c>
      <c r="AA22" s="17">
        <v>11416.81</v>
      </c>
      <c r="AB22" s="17">
        <v>11416.81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45292</v>
      </c>
      <c r="B23" s="13">
        <v>15261.78</v>
      </c>
      <c r="C23" s="13">
        <f>++'Completion Factors'!J15</f>
        <v>0.83969846542517379</v>
      </c>
      <c r="D23" s="13">
        <f t="shared" si="1"/>
        <v>2913.5301004803368</v>
      </c>
      <c r="E23" s="13">
        <f t="shared" si="2"/>
        <v>2913.5301004803368</v>
      </c>
      <c r="F23" s="13"/>
      <c r="G23" s="13">
        <f t="shared" si="3"/>
        <v>18175.310100480339</v>
      </c>
      <c r="H23" s="14">
        <f t="shared" si="4"/>
        <v>2913.5301004803387</v>
      </c>
      <c r="I23" s="13">
        <v>68422.973333333328</v>
      </c>
      <c r="J23" s="13">
        <f t="shared" si="5"/>
        <v>26.563169086406759</v>
      </c>
      <c r="K23" s="13">
        <f t="shared" si="6"/>
        <v>22.305052318685171</v>
      </c>
      <c r="L23" s="13">
        <f t="shared" si="7"/>
        <v>4.2581167677215888</v>
      </c>
      <c r="M23" s="13">
        <f t="shared" si="9"/>
        <v>23.020913538070108</v>
      </c>
      <c r="N23" s="18">
        <f t="shared" si="10"/>
        <v>0.57670462167348069</v>
      </c>
      <c r="O23" s="18">
        <f t="shared" si="11"/>
        <v>0.91257419219537328</v>
      </c>
      <c r="P23" s="13"/>
      <c r="R23" s="16">
        <f t="shared" si="8"/>
        <v>45292</v>
      </c>
      <c r="S23" s="17"/>
      <c r="T23" s="17">
        <v>100</v>
      </c>
      <c r="U23" s="17">
        <v>11107</v>
      </c>
      <c r="V23" s="17">
        <v>14681</v>
      </c>
      <c r="W23" s="17">
        <v>15160.73</v>
      </c>
      <c r="X23" s="17">
        <v>15261.78</v>
      </c>
      <c r="Y23" s="17">
        <v>15261.78</v>
      </c>
      <c r="Z23" s="17">
        <v>15261.78</v>
      </c>
      <c r="AA23" s="17">
        <v>15261.78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45323</v>
      </c>
      <c r="B24" s="13">
        <v>4544.26</v>
      </c>
      <c r="C24" s="13">
        <f>++'Completion Factors'!J14</f>
        <v>0.836104025773455</v>
      </c>
      <c r="D24" s="13">
        <f t="shared" si="1"/>
        <v>890.78140623679019</v>
      </c>
      <c r="E24" s="13">
        <f t="shared" si="2"/>
        <v>890.78140623679019</v>
      </c>
      <c r="F24" s="19">
        <v>0</v>
      </c>
      <c r="G24" s="13">
        <f t="shared" si="3"/>
        <v>5435.0414062367909</v>
      </c>
      <c r="H24" s="14">
        <f t="shared" si="4"/>
        <v>890.78140623679064</v>
      </c>
      <c r="I24" s="13">
        <v>68103.723333333328</v>
      </c>
      <c r="J24" s="13">
        <f t="shared" si="5"/>
        <v>7.9805348962126601</v>
      </c>
      <c r="K24" s="13">
        <f t="shared" si="6"/>
        <v>6.6725573545489469</v>
      </c>
      <c r="L24" s="13">
        <f t="shared" si="7"/>
        <v>1.3079775416637132</v>
      </c>
      <c r="M24" s="13">
        <f t="shared" si="9"/>
        <v>23.44343801462529</v>
      </c>
      <c r="N24" s="18">
        <f t="shared" si="10"/>
        <v>1.7936667932375263</v>
      </c>
      <c r="O24" s="18">
        <f t="shared" si="11"/>
        <v>0.91379034955746929</v>
      </c>
      <c r="P24" s="13"/>
      <c r="R24" s="16">
        <f t="shared" si="8"/>
        <v>45323</v>
      </c>
      <c r="S24" s="17"/>
      <c r="T24" s="17"/>
      <c r="U24" s="17">
        <v>45</v>
      </c>
      <c r="V24" s="17">
        <v>45</v>
      </c>
      <c r="W24" s="17">
        <v>3941.6</v>
      </c>
      <c r="X24" s="17">
        <v>4544.26</v>
      </c>
      <c r="Y24" s="17">
        <v>4544.26</v>
      </c>
      <c r="Z24" s="17">
        <v>4544.26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45352</v>
      </c>
      <c r="B25" s="13">
        <v>40851.97</v>
      </c>
      <c r="C25" s="13">
        <f>++'Completion Factors'!J13</f>
        <v>0.81160556146042739</v>
      </c>
      <c r="D25" s="13">
        <f t="shared" si="1"/>
        <v>9482.7885820995834</v>
      </c>
      <c r="E25" s="13">
        <f t="shared" si="2"/>
        <v>9482.7885820995834</v>
      </c>
      <c r="F25" s="19">
        <v>0</v>
      </c>
      <c r="G25" s="13">
        <f t="shared" si="3"/>
        <v>50334.758582099588</v>
      </c>
      <c r="H25" s="14">
        <f t="shared" si="4"/>
        <v>9482.7885820995871</v>
      </c>
      <c r="I25" s="13">
        <v>67665.975000000006</v>
      </c>
      <c r="J25" s="13">
        <f t="shared" si="5"/>
        <v>74.387103092949729</v>
      </c>
      <c r="K25" s="13">
        <f t="shared" si="6"/>
        <v>60.372986571168155</v>
      </c>
      <c r="L25" s="13">
        <f t="shared" si="7"/>
        <v>14.014116521781574</v>
      </c>
      <c r="M25" s="13">
        <f t="shared" si="9"/>
        <v>25.711180566480209</v>
      </c>
      <c r="N25" s="18">
        <f t="shared" si="10"/>
        <v>1.6856578430856526</v>
      </c>
      <c r="O25" s="18">
        <f t="shared" si="11"/>
        <v>0.91468939382137004</v>
      </c>
      <c r="P25" s="13"/>
      <c r="R25" s="16">
        <f t="shared" si="8"/>
        <v>45352</v>
      </c>
      <c r="S25" s="17"/>
      <c r="T25" s="17">
        <v>15000</v>
      </c>
      <c r="U25" s="17">
        <v>30175</v>
      </c>
      <c r="V25" s="17">
        <v>32627.78</v>
      </c>
      <c r="W25" s="17">
        <v>40851.97</v>
      </c>
      <c r="X25" s="17">
        <v>40851.97</v>
      </c>
      <c r="Y25" s="17">
        <v>40851.97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45383</v>
      </c>
      <c r="B26" s="13">
        <v>591</v>
      </c>
      <c r="C26" s="13">
        <f>++'Completion Factors'!J12</f>
        <v>0.81008162283139595</v>
      </c>
      <c r="D26" s="13">
        <f t="shared" si="1"/>
        <v>138.55611304245832</v>
      </c>
      <c r="E26" s="13">
        <f t="shared" si="2"/>
        <v>138.55611304245832</v>
      </c>
      <c r="F26" s="19">
        <v>0</v>
      </c>
      <c r="G26" s="13">
        <f t="shared" si="3"/>
        <v>729.55611304245826</v>
      </c>
      <c r="H26" s="14">
        <f t="shared" si="4"/>
        <v>138.55611304245826</v>
      </c>
      <c r="I26" s="13">
        <v>67122.17333333334</v>
      </c>
      <c r="J26" s="13">
        <f t="shared" si="5"/>
        <v>1.0869077635782625</v>
      </c>
      <c r="K26" s="13">
        <f t="shared" si="6"/>
        <v>0.88048400498752211</v>
      </c>
      <c r="L26" s="13">
        <f t="shared" si="7"/>
        <v>0.20642375859074036</v>
      </c>
      <c r="M26" s="13">
        <f t="shared" si="9"/>
        <v>24.430672578925996</v>
      </c>
      <c r="N26" s="18">
        <f t="shared" si="10"/>
        <v>6.0877819824450785E-2</v>
      </c>
      <c r="O26" s="18">
        <f t="shared" si="11"/>
        <v>0.91113150387088848</v>
      </c>
      <c r="P26" s="13"/>
      <c r="R26" s="16">
        <f t="shared" si="8"/>
        <v>45383</v>
      </c>
      <c r="S26" s="17"/>
      <c r="T26" s="17">
        <v>350</v>
      </c>
      <c r="U26" s="17">
        <v>350</v>
      </c>
      <c r="V26" s="17">
        <v>591</v>
      </c>
      <c r="W26" s="17">
        <v>591</v>
      </c>
      <c r="X26" s="17">
        <v>591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45413</v>
      </c>
      <c r="B27" s="13">
        <v>25881.51</v>
      </c>
      <c r="C27" s="13">
        <f>++'Completion Factors'!J11</f>
        <v>0.76194476042899939</v>
      </c>
      <c r="D27" s="13">
        <f t="shared" si="1"/>
        <v>8086.1886366149165</v>
      </c>
      <c r="E27" s="13">
        <f t="shared" si="2"/>
        <v>8086.1886366149165</v>
      </c>
      <c r="F27" s="19">
        <v>0</v>
      </c>
      <c r="G27" s="13">
        <f t="shared" si="3"/>
        <v>33967.698636614914</v>
      </c>
      <c r="H27" s="14">
        <f t="shared" si="4"/>
        <v>8086.1886366149156</v>
      </c>
      <c r="I27" s="13">
        <v>66819.176666666666</v>
      </c>
      <c r="J27" s="13">
        <f t="shared" si="5"/>
        <v>50.835254684543273</v>
      </c>
      <c r="K27" s="13">
        <f t="shared" si="6"/>
        <v>38.733655951961495</v>
      </c>
      <c r="L27" s="13">
        <f t="shared" si="7"/>
        <v>12.101598732581778</v>
      </c>
      <c r="M27" s="13">
        <f t="shared" si="9"/>
        <v>27.293504984368237</v>
      </c>
      <c r="N27" s="18">
        <f t="shared" si="10"/>
        <v>3.1840982964726359</v>
      </c>
      <c r="O27" s="18">
        <f t="shared" si="11"/>
        <v>0.91406832252431347</v>
      </c>
      <c r="P27" s="13"/>
      <c r="R27" s="16">
        <f t="shared" si="8"/>
        <v>45413</v>
      </c>
      <c r="S27" s="17"/>
      <c r="T27" s="17"/>
      <c r="U27" s="17">
        <v>20810</v>
      </c>
      <c r="V27" s="17">
        <v>20810</v>
      </c>
      <c r="W27" s="17">
        <v>25881.51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45444</v>
      </c>
      <c r="B28" s="13"/>
      <c r="C28" s="13">
        <f>++'Completion Factors'!J10</f>
        <v>0.6028915792868903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66590.506666666668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23.83941184827351</v>
      </c>
      <c r="N28" s="18">
        <f t="shared" si="10"/>
        <v>0</v>
      </c>
      <c r="O28" s="18">
        <f t="shared" si="11"/>
        <v>0.91645583667355446</v>
      </c>
      <c r="P28" s="20"/>
      <c r="R28" s="16">
        <f t="shared" si="8"/>
        <v>45444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45474</v>
      </c>
      <c r="B29" s="13">
        <v>200</v>
      </c>
      <c r="C29" s="13">
        <f>++'Completion Factors'!J9</f>
        <v>0.56944769413412877</v>
      </c>
      <c r="D29" s="13">
        <f t="shared" si="1"/>
        <v>151.21750787683692</v>
      </c>
      <c r="E29" s="13">
        <f t="shared" si="2"/>
        <v>151.21750787683692</v>
      </c>
      <c r="F29" s="13">
        <f>ROUND(+I29*J29/100,0)-D29-B29</f>
        <v>26136.782492123162</v>
      </c>
      <c r="G29" s="13">
        <f t="shared" si="3"/>
        <v>26488</v>
      </c>
      <c r="H29" s="14">
        <f t="shared" si="4"/>
        <v>26288</v>
      </c>
      <c r="I29" s="13">
        <v>66219.250833333339</v>
      </c>
      <c r="J29" s="19">
        <v>40</v>
      </c>
      <c r="K29" s="13">
        <f t="shared" si="6"/>
        <v>0.30202697475901419</v>
      </c>
      <c r="L29" s="13">
        <f t="shared" si="7"/>
        <v>39.697973025240984</v>
      </c>
      <c r="M29" s="13">
        <f t="shared" si="9"/>
        <v>24.424250308863936</v>
      </c>
      <c r="N29" s="18">
        <f t="shared" si="10"/>
        <v>1.2484651040521459</v>
      </c>
      <c r="O29" s="18">
        <f t="shared" si="11"/>
        <v>0.9199443692704774</v>
      </c>
      <c r="P29" s="13"/>
      <c r="R29" s="16">
        <f t="shared" si="8"/>
        <v>45474</v>
      </c>
      <c r="S29" s="17"/>
      <c r="T29" s="17"/>
      <c r="U29" s="17">
        <v>200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45505</v>
      </c>
      <c r="B30" s="13"/>
      <c r="C30" s="13">
        <f>++'Completion Factors'!J8</f>
        <v>0.36809252141884902</v>
      </c>
      <c r="D30" s="13">
        <f t="shared" si="1"/>
        <v>0</v>
      </c>
      <c r="E30" s="13">
        <f t="shared" si="2"/>
        <v>0</v>
      </c>
      <c r="F30" s="13">
        <f>ROUND(+I30*J30/100,0)-D30-B30</f>
        <v>26284</v>
      </c>
      <c r="G30" s="13">
        <f t="shared" si="3"/>
        <v>26284</v>
      </c>
      <c r="H30" s="14">
        <f t="shared" si="4"/>
        <v>26284</v>
      </c>
      <c r="I30" s="13">
        <v>65710.082500000004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24.00651352624666</v>
      </c>
      <c r="N30" s="18">
        <f t="shared" si="10"/>
        <v>0.91745016612925046</v>
      </c>
      <c r="O30" s="18">
        <f t="shared" si="11"/>
        <v>0.92372981745077765</v>
      </c>
      <c r="P30" s="13"/>
      <c r="R30" s="16">
        <f t="shared" si="8"/>
        <v>45505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45536</v>
      </c>
      <c r="B31" s="13"/>
      <c r="C31" s="13">
        <f>+'Completion Factors'!J7</f>
        <v>0.36809252141884902</v>
      </c>
      <c r="D31" s="13">
        <f t="shared" si="1"/>
        <v>0</v>
      </c>
      <c r="E31" s="13">
        <f t="shared" si="2"/>
        <v>0</v>
      </c>
      <c r="F31" s="13">
        <f>ROUND(+I31*J31/100,0)-D31-B31</f>
        <v>26211</v>
      </c>
      <c r="G31" s="13">
        <f t="shared" si="3"/>
        <v>26211</v>
      </c>
      <c r="H31" s="14">
        <f t="shared" si="4"/>
        <v>26211</v>
      </c>
      <c r="I31" s="13">
        <v>65527.215833333328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26.389559311763211</v>
      </c>
      <c r="N31" s="18">
        <f t="shared" si="10"/>
        <v>3.4976526774210992</v>
      </c>
      <c r="O31" s="18">
        <f t="shared" si="11"/>
        <v>0.93251085170879711</v>
      </c>
      <c r="P31" s="13"/>
      <c r="R31" s="16">
        <f t="shared" si="8"/>
        <v>45536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106873.12785662692</v>
      </c>
      <c r="I33" s="13"/>
      <c r="J33" s="22">
        <f>SUM(G20:G31)/SUM(I20:I31)</f>
        <v>0.26389559311763211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114888.61244587394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2024-10-14T16:47:22Z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