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\"/>
    </mc:Choice>
  </mc:AlternateContent>
  <xr:revisionPtr revIDLastSave="0" documentId="8_{9F1EA10D-70D9-40AE-AE52-463694A5EDF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Count="1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<sst xmlns="http://schemas.openxmlformats.org/spreadsheetml/2006/main" count="137" uniqueCount="65">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</sst>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2.7925145023772149E-2</c:v>
                </c:pt>
                <c:pt idx="1">
                  <c:v>0.54868861341506092</c:v>
                </c:pt>
                <c:pt idx="2">
                  <c:v>0.75170220596514514</c:v>
                </c:pt>
                <c:pt idx="3">
                  <c:v>0.83551047413672441</c:v>
                </c:pt>
                <c:pt idx="4">
                  <c:v>0.9072552968476898</c:v>
                </c:pt>
                <c:pt idx="5">
                  <c:v>0.94612080736020077</c:v>
                </c:pt>
                <c:pt idx="6">
                  <c:v>0.97478038422910196</c:v>
                </c:pt>
                <c:pt idx="7">
                  <c:v>0.98439241677759992</c:v>
                </c:pt>
                <c:pt idx="8">
                  <c:v>0.98967268184080659</c:v>
                </c:pt>
                <c:pt idx="9">
                  <c:v>0.99744833812498812</c:v>
                </c:pt>
                <c:pt idx="10">
                  <c:v>0.997562569419849</c:v>
                </c:pt>
                <c:pt idx="11">
                  <c:v>0.99757992500676596</c:v>
                </c:pt>
                <c:pt idx="12">
                  <c:v>0.998013853726615</c:v>
                </c:pt>
                <c:pt idx="13">
                  <c:v>0.99802146852326834</c:v>
                </c:pt>
                <c:pt idx="14">
                  <c:v>0.99825960873032149</c:v>
                </c:pt>
                <c:pt idx="15">
                  <c:v>0.99825960873032149</c:v>
                </c:pt>
                <c:pt idx="16">
                  <c:v>0.99841851288278982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27-4CF0-8CD3-587BC9392008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3.3013936921027498E-2</c:v>
                </c:pt>
                <c:pt idx="1">
                  <c:v>0.51127377957568498</c:v>
                </c:pt>
                <c:pt idx="2">
                  <c:v>0.79194575583112936</c:v>
                </c:pt>
                <c:pt idx="3">
                  <c:v>0.85358179018834857</c:v>
                </c:pt>
                <c:pt idx="4">
                  <c:v>0.94131831769217633</c:v>
                </c:pt>
                <c:pt idx="5">
                  <c:v>0.965567804303884</c:v>
                </c:pt>
                <c:pt idx="6">
                  <c:v>0.96908538586288806</c:v>
                </c:pt>
                <c:pt idx="7">
                  <c:v>0.98321710074265556</c:v>
                </c:pt>
                <c:pt idx="8">
                  <c:v>0.99024738394516376</c:v>
                </c:pt>
                <c:pt idx="9">
                  <c:v>0.99742952175882904</c:v>
                </c:pt>
                <c:pt idx="10">
                  <c:v>0.99756111082091892</c:v>
                </c:pt>
                <c:pt idx="11">
                  <c:v>0.99757992500676596</c:v>
                </c:pt>
                <c:pt idx="12">
                  <c:v>0.998013853726615</c:v>
                </c:pt>
                <c:pt idx="13">
                  <c:v>0.99802146852326834</c:v>
                </c:pt>
                <c:pt idx="14">
                  <c:v>0.99825960873032149</c:v>
                </c:pt>
                <c:pt idx="15">
                  <c:v>0.99825960873032149</c:v>
                </c:pt>
                <c:pt idx="16">
                  <c:v>0.99841851288278982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7-4CF0-8CD3-587BC9392008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3.2419375365313627E-2</c:v>
                </c:pt>
                <c:pt idx="1">
                  <c:v>0.33038209261814883</c:v>
                </c:pt>
                <c:pt idx="2">
                  <c:v>0.78552381729339871</c:v>
                </c:pt>
                <c:pt idx="3">
                  <c:v>0.82220806663387058</c:v>
                </c:pt>
                <c:pt idx="4">
                  <c:v>0.8985826796205918</c:v>
                </c:pt>
                <c:pt idx="5">
                  <c:v>0.928720073476482</c:v>
                </c:pt>
                <c:pt idx="6">
                  <c:v>0.93697432619465926</c:v>
                </c:pt>
                <c:pt idx="7">
                  <c:v>0.97119885259608385</c:v>
                </c:pt>
                <c:pt idx="8">
                  <c:v>0.97288743305408065</c:v>
                </c:pt>
                <c:pt idx="9">
                  <c:v>0.99664935946201738</c:v>
                </c:pt>
                <c:pt idx="10">
                  <c:v>0.99690454932599337</c:v>
                </c:pt>
                <c:pt idx="11">
                  <c:v>0.99690454932599337</c:v>
                </c:pt>
                <c:pt idx="12">
                  <c:v>0.99780560833998555</c:v>
                </c:pt>
                <c:pt idx="13">
                  <c:v>0.99780560833998555</c:v>
                </c:pt>
                <c:pt idx="14">
                  <c:v>0.99797951649283945</c:v>
                </c:pt>
                <c:pt idx="15">
                  <c:v>0.99797951649283945</c:v>
                </c:pt>
                <c:pt idx="16">
                  <c:v>0.99817828098260331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27-4CF0-8CD3-587BC9392008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1.8329472860558058E-2</c:v>
                </c:pt>
                <c:pt idx="1">
                  <c:v>0.1867935310912229</c:v>
                </c:pt>
                <c:pt idx="2">
                  <c:v>0.85202049948098746</c:v>
                </c:pt>
                <c:pt idx="3">
                  <c:v>0.88022587527584295</c:v>
                </c:pt>
                <c:pt idx="4">
                  <c:v>0.92094637496650433</c:v>
                </c:pt>
                <c:pt idx="5">
                  <c:v>0.92875799856693098</c:v>
                </c:pt>
                <c:pt idx="6">
                  <c:v>0.93599604859259644</c:v>
                </c:pt>
                <c:pt idx="7">
                  <c:v>0.99626803429128152</c:v>
                </c:pt>
                <c:pt idx="8">
                  <c:v>0.99832392731411124</c:v>
                </c:pt>
                <c:pt idx="9">
                  <c:v>0.99963245499153364</c:v>
                </c:pt>
                <c:pt idx="10">
                  <c:v>0.99963245499153364</c:v>
                </c:pt>
                <c:pt idx="11">
                  <c:v>0.99963245499153364</c:v>
                </c:pt>
                <c:pt idx="12">
                  <c:v>0.99963245499153364</c:v>
                </c:pt>
                <c:pt idx="13">
                  <c:v>0.99963245499153364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27-4CF0-8CD3-587BC9392008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1.266724846651265E-2</c:v>
                </c:pt>
                <c:pt idx="1">
                  <c:v>0.40477695816285503</c:v>
                </c:pt>
                <c:pt idx="2">
                  <c:v>0.69657972960892867</c:v>
                </c:pt>
                <c:pt idx="3">
                  <c:v>0.79287831021468014</c:v>
                </c:pt>
                <c:pt idx="4">
                  <c:v>0.87065082291052198</c:v>
                </c:pt>
                <c:pt idx="5">
                  <c:v>0.92166643727984465</c:v>
                </c:pt>
                <c:pt idx="6">
                  <c:v>0.95539026134930216</c:v>
                </c:pt>
                <c:pt idx="7">
                  <c:v>0.9858357356870554</c:v>
                </c:pt>
                <c:pt idx="8">
                  <c:v>0.99047004588329657</c:v>
                </c:pt>
                <c:pt idx="9">
                  <c:v>0.99805415360091487</c:v>
                </c:pt>
                <c:pt idx="10">
                  <c:v>0.99820207939906513</c:v>
                </c:pt>
                <c:pt idx="11">
                  <c:v>0.99821503464731198</c:v>
                </c:pt>
                <c:pt idx="12">
                  <c:v>0.9985255828263635</c:v>
                </c:pt>
                <c:pt idx="13">
                  <c:v>0.99854175945380652</c:v>
                </c:pt>
                <c:pt idx="14">
                  <c:v>0.99881402370976691</c:v>
                </c:pt>
                <c:pt idx="15">
                  <c:v>0.99881402370976691</c:v>
                </c:pt>
                <c:pt idx="16">
                  <c:v>0.9989397603903547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27-4CF0-8CD3-587BC9392008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2.2954508526669349E-2</c:v>
                </c:pt>
                <c:pt idx="1">
                  <c:v>0.35829365837140892</c:v>
                </c:pt>
                <c:pt idx="2">
                  <c:v>0.74255148613647737</c:v>
                </c:pt>
                <c:pt idx="3">
                  <c:v>0.81492774985792327</c:v>
                </c:pt>
                <c:pt idx="4">
                  <c:v>0.91037439893133887</c:v>
                </c:pt>
                <c:pt idx="5">
                  <c:v>0.93646447341329231</c:v>
                </c:pt>
                <c:pt idx="6">
                  <c:v>0.94252450221520279</c:v>
                </c:pt>
                <c:pt idx="7">
                  <c:v>0.98467669854670037</c:v>
                </c:pt>
                <c:pt idx="8">
                  <c:v>0.99073089904842204</c:v>
                </c:pt>
                <c:pt idx="9">
                  <c:v>0.99802842416142823</c:v>
                </c:pt>
                <c:pt idx="10">
                  <c:v>0.99820099981022381</c:v>
                </c:pt>
                <c:pt idx="11">
                  <c:v>0.99821503464731198</c:v>
                </c:pt>
                <c:pt idx="12">
                  <c:v>0.9985255828263635</c:v>
                </c:pt>
                <c:pt idx="13">
                  <c:v>0.99854175945380652</c:v>
                </c:pt>
                <c:pt idx="14">
                  <c:v>0.99881402370976691</c:v>
                </c:pt>
                <c:pt idx="15">
                  <c:v>0.99881402370976691</c:v>
                </c:pt>
                <c:pt idx="16">
                  <c:v>0.9989397603903547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27-4CF0-8CD3-587BC9392008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1.9526495610034771E-2</c:v>
                </c:pt>
                <c:pt idx="1">
                  <c:v>0.2215704791382957</c:v>
                </c:pt>
                <c:pt idx="2">
                  <c:v>0.73976489163751924</c:v>
                </c:pt>
                <c:pt idx="3">
                  <c:v>0.77640545581960352</c:v>
                </c:pt>
                <c:pt idx="4">
                  <c:v>0.85109612242222754</c:v>
                </c:pt>
                <c:pt idx="5">
                  <c:v>0.88849972249424258</c:v>
                </c:pt>
                <c:pt idx="6">
                  <c:v>0.89999900316461168</c:v>
                </c:pt>
                <c:pt idx="7">
                  <c:v>0.98049968954546241</c:v>
                </c:pt>
                <c:pt idx="8">
                  <c:v>0.9830403820080521</c:v>
                </c:pt>
                <c:pt idx="9">
                  <c:v>0.99752213862166583</c:v>
                </c:pt>
                <c:pt idx="10">
                  <c:v>0.99782994321700447</c:v>
                </c:pt>
                <c:pt idx="11">
                  <c:v>0.99782994321700447</c:v>
                </c:pt>
                <c:pt idx="12">
                  <c:v>0.99843725157857999</c:v>
                </c:pt>
                <c:pt idx="13">
                  <c:v>0.99843725157857999</c:v>
                </c:pt>
                <c:pt idx="14">
                  <c:v>0.99859566007113498</c:v>
                </c:pt>
                <c:pt idx="15">
                  <c:v>0.99859566007113498</c:v>
                </c:pt>
                <c:pt idx="16">
                  <c:v>0.99876327232669149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27-4CF0-8CD3-587BC9392008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1.6469976666136268E-2</c:v>
                </c:pt>
                <c:pt idx="1">
                  <c:v>0.18688763689051241</c:v>
                </c:pt>
                <c:pt idx="2">
                  <c:v>0.76966159714298776</c:v>
                </c:pt>
                <c:pt idx="3">
                  <c:v>0.79507039983685435</c:v>
                </c:pt>
                <c:pt idx="4">
                  <c:v>0.83320133535917185</c:v>
                </c:pt>
                <c:pt idx="5">
                  <c:v>0.84012438100776821</c:v>
                </c:pt>
                <c:pt idx="6">
                  <c:v>0.84679377537740419</c:v>
                </c:pt>
                <c:pt idx="7">
                  <c:v>0.99588252087941787</c:v>
                </c:pt>
                <c:pt idx="8">
                  <c:v>0.9981972223482698</c:v>
                </c:pt>
                <c:pt idx="9">
                  <c:v>0.99968278779022535</c:v>
                </c:pt>
                <c:pt idx="10">
                  <c:v>0.99968278779022535</c:v>
                </c:pt>
                <c:pt idx="11">
                  <c:v>0.99968278779022535</c:v>
                </c:pt>
                <c:pt idx="12">
                  <c:v>0.99968278779022535</c:v>
                </c:pt>
                <c:pt idx="13">
                  <c:v>0.99968278779022535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27-4CF0-8CD3-587BC9392008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2.3418464918453979E-2</c:v>
                </c:pt>
                <c:pt idx="1">
                  <c:v>0.2386548586602813</c:v>
                </c:pt>
                <c:pt idx="2">
                  <c:v>0.81742202431855682</c:v>
                </c:pt>
                <c:pt idx="3">
                  <c:v>0.85022836692249104</c:v>
                </c:pt>
                <c:pt idx="4">
                  <c:v>0.90962709204120518</c:v>
                </c:pt>
                <c:pt idx="5">
                  <c:v>0.92873903563453852</c:v>
                </c:pt>
                <c:pt idx="6">
                  <c:v>0.93648493190985727</c:v>
                </c:pt>
                <c:pt idx="7">
                  <c:v>0.98357372947973865</c:v>
                </c:pt>
                <c:pt idx="8">
                  <c:v>0.98544156403367977</c:v>
                </c:pt>
                <c:pt idx="9">
                  <c:v>0.99813867836838643</c:v>
                </c:pt>
                <c:pt idx="10">
                  <c:v>0.99826663856462428</c:v>
                </c:pt>
                <c:pt idx="11">
                  <c:v>0.99826663856462428</c:v>
                </c:pt>
                <c:pt idx="12">
                  <c:v>0.99871819625345082</c:v>
                </c:pt>
                <c:pt idx="13">
                  <c:v>0.99871819625345082</c:v>
                </c:pt>
                <c:pt idx="14">
                  <c:v>0.99898873662593524</c:v>
                </c:pt>
                <c:pt idx="15">
                  <c:v>0.99898873662593524</c:v>
                </c:pt>
                <c:pt idx="16">
                  <c:v>0.99908831006985976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27-4CF0-8CD3-587BC9392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19.648550184716051</c:v>
                </c:pt>
                <c:pt idx="1">
                  <c:v>1.36999782314876</c:v>
                </c:pt>
                <c:pt idx="2">
                  <c:v>1.111491315984598</c:v>
                </c:pt>
                <c:pt idx="3">
                  <c:v>1.08586944739992</c:v>
                </c:pt>
                <c:pt idx="4">
                  <c:v>1.042838560047598</c:v>
                </c:pt>
                <c:pt idx="5">
                  <c:v>1.030291667455095</c:v>
                </c:pt>
                <c:pt idx="6">
                  <c:v>1.00986071601769</c:v>
                </c:pt>
                <c:pt idx="7">
                  <c:v>1.005363983888145</c:v>
                </c:pt>
                <c:pt idx="8">
                  <c:v>1.0078567959153111</c:v>
                </c:pt>
                <c:pt idx="9">
                  <c:v>1.0001145235201609</c:v>
                </c:pt>
                <c:pt idx="10">
                  <c:v>1.000017397993318</c:v>
                </c:pt>
                <c:pt idx="11">
                  <c:v>1.000434981407476</c:v>
                </c:pt>
                <c:pt idx="12">
                  <c:v>1.000007629950852</c:v>
                </c:pt>
                <c:pt idx="13">
                  <c:v>1.000238612309017</c:v>
                </c:pt>
                <c:pt idx="14">
                  <c:v>1</c:v>
                </c:pt>
                <c:pt idx="15">
                  <c:v>1.0001591811900219</c:v>
                </c:pt>
                <c:pt idx="16">
                  <c:v>1.001583992180437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1-4EC4-BE58-3F36B24FE650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15.486604363445069</c:v>
                </c:pt>
                <c:pt idx="1">
                  <c:v>1.5489661067469149</c:v>
                </c:pt>
                <c:pt idx="2">
                  <c:v>1.0778286061935309</c:v>
                </c:pt>
                <c:pt idx="3">
                  <c:v>1.1027863158660729</c:v>
                </c:pt>
                <c:pt idx="4">
                  <c:v>1.025761196989303</c:v>
                </c:pt>
                <c:pt idx="5">
                  <c:v>1.0036430186915151</c:v>
                </c:pt>
                <c:pt idx="6">
                  <c:v>1.0145825281094141</c:v>
                </c:pt>
                <c:pt idx="7">
                  <c:v>1.007150285727535</c:v>
                </c:pt>
                <c:pt idx="8">
                  <c:v>1.0072528722924281</c:v>
                </c:pt>
                <c:pt idx="9">
                  <c:v>1.000131928180608</c:v>
                </c:pt>
                <c:pt idx="10">
                  <c:v>1.000018860183745</c:v>
                </c:pt>
                <c:pt idx="11">
                  <c:v>1.000434981407476</c:v>
                </c:pt>
                <c:pt idx="12">
                  <c:v>1.000007629950852</c:v>
                </c:pt>
                <c:pt idx="13">
                  <c:v>1.000238612309017</c:v>
                </c:pt>
                <c:pt idx="14">
                  <c:v>1</c:v>
                </c:pt>
                <c:pt idx="15">
                  <c:v>1.0001591811900219</c:v>
                </c:pt>
                <c:pt idx="16">
                  <c:v>1.001583992180437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61-4EC4-BE58-3F36B24FE650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10.190883966618109</c:v>
                </c:pt>
                <c:pt idx="1">
                  <c:v>2.3776222587260398</c:v>
                </c:pt>
                <c:pt idx="2">
                  <c:v>1.046700365454063</c:v>
                </c:pt>
                <c:pt idx="3">
                  <c:v>1.092889642033555</c:v>
                </c:pt>
                <c:pt idx="4">
                  <c:v>1.0335388101055041</c:v>
                </c:pt>
                <c:pt idx="5">
                  <c:v>1.008887772488086</c:v>
                </c:pt>
                <c:pt idx="6">
                  <c:v>1.0365266426673829</c:v>
                </c:pt>
                <c:pt idx="7">
                  <c:v>1.0017386557381971</c:v>
                </c:pt>
                <c:pt idx="8">
                  <c:v>1.024424127191512</c:v>
                </c:pt>
                <c:pt idx="9">
                  <c:v>1.000256047788074</c:v>
                </c:pt>
                <c:pt idx="10">
                  <c:v>1</c:v>
                </c:pt>
                <c:pt idx="11">
                  <c:v>1.000903856858314</c:v>
                </c:pt>
                <c:pt idx="12">
                  <c:v>1</c:v>
                </c:pt>
                <c:pt idx="13">
                  <c:v>1.0001742906147251</c:v>
                </c:pt>
                <c:pt idx="14">
                  <c:v>1</c:v>
                </c:pt>
                <c:pt idx="15">
                  <c:v>1.0001991669032071</c:v>
                </c:pt>
                <c:pt idx="16">
                  <c:v>1.0018250437342751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61-4EC4-BE58-3F36B24FE650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10.190883966618109</c:v>
                </c:pt>
                <c:pt idx="1">
                  <c:v>4.5612955357907587</c:v>
                </c:pt>
                <c:pt idx="2">
                  <c:v>1.033104104668886</c:v>
                </c:pt>
                <c:pt idx="3">
                  <c:v>1.0462614208857479</c:v>
                </c:pt>
                <c:pt idx="4">
                  <c:v>1.008482169877384</c:v>
                </c:pt>
                <c:pt idx="5">
                  <c:v>1.0077932572713599</c:v>
                </c:pt>
                <c:pt idx="6">
                  <c:v>1.0643934189565361</c:v>
                </c:pt>
                <c:pt idx="7">
                  <c:v>1.0020635942859411</c:v>
                </c:pt>
                <c:pt idx="8">
                  <c:v>1.001310724547035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1.000367680147469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61-4EC4-BE58-3F36B24FE650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31.954607919228099</c:v>
                </c:pt>
                <c:pt idx="1">
                  <c:v>1.720897683431555</c:v>
                </c:pt>
                <c:pt idx="2">
                  <c:v>1.1382448792470821</c:v>
                </c:pt>
                <c:pt idx="3">
                  <c:v>1.098088838720767</c:v>
                </c:pt>
                <c:pt idx="4">
                  <c:v>1.058594804055639</c:v>
                </c:pt>
                <c:pt idx="5">
                  <c:v>1.036590053304955</c:v>
                </c:pt>
                <c:pt idx="6">
                  <c:v>1.0318670553484131</c:v>
                </c:pt>
                <c:pt idx="7">
                  <c:v>1.004700894914315</c:v>
                </c:pt>
                <c:pt idx="8">
                  <c:v>1.007657079332323</c:v>
                </c:pt>
                <c:pt idx="9">
                  <c:v>1.000148214200218</c:v>
                </c:pt>
                <c:pt idx="10">
                  <c:v>1.0000129785827081</c:v>
                </c:pt>
                <c:pt idx="11">
                  <c:v>1.000311103487999</c:v>
                </c:pt>
                <c:pt idx="12">
                  <c:v>1.0000162005137589</c:v>
                </c:pt>
                <c:pt idx="13">
                  <c:v>1.0002726618625439</c:v>
                </c:pt>
                <c:pt idx="14">
                  <c:v>1</c:v>
                </c:pt>
                <c:pt idx="15">
                  <c:v>1.000125885978373</c:v>
                </c:pt>
                <c:pt idx="16">
                  <c:v>1.001061364910764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61-4EC4-BE58-3F36B24FE650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15.608857752503431</c:v>
                </c:pt>
                <c:pt idx="1">
                  <c:v>2.0724661706592218</c:v>
                </c:pt>
                <c:pt idx="2">
                  <c:v>1.097469690752384</c:v>
                </c:pt>
                <c:pt idx="3">
                  <c:v>1.117122835846559</c:v>
                </c:pt>
                <c:pt idx="4">
                  <c:v>1.0286586205769619</c:v>
                </c:pt>
                <c:pt idx="5">
                  <c:v>1.0064711785379561</c:v>
                </c:pt>
                <c:pt idx="6">
                  <c:v>1.0447226530794991</c:v>
                </c:pt>
                <c:pt idx="7">
                  <c:v>1.0061484145107289</c:v>
                </c:pt>
                <c:pt idx="8">
                  <c:v>1.0073657994517129</c:v>
                </c:pt>
                <c:pt idx="9">
                  <c:v>1.0001729165669211</c:v>
                </c:pt>
                <c:pt idx="10">
                  <c:v>1.000014060131267</c:v>
                </c:pt>
                <c:pt idx="11">
                  <c:v>1.000311103487999</c:v>
                </c:pt>
                <c:pt idx="12">
                  <c:v>1.0000162005137589</c:v>
                </c:pt>
                <c:pt idx="13">
                  <c:v>1.0002726618625439</c:v>
                </c:pt>
                <c:pt idx="14">
                  <c:v>1</c:v>
                </c:pt>
                <c:pt idx="15">
                  <c:v>1.000125885978373</c:v>
                </c:pt>
                <c:pt idx="16">
                  <c:v>1.001061364910764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61-4EC4-BE58-3F36B24FE650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11.347170714259111</c:v>
                </c:pt>
                <c:pt idx="1">
                  <c:v>3.338733997933844</c:v>
                </c:pt>
                <c:pt idx="2">
                  <c:v>1.04953001230023</c:v>
                </c:pt>
                <c:pt idx="3">
                  <c:v>1.0962005947314959</c:v>
                </c:pt>
                <c:pt idx="4">
                  <c:v>1.0439475625450669</c:v>
                </c:pt>
                <c:pt idx="5">
                  <c:v>1.012942357075912</c:v>
                </c:pt>
                <c:pt idx="6">
                  <c:v>1.089445306158997</c:v>
                </c:pt>
                <c:pt idx="7">
                  <c:v>1.002591222097956</c:v>
                </c:pt>
                <c:pt idx="8">
                  <c:v>1.014731598903426</c:v>
                </c:pt>
                <c:pt idx="9">
                  <c:v>1.0003085691870099</c:v>
                </c:pt>
                <c:pt idx="10">
                  <c:v>1</c:v>
                </c:pt>
                <c:pt idx="11">
                  <c:v>1.000608629121329</c:v>
                </c:pt>
                <c:pt idx="12">
                  <c:v>1</c:v>
                </c:pt>
                <c:pt idx="13">
                  <c:v>1.000158656432645</c:v>
                </c:pt>
                <c:pt idx="14">
                  <c:v>1</c:v>
                </c:pt>
                <c:pt idx="15">
                  <c:v>1.000167847971164</c:v>
                </c:pt>
                <c:pt idx="16">
                  <c:v>1.0012382590625579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61-4EC4-BE58-3F36B24FE650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11.347170714259111</c:v>
                </c:pt>
                <c:pt idx="1">
                  <c:v>4.118311997245125</c:v>
                </c:pt>
                <c:pt idx="2">
                  <c:v>1.0330129537295161</c:v>
                </c:pt>
                <c:pt idx="3">
                  <c:v>1.047959193965895</c:v>
                </c:pt>
                <c:pt idx="4">
                  <c:v>1.0083089708991071</c:v>
                </c:pt>
                <c:pt idx="5">
                  <c:v>1.007938579715584</c:v>
                </c:pt>
                <c:pt idx="6">
                  <c:v>1.1760626374887639</c:v>
                </c:pt>
                <c:pt idx="7">
                  <c:v>1.0023242716086711</c:v>
                </c:pt>
                <c:pt idx="8">
                  <c:v>1.001488248422953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1.00031731286529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161-4EC4-BE58-3F36B24FE650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10.190883966618109</c:v>
                </c:pt>
                <c:pt idx="1">
                  <c:v>3.4694588972584</c:v>
                </c:pt>
                <c:pt idx="2">
                  <c:v>1.0399022350614739</c:v>
                </c:pt>
                <c:pt idx="3">
                  <c:v>1.0695755314596509</c:v>
                </c:pt>
                <c:pt idx="4">
                  <c:v>1.0210104899914441</c:v>
                </c:pt>
                <c:pt idx="5">
                  <c:v>1.0083405148797231</c:v>
                </c:pt>
                <c:pt idx="6">
                  <c:v>1.05046003081196</c:v>
                </c:pt>
                <c:pt idx="7">
                  <c:v>1.0019011250120691</c:v>
                </c:pt>
                <c:pt idx="8">
                  <c:v>1.012867425869274</c:v>
                </c:pt>
                <c:pt idx="9">
                  <c:v>1.0001280238940371</c:v>
                </c:pt>
                <c:pt idx="10">
                  <c:v>1</c:v>
                </c:pt>
                <c:pt idx="11">
                  <c:v>1.0004519284291571</c:v>
                </c:pt>
                <c:pt idx="12">
                  <c:v>1</c:v>
                </c:pt>
                <c:pt idx="13">
                  <c:v>1.0002709853810969</c:v>
                </c:pt>
                <c:pt idx="14">
                  <c:v>1</c:v>
                </c:pt>
                <c:pt idx="15">
                  <c:v>1.000099583451604</c:v>
                </c:pt>
                <c:pt idx="16">
                  <c:v>1.000912521867138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61-4EC4-BE58-3F36B24FE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9.812691453220955E-2</v>
      </c>
      <c r="C7" s="4">
        <f t="shared" ref="C7:C29" si="1">+F7/F8</f>
        <v>9.8126914532209536E-2</v>
      </c>
      <c r="D7" s="4">
        <f t="shared" ref="D7:D29" si="2">+G7/G8</f>
        <v>6.4571934333159706E-2</v>
      </c>
      <c r="E7" s="5">
        <v>1.8329472860558058E-2</v>
      </c>
      <c r="F7" s="5">
        <v>3.2419375365313627E-2</v>
      </c>
      <c r="G7" s="5">
        <v>3.3013936921027498E-2</v>
      </c>
      <c r="H7" s="4">
        <f t="shared" ref="H7:H29" si="3">+I7/I8</f>
        <v>9.8126914532209578E-2</v>
      </c>
      <c r="I7" s="5">
        <v>2.3418464918453979E-2</v>
      </c>
      <c r="J7" s="5">
        <f t="shared" ref="J7:J30" si="4">I7</f>
        <v>2.3418464918453979E-2</v>
      </c>
    </row>
    <row r="8" spans="1:10" ht="15.5" customHeight="1" x14ac:dyDescent="0.35">
      <c r="A8" s="3">
        <f t="shared" ref="A8:A29" si="5">1+A7</f>
        <v>1</v>
      </c>
      <c r="B8" s="4">
        <f t="shared" si="0"/>
        <v>0.21923595876508736</v>
      </c>
      <c r="C8" s="4">
        <f t="shared" si="1"/>
        <v>0.4205882563262226</v>
      </c>
      <c r="D8" s="4">
        <f t="shared" si="2"/>
        <v>0.64559191814736683</v>
      </c>
      <c r="E8" s="5">
        <v>0.1867935310912229</v>
      </c>
      <c r="F8" s="5">
        <v>0.33038209261814883</v>
      </c>
      <c r="G8" s="5">
        <v>0.51127377957568498</v>
      </c>
      <c r="H8" s="4">
        <f t="shared" si="3"/>
        <v>0.29196039690664771</v>
      </c>
      <c r="I8" s="5">
        <v>0.2386548586602813</v>
      </c>
      <c r="J8" s="5">
        <f t="shared" si="4"/>
        <v>0.2386548586602813</v>
      </c>
    </row>
    <row r="9" spans="1:10" ht="15.5" customHeight="1" x14ac:dyDescent="0.35">
      <c r="A9" s="3">
        <f t="shared" si="5"/>
        <v>2</v>
      </c>
      <c r="B9" s="4">
        <f t="shared" si="0"/>
        <v>0.96795666136715586</v>
      </c>
      <c r="C9" s="4">
        <f t="shared" si="1"/>
        <v>0.95538325293905513</v>
      </c>
      <c r="D9" s="4">
        <f t="shared" si="2"/>
        <v>0.92779129655095061</v>
      </c>
      <c r="E9" s="5">
        <v>0.85202049948098746</v>
      </c>
      <c r="F9" s="5">
        <v>0.78552381729339871</v>
      </c>
      <c r="G9" s="5">
        <v>0.79194575583112936</v>
      </c>
      <c r="H9" s="4">
        <f t="shared" si="3"/>
        <v>0.9614146694226624</v>
      </c>
      <c r="I9" s="5">
        <v>0.81742202431855682</v>
      </c>
      <c r="J9" s="5">
        <f t="shared" si="4"/>
        <v>0.81742202431855682</v>
      </c>
    </row>
    <row r="10" spans="1:10" ht="15.5" customHeight="1" x14ac:dyDescent="0.35">
      <c r="A10" s="3">
        <f t="shared" si="5"/>
        <v>3</v>
      </c>
      <c r="B10" s="4">
        <f t="shared" si="0"/>
        <v>0.95578407082373018</v>
      </c>
      <c r="C10" s="4">
        <f t="shared" si="1"/>
        <v>0.91500546948115136</v>
      </c>
      <c r="D10" s="4">
        <f t="shared" si="2"/>
        <v>0.90679398684290902</v>
      </c>
      <c r="E10" s="5">
        <v>0.88022587527584295</v>
      </c>
      <c r="F10" s="5">
        <v>0.82220806663387058</v>
      </c>
      <c r="G10" s="5">
        <v>0.85358179018834857</v>
      </c>
      <c r="H10" s="4">
        <f t="shared" si="3"/>
        <v>0.93469991644001804</v>
      </c>
      <c r="I10" s="5">
        <v>0.85022836692249104</v>
      </c>
      <c r="J10" s="5">
        <f t="shared" si="4"/>
        <v>0.85022836692249104</v>
      </c>
    </row>
    <row r="11" spans="1:10" ht="15.5" customHeight="1" x14ac:dyDescent="0.35">
      <c r="A11" s="3">
        <f t="shared" si="5"/>
        <v>4</v>
      </c>
      <c r="B11" s="4">
        <f t="shared" si="0"/>
        <v>0.99158917219288567</v>
      </c>
      <c r="C11" s="4">
        <f t="shared" si="1"/>
        <v>0.96754953971967383</v>
      </c>
      <c r="D11" s="4">
        <f t="shared" si="2"/>
        <v>0.97488577549539357</v>
      </c>
      <c r="E11" s="5">
        <v>0.92094637496650433</v>
      </c>
      <c r="F11" s="5">
        <v>0.8985826796205918</v>
      </c>
      <c r="G11" s="5">
        <v>0.94131831769217633</v>
      </c>
      <c r="H11" s="4">
        <f t="shared" si="3"/>
        <v>0.97942162129507615</v>
      </c>
      <c r="I11" s="5">
        <v>0.90962709204120518</v>
      </c>
      <c r="J11" s="5">
        <f t="shared" si="4"/>
        <v>0.90962709204120518</v>
      </c>
    </row>
    <row r="12" spans="1:10" ht="15.5" customHeight="1" x14ac:dyDescent="0.35">
      <c r="A12" s="3">
        <f t="shared" si="5"/>
        <v>5</v>
      </c>
      <c r="B12" s="4">
        <f t="shared" si="0"/>
        <v>0.99226700792535516</v>
      </c>
      <c r="C12" s="4">
        <f t="shared" si="1"/>
        <v>0.99119052412919328</v>
      </c>
      <c r="D12" s="4">
        <f t="shared" si="2"/>
        <v>0.99637020472053461</v>
      </c>
      <c r="E12" s="5">
        <v>0.92875799856693098</v>
      </c>
      <c r="F12" s="5">
        <v>0.928720073476482</v>
      </c>
      <c r="G12" s="5">
        <v>0.965567804303884</v>
      </c>
      <c r="H12" s="4">
        <f t="shared" si="3"/>
        <v>0.99172875503771118</v>
      </c>
      <c r="I12" s="5">
        <v>0.92873903563453852</v>
      </c>
      <c r="J12" s="5">
        <f t="shared" si="4"/>
        <v>0.92873903563453852</v>
      </c>
    </row>
    <row r="13" spans="1:10" ht="15.5" customHeight="1" x14ac:dyDescent="0.35">
      <c r="A13" s="3">
        <f t="shared" si="5"/>
        <v>6</v>
      </c>
      <c r="B13" s="4">
        <f t="shared" si="0"/>
        <v>0.93950223873080407</v>
      </c>
      <c r="C13" s="4">
        <f t="shared" si="1"/>
        <v>0.96476053661931338</v>
      </c>
      <c r="D13" s="4">
        <f t="shared" si="2"/>
        <v>0.98562706561033842</v>
      </c>
      <c r="E13" s="5">
        <v>0.93599604859259644</v>
      </c>
      <c r="F13" s="5">
        <v>0.93697432619465926</v>
      </c>
      <c r="G13" s="5">
        <v>0.96908538586288806</v>
      </c>
      <c r="H13" s="4">
        <f t="shared" si="3"/>
        <v>0.95212479130081173</v>
      </c>
      <c r="I13" s="5">
        <v>0.93648493190985727</v>
      </c>
      <c r="J13" s="5">
        <f t="shared" si="4"/>
        <v>0.93648493190985727</v>
      </c>
    </row>
    <row r="14" spans="1:10" ht="15.5" customHeight="1" x14ac:dyDescent="0.35">
      <c r="A14" s="3">
        <f t="shared" si="5"/>
        <v>7</v>
      </c>
      <c r="B14" s="4">
        <f t="shared" si="0"/>
        <v>0.99794065536587817</v>
      </c>
      <c r="C14" s="4">
        <f t="shared" si="1"/>
        <v>0.99826436193887713</v>
      </c>
      <c r="D14" s="4">
        <f t="shared" si="2"/>
        <v>0.99290047788412283</v>
      </c>
      <c r="E14" s="5">
        <v>0.99626803429128152</v>
      </c>
      <c r="F14" s="5">
        <v>0.97119885259608385</v>
      </c>
      <c r="G14" s="5">
        <v>0.98321710074265556</v>
      </c>
      <c r="H14" s="4">
        <f t="shared" si="3"/>
        <v>0.99810457096380678</v>
      </c>
      <c r="I14" s="5">
        <v>0.98357372947973865</v>
      </c>
      <c r="J14" s="5">
        <f t="shared" si="4"/>
        <v>0.98357372947973865</v>
      </c>
    </row>
    <row r="15" spans="1:10" ht="15.5" customHeight="1" x14ac:dyDescent="0.35">
      <c r="A15" s="3">
        <f t="shared" si="5"/>
        <v>8</v>
      </c>
      <c r="B15" s="4">
        <f t="shared" si="0"/>
        <v>0.99869099120292815</v>
      </c>
      <c r="C15" s="4">
        <f t="shared" si="1"/>
        <v>0.97615818825111855</v>
      </c>
      <c r="D15" s="4">
        <f t="shared" si="2"/>
        <v>0.99279935308010481</v>
      </c>
      <c r="E15" s="5">
        <v>0.99832392731411124</v>
      </c>
      <c r="F15" s="5">
        <v>0.97288743305408065</v>
      </c>
      <c r="G15" s="5">
        <v>0.99024738394516376</v>
      </c>
      <c r="H15" s="4">
        <f t="shared" si="3"/>
        <v>0.98727920818030812</v>
      </c>
      <c r="I15" s="5">
        <v>0.98544156403367977</v>
      </c>
      <c r="J15" s="5">
        <f t="shared" si="4"/>
        <v>0.98544156403367977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0.99974401775561306</v>
      </c>
      <c r="D16" s="4">
        <f t="shared" si="2"/>
        <v>0.99986808922214143</v>
      </c>
      <c r="E16" s="5">
        <v>0.99963245499153364</v>
      </c>
      <c r="F16" s="5">
        <v>0.99664935946201738</v>
      </c>
      <c r="G16" s="5">
        <v>0.99742952175882904</v>
      </c>
      <c r="H16" s="4">
        <f t="shared" si="3"/>
        <v>0.99987181761736343</v>
      </c>
      <c r="I16" s="5">
        <v>0.99813867836838643</v>
      </c>
      <c r="J16" s="5">
        <f t="shared" si="4"/>
        <v>0.99813867836838643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1</v>
      </c>
      <c r="D17" s="4">
        <f t="shared" si="2"/>
        <v>0.99998114017195472</v>
      </c>
      <c r="E17" s="5">
        <v>0.99963245499153364</v>
      </c>
      <c r="F17" s="5">
        <v>0.99690454932599337</v>
      </c>
      <c r="G17" s="5">
        <v>0.99756111082091892</v>
      </c>
      <c r="H17" s="4">
        <f t="shared" si="3"/>
        <v>1</v>
      </c>
      <c r="I17" s="5">
        <v>0.99826663856462428</v>
      </c>
      <c r="J17" s="5">
        <f t="shared" si="4"/>
        <v>0.99826663856462428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0.99909695936116127</v>
      </c>
      <c r="D18" s="4">
        <f t="shared" si="2"/>
        <v>0.99956520771908253</v>
      </c>
      <c r="E18" s="5">
        <v>0.99963245499153364</v>
      </c>
      <c r="F18" s="5">
        <v>0.99690454932599337</v>
      </c>
      <c r="G18" s="5">
        <v>0.99757992500676596</v>
      </c>
      <c r="H18" s="4">
        <f t="shared" si="3"/>
        <v>0.99954786275996521</v>
      </c>
      <c r="I18" s="5">
        <v>0.99826663856462428</v>
      </c>
      <c r="J18" s="5">
        <f t="shared" si="4"/>
        <v>0.99826663856462428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1</v>
      </c>
      <c r="D19" s="4">
        <f t="shared" si="2"/>
        <v>0.99999237010736386</v>
      </c>
      <c r="E19" s="5">
        <v>0.99963245499153364</v>
      </c>
      <c r="F19" s="5">
        <v>0.99780560833998555</v>
      </c>
      <c r="G19" s="5">
        <v>0.998013853726615</v>
      </c>
      <c r="H19" s="4">
        <f t="shared" si="3"/>
        <v>1</v>
      </c>
      <c r="I19" s="5">
        <v>0.99871819625345082</v>
      </c>
      <c r="J19" s="5">
        <f t="shared" si="4"/>
        <v>0.99871819625345082</v>
      </c>
    </row>
    <row r="20" spans="1:10" ht="15.5" customHeight="1" x14ac:dyDescent="0.35">
      <c r="A20" s="3">
        <f t="shared" si="5"/>
        <v>13</v>
      </c>
      <c r="B20" s="4">
        <f t="shared" si="0"/>
        <v>0.99963245499153364</v>
      </c>
      <c r="C20" s="4">
        <f t="shared" si="1"/>
        <v>0.99982573975719957</v>
      </c>
      <c r="D20" s="4">
        <f t="shared" si="2"/>
        <v>0.99976144461323435</v>
      </c>
      <c r="E20" s="5">
        <v>0.99963245499153364</v>
      </c>
      <c r="F20" s="5">
        <v>0.99780560833998555</v>
      </c>
      <c r="G20" s="5">
        <v>0.99802146852326834</v>
      </c>
      <c r="H20" s="4">
        <f t="shared" si="3"/>
        <v>0.99972918576299652</v>
      </c>
      <c r="I20" s="5">
        <v>0.99871819625345082</v>
      </c>
      <c r="J20" s="5">
        <f t="shared" si="4"/>
        <v>0.99871819625345082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</v>
      </c>
      <c r="F21" s="5">
        <v>0.99797951649283945</v>
      </c>
      <c r="G21" s="5">
        <v>0.99825960873032149</v>
      </c>
      <c r="H21" s="4">
        <f t="shared" si="3"/>
        <v>1</v>
      </c>
      <c r="I21" s="5">
        <v>0.99898873662593524</v>
      </c>
      <c r="J21" s="5">
        <f t="shared" si="4"/>
        <v>0.99898873662593524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0.99980087275634955</v>
      </c>
      <c r="D22" s="4">
        <f t="shared" si="2"/>
        <v>0.99984084414459673</v>
      </c>
      <c r="E22" s="5">
        <v>1</v>
      </c>
      <c r="F22" s="5">
        <v>0.99797951649283945</v>
      </c>
      <c r="G22" s="5">
        <v>0.99825960873032149</v>
      </c>
      <c r="H22" s="4">
        <f t="shared" si="3"/>
        <v>0.99990033569313053</v>
      </c>
      <c r="I22" s="5">
        <v>0.99898873662593524</v>
      </c>
      <c r="J22" s="5">
        <f t="shared" si="4"/>
        <v>0.99898873662593524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0.99817828098260331</v>
      </c>
      <c r="D23" s="4">
        <f t="shared" si="2"/>
        <v>0.99841851288278982</v>
      </c>
      <c r="E23" s="5">
        <v>1</v>
      </c>
      <c r="F23" s="5">
        <v>0.99817828098260331</v>
      </c>
      <c r="G23" s="5">
        <v>0.99841851288278982</v>
      </c>
      <c r="H23" s="4">
        <f t="shared" si="3"/>
        <v>0.99908831006985976</v>
      </c>
      <c r="I23" s="5">
        <v>0.99908831006985976</v>
      </c>
      <c r="J23" s="5">
        <f t="shared" si="4"/>
        <v>0.99908831006985976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7.8750231065252834</v>
      </c>
      <c r="C38" s="4">
        <v>1.487193220932143</v>
      </c>
      <c r="D38" s="4">
        <v>1.2521569690943239</v>
      </c>
      <c r="E38" s="4">
        <v>1.0147766260018201</v>
      </c>
      <c r="F38" s="4">
        <v>1.5345788018162581</v>
      </c>
      <c r="G38" s="4">
        <v>1.4436858561382</v>
      </c>
      <c r="H38" s="4">
        <v>0.99999999999999989</v>
      </c>
      <c r="I38" s="4">
        <v>0.99999999999999989</v>
      </c>
      <c r="J38" s="4">
        <v>1.019827647283994</v>
      </c>
      <c r="K38" s="4">
        <v>1</v>
      </c>
      <c r="L38" s="4">
        <v>1</v>
      </c>
      <c r="M38" s="4">
        <v>1.000081467128014</v>
      </c>
      <c r="N38" s="4">
        <v>0.99999999999999989</v>
      </c>
      <c r="O38" s="4">
        <v>0.99999999999999989</v>
      </c>
      <c r="P38" s="4">
        <v>0.99999999999999989</v>
      </c>
      <c r="Q38" s="4">
        <v>0.99999999999999989</v>
      </c>
      <c r="R38" s="4">
        <v>0.99999999999999989</v>
      </c>
      <c r="S38" s="4">
        <v>0.99999999999999989</v>
      </c>
      <c r="T38" s="4">
        <v>0.99999999999999989</v>
      </c>
      <c r="U38" s="4">
        <v>0.99999999999999989</v>
      </c>
      <c r="V38" s="4">
        <v>0.99999999999999989</v>
      </c>
      <c r="W38" s="4">
        <v>0.99999999999999989</v>
      </c>
      <c r="X38" s="4">
        <v>0.99999999999999989</v>
      </c>
    </row>
    <row r="39" spans="1:24" ht="15.5" customHeight="1" x14ac:dyDescent="0.35">
      <c r="A39" s="1">
        <f t="shared" ref="A39:A60" si="6">1+A38</f>
        <v>1</v>
      </c>
      <c r="B39" s="4">
        <v>5.4702358801992679</v>
      </c>
      <c r="C39" s="4">
        <v>1.6467880043362051</v>
      </c>
      <c r="D39" s="4">
        <v>1.4242055972645311</v>
      </c>
      <c r="E39" s="4">
        <v>1.260181253730897</v>
      </c>
      <c r="F39" s="4">
        <v>1.144410604267426</v>
      </c>
      <c r="G39" s="4">
        <v>1</v>
      </c>
      <c r="H39" s="4">
        <v>1</v>
      </c>
      <c r="I39" s="4">
        <v>1.0008823411104779</v>
      </c>
      <c r="J39" s="4">
        <v>1.006638949280295</v>
      </c>
      <c r="K39" s="4">
        <v>1</v>
      </c>
      <c r="L39" s="4">
        <v>1</v>
      </c>
      <c r="M39" s="4">
        <v>1</v>
      </c>
      <c r="N39" s="4">
        <v>1</v>
      </c>
      <c r="O39" s="4">
        <v>1.001774680029569</v>
      </c>
      <c r="P39" s="4">
        <v>0.99999999999999989</v>
      </c>
      <c r="Q39" s="4">
        <v>0.99999999999999989</v>
      </c>
      <c r="R39" s="4">
        <v>0.99999999999999989</v>
      </c>
      <c r="S39" s="4">
        <v>0.99999999999999989</v>
      </c>
      <c r="T39" s="4">
        <v>0.99999999999999989</v>
      </c>
      <c r="U39" s="4">
        <v>0.99999999999999989</v>
      </c>
      <c r="V39" s="4">
        <v>0.99999999999999989</v>
      </c>
      <c r="W39" s="4">
        <v>0.99999999999999989</v>
      </c>
      <c r="X39" s="4"/>
    </row>
    <row r="40" spans="1:24" ht="15.5" customHeight="1" x14ac:dyDescent="0.35">
      <c r="A40" s="1">
        <f t="shared" si="6"/>
        <v>2</v>
      </c>
      <c r="B40" s="4"/>
      <c r="C40" s="4">
        <v>1.73485564304462</v>
      </c>
      <c r="D40" s="4">
        <v>1.2606364103988841</v>
      </c>
      <c r="E40" s="4">
        <v>1.0196381989153169</v>
      </c>
      <c r="F40" s="4">
        <v>1.0162907227944931</v>
      </c>
      <c r="G40" s="4">
        <v>1.035435657386877</v>
      </c>
      <c r="H40" s="4">
        <v>1.004148605488971</v>
      </c>
      <c r="I40" s="4">
        <v>1.0000810091307419</v>
      </c>
      <c r="J40" s="4">
        <v>1</v>
      </c>
      <c r="K40" s="4">
        <v>1</v>
      </c>
      <c r="L40" s="4">
        <v>1</v>
      </c>
      <c r="M40" s="4">
        <v>1</v>
      </c>
      <c r="N40" s="4">
        <v>1.0001782056513471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31.828927078199769</v>
      </c>
      <c r="C41" s="4">
        <v>1.2009070317436139</v>
      </c>
      <c r="D41" s="4">
        <v>1.0772619779419039</v>
      </c>
      <c r="E41" s="4">
        <v>1.180160956239902</v>
      </c>
      <c r="F41" s="4">
        <v>1.054796407209136</v>
      </c>
      <c r="G41" s="4">
        <v>1.001057597504442</v>
      </c>
      <c r="H41" s="4">
        <v>1</v>
      </c>
      <c r="I41" s="4">
        <v>1.000469994259068</v>
      </c>
      <c r="J41" s="4">
        <v>1</v>
      </c>
      <c r="K41" s="4">
        <v>1.000223583680993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1.0074295543753471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28.524037550598571</v>
      </c>
      <c r="C42" s="4">
        <v>1.069411575017075</v>
      </c>
      <c r="D42" s="4">
        <v>1.4272197395005719</v>
      </c>
      <c r="E42" s="4">
        <v>1.004708261852159</v>
      </c>
      <c r="F42" s="4">
        <v>1.0023367982320039</v>
      </c>
      <c r="G42" s="4">
        <v>1.098955096165255</v>
      </c>
      <c r="H42" s="4">
        <v>1.0009194984800751</v>
      </c>
      <c r="I42" s="4">
        <v>1.0001442986496289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1.001007087826987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26.21632647358788</v>
      </c>
      <c r="C43" s="4">
        <v>1.27577930237689</v>
      </c>
      <c r="D43" s="4">
        <v>1.0239412827665371</v>
      </c>
      <c r="E43" s="4">
        <v>1.068631422467371</v>
      </c>
      <c r="F43" s="4">
        <v>1.0140437245875511</v>
      </c>
      <c r="G43" s="4">
        <v>1.001832609838947</v>
      </c>
      <c r="H43" s="4">
        <v>1</v>
      </c>
      <c r="I43" s="4">
        <v>1</v>
      </c>
      <c r="J43" s="4">
        <v>1</v>
      </c>
      <c r="K43" s="4">
        <v>1</v>
      </c>
      <c r="L43" s="4">
        <v>1.000168721575206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252.63614457831321</v>
      </c>
      <c r="C44" s="4">
        <v>1.0306675870817601</v>
      </c>
      <c r="D44" s="4">
        <v>1.0982521751653751</v>
      </c>
      <c r="E44" s="4">
        <v>1.0014324670769561</v>
      </c>
      <c r="F44" s="4">
        <v>1.00294077122672</v>
      </c>
      <c r="G44" s="4">
        <v>1</v>
      </c>
      <c r="H44" s="4">
        <v>1</v>
      </c>
      <c r="I44" s="4">
        <v>1.0018519936197461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18.33597997756106</v>
      </c>
      <c r="C45" s="4">
        <v>1.089706196908057</v>
      </c>
      <c r="D45" s="4">
        <v>1.158228233863378</v>
      </c>
      <c r="E45" s="4">
        <v>1.006773557972201</v>
      </c>
      <c r="F45" s="4">
        <v>1</v>
      </c>
      <c r="G45" s="4">
        <v>1</v>
      </c>
      <c r="H45" s="4">
        <v>1</v>
      </c>
      <c r="I45" s="4">
        <v>1.056237349271639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1.000951938595869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33.803960628075927</v>
      </c>
      <c r="C46" s="4">
        <v>1.588251878504684</v>
      </c>
      <c r="D46" s="4">
        <v>1.011603789164607</v>
      </c>
      <c r="E46" s="4">
        <v>1.0027414579349461</v>
      </c>
      <c r="F46" s="4">
        <v>1.058778409152034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1.003651774727971</v>
      </c>
      <c r="N46" s="4">
        <v>0.99999999999999989</v>
      </c>
      <c r="O46" s="4">
        <v>0.99999999999999989</v>
      </c>
      <c r="P46" s="4">
        <v>0.99999999999999989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21.725186253304489</v>
      </c>
      <c r="C47" s="4">
        <v>1.5697315220938399</v>
      </c>
      <c r="D47" s="4">
        <v>0.97966721605058449</v>
      </c>
      <c r="E47" s="4">
        <v>0.99999999999999989</v>
      </c>
      <c r="F47" s="4">
        <v>1.0023126813526131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7.5505088329882373</v>
      </c>
      <c r="C48" s="4">
        <v>1.5190609276752489</v>
      </c>
      <c r="D48" s="4">
        <v>1.592746184308067</v>
      </c>
      <c r="E48" s="4">
        <v>1.006712936168024</v>
      </c>
      <c r="F48" s="4">
        <v>1.0191269811484971</v>
      </c>
      <c r="G48" s="4">
        <v>1</v>
      </c>
      <c r="H48" s="4">
        <v>1</v>
      </c>
      <c r="I48" s="4">
        <v>1</v>
      </c>
      <c r="J48" s="4">
        <v>1</v>
      </c>
      <c r="K48" s="4">
        <v>1.0018514151220581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21.903970393188722</v>
      </c>
      <c r="C49" s="4">
        <v>1.0864996684320991</v>
      </c>
      <c r="D49" s="4">
        <v>1.1561341564703389</v>
      </c>
      <c r="E49" s="4">
        <v>1.5105800853684139</v>
      </c>
      <c r="F49" s="4">
        <v>1</v>
      </c>
      <c r="G49" s="4">
        <v>1</v>
      </c>
      <c r="H49" s="4">
        <v>1</v>
      </c>
      <c r="I49" s="4">
        <v>1</v>
      </c>
      <c r="J49" s="4">
        <v>1.0839248481517001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5.7956878299788279</v>
      </c>
      <c r="C50" s="4">
        <v>1.1736703744893171</v>
      </c>
      <c r="D50" s="4">
        <v>1.1245451841228631</v>
      </c>
      <c r="E50" s="4">
        <v>1.106610375846333</v>
      </c>
      <c r="F50" s="4">
        <v>1</v>
      </c>
      <c r="G50" s="4">
        <v>1.01023740586953</v>
      </c>
      <c r="H50" s="4">
        <v>1</v>
      </c>
      <c r="I50" s="4">
        <v>1.0085745177617249</v>
      </c>
      <c r="J50" s="4">
        <v>1.003707029684203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24.817265886287629</v>
      </c>
      <c r="C51" s="4">
        <v>1.3113847200861151</v>
      </c>
      <c r="D51" s="4">
        <v>1.019363474275379</v>
      </c>
      <c r="E51" s="4">
        <v>1.201625606452019</v>
      </c>
      <c r="F51" s="4">
        <v>1.169367101882439</v>
      </c>
      <c r="G51" s="4">
        <v>1</v>
      </c>
      <c r="H51" s="4">
        <v>1.0084839244876911</v>
      </c>
      <c r="I51" s="4">
        <v>1.0069728148260131</v>
      </c>
      <c r="J51" s="4">
        <v>1.000757715584655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1.27863887822082</v>
      </c>
      <c r="D52" s="4">
        <v>1</v>
      </c>
      <c r="E52" s="4">
        <v>1</v>
      </c>
      <c r="F52" s="4">
        <v>1.023382132089099</v>
      </c>
      <c r="G52" s="4">
        <v>1.0436009974391891</v>
      </c>
      <c r="H52" s="4">
        <v>1.5005753492885421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>
        <v>22.703568015291491</v>
      </c>
      <c r="C53" s="4">
        <v>1.0004711459532449</v>
      </c>
      <c r="D53" s="4">
        <v>1</v>
      </c>
      <c r="E53" s="4">
        <v>1</v>
      </c>
      <c r="F53" s="4">
        <v>1.0460092286015441</v>
      </c>
      <c r="G53" s="4">
        <v>1.018194063825683</v>
      </c>
      <c r="H53" s="4">
        <v>1.0009233306354319</v>
      </c>
      <c r="I53" s="4">
        <v>1</v>
      </c>
    </row>
    <row r="54" spans="1:22" ht="15.5" customHeight="1" x14ac:dyDescent="0.35">
      <c r="A54" s="1">
        <f t="shared" si="6"/>
        <v>16</v>
      </c>
      <c r="B54" s="4"/>
      <c r="C54" s="4">
        <v>1</v>
      </c>
      <c r="D54" s="4">
        <v>1</v>
      </c>
      <c r="E54" s="4">
        <v>1.4333259864912899</v>
      </c>
      <c r="F54" s="4">
        <v>1.0243515166125741</v>
      </c>
      <c r="G54" s="4">
        <v>1</v>
      </c>
      <c r="H54" s="4">
        <v>1.0266892325423169</v>
      </c>
    </row>
    <row r="55" spans="1:22" ht="15.5" customHeight="1" x14ac:dyDescent="0.35">
      <c r="A55" s="1">
        <f t="shared" si="6"/>
        <v>17</v>
      </c>
      <c r="B55" s="4"/>
      <c r="C55" s="4"/>
      <c r="D55" s="4">
        <v>1.1981412126128299</v>
      </c>
      <c r="E55" s="4">
        <v>1.038932186271267</v>
      </c>
      <c r="F55" s="4">
        <v>1.000575396084747</v>
      </c>
      <c r="G55" s="4">
        <v>1.0056216753210689</v>
      </c>
    </row>
    <row r="56" spans="1:22" ht="15.5" customHeight="1" x14ac:dyDescent="0.35">
      <c r="A56" s="1">
        <f t="shared" si="6"/>
        <v>18</v>
      </c>
      <c r="B56" s="4"/>
      <c r="C56" s="4"/>
      <c r="D56" s="4">
        <v>1.0406640789782879</v>
      </c>
      <c r="E56" s="4">
        <v>1.1010980101965859</v>
      </c>
      <c r="F56" s="4">
        <v>1</v>
      </c>
    </row>
    <row r="57" spans="1:22" ht="15.5" customHeight="1" x14ac:dyDescent="0.35">
      <c r="A57" s="1">
        <f t="shared" si="6"/>
        <v>19</v>
      </c>
      <c r="B57" s="4"/>
      <c r="C57" s="4">
        <v>6.4836210864434491</v>
      </c>
      <c r="D57" s="4">
        <v>1.039308000358476</v>
      </c>
      <c r="E57" s="4">
        <v>1.003847385429832</v>
      </c>
    </row>
    <row r="58" spans="1:22" ht="15.5" customHeight="1" x14ac:dyDescent="0.35">
      <c r="A58" s="1">
        <f t="shared" si="6"/>
        <v>20</v>
      </c>
      <c r="B58" s="4">
        <v>8.6756880934669418</v>
      </c>
      <c r="C58" s="4">
        <v>4.6123506106710446</v>
      </c>
      <c r="D58" s="4">
        <v>1.0190667818517829</v>
      </c>
    </row>
    <row r="59" spans="1:22" ht="15.5" customHeight="1" x14ac:dyDescent="0.35">
      <c r="A59" s="1">
        <f t="shared" si="6"/>
        <v>21</v>
      </c>
      <c r="B59" s="4">
        <v>13.19602232078981</v>
      </c>
      <c r="C59" s="4">
        <v>1.258964294620881</v>
      </c>
    </row>
    <row r="60" spans="1:22" ht="15.5" customHeight="1" x14ac:dyDescent="0.35">
      <c r="A60" s="1">
        <f t="shared" si="6"/>
        <v>22</v>
      </c>
      <c r="B60" s="4">
        <v>12.169801728520589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2.7925145023772149E-2</v>
      </c>
      <c r="C2" s="32">
        <v>3.3013936921027498E-2</v>
      </c>
      <c r="D2" s="32">
        <v>3.2419375365313627E-2</v>
      </c>
      <c r="E2" s="32">
        <v>1.8329472860558058E-2</v>
      </c>
      <c r="F2" s="32">
        <v>1.266724846651265E-2</v>
      </c>
      <c r="G2" s="32">
        <v>2.2954508526669349E-2</v>
      </c>
      <c r="H2" s="32">
        <v>1.9526495610034771E-2</v>
      </c>
      <c r="I2" s="32">
        <v>1.6469976666136268E-2</v>
      </c>
      <c r="J2" s="32">
        <v>2.3418464918453979E-2</v>
      </c>
      <c r="M2" s="31">
        <v>1</v>
      </c>
      <c r="N2" s="17">
        <v>19.648550184716051</v>
      </c>
      <c r="O2" s="17">
        <v>15.486604363445069</v>
      </c>
      <c r="P2" s="17">
        <v>10.190883966618109</v>
      </c>
      <c r="Q2" s="17">
        <v>10.190883966618109</v>
      </c>
      <c r="R2" s="17">
        <v>31.954607919228099</v>
      </c>
      <c r="S2" s="17">
        <v>15.608857752503431</v>
      </c>
      <c r="T2" s="17">
        <v>11.347170714259111</v>
      </c>
      <c r="U2" s="17">
        <v>11.347170714259111</v>
      </c>
      <c r="V2" s="17">
        <v>10.190883966618109</v>
      </c>
    </row>
    <row r="3" spans="1:27" x14ac:dyDescent="0.35">
      <c r="A3">
        <f t="shared" ref="A3:A24" si="0">+A2+1</f>
        <v>2</v>
      </c>
      <c r="B3" s="32">
        <v>0.54868861341506092</v>
      </c>
      <c r="C3" s="32">
        <v>0.51127377957568498</v>
      </c>
      <c r="D3" s="32">
        <v>0.33038209261814883</v>
      </c>
      <c r="E3" s="32">
        <v>0.1867935310912229</v>
      </c>
      <c r="F3" s="32">
        <v>0.40477695816285503</v>
      </c>
      <c r="G3" s="32">
        <v>0.35829365837140892</v>
      </c>
      <c r="H3" s="32">
        <v>0.2215704791382957</v>
      </c>
      <c r="I3" s="32">
        <v>0.18688763689051241</v>
      </c>
      <c r="J3" s="32">
        <v>0.2386548586602813</v>
      </c>
      <c r="M3">
        <f t="shared" ref="M3:M24" si="1">+M2+1</f>
        <v>2</v>
      </c>
      <c r="N3" s="17">
        <v>1.36999782314876</v>
      </c>
      <c r="O3" s="17">
        <v>1.5489661067469149</v>
      </c>
      <c r="P3" s="17">
        <v>2.3776222587260398</v>
      </c>
      <c r="Q3" s="17">
        <v>4.5612955357907587</v>
      </c>
      <c r="R3" s="17">
        <v>1.720897683431555</v>
      </c>
      <c r="S3" s="17">
        <v>2.0724661706592218</v>
      </c>
      <c r="T3" s="17">
        <v>3.338733997933844</v>
      </c>
      <c r="U3" s="17">
        <v>4.118311997245125</v>
      </c>
      <c r="V3" s="17">
        <v>3.4694588972584</v>
      </c>
    </row>
    <row r="4" spans="1:27" x14ac:dyDescent="0.35">
      <c r="A4">
        <f t="shared" si="0"/>
        <v>3</v>
      </c>
      <c r="B4" s="32">
        <v>0.75170220596514514</v>
      </c>
      <c r="C4" s="32">
        <v>0.79194575583112936</v>
      </c>
      <c r="D4" s="32">
        <v>0.78552381729339871</v>
      </c>
      <c r="E4" s="32">
        <v>0.85202049948098746</v>
      </c>
      <c r="F4" s="32">
        <v>0.69657972960892867</v>
      </c>
      <c r="G4" s="32">
        <v>0.74255148613647737</v>
      </c>
      <c r="H4" s="32">
        <v>0.73976489163751924</v>
      </c>
      <c r="I4" s="32">
        <v>0.76966159714298776</v>
      </c>
      <c r="J4" s="32">
        <v>0.81742202431855682</v>
      </c>
      <c r="M4">
        <f t="shared" si="1"/>
        <v>3</v>
      </c>
      <c r="N4" s="17">
        <v>1.111491315984598</v>
      </c>
      <c r="O4" s="17">
        <v>1.0778286061935309</v>
      </c>
      <c r="P4" s="17">
        <v>1.046700365454063</v>
      </c>
      <c r="Q4" s="17">
        <v>1.033104104668886</v>
      </c>
      <c r="R4" s="17">
        <v>1.1382448792470821</v>
      </c>
      <c r="S4" s="17">
        <v>1.097469690752384</v>
      </c>
      <c r="T4" s="17">
        <v>1.04953001230023</v>
      </c>
      <c r="U4" s="17">
        <v>1.0330129537295161</v>
      </c>
      <c r="V4" s="17">
        <v>1.0399022350614739</v>
      </c>
    </row>
    <row r="5" spans="1:27" x14ac:dyDescent="0.35">
      <c r="A5">
        <f t="shared" si="0"/>
        <v>4</v>
      </c>
      <c r="B5" s="32">
        <v>0.83551047413672441</v>
      </c>
      <c r="C5" s="32">
        <v>0.85358179018834857</v>
      </c>
      <c r="D5" s="32">
        <v>0.82220806663387058</v>
      </c>
      <c r="E5" s="32">
        <v>0.88022587527584295</v>
      </c>
      <c r="F5" s="32">
        <v>0.79287831021468014</v>
      </c>
      <c r="G5" s="32">
        <v>0.81492774985792327</v>
      </c>
      <c r="H5" s="32">
        <v>0.77640545581960352</v>
      </c>
      <c r="I5" s="32">
        <v>0.79507039983685435</v>
      </c>
      <c r="J5" s="32">
        <v>0.85022836692249104</v>
      </c>
      <c r="M5">
        <f t="shared" si="1"/>
        <v>4</v>
      </c>
      <c r="N5" s="17">
        <v>1.08586944739992</v>
      </c>
      <c r="O5" s="17">
        <v>1.1027863158660729</v>
      </c>
      <c r="P5" s="17">
        <v>1.092889642033555</v>
      </c>
      <c r="Q5" s="17">
        <v>1.0462614208857479</v>
      </c>
      <c r="R5" s="17">
        <v>1.098088838720767</v>
      </c>
      <c r="S5" s="17">
        <v>1.117122835846559</v>
      </c>
      <c r="T5" s="17">
        <v>1.0962005947314959</v>
      </c>
      <c r="U5" s="17">
        <v>1.047959193965895</v>
      </c>
      <c r="V5" s="17">
        <v>1.0695755314596509</v>
      </c>
    </row>
    <row r="6" spans="1:27" x14ac:dyDescent="0.35">
      <c r="A6">
        <f t="shared" si="0"/>
        <v>5</v>
      </c>
      <c r="B6" s="32">
        <v>0.9072552968476898</v>
      </c>
      <c r="C6" s="32">
        <v>0.94131831769217633</v>
      </c>
      <c r="D6" s="32">
        <v>0.8985826796205918</v>
      </c>
      <c r="E6" s="32">
        <v>0.92094637496650433</v>
      </c>
      <c r="F6" s="32">
        <v>0.87065082291052198</v>
      </c>
      <c r="G6" s="32">
        <v>0.91037439893133887</v>
      </c>
      <c r="H6" s="32">
        <v>0.85109612242222754</v>
      </c>
      <c r="I6" s="32">
        <v>0.83320133535917185</v>
      </c>
      <c r="J6" s="32">
        <v>0.90962709204120518</v>
      </c>
      <c r="M6">
        <f t="shared" si="1"/>
        <v>5</v>
      </c>
      <c r="N6" s="17">
        <v>1.042838560047598</v>
      </c>
      <c r="O6" s="17">
        <v>1.025761196989303</v>
      </c>
      <c r="P6" s="17">
        <v>1.0335388101055041</v>
      </c>
      <c r="Q6" s="17">
        <v>1.008482169877384</v>
      </c>
      <c r="R6" s="17">
        <v>1.058594804055639</v>
      </c>
      <c r="S6" s="17">
        <v>1.0286586205769619</v>
      </c>
      <c r="T6" s="17">
        <v>1.0439475625450669</v>
      </c>
      <c r="U6" s="17">
        <v>1.0083089708991071</v>
      </c>
      <c r="V6" s="17">
        <v>1.0210104899914441</v>
      </c>
    </row>
    <row r="7" spans="1:27" x14ac:dyDescent="0.35">
      <c r="A7">
        <f t="shared" si="0"/>
        <v>6</v>
      </c>
      <c r="B7" s="32">
        <v>0.94612080736020077</v>
      </c>
      <c r="C7" s="32">
        <v>0.965567804303884</v>
      </c>
      <c r="D7" s="32">
        <v>0.928720073476482</v>
      </c>
      <c r="E7" s="32">
        <v>0.92875799856693098</v>
      </c>
      <c r="F7" s="32">
        <v>0.92166643727984465</v>
      </c>
      <c r="G7" s="32">
        <v>0.93646447341329231</v>
      </c>
      <c r="H7" s="32">
        <v>0.88849972249424258</v>
      </c>
      <c r="I7" s="32">
        <v>0.84012438100776821</v>
      </c>
      <c r="J7" s="32">
        <v>0.92873903563453852</v>
      </c>
      <c r="M7">
        <f t="shared" si="1"/>
        <v>6</v>
      </c>
      <c r="N7" s="17">
        <v>1.030291667455095</v>
      </c>
      <c r="O7" s="17">
        <v>1.0036430186915151</v>
      </c>
      <c r="P7" s="17">
        <v>1.008887772488086</v>
      </c>
      <c r="Q7" s="17">
        <v>1.0077932572713599</v>
      </c>
      <c r="R7" s="17">
        <v>1.036590053304955</v>
      </c>
      <c r="S7" s="17">
        <v>1.0064711785379561</v>
      </c>
      <c r="T7" s="17">
        <v>1.012942357075912</v>
      </c>
      <c r="U7" s="17">
        <v>1.007938579715584</v>
      </c>
      <c r="V7" s="17">
        <v>1.0083405148797231</v>
      </c>
    </row>
    <row r="8" spans="1:27" x14ac:dyDescent="0.35">
      <c r="A8">
        <f t="shared" si="0"/>
        <v>7</v>
      </c>
      <c r="B8" s="32">
        <v>0.97478038422910196</v>
      </c>
      <c r="C8" s="32">
        <v>0.96908538586288806</v>
      </c>
      <c r="D8" s="32">
        <v>0.93697432619465926</v>
      </c>
      <c r="E8" s="32">
        <v>0.93599604859259644</v>
      </c>
      <c r="F8" s="32">
        <v>0.95539026134930216</v>
      </c>
      <c r="G8" s="32">
        <v>0.94252450221520279</v>
      </c>
      <c r="H8" s="32">
        <v>0.89999900316461168</v>
      </c>
      <c r="I8" s="32">
        <v>0.84679377537740419</v>
      </c>
      <c r="J8" s="32">
        <v>0.93648493190985727</v>
      </c>
      <c r="M8">
        <f t="shared" si="1"/>
        <v>7</v>
      </c>
      <c r="N8" s="17">
        <v>1.00986071601769</v>
      </c>
      <c r="O8" s="17">
        <v>1.0145825281094141</v>
      </c>
      <c r="P8" s="17">
        <v>1.0365266426673829</v>
      </c>
      <c r="Q8" s="17">
        <v>1.0643934189565361</v>
      </c>
      <c r="R8" s="17">
        <v>1.0318670553484131</v>
      </c>
      <c r="S8" s="17">
        <v>1.0447226530794991</v>
      </c>
      <c r="T8" s="17">
        <v>1.089445306158997</v>
      </c>
      <c r="U8" s="17">
        <v>1.1760626374887639</v>
      </c>
      <c r="V8" s="17">
        <v>1.05046003081196</v>
      </c>
    </row>
    <row r="9" spans="1:27" x14ac:dyDescent="0.35">
      <c r="A9">
        <f t="shared" si="0"/>
        <v>8</v>
      </c>
      <c r="B9" s="32">
        <v>0.98439241677759992</v>
      </c>
      <c r="C9" s="32">
        <v>0.98321710074265556</v>
      </c>
      <c r="D9" s="32">
        <v>0.97119885259608385</v>
      </c>
      <c r="E9" s="32">
        <v>0.99626803429128152</v>
      </c>
      <c r="F9" s="32">
        <v>0.9858357356870554</v>
      </c>
      <c r="G9" s="32">
        <v>0.98467669854670037</v>
      </c>
      <c r="H9" s="32">
        <v>0.98049968954546241</v>
      </c>
      <c r="I9" s="32">
        <v>0.99588252087941787</v>
      </c>
      <c r="J9" s="32">
        <v>0.98357372947973865</v>
      </c>
      <c r="M9">
        <f t="shared" si="1"/>
        <v>8</v>
      </c>
      <c r="N9" s="17">
        <v>1.005363983888145</v>
      </c>
      <c r="O9" s="17">
        <v>1.007150285727535</v>
      </c>
      <c r="P9" s="17">
        <v>1.0017386557381971</v>
      </c>
      <c r="Q9" s="17">
        <v>1.0020635942859411</v>
      </c>
      <c r="R9" s="17">
        <v>1.004700894914315</v>
      </c>
      <c r="S9" s="17">
        <v>1.0061484145107289</v>
      </c>
      <c r="T9" s="17">
        <v>1.002591222097956</v>
      </c>
      <c r="U9" s="17">
        <v>1.0023242716086711</v>
      </c>
      <c r="V9" s="17">
        <v>1.0019011250120691</v>
      </c>
    </row>
    <row r="10" spans="1:27" x14ac:dyDescent="0.35">
      <c r="A10">
        <f t="shared" si="0"/>
        <v>9</v>
      </c>
      <c r="B10" s="32">
        <v>0.98967268184080659</v>
      </c>
      <c r="C10" s="32">
        <v>0.99024738394516376</v>
      </c>
      <c r="D10" s="32">
        <v>0.97288743305408065</v>
      </c>
      <c r="E10" s="32">
        <v>0.99832392731411124</v>
      </c>
      <c r="F10" s="32">
        <v>0.99047004588329657</v>
      </c>
      <c r="G10" s="32">
        <v>0.99073089904842204</v>
      </c>
      <c r="H10" s="32">
        <v>0.9830403820080521</v>
      </c>
      <c r="I10" s="32">
        <v>0.9981972223482698</v>
      </c>
      <c r="J10" s="32">
        <v>0.98544156403367977</v>
      </c>
      <c r="M10">
        <f t="shared" si="1"/>
        <v>9</v>
      </c>
      <c r="N10" s="17">
        <v>1.0078567959153111</v>
      </c>
      <c r="O10" s="17">
        <v>1.0072528722924281</v>
      </c>
      <c r="P10" s="17">
        <v>1.024424127191512</v>
      </c>
      <c r="Q10" s="17">
        <v>1.001310724547035</v>
      </c>
      <c r="R10" s="17">
        <v>1.007657079332323</v>
      </c>
      <c r="S10" s="17">
        <v>1.0073657994517129</v>
      </c>
      <c r="T10" s="17">
        <v>1.014731598903426</v>
      </c>
      <c r="U10" s="17">
        <v>1.001488248422953</v>
      </c>
      <c r="V10" s="17">
        <v>1.012867425869274</v>
      </c>
    </row>
    <row r="11" spans="1:27" x14ac:dyDescent="0.35">
      <c r="A11">
        <f t="shared" si="0"/>
        <v>10</v>
      </c>
      <c r="B11" s="32">
        <v>0.99744833812498812</v>
      </c>
      <c r="C11" s="32">
        <v>0.99742952175882904</v>
      </c>
      <c r="D11" s="32">
        <v>0.99664935946201738</v>
      </c>
      <c r="E11" s="32">
        <v>0.99963245499153364</v>
      </c>
      <c r="F11" s="32">
        <v>0.99805415360091487</v>
      </c>
      <c r="G11" s="32">
        <v>0.99802842416142823</v>
      </c>
      <c r="H11" s="32">
        <v>0.99752213862166583</v>
      </c>
      <c r="I11" s="32">
        <v>0.99968278779022535</v>
      </c>
      <c r="J11" s="32">
        <v>0.99813867836838643</v>
      </c>
      <c r="M11">
        <f t="shared" si="1"/>
        <v>10</v>
      </c>
      <c r="N11" s="17">
        <v>1.0001145235201609</v>
      </c>
      <c r="O11" s="17">
        <v>1.000131928180608</v>
      </c>
      <c r="P11" s="17">
        <v>1.000256047788074</v>
      </c>
      <c r="Q11" s="17">
        <v>1</v>
      </c>
      <c r="R11" s="17">
        <v>1.000148214200218</v>
      </c>
      <c r="S11" s="17">
        <v>1.0001729165669211</v>
      </c>
      <c r="T11" s="17">
        <v>1.0003085691870099</v>
      </c>
      <c r="U11" s="17">
        <v>1</v>
      </c>
      <c r="V11" s="17">
        <v>1.0001280238940371</v>
      </c>
    </row>
    <row r="12" spans="1:27" x14ac:dyDescent="0.35">
      <c r="A12">
        <f t="shared" si="0"/>
        <v>11</v>
      </c>
      <c r="B12" s="32">
        <v>0.997562569419849</v>
      </c>
      <c r="C12" s="32">
        <v>0.99756111082091892</v>
      </c>
      <c r="D12" s="32">
        <v>0.99690454932599337</v>
      </c>
      <c r="E12" s="32">
        <v>0.99963245499153364</v>
      </c>
      <c r="F12" s="32">
        <v>0.99820207939906513</v>
      </c>
      <c r="G12" s="32">
        <v>0.99820099981022381</v>
      </c>
      <c r="H12" s="32">
        <v>0.99782994321700447</v>
      </c>
      <c r="I12" s="32">
        <v>0.99968278779022535</v>
      </c>
      <c r="J12" s="32">
        <v>0.99826663856462428</v>
      </c>
      <c r="M12">
        <f t="shared" si="1"/>
        <v>11</v>
      </c>
      <c r="N12" s="17">
        <v>1.000017397993318</v>
      </c>
      <c r="O12" s="17">
        <v>1.000018860183745</v>
      </c>
      <c r="P12" s="17">
        <v>1</v>
      </c>
      <c r="Q12" s="17">
        <v>1</v>
      </c>
      <c r="R12" s="17">
        <v>1.0000129785827081</v>
      </c>
      <c r="S12" s="17">
        <v>1.000014060131267</v>
      </c>
      <c r="T12" s="17">
        <v>1</v>
      </c>
      <c r="U12" s="17">
        <v>1</v>
      </c>
      <c r="V12" s="17">
        <v>1</v>
      </c>
    </row>
    <row r="13" spans="1:27" x14ac:dyDescent="0.35">
      <c r="A13">
        <f t="shared" si="0"/>
        <v>12</v>
      </c>
      <c r="B13" s="32">
        <v>0.99757992500676596</v>
      </c>
      <c r="C13" s="32">
        <v>0.99757992500676596</v>
      </c>
      <c r="D13" s="32">
        <v>0.99690454932599337</v>
      </c>
      <c r="E13" s="32">
        <v>0.99963245499153364</v>
      </c>
      <c r="F13" s="32">
        <v>0.99821503464731198</v>
      </c>
      <c r="G13" s="32">
        <v>0.99821503464731198</v>
      </c>
      <c r="H13" s="32">
        <v>0.99782994321700447</v>
      </c>
      <c r="I13" s="32">
        <v>0.99968278779022535</v>
      </c>
      <c r="J13" s="32">
        <v>0.99826663856462428</v>
      </c>
      <c r="M13">
        <f t="shared" si="1"/>
        <v>12</v>
      </c>
      <c r="N13" s="17">
        <v>1.000434981407476</v>
      </c>
      <c r="O13" s="17">
        <v>1.000434981407476</v>
      </c>
      <c r="P13" s="17">
        <v>1.000903856858314</v>
      </c>
      <c r="Q13" s="17">
        <v>1</v>
      </c>
      <c r="R13" s="17">
        <v>1.000311103487999</v>
      </c>
      <c r="S13" s="17">
        <v>1.000311103487999</v>
      </c>
      <c r="T13" s="17">
        <v>1.000608629121329</v>
      </c>
      <c r="U13" s="17">
        <v>1</v>
      </c>
      <c r="V13" s="17">
        <v>1.0004519284291571</v>
      </c>
    </row>
    <row r="14" spans="1:27" x14ac:dyDescent="0.35">
      <c r="A14">
        <f t="shared" si="0"/>
        <v>13</v>
      </c>
      <c r="B14" s="32">
        <v>0.998013853726615</v>
      </c>
      <c r="C14" s="32">
        <v>0.998013853726615</v>
      </c>
      <c r="D14" s="32">
        <v>0.99780560833998555</v>
      </c>
      <c r="E14" s="32">
        <v>0.99963245499153364</v>
      </c>
      <c r="F14" s="32">
        <v>0.9985255828263635</v>
      </c>
      <c r="G14" s="32">
        <v>0.9985255828263635</v>
      </c>
      <c r="H14" s="32">
        <v>0.99843725157857999</v>
      </c>
      <c r="I14" s="32">
        <v>0.99968278779022535</v>
      </c>
      <c r="J14" s="32">
        <v>0.99871819625345082</v>
      </c>
      <c r="M14">
        <f t="shared" si="1"/>
        <v>13</v>
      </c>
      <c r="N14" s="17">
        <v>1.000007629950852</v>
      </c>
      <c r="O14" s="17">
        <v>1.000007629950852</v>
      </c>
      <c r="P14" s="17">
        <v>1</v>
      </c>
      <c r="Q14" s="17">
        <v>1</v>
      </c>
      <c r="R14" s="17">
        <v>1.0000162005137589</v>
      </c>
      <c r="S14" s="17">
        <v>1.0000162005137589</v>
      </c>
      <c r="T14" s="17">
        <v>1</v>
      </c>
      <c r="U14" s="17">
        <v>1</v>
      </c>
      <c r="V14" s="17">
        <v>1</v>
      </c>
    </row>
    <row r="15" spans="1:27" x14ac:dyDescent="0.35">
      <c r="A15">
        <f t="shared" si="0"/>
        <v>14</v>
      </c>
      <c r="B15" s="32">
        <v>0.99802146852326834</v>
      </c>
      <c r="C15" s="32">
        <v>0.99802146852326834</v>
      </c>
      <c r="D15" s="32">
        <v>0.99780560833998555</v>
      </c>
      <c r="E15" s="32">
        <v>0.99963245499153364</v>
      </c>
      <c r="F15" s="32">
        <v>0.99854175945380652</v>
      </c>
      <c r="G15" s="32">
        <v>0.99854175945380652</v>
      </c>
      <c r="H15" s="32">
        <v>0.99843725157857999</v>
      </c>
      <c r="I15" s="32">
        <v>0.99968278779022535</v>
      </c>
      <c r="J15" s="32">
        <v>0.99871819625345082</v>
      </c>
      <c r="M15">
        <f t="shared" si="1"/>
        <v>14</v>
      </c>
      <c r="N15" s="17">
        <v>1.000238612309017</v>
      </c>
      <c r="O15" s="17">
        <v>1.000238612309017</v>
      </c>
      <c r="P15" s="17">
        <v>1.0001742906147251</v>
      </c>
      <c r="Q15" s="17">
        <v>1.000367680147469</v>
      </c>
      <c r="R15" s="17">
        <v>1.0002726618625439</v>
      </c>
      <c r="S15" s="17">
        <v>1.0002726618625439</v>
      </c>
      <c r="T15" s="17">
        <v>1.000158656432645</v>
      </c>
      <c r="U15" s="17">
        <v>1.00031731286529</v>
      </c>
      <c r="V15" s="17">
        <v>1.0002709853810969</v>
      </c>
    </row>
    <row r="16" spans="1:27" x14ac:dyDescent="0.35">
      <c r="A16">
        <f t="shared" si="0"/>
        <v>15</v>
      </c>
      <c r="B16" s="32">
        <v>0.99825960873032149</v>
      </c>
      <c r="C16" s="32">
        <v>0.99825960873032149</v>
      </c>
      <c r="D16" s="32">
        <v>0.99797951649283945</v>
      </c>
      <c r="E16" s="32">
        <v>1</v>
      </c>
      <c r="F16" s="32">
        <v>0.99881402370976691</v>
      </c>
      <c r="G16" s="32">
        <v>0.99881402370976691</v>
      </c>
      <c r="H16" s="32">
        <v>0.99859566007113498</v>
      </c>
      <c r="I16" s="32">
        <v>1</v>
      </c>
      <c r="J16" s="32">
        <v>0.99898873662593524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0.99825960873032149</v>
      </c>
      <c r="C17" s="32">
        <v>0.99825960873032149</v>
      </c>
      <c r="D17" s="32">
        <v>0.99797951649283945</v>
      </c>
      <c r="E17" s="32">
        <v>1</v>
      </c>
      <c r="F17" s="32">
        <v>0.99881402370976691</v>
      </c>
      <c r="G17" s="32">
        <v>0.99881402370976691</v>
      </c>
      <c r="H17" s="32">
        <v>0.99859566007113498</v>
      </c>
      <c r="I17" s="32">
        <v>1</v>
      </c>
      <c r="J17" s="32">
        <v>0.99898873662593524</v>
      </c>
      <c r="M17">
        <f t="shared" si="1"/>
        <v>16</v>
      </c>
      <c r="N17" s="17">
        <v>1.0001591811900219</v>
      </c>
      <c r="O17" s="17">
        <v>1.0001591811900219</v>
      </c>
      <c r="P17" s="17">
        <v>1.0001991669032071</v>
      </c>
      <c r="Q17" s="17">
        <v>1</v>
      </c>
      <c r="R17" s="17">
        <v>1.000125885978373</v>
      </c>
      <c r="S17" s="17">
        <v>1.000125885978373</v>
      </c>
      <c r="T17" s="17">
        <v>1.000167847971164</v>
      </c>
      <c r="U17" s="17">
        <v>1</v>
      </c>
      <c r="V17" s="17">
        <v>1.000099583451604</v>
      </c>
    </row>
    <row r="18" spans="1:22" x14ac:dyDescent="0.35">
      <c r="A18">
        <f t="shared" si="0"/>
        <v>17</v>
      </c>
      <c r="B18" s="32">
        <v>0.99841851288278982</v>
      </c>
      <c r="C18" s="32">
        <v>0.99841851288278982</v>
      </c>
      <c r="D18" s="32">
        <v>0.99817828098260331</v>
      </c>
      <c r="E18" s="32">
        <v>1</v>
      </c>
      <c r="F18" s="32">
        <v>0.9989397603903547</v>
      </c>
      <c r="G18" s="32">
        <v>0.9989397603903547</v>
      </c>
      <c r="H18" s="32">
        <v>0.99876327232669149</v>
      </c>
      <c r="I18" s="32">
        <v>1</v>
      </c>
      <c r="J18" s="32">
        <v>0.99908831006985976</v>
      </c>
      <c r="M18">
        <f t="shared" si="1"/>
        <v>17</v>
      </c>
      <c r="N18" s="17">
        <v>1.001583992180437</v>
      </c>
      <c r="O18" s="17">
        <v>1.001583992180437</v>
      </c>
      <c r="P18" s="17">
        <v>1.0018250437342751</v>
      </c>
      <c r="Q18" s="17">
        <v>1</v>
      </c>
      <c r="R18" s="17">
        <v>1.001061364910764</v>
      </c>
      <c r="S18" s="17">
        <v>1.001061364910764</v>
      </c>
      <c r="T18" s="17">
        <v>1.0012382590625579</v>
      </c>
      <c r="U18" s="17">
        <v>1</v>
      </c>
      <c r="V18" s="17">
        <v>1.000912521867138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45565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44835</v>
      </c>
      <c r="T7" s="11">
        <f>R9</f>
        <v>44866</v>
      </c>
      <c r="U7" s="11">
        <f>R10</f>
        <v>44896</v>
      </c>
      <c r="V7" s="11">
        <f>R11</f>
        <v>44927</v>
      </c>
      <c r="W7" s="11">
        <f>R12</f>
        <v>44958</v>
      </c>
      <c r="X7" s="11">
        <f>R13</f>
        <v>44986</v>
      </c>
      <c r="Y7" s="11">
        <f>R14</f>
        <v>45017</v>
      </c>
      <c r="Z7" s="11">
        <f>R15</f>
        <v>45047</v>
      </c>
      <c r="AA7" s="11">
        <f>R16</f>
        <v>45078</v>
      </c>
      <c r="AB7" s="11">
        <f>R17</f>
        <v>45108</v>
      </c>
      <c r="AC7" s="11">
        <f>R18</f>
        <v>45139</v>
      </c>
      <c r="AD7" s="11">
        <f>R19</f>
        <v>45170</v>
      </c>
      <c r="AE7" s="11">
        <f>R20</f>
        <v>45200</v>
      </c>
      <c r="AF7" s="11">
        <f>R21</f>
        <v>45231</v>
      </c>
      <c r="AG7" s="11">
        <f>R22</f>
        <v>45261</v>
      </c>
      <c r="AH7" s="11">
        <f>R23</f>
        <v>45292</v>
      </c>
      <c r="AI7" s="11">
        <f>R24</f>
        <v>45323</v>
      </c>
      <c r="AJ7" s="11">
        <f>R25</f>
        <v>45352</v>
      </c>
      <c r="AK7" s="11">
        <f>R26</f>
        <v>45383</v>
      </c>
      <c r="AL7" s="11">
        <f>R27</f>
        <v>45413</v>
      </c>
      <c r="AM7" s="11">
        <f>R28</f>
        <v>45444</v>
      </c>
      <c r="AN7" s="11">
        <f>R29</f>
        <v>45474</v>
      </c>
      <c r="AO7" s="11">
        <f>R30</f>
        <v>45505</v>
      </c>
      <c r="AP7" s="11">
        <f>R31</f>
        <v>45536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44835</v>
      </c>
      <c r="B8" s="13">
        <v>20009.7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20009.7</v>
      </c>
      <c r="H8" s="14">
        <f t="shared" ref="H8:H31" si="4">G8-B8</f>
        <v>0</v>
      </c>
      <c r="I8" s="13">
        <v>18974.55</v>
      </c>
      <c r="J8" s="13">
        <f t="shared" ref="J8:J28" si="5">100*$G8/$I8</f>
        <v>105.45546534700428</v>
      </c>
      <c r="K8" s="13">
        <f t="shared" ref="K8:K31" si="6">100*(B8/I8)</f>
        <v>105.45546534700429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44835</v>
      </c>
      <c r="S8" s="17">
        <v>595.06999999999994</v>
      </c>
      <c r="T8" s="17">
        <v>4686.1899999999996</v>
      </c>
      <c r="U8" s="17">
        <v>6969.27</v>
      </c>
      <c r="V8" s="17">
        <v>8726.619999999999</v>
      </c>
      <c r="W8" s="17">
        <v>8855.57</v>
      </c>
      <c r="X8" s="17">
        <v>13589.57</v>
      </c>
      <c r="Y8" s="17">
        <v>19619.07</v>
      </c>
      <c r="Z8" s="17">
        <v>19619.07</v>
      </c>
      <c r="AA8" s="17">
        <v>19619.07</v>
      </c>
      <c r="AB8" s="17">
        <v>20008.07</v>
      </c>
      <c r="AC8" s="17">
        <v>20008.07</v>
      </c>
      <c r="AD8" s="17">
        <v>20008.07</v>
      </c>
      <c r="AE8" s="17">
        <v>20009.7</v>
      </c>
      <c r="AF8" s="17">
        <v>20009.7</v>
      </c>
      <c r="AG8" s="17">
        <v>20009.7</v>
      </c>
      <c r="AH8" s="17">
        <v>20009.7</v>
      </c>
      <c r="AI8" s="17">
        <v>20009.7</v>
      </c>
      <c r="AJ8" s="17">
        <v>20009.7</v>
      </c>
      <c r="AK8" s="17">
        <v>20009.7</v>
      </c>
      <c r="AL8" s="17">
        <v>20009.7</v>
      </c>
      <c r="AM8" s="17">
        <v>20009.7</v>
      </c>
      <c r="AN8" s="17">
        <v>20009.7</v>
      </c>
      <c r="AO8" s="17">
        <v>20009.7</v>
      </c>
      <c r="AP8" s="17">
        <v>20009.7</v>
      </c>
      <c r="AQ8" s="13"/>
      <c r="AR8" s="13"/>
    </row>
    <row r="9" spans="1:44" x14ac:dyDescent="0.35">
      <c r="A9" s="12">
        <f t="shared" si="0"/>
        <v>44866</v>
      </c>
      <c r="B9" s="13">
        <v>15557.12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15557.12</v>
      </c>
      <c r="H9" s="14">
        <f t="shared" si="4"/>
        <v>0</v>
      </c>
      <c r="I9" s="13">
        <v>18635.42666666667</v>
      </c>
      <c r="J9" s="13">
        <f t="shared" si="5"/>
        <v>83.481426415780106</v>
      </c>
      <c r="K9" s="13">
        <f t="shared" si="6"/>
        <v>83.481426415780106</v>
      </c>
      <c r="L9" s="13">
        <f t="shared" si="7"/>
        <v>0</v>
      </c>
      <c r="M9" s="13"/>
      <c r="N9" s="13"/>
      <c r="O9" s="13"/>
      <c r="P9" s="13"/>
      <c r="R9" s="16">
        <f t="shared" si="8"/>
        <v>44866</v>
      </c>
      <c r="S9" s="17">
        <v>833.05</v>
      </c>
      <c r="T9" s="17">
        <v>4556.9799999999996</v>
      </c>
      <c r="U9" s="17">
        <v>7504.3799999999992</v>
      </c>
      <c r="V9" s="17">
        <v>10687.78</v>
      </c>
      <c r="W9" s="17">
        <v>13468.54</v>
      </c>
      <c r="X9" s="17">
        <v>15413.54</v>
      </c>
      <c r="Y9" s="17">
        <v>15413.54</v>
      </c>
      <c r="Z9" s="17">
        <v>15413.54</v>
      </c>
      <c r="AA9" s="17">
        <v>15427.14</v>
      </c>
      <c r="AB9" s="17">
        <v>15529.56</v>
      </c>
      <c r="AC9" s="17">
        <v>15529.56</v>
      </c>
      <c r="AD9" s="17">
        <v>15529.56</v>
      </c>
      <c r="AE9" s="17">
        <v>15529.56</v>
      </c>
      <c r="AF9" s="17">
        <v>15529.56</v>
      </c>
      <c r="AG9" s="17">
        <v>15557.12</v>
      </c>
      <c r="AH9" s="17">
        <v>15557.12</v>
      </c>
      <c r="AI9" s="17">
        <v>15557.12</v>
      </c>
      <c r="AJ9" s="17">
        <v>15557.12</v>
      </c>
      <c r="AK9" s="17">
        <v>15557.12</v>
      </c>
      <c r="AL9" s="17">
        <v>15557.12</v>
      </c>
      <c r="AM9" s="17">
        <v>15557.12</v>
      </c>
      <c r="AN9" s="17">
        <v>15557.12</v>
      </c>
      <c r="AO9" s="17">
        <v>15557.12</v>
      </c>
      <c r="AP9" s="17"/>
      <c r="AQ9" s="13"/>
      <c r="AR9" s="13"/>
    </row>
    <row r="10" spans="1:44" x14ac:dyDescent="0.35">
      <c r="A10" s="12">
        <f t="shared" si="0"/>
        <v>44896</v>
      </c>
      <c r="B10" s="13">
        <v>9877.99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9877.99</v>
      </c>
      <c r="H10" s="14">
        <f t="shared" si="4"/>
        <v>0</v>
      </c>
      <c r="I10" s="13">
        <v>18402.833333333328</v>
      </c>
      <c r="J10" s="13">
        <f t="shared" si="5"/>
        <v>53.676462863508348</v>
      </c>
      <c r="K10" s="13">
        <f t="shared" si="6"/>
        <v>53.676462863508348</v>
      </c>
      <c r="L10" s="13">
        <f t="shared" si="7"/>
        <v>0</v>
      </c>
      <c r="M10" s="13"/>
      <c r="N10" s="13"/>
      <c r="O10" s="13"/>
      <c r="P10" s="13"/>
      <c r="R10" s="16">
        <f t="shared" si="8"/>
        <v>44896</v>
      </c>
      <c r="S10" s="17"/>
      <c r="T10" s="17">
        <v>4191</v>
      </c>
      <c r="U10" s="17">
        <v>7270.7800000000007</v>
      </c>
      <c r="V10" s="17">
        <v>9165.8100000000013</v>
      </c>
      <c r="W10" s="17">
        <v>9345.8100000000013</v>
      </c>
      <c r="X10" s="17">
        <v>9498.0600000000013</v>
      </c>
      <c r="Y10" s="17">
        <v>9834.630000000001</v>
      </c>
      <c r="Z10" s="17">
        <v>9875.43</v>
      </c>
      <c r="AA10" s="17">
        <v>9876.23</v>
      </c>
      <c r="AB10" s="17">
        <v>9876.23</v>
      </c>
      <c r="AC10" s="17">
        <v>9876.23</v>
      </c>
      <c r="AD10" s="17">
        <v>9876.23</v>
      </c>
      <c r="AE10" s="17">
        <v>9876.23</v>
      </c>
      <c r="AF10" s="17">
        <v>9877.99</v>
      </c>
      <c r="AG10" s="17">
        <v>9877.99</v>
      </c>
      <c r="AH10" s="17">
        <v>9877.99</v>
      </c>
      <c r="AI10" s="17">
        <v>9877.99</v>
      </c>
      <c r="AJ10" s="17">
        <v>9877.99</v>
      </c>
      <c r="AK10" s="17">
        <v>9877.99</v>
      </c>
      <c r="AL10" s="17">
        <v>9877.99</v>
      </c>
      <c r="AM10" s="17">
        <v>9877.99</v>
      </c>
      <c r="AN10" s="17">
        <v>9877.99</v>
      </c>
      <c r="AO10" s="17"/>
      <c r="AP10" s="17"/>
      <c r="AQ10" s="13"/>
      <c r="AR10" s="13"/>
    </row>
    <row r="11" spans="1:44" x14ac:dyDescent="0.35">
      <c r="A11" s="12">
        <f t="shared" si="0"/>
        <v>44927</v>
      </c>
      <c r="B11" s="13">
        <v>32539.349999999991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32539.349999999991</v>
      </c>
      <c r="H11" s="14">
        <f t="shared" si="4"/>
        <v>0</v>
      </c>
      <c r="I11" s="13">
        <v>17768.02416666667</v>
      </c>
      <c r="J11" s="13">
        <f t="shared" si="5"/>
        <v>183.13431867705785</v>
      </c>
      <c r="K11" s="13">
        <f t="shared" si="6"/>
        <v>183.13431867705785</v>
      </c>
      <c r="L11" s="13">
        <f t="shared" si="7"/>
        <v>0</v>
      </c>
      <c r="M11" s="13"/>
      <c r="N11" s="13"/>
      <c r="O11" s="13"/>
      <c r="P11" s="13"/>
      <c r="R11" s="16">
        <f t="shared" si="8"/>
        <v>44927</v>
      </c>
      <c r="S11" s="17">
        <v>629.03</v>
      </c>
      <c r="T11" s="17">
        <v>20021.349999999999</v>
      </c>
      <c r="U11" s="17">
        <v>24043.78</v>
      </c>
      <c r="V11" s="17">
        <v>25901.45</v>
      </c>
      <c r="W11" s="17">
        <v>30567.88</v>
      </c>
      <c r="X11" s="17">
        <v>32242.89</v>
      </c>
      <c r="Y11" s="17">
        <v>32276.989999999991</v>
      </c>
      <c r="Z11" s="17">
        <v>32276.989999999991</v>
      </c>
      <c r="AA11" s="17">
        <v>32292.159999999989</v>
      </c>
      <c r="AB11" s="17">
        <v>32292.159999999989</v>
      </c>
      <c r="AC11" s="17">
        <v>32299.37999999999</v>
      </c>
      <c r="AD11" s="17">
        <v>32299.37999999999</v>
      </c>
      <c r="AE11" s="17">
        <v>32299.37999999999</v>
      </c>
      <c r="AF11" s="17">
        <v>32299.37999999999</v>
      </c>
      <c r="AG11" s="17">
        <v>32299.37999999999</v>
      </c>
      <c r="AH11" s="17">
        <v>32299.37999999999</v>
      </c>
      <c r="AI11" s="17">
        <v>32299.37999999999</v>
      </c>
      <c r="AJ11" s="17">
        <v>32539.349999999991</v>
      </c>
      <c r="AK11" s="17">
        <v>32539.349999999991</v>
      </c>
      <c r="AL11" s="17">
        <v>32539.349999999991</v>
      </c>
      <c r="AM11" s="17">
        <v>32539.349999999991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44958</v>
      </c>
      <c r="B12" s="13">
        <v>28029.73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28029.73</v>
      </c>
      <c r="H12" s="14">
        <f t="shared" si="4"/>
        <v>0</v>
      </c>
      <c r="I12" s="13">
        <v>17002.068333333329</v>
      </c>
      <c r="J12" s="13">
        <f t="shared" si="5"/>
        <v>164.86070665323959</v>
      </c>
      <c r="K12" s="13">
        <f t="shared" si="6"/>
        <v>164.86070665323956</v>
      </c>
      <c r="L12" s="13">
        <f t="shared" si="7"/>
        <v>0</v>
      </c>
      <c r="M12" s="13"/>
      <c r="N12" s="13"/>
      <c r="O12" s="13"/>
      <c r="P12" s="13"/>
      <c r="R12" s="16">
        <f t="shared" si="8"/>
        <v>44958</v>
      </c>
      <c r="S12" s="17">
        <v>580.54999999999995</v>
      </c>
      <c r="T12" s="17">
        <v>16559.63</v>
      </c>
      <c r="U12" s="17">
        <v>17709.060000000001</v>
      </c>
      <c r="V12" s="17">
        <v>25274.720000000001</v>
      </c>
      <c r="W12" s="17">
        <v>25393.72</v>
      </c>
      <c r="X12" s="17">
        <v>25453.06</v>
      </c>
      <c r="Y12" s="17">
        <v>27971.77</v>
      </c>
      <c r="Z12" s="17">
        <v>27997.49</v>
      </c>
      <c r="AA12" s="17">
        <v>28001.53</v>
      </c>
      <c r="AB12" s="17">
        <v>28001.53</v>
      </c>
      <c r="AC12" s="17">
        <v>28001.53</v>
      </c>
      <c r="AD12" s="17">
        <v>28001.53</v>
      </c>
      <c r="AE12" s="17">
        <v>28001.53</v>
      </c>
      <c r="AF12" s="17">
        <v>28001.53</v>
      </c>
      <c r="AG12" s="17">
        <v>28001.53</v>
      </c>
      <c r="AH12" s="17">
        <v>28001.53</v>
      </c>
      <c r="AI12" s="17">
        <v>28029.73</v>
      </c>
      <c r="AJ12" s="17">
        <v>28029.73</v>
      </c>
      <c r="AK12" s="17">
        <v>28029.73</v>
      </c>
      <c r="AL12" s="17">
        <v>28029.73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44986</v>
      </c>
      <c r="B13" s="13">
        <v>26616.38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26616.38</v>
      </c>
      <c r="H13" s="14">
        <f t="shared" si="4"/>
        <v>0</v>
      </c>
      <c r="I13" s="13">
        <v>15696.41666666667</v>
      </c>
      <c r="J13" s="13">
        <f t="shared" si="5"/>
        <v>169.56978503586271</v>
      </c>
      <c r="K13" s="13">
        <f t="shared" si="6"/>
        <v>169.56978503586274</v>
      </c>
      <c r="L13" s="13">
        <f t="shared" si="7"/>
        <v>0</v>
      </c>
      <c r="M13" s="13"/>
      <c r="N13" s="13"/>
      <c r="O13" s="13"/>
      <c r="P13" s="13"/>
      <c r="R13" s="16">
        <f t="shared" si="8"/>
        <v>44986</v>
      </c>
      <c r="S13" s="17">
        <v>715.77</v>
      </c>
      <c r="T13" s="17">
        <v>18764.86</v>
      </c>
      <c r="U13" s="17">
        <v>23939.82</v>
      </c>
      <c r="V13" s="17">
        <v>24512.97</v>
      </c>
      <c r="W13" s="17">
        <v>26195.33</v>
      </c>
      <c r="X13" s="17">
        <v>26563.21</v>
      </c>
      <c r="Y13" s="17">
        <v>26611.89</v>
      </c>
      <c r="Z13" s="17">
        <v>26611.89</v>
      </c>
      <c r="AA13" s="17">
        <v>26611.89</v>
      </c>
      <c r="AB13" s="17">
        <v>26611.89</v>
      </c>
      <c r="AC13" s="17">
        <v>26611.89</v>
      </c>
      <c r="AD13" s="17">
        <v>26616.38</v>
      </c>
      <c r="AE13" s="17">
        <v>26616.38</v>
      </c>
      <c r="AF13" s="17">
        <v>26616.38</v>
      </c>
      <c r="AG13" s="17">
        <v>26616.38</v>
      </c>
      <c r="AH13" s="17">
        <v>26616.38</v>
      </c>
      <c r="AI13" s="17">
        <v>26616.38</v>
      </c>
      <c r="AJ13" s="17">
        <v>26616.38</v>
      </c>
      <c r="AK13" s="17">
        <v>26616.38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45017</v>
      </c>
      <c r="B14" s="13">
        <v>19106.66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19106.66</v>
      </c>
      <c r="H14" s="14">
        <f t="shared" si="4"/>
        <v>0</v>
      </c>
      <c r="I14" s="13">
        <v>15156.199166666671</v>
      </c>
      <c r="J14" s="13">
        <f t="shared" si="5"/>
        <v>126.06498364063238</v>
      </c>
      <c r="K14" s="13">
        <f t="shared" si="6"/>
        <v>126.06498364063239</v>
      </c>
      <c r="L14" s="13">
        <f t="shared" si="7"/>
        <v>0</v>
      </c>
      <c r="M14" s="13"/>
      <c r="N14" s="13"/>
      <c r="O14" s="13"/>
      <c r="P14" s="13"/>
      <c r="R14" s="16">
        <f t="shared" si="8"/>
        <v>45017</v>
      </c>
      <c r="S14" s="17">
        <v>66.400000000000006</v>
      </c>
      <c r="T14" s="17">
        <v>16775.04</v>
      </c>
      <c r="U14" s="17">
        <v>17289.490000000002</v>
      </c>
      <c r="V14" s="17">
        <v>18988.22</v>
      </c>
      <c r="W14" s="17">
        <v>19015.419999999998</v>
      </c>
      <c r="X14" s="17">
        <v>19071.34</v>
      </c>
      <c r="Y14" s="17">
        <v>19071.34</v>
      </c>
      <c r="Z14" s="17">
        <v>19071.34</v>
      </c>
      <c r="AA14" s="17">
        <v>19106.66</v>
      </c>
      <c r="AB14" s="17">
        <v>19106.66</v>
      </c>
      <c r="AC14" s="17">
        <v>19106.66</v>
      </c>
      <c r="AD14" s="17">
        <v>19106.66</v>
      </c>
      <c r="AE14" s="17">
        <v>19106.66</v>
      </c>
      <c r="AF14" s="17">
        <v>19106.66</v>
      </c>
      <c r="AG14" s="17">
        <v>19106.66</v>
      </c>
      <c r="AH14" s="17">
        <v>19106.66</v>
      </c>
      <c r="AI14" s="17">
        <v>19106.66</v>
      </c>
      <c r="AJ14" s="17">
        <v>19106.66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45047</v>
      </c>
      <c r="B15" s="13">
        <v>25687.85</v>
      </c>
      <c r="C15" s="13">
        <f>++'Completion Factors'!J23</f>
        <v>0.99908831006985976</v>
      </c>
      <c r="D15" s="13">
        <f t="shared" si="1"/>
        <v>23.440724844748747</v>
      </c>
      <c r="E15" s="13">
        <f t="shared" si="2"/>
        <v>23.440724844748747</v>
      </c>
      <c r="F15" s="13"/>
      <c r="G15" s="13">
        <f t="shared" si="3"/>
        <v>25711.290724844748</v>
      </c>
      <c r="H15" s="14">
        <f t="shared" si="4"/>
        <v>23.440724844749639</v>
      </c>
      <c r="I15" s="13">
        <v>15001.129166666669</v>
      </c>
      <c r="J15" s="13">
        <f t="shared" si="5"/>
        <v>171.39570254469004</v>
      </c>
      <c r="K15" s="13">
        <f t="shared" si="6"/>
        <v>171.23944280861076</v>
      </c>
      <c r="L15" s="13">
        <f t="shared" si="7"/>
        <v>0.1562597360792779</v>
      </c>
      <c r="M15" s="13"/>
      <c r="N15" s="13"/>
      <c r="O15" s="13"/>
      <c r="P15" s="13"/>
      <c r="R15" s="16">
        <f t="shared" si="8"/>
        <v>45047</v>
      </c>
      <c r="S15" s="17">
        <v>1042.83</v>
      </c>
      <c r="T15" s="17">
        <v>19121.310000000001</v>
      </c>
      <c r="U15" s="17">
        <v>20836.61</v>
      </c>
      <c r="V15" s="17">
        <v>24133.55</v>
      </c>
      <c r="W15" s="17">
        <v>24297.02</v>
      </c>
      <c r="X15" s="17">
        <v>24297.02</v>
      </c>
      <c r="Y15" s="17">
        <v>24297.02</v>
      </c>
      <c r="Z15" s="17">
        <v>24297.02</v>
      </c>
      <c r="AA15" s="17">
        <v>25663.42</v>
      </c>
      <c r="AB15" s="17">
        <v>25663.42</v>
      </c>
      <c r="AC15" s="17">
        <v>25663.42</v>
      </c>
      <c r="AD15" s="17">
        <v>25663.42</v>
      </c>
      <c r="AE15" s="17">
        <v>25663.42</v>
      </c>
      <c r="AF15" s="17">
        <v>25663.42</v>
      </c>
      <c r="AG15" s="17">
        <v>25687.85</v>
      </c>
      <c r="AH15" s="17">
        <v>25687.85</v>
      </c>
      <c r="AI15" s="17">
        <v>25687.85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45078</v>
      </c>
      <c r="B16" s="13">
        <v>29633.19</v>
      </c>
      <c r="C16" s="13">
        <f>++'Completion Factors'!J22</f>
        <v>0.99898873662593524</v>
      </c>
      <c r="D16" s="13">
        <f t="shared" si="1"/>
        <v>29.99729486932333</v>
      </c>
      <c r="E16" s="13">
        <f t="shared" si="2"/>
        <v>29.99729486932333</v>
      </c>
      <c r="F16" s="13"/>
      <c r="G16" s="13">
        <f t="shared" si="3"/>
        <v>29663.187294869324</v>
      </c>
      <c r="H16" s="14">
        <f t="shared" si="4"/>
        <v>29.997294869324833</v>
      </c>
      <c r="I16" s="13">
        <v>14998.66666666667</v>
      </c>
      <c r="J16" s="13">
        <f t="shared" si="5"/>
        <v>197.77216171350332</v>
      </c>
      <c r="K16" s="13">
        <f t="shared" si="6"/>
        <v>197.57216196995284</v>
      </c>
      <c r="L16" s="13">
        <f t="shared" si="7"/>
        <v>0.19999974355047812</v>
      </c>
      <c r="M16" s="13"/>
      <c r="N16" s="13"/>
      <c r="O16" s="13"/>
      <c r="P16" s="13"/>
      <c r="R16" s="16">
        <f t="shared" si="8"/>
        <v>45078</v>
      </c>
      <c r="S16" s="17">
        <v>512.04</v>
      </c>
      <c r="T16" s="17">
        <v>17308.98</v>
      </c>
      <c r="U16" s="17">
        <v>27491.02</v>
      </c>
      <c r="V16" s="17">
        <v>27810.02</v>
      </c>
      <c r="W16" s="17">
        <v>27886.26</v>
      </c>
      <c r="X16" s="17">
        <v>29525.37</v>
      </c>
      <c r="Y16" s="17">
        <v>29525.37</v>
      </c>
      <c r="Z16" s="17">
        <v>29525.37</v>
      </c>
      <c r="AA16" s="17">
        <v>29525.37</v>
      </c>
      <c r="AB16" s="17">
        <v>29525.37</v>
      </c>
      <c r="AC16" s="17">
        <v>29525.37</v>
      </c>
      <c r="AD16" s="17">
        <v>29525.37</v>
      </c>
      <c r="AE16" s="17">
        <v>29633.19</v>
      </c>
      <c r="AF16" s="17">
        <v>29633.19</v>
      </c>
      <c r="AG16" s="17">
        <v>29633.19</v>
      </c>
      <c r="AH16" s="17">
        <v>29633.19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45108</v>
      </c>
      <c r="B17" s="13">
        <v>11147.01</v>
      </c>
      <c r="C17" s="13">
        <f>++'Completion Factors'!J21</f>
        <v>0.99898873662593524</v>
      </c>
      <c r="D17" s="13">
        <f t="shared" si="1"/>
        <v>11.283974012966402</v>
      </c>
      <c r="E17" s="13">
        <f t="shared" si="2"/>
        <v>11.283974012966402</v>
      </c>
      <c r="F17" s="13"/>
      <c r="G17" s="13">
        <f t="shared" si="3"/>
        <v>11158.293974012966</v>
      </c>
      <c r="H17" s="14">
        <f t="shared" si="4"/>
        <v>11.2839740129657</v>
      </c>
      <c r="I17" s="13">
        <v>14638.657499999999</v>
      </c>
      <c r="J17" s="13">
        <f t="shared" si="5"/>
        <v>76.224844894505978</v>
      </c>
      <c r="K17" s="13">
        <f t="shared" si="6"/>
        <v>76.147761500670413</v>
      </c>
      <c r="L17" s="13">
        <f t="shared" si="7"/>
        <v>7.7083393835565062E-2</v>
      </c>
      <c r="M17" s="13"/>
      <c r="N17" s="13"/>
      <c r="O17" s="13"/>
      <c r="P17" s="13"/>
      <c r="R17" s="16">
        <f t="shared" si="8"/>
        <v>45108</v>
      </c>
      <c r="S17" s="17">
        <v>332.88</v>
      </c>
      <c r="T17" s="17">
        <v>7231.88</v>
      </c>
      <c r="U17" s="17">
        <v>11352.11</v>
      </c>
      <c r="V17" s="17">
        <v>11121.29</v>
      </c>
      <c r="W17" s="17">
        <v>11121.29</v>
      </c>
      <c r="X17" s="17">
        <v>11147.01</v>
      </c>
      <c r="Y17" s="17">
        <v>11147.01</v>
      </c>
      <c r="Z17" s="17">
        <v>11147.01</v>
      </c>
      <c r="AA17" s="17">
        <v>11147.01</v>
      </c>
      <c r="AB17" s="17">
        <v>11147.01</v>
      </c>
      <c r="AC17" s="17">
        <v>11147.01</v>
      </c>
      <c r="AD17" s="17">
        <v>11147.01</v>
      </c>
      <c r="AE17" s="17">
        <v>11147.01</v>
      </c>
      <c r="AF17" s="17">
        <v>11147.01</v>
      </c>
      <c r="AG17" s="17">
        <v>11147.01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45139</v>
      </c>
      <c r="B18" s="13">
        <v>12786.84</v>
      </c>
      <c r="C18" s="13">
        <f>++'Completion Factors'!J20</f>
        <v>0.99871819625345082</v>
      </c>
      <c r="D18" s="13">
        <f t="shared" si="1"/>
        <v>16.411255427216794</v>
      </c>
      <c r="E18" s="13">
        <f t="shared" si="2"/>
        <v>16.411255427216794</v>
      </c>
      <c r="F18" s="13"/>
      <c r="G18" s="13">
        <f t="shared" si="3"/>
        <v>12803.251255427216</v>
      </c>
      <c r="H18" s="14">
        <f t="shared" si="4"/>
        <v>16.41125542721602</v>
      </c>
      <c r="I18" s="13">
        <v>13948.4575</v>
      </c>
      <c r="J18" s="13">
        <f t="shared" si="5"/>
        <v>91.789728401346295</v>
      </c>
      <c r="K18" s="13">
        <f t="shared" si="6"/>
        <v>91.672071983586704</v>
      </c>
      <c r="L18" s="13">
        <f t="shared" si="7"/>
        <v>0.11765641775959068</v>
      </c>
      <c r="M18" s="13"/>
      <c r="N18" s="13"/>
      <c r="O18" s="13"/>
      <c r="P18" s="13"/>
      <c r="R18" s="16">
        <f t="shared" si="8"/>
        <v>45139</v>
      </c>
      <c r="S18" s="17">
        <v>680.97</v>
      </c>
      <c r="T18" s="17">
        <v>5141.67</v>
      </c>
      <c r="U18" s="17">
        <v>7810.51</v>
      </c>
      <c r="V18" s="17">
        <v>12440.16</v>
      </c>
      <c r="W18" s="17">
        <v>12523.67</v>
      </c>
      <c r="X18" s="17">
        <v>12763.21</v>
      </c>
      <c r="Y18" s="17">
        <v>12763.21</v>
      </c>
      <c r="Z18" s="17">
        <v>12763.21</v>
      </c>
      <c r="AA18" s="17">
        <v>12763.21</v>
      </c>
      <c r="AB18" s="17">
        <v>12763.21</v>
      </c>
      <c r="AC18" s="17">
        <v>12786.84</v>
      </c>
      <c r="AD18" s="17">
        <v>12786.84</v>
      </c>
      <c r="AE18" s="17">
        <v>12786.84</v>
      </c>
      <c r="AF18" s="17">
        <v>12786.84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45170</v>
      </c>
      <c r="B19" s="13">
        <v>21059.5</v>
      </c>
      <c r="C19" s="13">
        <f>++'Completion Factors'!J19</f>
        <v>0.99871819625345082</v>
      </c>
      <c r="D19" s="13">
        <f t="shared" si="1"/>
        <v>27.028791606798244</v>
      </c>
      <c r="E19" s="13">
        <f t="shared" si="2"/>
        <v>27.028791606798244</v>
      </c>
      <c r="F19" s="13"/>
      <c r="G19" s="13">
        <f t="shared" si="3"/>
        <v>21086.528791606797</v>
      </c>
      <c r="H19" s="14">
        <f t="shared" si="4"/>
        <v>27.028791606797313</v>
      </c>
      <c r="I19" s="13">
        <v>13651.490833333341</v>
      </c>
      <c r="J19" s="13">
        <f t="shared" si="5"/>
        <v>154.4631941598573</v>
      </c>
      <c r="K19" s="13">
        <f t="shared" si="6"/>
        <v>154.26520265887925</v>
      </c>
      <c r="L19" s="13">
        <f t="shared" si="7"/>
        <v>0.19799150097804841</v>
      </c>
      <c r="M19" s="13">
        <f t="shared" ref="M19:M31" si="9">SUM(G8:G19)/SUM(I8:I19)*100</f>
        <v>130.06364241294602</v>
      </c>
      <c r="N19" s="18"/>
      <c r="O19" s="13"/>
      <c r="P19" s="13"/>
      <c r="R19" s="16">
        <f t="shared" si="8"/>
        <v>45170</v>
      </c>
      <c r="S19" s="17">
        <v>467.46</v>
      </c>
      <c r="T19" s="17">
        <v>10239.23</v>
      </c>
      <c r="U19" s="17">
        <v>11124.92</v>
      </c>
      <c r="V19" s="17">
        <v>12861.9</v>
      </c>
      <c r="W19" s="17">
        <v>19428.93</v>
      </c>
      <c r="X19" s="17">
        <v>19428.93</v>
      </c>
      <c r="Y19" s="17">
        <v>19428.93</v>
      </c>
      <c r="Z19" s="17">
        <v>19428.93</v>
      </c>
      <c r="AA19" s="17">
        <v>19428.93</v>
      </c>
      <c r="AB19" s="17">
        <v>21059.5</v>
      </c>
      <c r="AC19" s="17">
        <v>21059.5</v>
      </c>
      <c r="AD19" s="17">
        <v>21059.5</v>
      </c>
      <c r="AE19" s="17">
        <v>21059.5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45200</v>
      </c>
      <c r="B20" s="13">
        <v>6460.2800000000007</v>
      </c>
      <c r="C20" s="13">
        <f>++'Completion Factors'!J18</f>
        <v>0.99826663856462428</v>
      </c>
      <c r="D20" s="13">
        <f t="shared" si="1"/>
        <v>11.217444098733212</v>
      </c>
      <c r="E20" s="13">
        <f t="shared" si="2"/>
        <v>11.217444098733212</v>
      </c>
      <c r="F20" s="13"/>
      <c r="G20" s="13">
        <f t="shared" si="3"/>
        <v>6471.4974440987335</v>
      </c>
      <c r="H20" s="14">
        <f t="shared" si="4"/>
        <v>11.217444098732813</v>
      </c>
      <c r="I20" s="13">
        <v>12926.25833333333</v>
      </c>
      <c r="J20" s="13">
        <f t="shared" si="5"/>
        <v>50.064738590366012</v>
      </c>
      <c r="K20" s="13">
        <f t="shared" si="6"/>
        <v>49.977958303221307</v>
      </c>
      <c r="L20" s="13">
        <f t="shared" si="7"/>
        <v>8.6780287144705426E-2</v>
      </c>
      <c r="M20" s="13">
        <f t="shared" si="9"/>
        <v>127.04404697179005</v>
      </c>
      <c r="N20" s="18">
        <f t="shared" ref="N20:N31" si="10">J20/J8</f>
        <v>0.47474769018017732</v>
      </c>
      <c r="O20" s="18">
        <f t="shared" ref="O20:O31" si="11">I20/I8</f>
        <v>0.68124189155122683</v>
      </c>
      <c r="P20" s="13"/>
      <c r="R20" s="16">
        <f t="shared" si="8"/>
        <v>45200</v>
      </c>
      <c r="S20" s="17">
        <v>746.26</v>
      </c>
      <c r="T20" s="17">
        <v>4325.09</v>
      </c>
      <c r="U20" s="17">
        <v>5076.2299999999996</v>
      </c>
      <c r="V20" s="17">
        <v>5708.4500000000007</v>
      </c>
      <c r="W20" s="17">
        <v>6317.0300000000007</v>
      </c>
      <c r="X20" s="17">
        <v>6317.0300000000007</v>
      </c>
      <c r="Y20" s="17">
        <v>6381.7000000000007</v>
      </c>
      <c r="Z20" s="17">
        <v>6381.7000000000007</v>
      </c>
      <c r="AA20" s="17">
        <v>6436.420000000001</v>
      </c>
      <c r="AB20" s="17">
        <v>6460.2800000000007</v>
      </c>
      <c r="AC20" s="17">
        <v>6460.2800000000007</v>
      </c>
      <c r="AD20" s="17">
        <v>6460.2800000000007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45231</v>
      </c>
      <c r="B21" s="13">
        <v>11332.09</v>
      </c>
      <c r="C21" s="13">
        <f>++'Completion Factors'!J17</f>
        <v>0.99826663856462428</v>
      </c>
      <c r="D21" s="13">
        <f t="shared" si="1"/>
        <v>19.676714646549939</v>
      </c>
      <c r="E21" s="13">
        <f t="shared" si="2"/>
        <v>19.676714646549939</v>
      </c>
      <c r="F21" s="13"/>
      <c r="G21" s="13">
        <f t="shared" si="3"/>
        <v>11351.76671464655</v>
      </c>
      <c r="H21" s="14">
        <f t="shared" si="4"/>
        <v>19.676714646549954</v>
      </c>
      <c r="I21" s="13">
        <v>12565.32333333333</v>
      </c>
      <c r="J21" s="13">
        <f t="shared" si="5"/>
        <v>90.342018374748449</v>
      </c>
      <c r="K21" s="13">
        <f t="shared" si="6"/>
        <v>90.185423004103654</v>
      </c>
      <c r="L21" s="13">
        <f t="shared" si="7"/>
        <v>0.15659537064479423</v>
      </c>
      <c r="M21" s="13">
        <f t="shared" si="9"/>
        <v>128.97320518840147</v>
      </c>
      <c r="N21" s="18">
        <f t="shared" si="10"/>
        <v>1.0821810581529727</v>
      </c>
      <c r="O21" s="18">
        <f t="shared" si="11"/>
        <v>0.67427076171049094</v>
      </c>
      <c r="P21" s="13"/>
      <c r="R21" s="16">
        <f t="shared" si="8"/>
        <v>45231</v>
      </c>
      <c r="S21" s="17">
        <v>239.2</v>
      </c>
      <c r="T21" s="17">
        <v>5936.29</v>
      </c>
      <c r="U21" s="17">
        <v>7784.76</v>
      </c>
      <c r="V21" s="17">
        <v>7935.5</v>
      </c>
      <c r="W21" s="17">
        <v>9535.5</v>
      </c>
      <c r="X21" s="17">
        <v>11150.5</v>
      </c>
      <c r="Y21" s="17">
        <v>11150.5</v>
      </c>
      <c r="Z21" s="17">
        <v>11245.1</v>
      </c>
      <c r="AA21" s="17">
        <v>11323.51</v>
      </c>
      <c r="AB21" s="17">
        <v>11332.09</v>
      </c>
      <c r="AC21" s="17">
        <v>11332.09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45261</v>
      </c>
      <c r="B22" s="13">
        <v>6989.7399999999989</v>
      </c>
      <c r="C22" s="13">
        <f>++'Completion Factors'!J16</f>
        <v>0.99813867836838643</v>
      </c>
      <c r="D22" s="13">
        <f t="shared" si="1"/>
        <v>13.034415500881614</v>
      </c>
      <c r="E22" s="13">
        <f t="shared" si="2"/>
        <v>13.034415500881614</v>
      </c>
      <c r="F22" s="13"/>
      <c r="G22" s="13">
        <f t="shared" si="3"/>
        <v>7002.7744155008804</v>
      </c>
      <c r="H22" s="14">
        <f t="shared" si="4"/>
        <v>13.034415500881551</v>
      </c>
      <c r="I22" s="13">
        <v>12121</v>
      </c>
      <c r="J22" s="13">
        <f t="shared" si="5"/>
        <v>57.773899971131755</v>
      </c>
      <c r="K22" s="13">
        <f t="shared" si="6"/>
        <v>57.666364161372819</v>
      </c>
      <c r="L22" s="13">
        <f t="shared" si="7"/>
        <v>0.10753580975893584</v>
      </c>
      <c r="M22" s="13">
        <f t="shared" si="9"/>
        <v>131.95180908078606</v>
      </c>
      <c r="N22" s="18">
        <f t="shared" si="10"/>
        <v>1.076335825593475</v>
      </c>
      <c r="O22" s="18">
        <f t="shared" si="11"/>
        <v>0.65864857766467133</v>
      </c>
      <c r="P22" s="13"/>
      <c r="R22" s="16">
        <f t="shared" si="8"/>
        <v>45261</v>
      </c>
      <c r="S22" s="17"/>
      <c r="T22" s="17">
        <v>3411.01</v>
      </c>
      <c r="U22" s="17">
        <v>4361.45</v>
      </c>
      <c r="V22" s="17">
        <v>4361.45</v>
      </c>
      <c r="W22" s="17">
        <v>4361.45</v>
      </c>
      <c r="X22" s="17">
        <v>4463.4299999999994</v>
      </c>
      <c r="Y22" s="17">
        <v>4658.0399999999991</v>
      </c>
      <c r="Z22" s="17">
        <v>6989.7399999999989</v>
      </c>
      <c r="AA22" s="17">
        <v>6989.7399999999989</v>
      </c>
      <c r="AB22" s="17">
        <v>6989.7399999999989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45292</v>
      </c>
      <c r="B23" s="13">
        <v>19761.97</v>
      </c>
      <c r="C23" s="13">
        <f>++'Completion Factors'!J15</f>
        <v>0.98544156403367977</v>
      </c>
      <c r="D23" s="13">
        <f t="shared" si="1"/>
        <v>291.95376500631249</v>
      </c>
      <c r="E23" s="13">
        <f t="shared" si="2"/>
        <v>291.95376500631249</v>
      </c>
      <c r="F23" s="13"/>
      <c r="G23" s="13">
        <f t="shared" si="3"/>
        <v>20053.923765006315</v>
      </c>
      <c r="H23" s="14">
        <f t="shared" si="4"/>
        <v>291.95376500631392</v>
      </c>
      <c r="I23" s="13">
        <v>11200.785</v>
      </c>
      <c r="J23" s="13">
        <f t="shared" si="5"/>
        <v>179.04034194930369</v>
      </c>
      <c r="K23" s="13">
        <f t="shared" si="6"/>
        <v>176.43379459564665</v>
      </c>
      <c r="L23" s="13">
        <f t="shared" si="7"/>
        <v>2.6065473536570494</v>
      </c>
      <c r="M23" s="13">
        <f t="shared" si="9"/>
        <v>129.69029965271073</v>
      </c>
      <c r="N23" s="18">
        <f t="shared" si="10"/>
        <v>0.97764495067156942</v>
      </c>
      <c r="O23" s="18">
        <f t="shared" si="11"/>
        <v>0.63039001382117654</v>
      </c>
      <c r="P23" s="13"/>
      <c r="R23" s="16">
        <f t="shared" si="8"/>
        <v>45292</v>
      </c>
      <c r="S23" s="17">
        <v>816.14</v>
      </c>
      <c r="T23" s="17">
        <v>18529.29</v>
      </c>
      <c r="U23" s="17">
        <v>18538.02</v>
      </c>
      <c r="V23" s="17">
        <v>18538.02</v>
      </c>
      <c r="W23" s="17">
        <v>18538.02</v>
      </c>
      <c r="X23" s="17">
        <v>19390.939999999999</v>
      </c>
      <c r="Y23" s="17">
        <v>19743.740000000002</v>
      </c>
      <c r="Z23" s="17">
        <v>19761.97</v>
      </c>
      <c r="AA23" s="17">
        <v>19761.97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45323</v>
      </c>
      <c r="B24" s="13">
        <v>21201.8</v>
      </c>
      <c r="C24" s="13">
        <f>++'Completion Factors'!J14</f>
        <v>0.98357372947973865</v>
      </c>
      <c r="D24" s="13">
        <f t="shared" si="1"/>
        <v>354.08276154416239</v>
      </c>
      <c r="E24" s="13">
        <f t="shared" si="2"/>
        <v>354.08276154416239</v>
      </c>
      <c r="F24" s="19">
        <v>0</v>
      </c>
      <c r="G24" s="13">
        <f t="shared" si="3"/>
        <v>21555.882761544162</v>
      </c>
      <c r="H24" s="14">
        <f t="shared" si="4"/>
        <v>354.08276154416308</v>
      </c>
      <c r="I24" s="13">
        <v>11200.785</v>
      </c>
      <c r="J24" s="13">
        <f t="shared" si="5"/>
        <v>192.4497502768258</v>
      </c>
      <c r="K24" s="13">
        <f t="shared" si="6"/>
        <v>189.28851861722191</v>
      </c>
      <c r="L24" s="13">
        <f t="shared" si="7"/>
        <v>3.1612316596038852</v>
      </c>
      <c r="M24" s="13">
        <f t="shared" si="9"/>
        <v>130.33396686792577</v>
      </c>
      <c r="N24" s="18">
        <f t="shared" si="10"/>
        <v>1.1673476001872036</v>
      </c>
      <c r="O24" s="18">
        <f t="shared" si="11"/>
        <v>0.65878955315338605</v>
      </c>
      <c r="P24" s="13"/>
      <c r="R24" s="16">
        <f t="shared" si="8"/>
        <v>45323</v>
      </c>
      <c r="S24" s="17"/>
      <c r="T24" s="17">
        <v>14065</v>
      </c>
      <c r="U24" s="17">
        <v>14065</v>
      </c>
      <c r="V24" s="17">
        <v>14065</v>
      </c>
      <c r="W24" s="17">
        <v>20159.73</v>
      </c>
      <c r="X24" s="17">
        <v>20650.650000000001</v>
      </c>
      <c r="Y24" s="17">
        <v>20650.650000000001</v>
      </c>
      <c r="Z24" s="17">
        <v>21201.8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45352</v>
      </c>
      <c r="B25" s="13">
        <v>18868.57</v>
      </c>
      <c r="C25" s="13">
        <f>++'Completion Factors'!J13</f>
        <v>0.93648493190985727</v>
      </c>
      <c r="D25" s="13">
        <f t="shared" si="1"/>
        <v>1279.7200120129437</v>
      </c>
      <c r="E25" s="13">
        <f t="shared" si="2"/>
        <v>1279.7200120129437</v>
      </c>
      <c r="F25" s="19">
        <v>0</v>
      </c>
      <c r="G25" s="13">
        <f t="shared" si="3"/>
        <v>20148.290012012942</v>
      </c>
      <c r="H25" s="14">
        <f t="shared" si="4"/>
        <v>1279.7200120129419</v>
      </c>
      <c r="I25" s="13">
        <v>11021.96333333333</v>
      </c>
      <c r="J25" s="13">
        <f t="shared" si="5"/>
        <v>182.80127961485036</v>
      </c>
      <c r="K25" s="13">
        <f t="shared" si="6"/>
        <v>171.19064389314795</v>
      </c>
      <c r="L25" s="13">
        <f t="shared" si="7"/>
        <v>11.610635721702408</v>
      </c>
      <c r="M25" s="13">
        <f t="shared" si="9"/>
        <v>130.09683511775495</v>
      </c>
      <c r="N25" s="18">
        <f t="shared" si="10"/>
        <v>1.0780297891879105</v>
      </c>
      <c r="O25" s="18">
        <f t="shared" si="11"/>
        <v>0.70219614880253944</v>
      </c>
      <c r="P25" s="13"/>
      <c r="R25" s="16">
        <f t="shared" si="8"/>
        <v>45352</v>
      </c>
      <c r="S25" s="17"/>
      <c r="T25" s="17"/>
      <c r="U25" s="17">
        <v>15064.66</v>
      </c>
      <c r="V25" s="17">
        <v>18049.59</v>
      </c>
      <c r="W25" s="17">
        <v>18752.3</v>
      </c>
      <c r="X25" s="17">
        <v>18763.09</v>
      </c>
      <c r="Y25" s="17">
        <v>18868.57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45383</v>
      </c>
      <c r="B26" s="13">
        <v>20236.75</v>
      </c>
      <c r="C26" s="13">
        <f>++'Completion Factors'!J12</f>
        <v>0.92873903563453852</v>
      </c>
      <c r="D26" s="13">
        <f t="shared" si="1"/>
        <v>1552.7400758357055</v>
      </c>
      <c r="E26" s="13">
        <f t="shared" si="2"/>
        <v>1552.7400758357055</v>
      </c>
      <c r="F26" s="19">
        <v>0</v>
      </c>
      <c r="G26" s="13">
        <f t="shared" si="3"/>
        <v>21789.490075835707</v>
      </c>
      <c r="H26" s="14">
        <f t="shared" si="4"/>
        <v>1552.7400758357071</v>
      </c>
      <c r="I26" s="13">
        <v>10834.99333333333</v>
      </c>
      <c r="J26" s="13">
        <f t="shared" si="5"/>
        <v>201.10293938807879</v>
      </c>
      <c r="K26" s="13">
        <f t="shared" si="6"/>
        <v>186.77214999055536</v>
      </c>
      <c r="L26" s="13">
        <f t="shared" si="7"/>
        <v>14.330789397523432</v>
      </c>
      <c r="M26" s="13">
        <f t="shared" si="9"/>
        <v>135.48558893569017</v>
      </c>
      <c r="N26" s="18">
        <f t="shared" si="10"/>
        <v>1.5952323443070731</v>
      </c>
      <c r="O26" s="18">
        <f t="shared" si="11"/>
        <v>0.71488855577742383</v>
      </c>
      <c r="P26" s="13"/>
      <c r="R26" s="16">
        <f t="shared" si="8"/>
        <v>45383</v>
      </c>
      <c r="S26" s="17"/>
      <c r="T26" s="17"/>
      <c r="U26" s="17">
        <v>17660.55</v>
      </c>
      <c r="V26" s="17">
        <v>18378.7</v>
      </c>
      <c r="W26" s="17">
        <v>20236.75</v>
      </c>
      <c r="X26" s="17">
        <v>20236.75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45413</v>
      </c>
      <c r="B27" s="13">
        <v>20722.009999999991</v>
      </c>
      <c r="C27" s="13">
        <f>++'Completion Factors'!J11</f>
        <v>0.90962709204120518</v>
      </c>
      <c r="D27" s="13">
        <f t="shared" si="1"/>
        <v>2058.7648706118275</v>
      </c>
      <c r="E27" s="13">
        <f t="shared" si="2"/>
        <v>2058.7648706118275</v>
      </c>
      <c r="F27" s="19">
        <v>0</v>
      </c>
      <c r="G27" s="13">
        <f t="shared" si="3"/>
        <v>22780.774870611818</v>
      </c>
      <c r="H27" s="14">
        <f t="shared" si="4"/>
        <v>2058.7648706118271</v>
      </c>
      <c r="I27" s="13">
        <v>10854.00333333333</v>
      </c>
      <c r="J27" s="13">
        <f t="shared" si="5"/>
        <v>209.88361778598889</v>
      </c>
      <c r="K27" s="13">
        <f t="shared" si="6"/>
        <v>190.91582491375684</v>
      </c>
      <c r="L27" s="13">
        <f t="shared" si="7"/>
        <v>18.967792872232053</v>
      </c>
      <c r="M27" s="13">
        <f t="shared" si="9"/>
        <v>137.27819980934447</v>
      </c>
      <c r="N27" s="18">
        <f t="shared" si="10"/>
        <v>1.2245558941669699</v>
      </c>
      <c r="O27" s="18">
        <f t="shared" si="11"/>
        <v>0.72354575530564191</v>
      </c>
      <c r="P27" s="13"/>
      <c r="R27" s="16">
        <f t="shared" si="8"/>
        <v>45413</v>
      </c>
      <c r="S27" s="17"/>
      <c r="T27" s="17">
        <v>3063.39</v>
      </c>
      <c r="U27" s="17">
        <v>19861.86</v>
      </c>
      <c r="V27" s="17">
        <v>20642.59</v>
      </c>
      <c r="W27" s="17">
        <v>20722.009999999991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45444</v>
      </c>
      <c r="B28" s="13">
        <v>18638.12</v>
      </c>
      <c r="C28" s="13">
        <f>++'Completion Factors'!J10</f>
        <v>0.85022836692249104</v>
      </c>
      <c r="D28" s="13">
        <f t="shared" si="1"/>
        <v>3283.1904679899458</v>
      </c>
      <c r="E28" s="13">
        <f t="shared" si="2"/>
        <v>3283.1904679899458</v>
      </c>
      <c r="F28" s="19">
        <v>0</v>
      </c>
      <c r="G28" s="13">
        <f t="shared" si="3"/>
        <v>21921.310467989944</v>
      </c>
      <c r="H28" s="14">
        <f t="shared" si="4"/>
        <v>3283.1904679899453</v>
      </c>
      <c r="I28" s="13">
        <v>10854.00333333333</v>
      </c>
      <c r="J28" s="13">
        <f t="shared" si="5"/>
        <v>201.9652085481512</v>
      </c>
      <c r="K28" s="13">
        <f t="shared" si="6"/>
        <v>171.71654943905494</v>
      </c>
      <c r="L28" s="13">
        <f t="shared" si="7"/>
        <v>30.248659109096252</v>
      </c>
      <c r="M28" s="13">
        <f t="shared" si="9"/>
        <v>135.87085535011582</v>
      </c>
      <c r="N28" s="18">
        <f t="shared" si="10"/>
        <v>1.021201400633533</v>
      </c>
      <c r="O28" s="18">
        <f t="shared" si="11"/>
        <v>0.72366454795981827</v>
      </c>
      <c r="P28" s="20"/>
      <c r="R28" s="16">
        <f t="shared" si="8"/>
        <v>45444</v>
      </c>
      <c r="S28" s="17">
        <v>457.06</v>
      </c>
      <c r="T28" s="17">
        <v>3965.31</v>
      </c>
      <c r="U28" s="17">
        <v>18289.400000000001</v>
      </c>
      <c r="V28" s="17">
        <v>18638.12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45474</v>
      </c>
      <c r="B29" s="13">
        <v>2322.21</v>
      </c>
      <c r="C29" s="13">
        <f>++'Completion Factors'!J9</f>
        <v>0.81742202431855682</v>
      </c>
      <c r="D29" s="13">
        <f t="shared" si="1"/>
        <v>518.68482655658602</v>
      </c>
      <c r="E29" s="13">
        <f t="shared" si="2"/>
        <v>518.68482655658602</v>
      </c>
      <c r="F29" s="13">
        <f>ROUND(+I29*J29/100,0)-D29-B29</f>
        <v>15696.105173443415</v>
      </c>
      <c r="G29" s="13">
        <f t="shared" si="3"/>
        <v>18537</v>
      </c>
      <c r="H29" s="14">
        <f t="shared" si="4"/>
        <v>16214.79</v>
      </c>
      <c r="I29" s="13">
        <v>9756.4083333333328</v>
      </c>
      <c r="J29" s="19">
        <v>190</v>
      </c>
      <c r="K29" s="13">
        <f t="shared" si="6"/>
        <v>23.801894310491654</v>
      </c>
      <c r="L29" s="13">
        <f t="shared" si="7"/>
        <v>166.19810568950834</v>
      </c>
      <c r="M29" s="13">
        <f t="shared" si="9"/>
        <v>145.81317828936992</v>
      </c>
      <c r="N29" s="18">
        <f t="shared" si="10"/>
        <v>2.4926256034099787</v>
      </c>
      <c r="O29" s="18">
        <f t="shared" si="11"/>
        <v>0.66648245123115513</v>
      </c>
      <c r="P29" s="13"/>
      <c r="R29" s="16">
        <f t="shared" si="8"/>
        <v>45474</v>
      </c>
      <c r="S29" s="17">
        <v>139.78</v>
      </c>
      <c r="T29" s="17">
        <v>1844.54</v>
      </c>
      <c r="U29" s="17">
        <v>2322.21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45505</v>
      </c>
      <c r="B30" s="13">
        <v>1675.66</v>
      </c>
      <c r="C30" s="13">
        <f>++'Completion Factors'!J8</f>
        <v>0.2386548586602813</v>
      </c>
      <c r="D30" s="13">
        <f t="shared" si="1"/>
        <v>5345.6091642086212</v>
      </c>
      <c r="E30" s="13">
        <f t="shared" si="2"/>
        <v>5345.6091642086212</v>
      </c>
      <c r="F30" s="13">
        <f>ROUND(+I30*J30/100,0)-D30-B30</f>
        <v>10540.730835791379</v>
      </c>
      <c r="G30" s="13">
        <f t="shared" si="3"/>
        <v>17562</v>
      </c>
      <c r="H30" s="14">
        <f t="shared" si="4"/>
        <v>15886.34</v>
      </c>
      <c r="I30" s="13">
        <v>9756.4083333333328</v>
      </c>
      <c r="J30" s="19">
        <v>180</v>
      </c>
      <c r="K30" s="13">
        <f t="shared" si="6"/>
        <v>17.174967905709838</v>
      </c>
      <c r="L30" s="13">
        <f t="shared" si="7"/>
        <v>162.82503209429015</v>
      </c>
      <c r="M30" s="13">
        <f t="shared" si="9"/>
        <v>153.76332950775301</v>
      </c>
      <c r="N30" s="18">
        <f t="shared" si="10"/>
        <v>1.9610037324978065</v>
      </c>
      <c r="O30" s="18">
        <f t="shared" si="11"/>
        <v>0.6994614518009129</v>
      </c>
      <c r="P30" s="13"/>
      <c r="R30" s="16">
        <f t="shared" si="8"/>
        <v>45505</v>
      </c>
      <c r="S30" s="17">
        <v>137.69</v>
      </c>
      <c r="T30" s="17">
        <v>1675.66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45536</v>
      </c>
      <c r="B31" s="13">
        <v>1237.6600000000001</v>
      </c>
      <c r="C31" s="13">
        <f>+'Completion Factors'!J7</f>
        <v>2.3418464918453979E-2</v>
      </c>
      <c r="D31" s="13">
        <f t="shared" si="1"/>
        <v>51612.089302940512</v>
      </c>
      <c r="E31" s="13">
        <f t="shared" si="2"/>
        <v>51612.089302940512</v>
      </c>
      <c r="F31" s="13">
        <f>ROUND(+I31*J31/100,0)-D31-B31</f>
        <v>-35887.749302940516</v>
      </c>
      <c r="G31" s="13">
        <f t="shared" si="3"/>
        <v>16962</v>
      </c>
      <c r="H31" s="14">
        <f t="shared" si="4"/>
        <v>15724.34</v>
      </c>
      <c r="I31" s="13">
        <v>9423.4408333333322</v>
      </c>
      <c r="J31" s="19">
        <v>180</v>
      </c>
      <c r="K31" s="13">
        <f t="shared" si="6"/>
        <v>13.133843803868883</v>
      </c>
      <c r="L31" s="13">
        <f t="shared" si="7"/>
        <v>166.86615619613113</v>
      </c>
      <c r="M31" s="13">
        <f t="shared" si="9"/>
        <v>155.55682834249822</v>
      </c>
      <c r="N31" s="18">
        <f t="shared" si="10"/>
        <v>1.1653261540980056</v>
      </c>
      <c r="O31" s="18">
        <f t="shared" si="11"/>
        <v>0.69028657370693713</v>
      </c>
      <c r="P31" s="13"/>
      <c r="R31" s="16">
        <f t="shared" si="8"/>
        <v>45536</v>
      </c>
      <c r="S31" s="17">
        <v>1237.6600000000001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56798.012568008111</v>
      </c>
      <c r="I33" s="13"/>
      <c r="J33" s="22">
        <f>SUM(G20:G31)/SUM(I20:I31)</f>
        <v>1.5555682834249822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61057.863510608717</v>
      </c>
      <c r="I36" s="26"/>
      <c r="J36" s="27" t="e">
        <f>(H36-I36)/I36</f>
        <v>#DIV/0!</v>
      </c>
      <c r="K36" s="27" t="e">
        <f>(VLOOKUP(DATE(YEAR(H4),MONTH(H4),DAY(1)),[1]Premium!$B$3:$D$200,3,FALSE)-VLOOKUP(DATE(YEAR(H4),MONTH(H4)-3,DAY(1)),[1]Premium!$B$3:$D$200,3,FALSE))/VLOOKUP(DATE(YEAR(H4),MONTH(H4),DAY(1)),[1]Premium!$B$3:$D$200,3,FALSE)</f>
        <v>#DIV/0!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2024-10-10T16:01:44Z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