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\"/>
    </mc:Choice>
  </mc:AlternateContent>
  <xr:revisionPtr revIDLastSave="0" documentId="13_ncr:1_{6246D963-5146-4BAA-9806-28317556BBDD}" xr6:coauthVersionLast="47" xr6:coauthVersionMax="47" xr10:uidLastSave="{00000000-0000-0000-0000-000000000000}"/>
  <bookViews>
    <workbookView xWindow="-110" yWindow="-110" windowWidth="19420" windowHeight="11620" activeTab="2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G29" i="3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<sst xmlns="http://schemas.openxmlformats.org/spreadsheetml/2006/main" count="137" uniqueCount="65">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</sst>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0.57380662175473074</c:v>
                </c:pt>
                <c:pt idx="1">
                  <c:v>0.75349476949905336</c:v>
                </c:pt>
                <c:pt idx="2">
                  <c:v>0.87538493629230596</c:v>
                </c:pt>
                <c:pt idx="3">
                  <c:v>0.89628663222533933</c:v>
                </c:pt>
                <c:pt idx="4">
                  <c:v>0.90808071260792911</c:v>
                </c:pt>
                <c:pt idx="5">
                  <c:v>0.95847499909805256</c:v>
                </c:pt>
                <c:pt idx="6">
                  <c:v>0.9635285565728432</c:v>
                </c:pt>
                <c:pt idx="7">
                  <c:v>0.96706658427376258</c:v>
                </c:pt>
                <c:pt idx="8">
                  <c:v>0.96767119399003665</c:v>
                </c:pt>
                <c:pt idx="9">
                  <c:v>0.98974116420124802</c:v>
                </c:pt>
                <c:pt idx="10">
                  <c:v>0.99245317856385384</c:v>
                </c:pt>
                <c:pt idx="11">
                  <c:v>0.99262291426369142</c:v>
                </c:pt>
                <c:pt idx="12">
                  <c:v>0.99637911464258067</c:v>
                </c:pt>
                <c:pt idx="13">
                  <c:v>0.99761016105328726</c:v>
                </c:pt>
                <c:pt idx="14">
                  <c:v>0.99777122453493317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0-4165-8849-74B62DC17A60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0.65466205552304135</c:v>
                </c:pt>
                <c:pt idx="1">
                  <c:v>0.83925305810651618</c:v>
                </c:pt>
                <c:pt idx="2">
                  <c:v>0.86702535035679706</c:v>
                </c:pt>
                <c:pt idx="3">
                  <c:v>0.91189092530037974</c:v>
                </c:pt>
                <c:pt idx="4">
                  <c:v>0.92686983025034764</c:v>
                </c:pt>
                <c:pt idx="5">
                  <c:v>0.93871196431101223</c:v>
                </c:pt>
                <c:pt idx="6">
                  <c:v>0.94476256800930181</c:v>
                </c:pt>
                <c:pt idx="7">
                  <c:v>0.94925111309191579</c:v>
                </c:pt>
                <c:pt idx="8">
                  <c:v>0.94991057262195266</c:v>
                </c:pt>
                <c:pt idx="9">
                  <c:v>0.98946267478097349</c:v>
                </c:pt>
                <c:pt idx="10">
                  <c:v>0.99241673519492912</c:v>
                </c:pt>
                <c:pt idx="11">
                  <c:v>0.99262291426369142</c:v>
                </c:pt>
                <c:pt idx="12">
                  <c:v>0.99637911464258067</c:v>
                </c:pt>
                <c:pt idx="13">
                  <c:v>0.99761016105328726</c:v>
                </c:pt>
                <c:pt idx="14">
                  <c:v>0.99777122453493317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0-4165-8849-74B62DC17A60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0.54779436842840667</c:v>
                </c:pt>
                <c:pt idx="1">
                  <c:v>0.83939890982360132</c:v>
                </c:pt>
                <c:pt idx="2">
                  <c:v>0.86748225198737883</c:v>
                </c:pt>
                <c:pt idx="3">
                  <c:v>0.87990160878114809</c:v>
                </c:pt>
                <c:pt idx="4">
                  <c:v>0.88857266360587261</c:v>
                </c:pt>
                <c:pt idx="5">
                  <c:v>0.89633628589374548</c:v>
                </c:pt>
                <c:pt idx="6">
                  <c:v>0.89643385928374009</c:v>
                </c:pt>
                <c:pt idx="7">
                  <c:v>0.89999574724560638</c:v>
                </c:pt>
                <c:pt idx="8">
                  <c:v>0.89999574724560638</c:v>
                </c:pt>
                <c:pt idx="9">
                  <c:v>0.97860563999070416</c:v>
                </c:pt>
                <c:pt idx="10">
                  <c:v>0.98566655931499192</c:v>
                </c:pt>
                <c:pt idx="11">
                  <c:v>0.98615461819627714</c:v>
                </c:pt>
                <c:pt idx="12">
                  <c:v>0.99624107757852076</c:v>
                </c:pt>
                <c:pt idx="13">
                  <c:v>0.9997978093860117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10-4165-8849-74B62DC17A60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0.95612915189766201</c:v>
                </c:pt>
                <c:pt idx="1">
                  <c:v>0.97045979181784481</c:v>
                </c:pt>
                <c:pt idx="2">
                  <c:v>0.97186143161199368</c:v>
                </c:pt>
                <c:pt idx="3">
                  <c:v>0.97649401364155652</c:v>
                </c:pt>
                <c:pt idx="4">
                  <c:v>0.97873272780816656</c:v>
                </c:pt>
                <c:pt idx="5">
                  <c:v>0.97997472193459867</c:v>
                </c:pt>
                <c:pt idx="6">
                  <c:v>0.97997472193459867</c:v>
                </c:pt>
                <c:pt idx="7">
                  <c:v>0.97997472193459867</c:v>
                </c:pt>
                <c:pt idx="8">
                  <c:v>0.97997472193459867</c:v>
                </c:pt>
                <c:pt idx="9">
                  <c:v>0.98590014258801262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10-4165-8849-74B62DC17A60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0.26418387859896181</c:v>
                </c:pt>
                <c:pt idx="1">
                  <c:v>0.63714646234501071</c:v>
                </c:pt>
                <c:pt idx="2">
                  <c:v>0.76634528160517745</c:v>
                </c:pt>
                <c:pt idx="3">
                  <c:v>0.79160674924291019</c:v>
                </c:pt>
                <c:pt idx="4">
                  <c:v>0.81273254533588324</c:v>
                </c:pt>
                <c:pt idx="5">
                  <c:v>0.88755715005888269</c:v>
                </c:pt>
                <c:pt idx="6">
                  <c:v>0.90056452539823428</c:v>
                </c:pt>
                <c:pt idx="7">
                  <c:v>0.90485923380793698</c:v>
                </c:pt>
                <c:pt idx="8">
                  <c:v>0.90553774063761094</c:v>
                </c:pt>
                <c:pt idx="9">
                  <c:v>0.98439826960622867</c:v>
                </c:pt>
                <c:pt idx="10">
                  <c:v>0.98846025043825725</c:v>
                </c:pt>
                <c:pt idx="11">
                  <c:v>0.98878521952622955</c:v>
                </c:pt>
                <c:pt idx="12">
                  <c:v>0.99610422338647808</c:v>
                </c:pt>
                <c:pt idx="13">
                  <c:v>0.99856078520007319</c:v>
                </c:pt>
                <c:pt idx="14">
                  <c:v>0.99886388231725054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10-4165-8849-74B62DC17A60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0.29025561449210568</c:v>
                </c:pt>
                <c:pt idx="1">
                  <c:v>0.75545151022570722</c:v>
                </c:pt>
                <c:pt idx="2">
                  <c:v>0.78002743544884034</c:v>
                </c:pt>
                <c:pt idx="3">
                  <c:v>0.82142894464914151</c:v>
                </c:pt>
                <c:pt idx="4">
                  <c:v>0.84794982019791121</c:v>
                </c:pt>
                <c:pt idx="5">
                  <c:v>0.86814011905613542</c:v>
                </c:pt>
                <c:pt idx="6">
                  <c:v>0.88317461212711013</c:v>
                </c:pt>
                <c:pt idx="7">
                  <c:v>0.88720611170919661</c:v>
                </c:pt>
                <c:pt idx="8">
                  <c:v>0.88789812684895431</c:v>
                </c:pt>
                <c:pt idx="9">
                  <c:v>0.9840978194048432</c:v>
                </c:pt>
                <c:pt idx="10">
                  <c:v>0.98843317932257024</c:v>
                </c:pt>
                <c:pt idx="11">
                  <c:v>0.98878521952622955</c:v>
                </c:pt>
                <c:pt idx="12">
                  <c:v>0.99610422338647808</c:v>
                </c:pt>
                <c:pt idx="13">
                  <c:v>0.99856078520007319</c:v>
                </c:pt>
                <c:pt idx="14">
                  <c:v>0.99886388231725054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10-4165-8849-74B62DC17A60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0.1692357236847068</c:v>
                </c:pt>
                <c:pt idx="1">
                  <c:v>0.74409891905805881</c:v>
                </c:pt>
                <c:pt idx="2">
                  <c:v>0.76827416928701919</c:v>
                </c:pt>
                <c:pt idx="3">
                  <c:v>0.78045227651388493</c:v>
                </c:pt>
                <c:pt idx="4">
                  <c:v>0.7901468319757009</c:v>
                </c:pt>
                <c:pt idx="5">
                  <c:v>0.79786551230011693</c:v>
                </c:pt>
                <c:pt idx="6">
                  <c:v>0.79795556895556108</c:v>
                </c:pt>
                <c:pt idx="7">
                  <c:v>0.80134710157625177</c:v>
                </c:pt>
                <c:pt idx="8">
                  <c:v>0.80134710157625177</c:v>
                </c:pt>
                <c:pt idx="9">
                  <c:v>0.97373785850997319</c:v>
                </c:pt>
                <c:pt idx="10">
                  <c:v>0.98121988182496367</c:v>
                </c:pt>
                <c:pt idx="11">
                  <c:v>0.98185659500929279</c:v>
                </c:pt>
                <c:pt idx="12">
                  <c:v>0.99539130954911759</c:v>
                </c:pt>
                <c:pt idx="13">
                  <c:v>0.99978437427657563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10-4165-8849-74B62DC17A60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0.95315705052112498</c:v>
                </c:pt>
                <c:pt idx="1">
                  <c:v>0.96788122387371889</c:v>
                </c:pt>
                <c:pt idx="2">
                  <c:v>0.96924092194981026</c:v>
                </c:pt>
                <c:pt idx="3">
                  <c:v>0.97530871915918183</c:v>
                </c:pt>
                <c:pt idx="4">
                  <c:v>0.97826508785136523</c:v>
                </c:pt>
                <c:pt idx="5">
                  <c:v>0.97942540261435285</c:v>
                </c:pt>
                <c:pt idx="6">
                  <c:v>0.97942540261435285</c:v>
                </c:pt>
                <c:pt idx="7">
                  <c:v>0.97942540261435285</c:v>
                </c:pt>
                <c:pt idx="8">
                  <c:v>0.97942540261435285</c:v>
                </c:pt>
                <c:pt idx="9">
                  <c:v>0.98548428898616491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10-4165-8849-74B62DC17A60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5.5752819359247287E-2</c:v>
                </c:pt>
                <c:pt idx="1">
                  <c:v>0.33435871381665561</c:v>
                </c:pt>
                <c:pt idx="2">
                  <c:v>0.66620714878740439</c:v>
                </c:pt>
                <c:pt idx="3">
                  <c:v>0.72605389495808637</c:v>
                </c:pt>
                <c:pt idx="4">
                  <c:v>0.74177841126330613</c:v>
                </c:pt>
                <c:pt idx="5">
                  <c:v>0.75366426787373442</c:v>
                </c:pt>
                <c:pt idx="6">
                  <c:v>0.99896354771302509</c:v>
                </c:pt>
                <c:pt idx="7">
                  <c:v>0.99896354771302509</c:v>
                </c:pt>
                <c:pt idx="8">
                  <c:v>0.99896354771302509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10-4165-8849-74B62DC17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1.3131510528666031</c:v>
                </c:pt>
                <c:pt idx="1">
                  <c:v>1.1617664404947221</c:v>
                </c:pt>
                <c:pt idx="2">
                  <c:v>1.023877148288115</c:v>
                </c:pt>
                <c:pt idx="3">
                  <c:v>1.0131588266058451</c:v>
                </c:pt>
                <c:pt idx="4">
                  <c:v>1.055495382503385</c:v>
                </c:pt>
                <c:pt idx="5">
                  <c:v>1.0052724979572201</c:v>
                </c:pt>
                <c:pt idx="6">
                  <c:v>1.003671948980426</c:v>
                </c:pt>
                <c:pt idx="7">
                  <c:v>1.000625199677154</c:v>
                </c:pt>
                <c:pt idx="8">
                  <c:v>1.022807303088366</c:v>
                </c:pt>
                <c:pt idx="9">
                  <c:v>1.0027401248535459</c:v>
                </c:pt>
                <c:pt idx="10">
                  <c:v>1.000171026405581</c:v>
                </c:pt>
                <c:pt idx="11">
                  <c:v>1.0037841161280019</c:v>
                </c:pt>
                <c:pt idx="12">
                  <c:v>1.0012355200873</c:v>
                </c:pt>
                <c:pt idx="13">
                  <c:v>1.0001614493195179</c:v>
                </c:pt>
                <c:pt idx="14">
                  <c:v>1.0022337540011801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D-4438-B73E-7C9ED90AF770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1.281963802585131</c:v>
                </c:pt>
                <c:pt idx="1">
                  <c:v>1.033091678346624</c:v>
                </c:pt>
                <c:pt idx="2">
                  <c:v>1.051746554959575</c:v>
                </c:pt>
                <c:pt idx="3">
                  <c:v>1.0164262024485371</c:v>
                </c:pt>
                <c:pt idx="4">
                  <c:v>1.0127764802285839</c:v>
                </c:pt>
                <c:pt idx="5">
                  <c:v>1.006445644594218</c:v>
                </c:pt>
                <c:pt idx="6">
                  <c:v>1.0047509768428611</c:v>
                </c:pt>
                <c:pt idx="7">
                  <c:v>1.0006947155720349</c:v>
                </c:pt>
                <c:pt idx="8">
                  <c:v>1.041637711274072</c:v>
                </c:pt>
                <c:pt idx="9">
                  <c:v>1.0029855198071109</c:v>
                </c:pt>
                <c:pt idx="10">
                  <c:v>1.0002077545263499</c:v>
                </c:pt>
                <c:pt idx="11">
                  <c:v>1.0037841161280019</c:v>
                </c:pt>
                <c:pt idx="12">
                  <c:v>1.0012355200873</c:v>
                </c:pt>
                <c:pt idx="13">
                  <c:v>1.0001614493195179</c:v>
                </c:pt>
                <c:pt idx="14">
                  <c:v>1.0022337540011801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D-4438-B73E-7C9ED90AF770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1.5323248251561861</c:v>
                </c:pt>
                <c:pt idx="1">
                  <c:v>1.0334564911094291</c:v>
                </c:pt>
                <c:pt idx="2">
                  <c:v>1.014316554333321</c:v>
                </c:pt>
                <c:pt idx="3">
                  <c:v>1.0098545732138571</c:v>
                </c:pt>
                <c:pt idx="4">
                  <c:v>1.0087371833569221</c:v>
                </c:pt>
                <c:pt idx="5">
                  <c:v>1.000108858016272</c:v>
                </c:pt>
                <c:pt idx="6">
                  <c:v>1.0039733973956679</c:v>
                </c:pt>
                <c:pt idx="7">
                  <c:v>1</c:v>
                </c:pt>
                <c:pt idx="8">
                  <c:v>1.0873447380009069</c:v>
                </c:pt>
                <c:pt idx="9">
                  <c:v>1.007215285745088</c:v>
                </c:pt>
                <c:pt idx="10">
                  <c:v>1.0004951561729201</c:v>
                </c:pt>
                <c:pt idx="11">
                  <c:v>1.0102280709293761</c:v>
                </c:pt>
                <c:pt idx="12">
                  <c:v>1.0035701517308799</c:v>
                </c:pt>
                <c:pt idx="13">
                  <c:v>1.0002022315032999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4D-4438-B73E-7C9ED90AF770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1.0149881842758799</c:v>
                </c:pt>
                <c:pt idx="1">
                  <c:v>1.001444304860404</c:v>
                </c:pt>
                <c:pt idx="2">
                  <c:v>1.0047667104371849</c:v>
                </c:pt>
                <c:pt idx="3">
                  <c:v>1.0022926040870039</c:v>
                </c:pt>
                <c:pt idx="4">
                  <c:v>1.001268981910121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1.006046503568701</c:v>
                </c:pt>
                <c:pt idx="9">
                  <c:v>1.0143015066160499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4D-4438-B73E-7C9ED90AF770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2.4117537592527221</c:v>
                </c:pt>
                <c:pt idx="1">
                  <c:v>1.2027772684865139</c:v>
                </c:pt>
                <c:pt idx="2">
                  <c:v>1.0329635586518131</c:v>
                </c:pt>
                <c:pt idx="3">
                  <c:v>1.0266872359453449</c:v>
                </c:pt>
                <c:pt idx="4">
                  <c:v>1.0920654711717941</c:v>
                </c:pt>
                <c:pt idx="5">
                  <c:v>1.014655253848711</c:v>
                </c:pt>
                <c:pt idx="6">
                  <c:v>1.004768906934018</c:v>
                </c:pt>
                <c:pt idx="7">
                  <c:v>1.0007498479369199</c:v>
                </c:pt>
                <c:pt idx="8">
                  <c:v>1.087086959968218</c:v>
                </c:pt>
                <c:pt idx="9">
                  <c:v>1.0041263591753911</c:v>
                </c:pt>
                <c:pt idx="10">
                  <c:v>1.0003287629298481</c:v>
                </c:pt>
                <c:pt idx="11">
                  <c:v>1.007402015842991</c:v>
                </c:pt>
                <c:pt idx="12">
                  <c:v>1.0024661694588981</c:v>
                </c:pt>
                <c:pt idx="13">
                  <c:v>1.000303533967756</c:v>
                </c:pt>
                <c:pt idx="14">
                  <c:v>1.001137409914266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4D-4438-B73E-7C9ED90AF770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2.6027111018941338</c:v>
                </c:pt>
                <c:pt idx="1">
                  <c:v>1.032531439662872</c:v>
                </c:pt>
                <c:pt idx="2">
                  <c:v>1.0530769910374731</c:v>
                </c:pt>
                <c:pt idx="3">
                  <c:v>1.03228626860732</c:v>
                </c:pt>
                <c:pt idx="4">
                  <c:v>1.023810723674087</c:v>
                </c:pt>
                <c:pt idx="5">
                  <c:v>1.0173180489427449</c:v>
                </c:pt>
                <c:pt idx="6">
                  <c:v>1.004564782011087</c:v>
                </c:pt>
                <c:pt idx="7">
                  <c:v>1.0007799936571951</c:v>
                </c:pt>
                <c:pt idx="8">
                  <c:v>1.10834541671722</c:v>
                </c:pt>
                <c:pt idx="9">
                  <c:v>1.0044054156327149</c:v>
                </c:pt>
                <c:pt idx="10">
                  <c:v>1.0003561598406689</c:v>
                </c:pt>
                <c:pt idx="11">
                  <c:v>1.007402015842991</c:v>
                </c:pt>
                <c:pt idx="12">
                  <c:v>1.0024661694588981</c:v>
                </c:pt>
                <c:pt idx="13">
                  <c:v>1.000303533967756</c:v>
                </c:pt>
                <c:pt idx="14">
                  <c:v>1.001137409914266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4D-4438-B73E-7C9ED90AF770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4.3968194353831951</c:v>
                </c:pt>
                <c:pt idx="1">
                  <c:v>1.03248929626126</c:v>
                </c:pt>
                <c:pt idx="2">
                  <c:v>1.0158512516933469</c:v>
                </c:pt>
                <c:pt idx="3">
                  <c:v>1.012421714630803</c:v>
                </c:pt>
                <c:pt idx="4">
                  <c:v>1.0097686657872389</c:v>
                </c:pt>
                <c:pt idx="5">
                  <c:v>1.0001128719741059</c:v>
                </c:pt>
                <c:pt idx="6">
                  <c:v>1.0042502775250131</c:v>
                </c:pt>
                <c:pt idx="7">
                  <c:v>1</c:v>
                </c:pt>
                <c:pt idx="8">
                  <c:v>1.21512620011307</c:v>
                </c:pt>
                <c:pt idx="9">
                  <c:v>1.0076838167989479</c:v>
                </c:pt>
                <c:pt idx="10">
                  <c:v>1.000648899595415</c:v>
                </c:pt>
                <c:pt idx="11">
                  <c:v>1.0137848180769169</c:v>
                </c:pt>
                <c:pt idx="12">
                  <c:v>1.004413404743757</c:v>
                </c:pt>
                <c:pt idx="13">
                  <c:v>1.000215672227905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4D-4438-B73E-7C9ED90AF770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1.0154477935661741</c:v>
                </c:pt>
                <c:pt idx="1">
                  <c:v>1.0014048191477971</c:v>
                </c:pt>
                <c:pt idx="2">
                  <c:v>1.0062603601147639</c:v>
                </c:pt>
                <c:pt idx="3">
                  <c:v>1.0030312132293171</c:v>
                </c:pt>
                <c:pt idx="4">
                  <c:v>1.0011860944210289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1.00618616420979</c:v>
                </c:pt>
                <c:pt idx="9">
                  <c:v>1.014729520476443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4D-4438-B73E-7C9ED90AF770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1.281963802585131</c:v>
                </c:pt>
                <c:pt idx="1">
                  <c:v>1.033091678346624</c:v>
                </c:pt>
                <c:pt idx="2">
                  <c:v>1.051746554959575</c:v>
                </c:pt>
                <c:pt idx="3">
                  <c:v>1.0164262024485371</c:v>
                </c:pt>
                <c:pt idx="4">
                  <c:v>1.0127764802285839</c:v>
                </c:pt>
                <c:pt idx="5">
                  <c:v>1.006445644594218</c:v>
                </c:pt>
                <c:pt idx="6">
                  <c:v>1.0047509768428611</c:v>
                </c:pt>
                <c:pt idx="7">
                  <c:v>1.0006947155720349</c:v>
                </c:pt>
                <c:pt idx="8">
                  <c:v>1.041637711274072</c:v>
                </c:pt>
                <c:pt idx="9">
                  <c:v>1.0029855198071109</c:v>
                </c:pt>
                <c:pt idx="10">
                  <c:v>1.0002077545263499</c:v>
                </c:pt>
                <c:pt idx="11">
                  <c:v>1.0037841161280019</c:v>
                </c:pt>
                <c:pt idx="12">
                  <c:v>1.0012355200873</c:v>
                </c:pt>
                <c:pt idx="13">
                  <c:v>1.0001614493195179</c:v>
                </c:pt>
                <c:pt idx="14">
                  <c:v>1.0022337540011801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4D-4438-B73E-7C9ED90AF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0.98523314408179763</v>
      </c>
      <c r="C7" s="4">
        <f t="shared" ref="C7:C29" si="1">+F7/F8</f>
        <v>0.65260314496182159</v>
      </c>
      <c r="D7" s="4">
        <f t="shared" ref="D7:D29" si="2">+G7/G8</f>
        <v>0.78005322613903783</v>
      </c>
      <c r="E7" s="5">
        <v>0.95612915189766201</v>
      </c>
      <c r="F7" s="5">
        <v>0.54779436842840667</v>
      </c>
      <c r="G7" s="5">
        <v>0.65466205552304135</v>
      </c>
      <c r="H7" s="4">
        <f t="shared" ref="H7:H29" si="3">+I7/I8</f>
        <v>0.16674552525590569</v>
      </c>
      <c r="I7" s="5">
        <v>5.5752819359247287E-2</v>
      </c>
      <c r="J7" s="5">
        <f t="shared" ref="J7:J30" si="4">I7</f>
        <v>5.5752819359247287E-2</v>
      </c>
    </row>
    <row r="8" spans="1:10" ht="15.5" customHeight="1" x14ac:dyDescent="0.35">
      <c r="A8" s="3">
        <f t="shared" ref="A8:A29" si="5">1+A7</f>
        <v>1</v>
      </c>
      <c r="B8" s="4">
        <f t="shared" si="0"/>
        <v>0.99855777814762747</v>
      </c>
      <c r="C8" s="4">
        <f t="shared" si="1"/>
        <v>0.96762660896008035</v>
      </c>
      <c r="D8" s="4">
        <f t="shared" si="2"/>
        <v>0.96796830422680025</v>
      </c>
      <c r="E8" s="5">
        <v>0.97045979181784481</v>
      </c>
      <c r="F8" s="5">
        <v>0.83939890982360132</v>
      </c>
      <c r="G8" s="5">
        <v>0.83925305810651618</v>
      </c>
      <c r="H8" s="4">
        <f t="shared" si="3"/>
        <v>0.50188400773729003</v>
      </c>
      <c r="I8" s="5">
        <v>0.33435871381665561</v>
      </c>
      <c r="J8" s="5">
        <f t="shared" si="4"/>
        <v>0.33435871381665561</v>
      </c>
    </row>
    <row r="9" spans="1:10" ht="15.5" customHeight="1" x14ac:dyDescent="0.35">
      <c r="A9" s="3">
        <f t="shared" si="5"/>
        <v>2</v>
      </c>
      <c r="B9" s="4">
        <f t="shared" si="0"/>
        <v>0.99525590329807867</v>
      </c>
      <c r="C9" s="4">
        <f t="shared" si="1"/>
        <v>0.98588551643748812</v>
      </c>
      <c r="D9" s="4">
        <f t="shared" si="2"/>
        <v>0.95079940626802073</v>
      </c>
      <c r="E9" s="5">
        <v>0.97186143161199368</v>
      </c>
      <c r="F9" s="5">
        <v>0.86748225198737883</v>
      </c>
      <c r="G9" s="5">
        <v>0.86702535035679706</v>
      </c>
      <c r="H9" s="4">
        <f t="shared" si="3"/>
        <v>0.91757258436835909</v>
      </c>
      <c r="I9" s="5">
        <v>0.66620714878740439</v>
      </c>
      <c r="J9" s="5">
        <f t="shared" si="4"/>
        <v>0.66620714878740439</v>
      </c>
    </row>
    <row r="10" spans="1:10" ht="15.5" customHeight="1" x14ac:dyDescent="0.35">
      <c r="A10" s="3">
        <f t="shared" si="5"/>
        <v>3</v>
      </c>
      <c r="B10" s="4">
        <f t="shared" si="0"/>
        <v>0.99771263992405412</v>
      </c>
      <c r="C10" s="4">
        <f t="shared" si="1"/>
        <v>0.9902415917348425</v>
      </c>
      <c r="D10" s="4">
        <f t="shared" si="2"/>
        <v>0.98383925718466625</v>
      </c>
      <c r="E10" s="5">
        <v>0.97649401364155652</v>
      </c>
      <c r="F10" s="5">
        <v>0.87990160878114809</v>
      </c>
      <c r="G10" s="5">
        <v>0.91189092530037974</v>
      </c>
      <c r="H10" s="4">
        <f t="shared" si="3"/>
        <v>0.97880159887851181</v>
      </c>
      <c r="I10" s="5">
        <v>0.72605389495808637</v>
      </c>
      <c r="J10" s="5">
        <f t="shared" si="4"/>
        <v>0.72605389495808637</v>
      </c>
    </row>
    <row r="11" spans="1:10" ht="15.5" customHeight="1" x14ac:dyDescent="0.35">
      <c r="A11" s="3">
        <f t="shared" si="5"/>
        <v>4</v>
      </c>
      <c r="B11" s="4">
        <f t="shared" si="0"/>
        <v>0.99873262636409621</v>
      </c>
      <c r="C11" s="4">
        <f t="shared" si="1"/>
        <v>0.99133849381080041</v>
      </c>
      <c r="D11" s="4">
        <f t="shared" si="2"/>
        <v>0.98738469891628966</v>
      </c>
      <c r="E11" s="5">
        <v>0.97873272780816656</v>
      </c>
      <c r="F11" s="5">
        <v>0.88857266360587261</v>
      </c>
      <c r="G11" s="5">
        <v>0.92686983025034764</v>
      </c>
      <c r="H11" s="4">
        <f t="shared" si="3"/>
        <v>0.98422924222749597</v>
      </c>
      <c r="I11" s="5">
        <v>0.74177841126330613</v>
      </c>
      <c r="J11" s="5">
        <f t="shared" si="4"/>
        <v>0.74177841126330613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0.99989115383250626</v>
      </c>
      <c r="D12" s="4">
        <f t="shared" si="2"/>
        <v>0.99359563566215503</v>
      </c>
      <c r="E12" s="5">
        <v>0.97997472193459867</v>
      </c>
      <c r="F12" s="5">
        <v>0.89633628589374548</v>
      </c>
      <c r="G12" s="5">
        <v>0.93871196431101223</v>
      </c>
      <c r="H12" s="4">
        <f t="shared" si="3"/>
        <v>0.75444621537906364</v>
      </c>
      <c r="I12" s="5">
        <v>0.75366426787373442</v>
      </c>
      <c r="J12" s="5">
        <f t="shared" si="4"/>
        <v>0.75366426787373442</v>
      </c>
    </row>
    <row r="13" spans="1:10" ht="15.5" customHeight="1" x14ac:dyDescent="0.35">
      <c r="A13" s="3">
        <f t="shared" si="5"/>
        <v>6</v>
      </c>
      <c r="B13" s="4">
        <f t="shared" si="0"/>
        <v>1</v>
      </c>
      <c r="C13" s="4">
        <f t="shared" si="1"/>
        <v>0.99604232800791859</v>
      </c>
      <c r="D13" s="4">
        <f t="shared" si="2"/>
        <v>0.99527148820716804</v>
      </c>
      <c r="E13" s="5">
        <v>0.97997472193459867</v>
      </c>
      <c r="F13" s="5">
        <v>0.89643385928374009</v>
      </c>
      <c r="G13" s="5">
        <v>0.94476256800930181</v>
      </c>
      <c r="H13" s="4">
        <f t="shared" si="3"/>
        <v>1</v>
      </c>
      <c r="I13" s="5">
        <v>0.99896354771302509</v>
      </c>
      <c r="J13" s="5">
        <f t="shared" si="4"/>
        <v>0.99896354771302509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1</v>
      </c>
      <c r="D14" s="4">
        <f t="shared" si="2"/>
        <v>0.99930576672263305</v>
      </c>
      <c r="E14" s="5">
        <v>0.97997472193459867</v>
      </c>
      <c r="F14" s="5">
        <v>0.89999574724560638</v>
      </c>
      <c r="G14" s="5">
        <v>0.94925111309191579</v>
      </c>
      <c r="H14" s="4">
        <f t="shared" si="3"/>
        <v>1</v>
      </c>
      <c r="I14" s="5">
        <v>0.99896354771302509</v>
      </c>
      <c r="J14" s="5">
        <f t="shared" si="4"/>
        <v>0.99896354771302509</v>
      </c>
    </row>
    <row r="15" spans="1:10" ht="15.5" customHeight="1" x14ac:dyDescent="0.35">
      <c r="A15" s="3">
        <f t="shared" si="5"/>
        <v>8</v>
      </c>
      <c r="B15" s="4">
        <f t="shared" si="0"/>
        <v>0.99398983690390841</v>
      </c>
      <c r="C15" s="4">
        <f t="shared" si="1"/>
        <v>0.91967153107165367</v>
      </c>
      <c r="D15" s="4">
        <f t="shared" si="2"/>
        <v>0.96002668603161201</v>
      </c>
      <c r="E15" s="5">
        <v>0.97997472193459867</v>
      </c>
      <c r="F15" s="5">
        <v>0.89999574724560638</v>
      </c>
      <c r="G15" s="5">
        <v>0.94991057262195266</v>
      </c>
      <c r="H15" s="4">
        <f t="shared" si="3"/>
        <v>0.99896354771302509</v>
      </c>
      <c r="I15" s="5">
        <v>0.99896354771302509</v>
      </c>
      <c r="J15" s="5">
        <f t="shared" si="4"/>
        <v>0.99896354771302509</v>
      </c>
    </row>
    <row r="16" spans="1:10" ht="15.5" customHeight="1" x14ac:dyDescent="0.35">
      <c r="A16" s="3">
        <f t="shared" si="5"/>
        <v>9</v>
      </c>
      <c r="B16" s="4">
        <f t="shared" si="0"/>
        <v>0.98590014258801262</v>
      </c>
      <c r="C16" s="4">
        <f t="shared" si="1"/>
        <v>0.99283640166387011</v>
      </c>
      <c r="D16" s="4">
        <f t="shared" si="2"/>
        <v>0.99702336698969973</v>
      </c>
      <c r="E16" s="5">
        <v>0.98590014258801262</v>
      </c>
      <c r="F16" s="5">
        <v>0.97860563999070416</v>
      </c>
      <c r="G16" s="5">
        <v>0.98946267478097349</v>
      </c>
      <c r="H16" s="4">
        <f t="shared" si="3"/>
        <v>1</v>
      </c>
      <c r="I16" s="5">
        <v>1</v>
      </c>
      <c r="J16" s="5">
        <f t="shared" si="4"/>
        <v>1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0.99950508888537382</v>
      </c>
      <c r="D17" s="4">
        <f t="shared" si="2"/>
        <v>0.99979228862662795</v>
      </c>
      <c r="E17" s="5">
        <v>1</v>
      </c>
      <c r="F17" s="5">
        <v>0.98566655931499192</v>
      </c>
      <c r="G17" s="5">
        <v>0.99241673519492912</v>
      </c>
      <c r="H17" s="4">
        <f t="shared" si="3"/>
        <v>1</v>
      </c>
      <c r="I17" s="5">
        <v>1</v>
      </c>
      <c r="J17" s="5">
        <f t="shared" si="4"/>
        <v>1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0.98987548334509567</v>
      </c>
      <c r="D18" s="4">
        <f t="shared" si="2"/>
        <v>0.99623014942436172</v>
      </c>
      <c r="E18" s="5">
        <v>1</v>
      </c>
      <c r="F18" s="5">
        <v>0.98615461819627714</v>
      </c>
      <c r="G18" s="5">
        <v>0.99262291426369142</v>
      </c>
      <c r="H18" s="4">
        <f t="shared" si="3"/>
        <v>1</v>
      </c>
      <c r="I18" s="5">
        <v>1</v>
      </c>
      <c r="J18" s="5">
        <f t="shared" si="4"/>
        <v>1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0.99644254890928874</v>
      </c>
      <c r="D19" s="4">
        <f t="shared" si="2"/>
        <v>0.99876600453888031</v>
      </c>
      <c r="E19" s="5">
        <v>1</v>
      </c>
      <c r="F19" s="5">
        <v>0.99624107757852076</v>
      </c>
      <c r="G19" s="5">
        <v>0.99637911464258067</v>
      </c>
      <c r="H19" s="4">
        <f t="shared" si="3"/>
        <v>1</v>
      </c>
      <c r="I19" s="5">
        <v>1</v>
      </c>
      <c r="J19" s="5">
        <f t="shared" si="4"/>
        <v>1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0.9997978093860117</v>
      </c>
      <c r="D20" s="4">
        <f t="shared" si="2"/>
        <v>0.99983857674215748</v>
      </c>
      <c r="E20" s="5">
        <v>1</v>
      </c>
      <c r="F20" s="5">
        <v>0.9997978093860117</v>
      </c>
      <c r="G20" s="5">
        <v>0.99761016105328726</v>
      </c>
      <c r="H20" s="4">
        <f t="shared" si="3"/>
        <v>1</v>
      </c>
      <c r="I20" s="5">
        <v>1</v>
      </c>
      <c r="J20" s="5">
        <f t="shared" si="4"/>
        <v>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0.99777122453493317</v>
      </c>
      <c r="E21" s="5">
        <v>1</v>
      </c>
      <c r="F21" s="5">
        <v>1</v>
      </c>
      <c r="G21" s="5">
        <v>0.99777122453493317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1.1774438458962231</v>
      </c>
      <c r="C38" s="4">
        <v>4.5347508216756047</v>
      </c>
      <c r="D38" s="4">
        <v>1.00318729668683</v>
      </c>
      <c r="E38" s="4">
        <v>1.001240890614383</v>
      </c>
      <c r="F38" s="4">
        <v>1.0021102402750011</v>
      </c>
      <c r="G38" s="4">
        <v>1.000176913314192</v>
      </c>
      <c r="H38" s="4">
        <v>1</v>
      </c>
      <c r="I38" s="4">
        <v>1.000669313648916</v>
      </c>
      <c r="J38" s="4">
        <v>1.001444449728301</v>
      </c>
      <c r="K38" s="4">
        <v>1.001109370685044</v>
      </c>
      <c r="L38" s="4">
        <v>1</v>
      </c>
      <c r="M38" s="4">
        <v>1</v>
      </c>
      <c r="N38" s="4">
        <v>1</v>
      </c>
      <c r="O38" s="4">
        <v>1</v>
      </c>
      <c r="P38" s="4">
        <v>1.0102366892283909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1.108991738331855</v>
      </c>
      <c r="C39" s="4">
        <v>1.0406967793652111</v>
      </c>
      <c r="D39" s="4">
        <v>1.001610336828787</v>
      </c>
      <c r="E39" s="4">
        <v>1.0092442642568351</v>
      </c>
      <c r="F39" s="4">
        <v>2.2609730394980452</v>
      </c>
      <c r="G39" s="4">
        <v>1.0013157545520599</v>
      </c>
      <c r="H39" s="4">
        <v>1.009003638513178</v>
      </c>
      <c r="I39" s="4">
        <v>1.00192309217361</v>
      </c>
      <c r="J39" s="4">
        <v>1.0003208070982219</v>
      </c>
      <c r="K39" s="4">
        <v>1.003794670177846</v>
      </c>
      <c r="L39" s="4">
        <v>1</v>
      </c>
      <c r="M39" s="4">
        <v>1.003694971254971</v>
      </c>
      <c r="N39" s="4">
        <v>0.99999999999999989</v>
      </c>
      <c r="O39" s="4">
        <v>0.99999999999999989</v>
      </c>
      <c r="P39" s="4">
        <v>0.99999999999999989</v>
      </c>
      <c r="Q39" s="4">
        <v>0.99999999999999989</v>
      </c>
      <c r="R39" s="4">
        <v>0.99999999999999989</v>
      </c>
      <c r="S39" s="4">
        <v>0.99999999999999989</v>
      </c>
      <c r="T39" s="4">
        <v>0.99999999999999989</v>
      </c>
      <c r="U39" s="4">
        <v>0.99999999999999989</v>
      </c>
      <c r="V39" s="4">
        <v>0.99999999999999989</v>
      </c>
      <c r="W39" s="4">
        <v>0.99999999999999989</v>
      </c>
      <c r="X39" s="4"/>
    </row>
    <row r="40" spans="1:24" ht="15.5" customHeight="1" x14ac:dyDescent="0.35">
      <c r="A40" s="1">
        <f t="shared" si="6"/>
        <v>2</v>
      </c>
      <c r="B40" s="4">
        <v>1.2475038554386879</v>
      </c>
      <c r="C40" s="4">
        <v>1.034537194513595</v>
      </c>
      <c r="D40" s="4">
        <v>1.0015694803171611</v>
      </c>
      <c r="E40" s="4">
        <v>1.0079417884848789</v>
      </c>
      <c r="F40" s="4">
        <v>1.000169813552263</v>
      </c>
      <c r="G40" s="4">
        <v>1.0013529599055699</v>
      </c>
      <c r="H40" s="4">
        <v>1</v>
      </c>
      <c r="I40" s="4">
        <v>1.000045237281854</v>
      </c>
      <c r="J40" s="4">
        <v>1.004394142090103</v>
      </c>
      <c r="K40" s="4">
        <v>1.000043595371316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1.11395128315555</v>
      </c>
      <c r="C41" s="4">
        <v>1.0543839885682731</v>
      </c>
      <c r="D41" s="4">
        <v>1.015080816815219</v>
      </c>
      <c r="E41" s="4">
        <v>1.009432983470095</v>
      </c>
      <c r="F41" s="4">
        <v>1.043276893952406</v>
      </c>
      <c r="G41" s="4">
        <v>1</v>
      </c>
      <c r="H41" s="4">
        <v>1.004096317384745</v>
      </c>
      <c r="I41" s="4">
        <v>1</v>
      </c>
      <c r="J41" s="4">
        <v>1.000304679437211</v>
      </c>
      <c r="K41" s="4">
        <v>1</v>
      </c>
      <c r="L41" s="4">
        <v>1</v>
      </c>
      <c r="M41" s="4">
        <v>1</v>
      </c>
      <c r="N41" s="4">
        <v>1</v>
      </c>
      <c r="O41" s="4">
        <v>1.0017413063101319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1.078876660052817</v>
      </c>
      <c r="C42" s="4">
        <v>1.0594955638757051</v>
      </c>
      <c r="D42" s="4">
        <v>1.008801709312384</v>
      </c>
      <c r="E42" s="4">
        <v>1.0474678791453109</v>
      </c>
      <c r="F42" s="4">
        <v>1.006658098623846</v>
      </c>
      <c r="G42" s="4">
        <v>1.043910782072984</v>
      </c>
      <c r="H42" s="4">
        <v>1.0131940778473461</v>
      </c>
      <c r="I42" s="4">
        <v>1.0005947162111279</v>
      </c>
      <c r="J42" s="4">
        <v>1</v>
      </c>
      <c r="K42" s="4">
        <v>1.0013373161514441</v>
      </c>
      <c r="L42" s="4">
        <v>1</v>
      </c>
      <c r="M42" s="4">
        <v>1</v>
      </c>
      <c r="N42" s="4">
        <v>1.000647435585339</v>
      </c>
      <c r="O42" s="4">
        <v>1.0012940333674269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1.065178872169261</v>
      </c>
      <c r="C43" s="4">
        <v>1.0204671507510561</v>
      </c>
      <c r="D43" s="4">
        <v>1.005664254146003</v>
      </c>
      <c r="E43" s="4">
        <v>1.0185881917258039</v>
      </c>
      <c r="F43" s="4">
        <v>1</v>
      </c>
      <c r="G43" s="4">
        <v>1.0092215721190541</v>
      </c>
      <c r="H43" s="4">
        <v>1.007442852068122</v>
      </c>
      <c r="I43" s="4">
        <v>1.0048711807935979</v>
      </c>
      <c r="J43" s="4">
        <v>1.003206004813965</v>
      </c>
      <c r="K43" s="4">
        <v>1.005381175276135</v>
      </c>
      <c r="L43" s="4">
        <v>1</v>
      </c>
      <c r="M43" s="4">
        <v>1.0024203103994149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2.1055968739264861</v>
      </c>
      <c r="C44" s="4">
        <v>1.0774575131222219</v>
      </c>
      <c r="D44" s="4">
        <v>1.015294905029557</v>
      </c>
      <c r="E44" s="4">
        <v>1.0510240605383609</v>
      </c>
      <c r="F44" s="4">
        <v>1.150327182273482</v>
      </c>
      <c r="G44" s="4">
        <v>1.0088022924261979</v>
      </c>
      <c r="H44" s="4">
        <v>0.99999999999999989</v>
      </c>
      <c r="I44" s="4">
        <v>1.0038212031531959</v>
      </c>
      <c r="J44" s="4">
        <v>1.0003815793120061</v>
      </c>
      <c r="K44" s="4">
        <v>1</v>
      </c>
      <c r="L44" s="4">
        <v>1.0003805205155349</v>
      </c>
      <c r="M44" s="4">
        <v>1.0827089084615049</v>
      </c>
      <c r="N44" s="4">
        <v>1.02648042846254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1.9266409498095241</v>
      </c>
      <c r="C45" s="4">
        <v>1.0232515440892149</v>
      </c>
      <c r="D45" s="4">
        <v>1.0001995211796071</v>
      </c>
      <c r="E45" s="4">
        <v>1.001369437383389</v>
      </c>
      <c r="F45" s="4">
        <v>1.0247049023543691</v>
      </c>
      <c r="G45" s="4">
        <v>1.0071178324539349</v>
      </c>
      <c r="H45" s="4">
        <v>1.0109352311213839</v>
      </c>
      <c r="I45" s="4">
        <v>1.000072823728418</v>
      </c>
      <c r="J45" s="4">
        <v>1.000206513054742</v>
      </c>
      <c r="K45" s="4">
        <v>1</v>
      </c>
      <c r="L45" s="4">
        <v>1.000364016953289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10.45048809640816</v>
      </c>
      <c r="C46" s="4">
        <v>1.0224359849498419</v>
      </c>
      <c r="D46" s="4">
        <v>1.003902518922855</v>
      </c>
      <c r="E46" s="4">
        <v>1.013444042369497</v>
      </c>
      <c r="F46" s="4">
        <v>1.021290446014429</v>
      </c>
      <c r="G46" s="4">
        <v>1.0013912971961589</v>
      </c>
      <c r="H46" s="4">
        <v>1.007942075605138</v>
      </c>
      <c r="I46" s="4">
        <v>1</v>
      </c>
      <c r="J46" s="4">
        <v>1.005289023310294</v>
      </c>
      <c r="K46" s="4">
        <v>1.0019143393643559</v>
      </c>
      <c r="L46" s="4">
        <v>1.0000606743959111</v>
      </c>
      <c r="M46" s="4">
        <v>0.99999999999999989</v>
      </c>
      <c r="N46" s="4">
        <v>0.99999999999999989</v>
      </c>
      <c r="O46" s="4">
        <v>0.99999999999999989</v>
      </c>
      <c r="P46" s="4">
        <v>0.99999999999999989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2.122430716345403</v>
      </c>
      <c r="C47" s="4">
        <v>1.033000261014476</v>
      </c>
      <c r="D47" s="4">
        <v>1.0395535278118639</v>
      </c>
      <c r="E47" s="4">
        <v>1.226157474347596</v>
      </c>
      <c r="F47" s="4">
        <v>1.1802985050350621</v>
      </c>
      <c r="G47" s="4">
        <v>1.189827933392015</v>
      </c>
      <c r="H47" s="4">
        <v>1.002955560188322</v>
      </c>
      <c r="I47" s="4">
        <v>1</v>
      </c>
      <c r="J47" s="4">
        <v>2.234472738925493</v>
      </c>
      <c r="K47" s="4">
        <v>0.99999999999999989</v>
      </c>
      <c r="L47" s="4">
        <v>1.0034687062232901</v>
      </c>
      <c r="M47" s="4">
        <v>0.99999999999999989</v>
      </c>
      <c r="N47" s="4">
        <v>0.99999999999999989</v>
      </c>
      <c r="O47" s="4">
        <v>0.99999999999999989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1.03165769119045</v>
      </c>
      <c r="C48" s="4">
        <v>1.085851491201812</v>
      </c>
      <c r="D48" s="4">
        <v>1.439827350257241</v>
      </c>
      <c r="E48" s="4">
        <v>1.0149694450299269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1.163616532874703</v>
      </c>
      <c r="C49" s="4">
        <v>1.0766799477812801</v>
      </c>
      <c r="D49" s="4">
        <v>1.002696692557459</v>
      </c>
      <c r="E49" s="4">
        <v>1.0081698081947239</v>
      </c>
      <c r="F49" s="4">
        <v>0.99999999999999989</v>
      </c>
      <c r="G49" s="4">
        <v>0.99999999999999989</v>
      </c>
      <c r="H49" s="4">
        <v>1.0006291617476699</v>
      </c>
      <c r="I49" s="4">
        <v>1</v>
      </c>
      <c r="J49" s="4">
        <v>1.0377259691235581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1.119347632322776</v>
      </c>
      <c r="C50" s="4">
        <v>1.006129466986498</v>
      </c>
      <c r="D50" s="4">
        <v>1.0076493055659901</v>
      </c>
      <c r="E50" s="4">
        <v>1</v>
      </c>
      <c r="F50" s="4">
        <v>1.0008228359617539</v>
      </c>
      <c r="G50" s="4">
        <v>1.0006772318446331</v>
      </c>
      <c r="H50" s="4">
        <v>1.0108283761929491</v>
      </c>
      <c r="I50" s="4">
        <v>1</v>
      </c>
      <c r="J50" s="4">
        <v>1</v>
      </c>
      <c r="K50" s="4">
        <v>1.0441885614293309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1.0459228473488149</v>
      </c>
      <c r="C51" s="4">
        <v>1.009816562769692</v>
      </c>
      <c r="D51" s="4">
        <v>1.007570557247643</v>
      </c>
      <c r="E51" s="4">
        <v>1.0501641655612799</v>
      </c>
      <c r="F51" s="4">
        <v>1.003325718646626</v>
      </c>
      <c r="G51" s="4">
        <v>1</v>
      </c>
      <c r="H51" s="4">
        <v>1.0140441272094569</v>
      </c>
      <c r="I51" s="4">
        <v>1</v>
      </c>
      <c r="J51" s="4">
        <v>1.01855849262937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>
        <v>1.0639251515625641</v>
      </c>
      <c r="C52" s="4">
        <v>1.009678112993498</v>
      </c>
      <c r="D52" s="4">
        <v>1.044518948849398</v>
      </c>
      <c r="E52" s="4">
        <v>1.065436648096866</v>
      </c>
      <c r="F52" s="4">
        <v>1.02738451826267</v>
      </c>
      <c r="G52" s="4">
        <v>0.99999999999999989</v>
      </c>
      <c r="H52" s="4">
        <v>0.99999999999999989</v>
      </c>
      <c r="I52" s="4">
        <v>0.99999999999999989</v>
      </c>
      <c r="J52" s="4">
        <v>0.99999999999999989</v>
      </c>
      <c r="V52" s="4"/>
    </row>
    <row r="53" spans="1:22" ht="15.5" customHeight="1" x14ac:dyDescent="0.35">
      <c r="A53" s="1">
        <f t="shared" si="6"/>
        <v>15</v>
      </c>
      <c r="B53" s="4">
        <v>1.1497608024199599</v>
      </c>
      <c r="C53" s="4">
        <v>1.0072437732525119</v>
      </c>
      <c r="D53" s="4">
        <v>1.011125213749188</v>
      </c>
      <c r="E53" s="4">
        <v>1</v>
      </c>
      <c r="F53" s="4">
        <v>1.02434347455105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1.1031519773906711</v>
      </c>
      <c r="C54" s="4">
        <v>1.0938338176519451</v>
      </c>
      <c r="D54" s="4">
        <v>1.065201216066602</v>
      </c>
      <c r="E54" s="4">
        <v>1</v>
      </c>
      <c r="F54" s="4">
        <v>1.002155560409701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>
        <v>1.111375244340753</v>
      </c>
      <c r="C55" s="4">
        <v>1.029460491452628</v>
      </c>
      <c r="D55" s="4">
        <v>1</v>
      </c>
      <c r="E55" s="4">
        <v>1.00909363968795</v>
      </c>
      <c r="F55" s="4">
        <v>1</v>
      </c>
      <c r="G55" s="4">
        <v>1</v>
      </c>
    </row>
    <row r="56" spans="1:22" ht="15.5" customHeight="1" x14ac:dyDescent="0.35">
      <c r="A56" s="1">
        <f t="shared" si="6"/>
        <v>18</v>
      </c>
      <c r="B56" s="4">
        <v>1.9336220699084321</v>
      </c>
      <c r="C56" s="4">
        <v>1.036342533906131</v>
      </c>
      <c r="D56" s="4">
        <v>0.99999999999999978</v>
      </c>
      <c r="E56" s="4">
        <v>1</v>
      </c>
      <c r="F56" s="4">
        <v>1.0014027228533851</v>
      </c>
    </row>
    <row r="57" spans="1:22" ht="15.5" customHeight="1" x14ac:dyDescent="0.35">
      <c r="A57" s="1">
        <f t="shared" si="6"/>
        <v>19</v>
      </c>
      <c r="B57" s="4">
        <v>16.908204275534441</v>
      </c>
      <c r="C57" s="4">
        <v>1.0028096382955951</v>
      </c>
      <c r="D57" s="4">
        <v>1.018781080344292</v>
      </c>
      <c r="E57" s="4">
        <v>1</v>
      </c>
    </row>
    <row r="58" spans="1:22" ht="15.5" customHeight="1" x14ac:dyDescent="0.35">
      <c r="A58" s="1">
        <f t="shared" si="6"/>
        <v>20</v>
      </c>
      <c r="B58" s="4">
        <v>1.004298290623548</v>
      </c>
      <c r="C58" s="4">
        <v>1</v>
      </c>
      <c r="D58" s="4">
        <v>1</v>
      </c>
    </row>
    <row r="59" spans="1:22" ht="15.5" customHeight="1" x14ac:dyDescent="0.35">
      <c r="A59" s="1">
        <f t="shared" si="6"/>
        <v>21</v>
      </c>
      <c r="B59" s="4"/>
      <c r="C59" s="4"/>
    </row>
    <row r="60" spans="1:22" ht="15.5" customHeight="1" x14ac:dyDescent="0.35">
      <c r="A60" s="1">
        <f t="shared" si="6"/>
        <v>22</v>
      </c>
      <c r="B60" s="4">
        <v>1.026597296508801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0.57380662175473074</v>
      </c>
      <c r="C2" s="32">
        <v>0.65466205552304135</v>
      </c>
      <c r="D2" s="32">
        <v>0.54779436842840667</v>
      </c>
      <c r="E2" s="32">
        <v>0.95612915189766201</v>
      </c>
      <c r="F2" s="32">
        <v>0.26418387859896181</v>
      </c>
      <c r="G2" s="32">
        <v>0.29025561449210568</v>
      </c>
      <c r="H2" s="32">
        <v>0.1692357236847068</v>
      </c>
      <c r="I2" s="32">
        <v>0.95315705052112498</v>
      </c>
      <c r="J2" s="32">
        <v>5.5752819359247287E-2</v>
      </c>
      <c r="M2" s="31">
        <v>1</v>
      </c>
      <c r="N2" s="17">
        <v>1.3131510528666031</v>
      </c>
      <c r="O2" s="17">
        <v>1.281963802585131</v>
      </c>
      <c r="P2" s="17">
        <v>1.5323248251561861</v>
      </c>
      <c r="Q2" s="17">
        <v>1.0149881842758799</v>
      </c>
      <c r="R2" s="17">
        <v>2.4117537592527221</v>
      </c>
      <c r="S2" s="17">
        <v>2.6027111018941338</v>
      </c>
      <c r="T2" s="17">
        <v>4.3968194353831951</v>
      </c>
      <c r="U2" s="17">
        <v>1.0154477935661741</v>
      </c>
      <c r="V2" s="17">
        <v>1.281963802585131</v>
      </c>
    </row>
    <row r="3" spans="1:27" x14ac:dyDescent="0.35">
      <c r="A3">
        <f t="shared" ref="A3:A24" si="0">+A2+1</f>
        <v>2</v>
      </c>
      <c r="B3" s="32">
        <v>0.75349476949905336</v>
      </c>
      <c r="C3" s="32">
        <v>0.83925305810651618</v>
      </c>
      <c r="D3" s="32">
        <v>0.83939890982360132</v>
      </c>
      <c r="E3" s="32">
        <v>0.97045979181784481</v>
      </c>
      <c r="F3" s="32">
        <v>0.63714646234501071</v>
      </c>
      <c r="G3" s="32">
        <v>0.75545151022570722</v>
      </c>
      <c r="H3" s="32">
        <v>0.74409891905805881</v>
      </c>
      <c r="I3" s="32">
        <v>0.96788122387371889</v>
      </c>
      <c r="J3" s="32">
        <v>0.33435871381665561</v>
      </c>
      <c r="M3">
        <f t="shared" ref="M3:M24" si="1">+M2+1</f>
        <v>2</v>
      </c>
      <c r="N3" s="17">
        <v>1.1617664404947221</v>
      </c>
      <c r="O3" s="17">
        <v>1.033091678346624</v>
      </c>
      <c r="P3" s="17">
        <v>1.0334564911094291</v>
      </c>
      <c r="Q3" s="17">
        <v>1.001444304860404</v>
      </c>
      <c r="R3" s="17">
        <v>1.2027772684865139</v>
      </c>
      <c r="S3" s="17">
        <v>1.032531439662872</v>
      </c>
      <c r="T3" s="17">
        <v>1.03248929626126</v>
      </c>
      <c r="U3" s="17">
        <v>1.0014048191477971</v>
      </c>
      <c r="V3" s="17">
        <v>1.033091678346624</v>
      </c>
    </row>
    <row r="4" spans="1:27" x14ac:dyDescent="0.35">
      <c r="A4">
        <f t="shared" si="0"/>
        <v>3</v>
      </c>
      <c r="B4" s="32">
        <v>0.87538493629230596</v>
      </c>
      <c r="C4" s="32">
        <v>0.86702535035679706</v>
      </c>
      <c r="D4" s="32">
        <v>0.86748225198737883</v>
      </c>
      <c r="E4" s="32">
        <v>0.97186143161199368</v>
      </c>
      <c r="F4" s="32">
        <v>0.76634528160517745</v>
      </c>
      <c r="G4" s="32">
        <v>0.78002743544884034</v>
      </c>
      <c r="H4" s="32">
        <v>0.76827416928701919</v>
      </c>
      <c r="I4" s="32">
        <v>0.96924092194981026</v>
      </c>
      <c r="J4" s="32">
        <v>0.66620714878740439</v>
      </c>
      <c r="M4">
        <f t="shared" si="1"/>
        <v>3</v>
      </c>
      <c r="N4" s="17">
        <v>1.023877148288115</v>
      </c>
      <c r="O4" s="17">
        <v>1.051746554959575</v>
      </c>
      <c r="P4" s="17">
        <v>1.014316554333321</v>
      </c>
      <c r="Q4" s="17">
        <v>1.0047667104371849</v>
      </c>
      <c r="R4" s="17">
        <v>1.0329635586518131</v>
      </c>
      <c r="S4" s="17">
        <v>1.0530769910374731</v>
      </c>
      <c r="T4" s="17">
        <v>1.0158512516933469</v>
      </c>
      <c r="U4" s="17">
        <v>1.0062603601147639</v>
      </c>
      <c r="V4" s="17">
        <v>1.051746554959575</v>
      </c>
    </row>
    <row r="5" spans="1:27" x14ac:dyDescent="0.35">
      <c r="A5">
        <f t="shared" si="0"/>
        <v>4</v>
      </c>
      <c r="B5" s="32">
        <v>0.89628663222533933</v>
      </c>
      <c r="C5" s="32">
        <v>0.91189092530037974</v>
      </c>
      <c r="D5" s="32">
        <v>0.87990160878114809</v>
      </c>
      <c r="E5" s="32">
        <v>0.97649401364155652</v>
      </c>
      <c r="F5" s="32">
        <v>0.79160674924291019</v>
      </c>
      <c r="G5" s="32">
        <v>0.82142894464914151</v>
      </c>
      <c r="H5" s="32">
        <v>0.78045227651388493</v>
      </c>
      <c r="I5" s="32">
        <v>0.97530871915918183</v>
      </c>
      <c r="J5" s="32">
        <v>0.72605389495808637</v>
      </c>
      <c r="M5">
        <f t="shared" si="1"/>
        <v>4</v>
      </c>
      <c r="N5" s="17">
        <v>1.0131588266058451</v>
      </c>
      <c r="O5" s="17">
        <v>1.0164262024485371</v>
      </c>
      <c r="P5" s="17">
        <v>1.0098545732138571</v>
      </c>
      <c r="Q5" s="17">
        <v>1.0022926040870039</v>
      </c>
      <c r="R5" s="17">
        <v>1.0266872359453449</v>
      </c>
      <c r="S5" s="17">
        <v>1.03228626860732</v>
      </c>
      <c r="T5" s="17">
        <v>1.012421714630803</v>
      </c>
      <c r="U5" s="17">
        <v>1.0030312132293171</v>
      </c>
      <c r="V5" s="17">
        <v>1.0164262024485371</v>
      </c>
    </row>
    <row r="6" spans="1:27" x14ac:dyDescent="0.35">
      <c r="A6">
        <f t="shared" si="0"/>
        <v>5</v>
      </c>
      <c r="B6" s="32">
        <v>0.90808071260792911</v>
      </c>
      <c r="C6" s="32">
        <v>0.92686983025034764</v>
      </c>
      <c r="D6" s="32">
        <v>0.88857266360587261</v>
      </c>
      <c r="E6" s="32">
        <v>0.97873272780816656</v>
      </c>
      <c r="F6" s="32">
        <v>0.81273254533588324</v>
      </c>
      <c r="G6" s="32">
        <v>0.84794982019791121</v>
      </c>
      <c r="H6" s="32">
        <v>0.7901468319757009</v>
      </c>
      <c r="I6" s="32">
        <v>0.97826508785136523</v>
      </c>
      <c r="J6" s="32">
        <v>0.74177841126330613</v>
      </c>
      <c r="M6">
        <f t="shared" si="1"/>
        <v>5</v>
      </c>
      <c r="N6" s="17">
        <v>1.055495382503385</v>
      </c>
      <c r="O6" s="17">
        <v>1.0127764802285839</v>
      </c>
      <c r="P6" s="17">
        <v>1.0087371833569221</v>
      </c>
      <c r="Q6" s="17">
        <v>1.001268981910121</v>
      </c>
      <c r="R6" s="17">
        <v>1.0920654711717941</v>
      </c>
      <c r="S6" s="17">
        <v>1.023810723674087</v>
      </c>
      <c r="T6" s="17">
        <v>1.0097686657872389</v>
      </c>
      <c r="U6" s="17">
        <v>1.0011860944210289</v>
      </c>
      <c r="V6" s="17">
        <v>1.0127764802285839</v>
      </c>
    </row>
    <row r="7" spans="1:27" x14ac:dyDescent="0.35">
      <c r="A7">
        <f t="shared" si="0"/>
        <v>6</v>
      </c>
      <c r="B7" s="32">
        <v>0.95847499909805256</v>
      </c>
      <c r="C7" s="32">
        <v>0.93871196431101223</v>
      </c>
      <c r="D7" s="32">
        <v>0.89633628589374548</v>
      </c>
      <c r="E7" s="32">
        <v>0.97997472193459867</v>
      </c>
      <c r="F7" s="32">
        <v>0.88755715005888269</v>
      </c>
      <c r="G7" s="32">
        <v>0.86814011905613542</v>
      </c>
      <c r="H7" s="32">
        <v>0.79786551230011693</v>
      </c>
      <c r="I7" s="32">
        <v>0.97942540261435285</v>
      </c>
      <c r="J7" s="32">
        <v>0.75366426787373442</v>
      </c>
      <c r="M7">
        <f t="shared" si="1"/>
        <v>6</v>
      </c>
      <c r="N7" s="17">
        <v>1.0052724979572201</v>
      </c>
      <c r="O7" s="17">
        <v>1.006445644594218</v>
      </c>
      <c r="P7" s="17">
        <v>1.000108858016272</v>
      </c>
      <c r="Q7" s="17">
        <v>1</v>
      </c>
      <c r="R7" s="17">
        <v>1.014655253848711</v>
      </c>
      <c r="S7" s="17">
        <v>1.0173180489427449</v>
      </c>
      <c r="T7" s="17">
        <v>1.0001128719741059</v>
      </c>
      <c r="U7" s="17">
        <v>1</v>
      </c>
      <c r="V7" s="17">
        <v>1.006445644594218</v>
      </c>
    </row>
    <row r="8" spans="1:27" x14ac:dyDescent="0.35">
      <c r="A8">
        <f t="shared" si="0"/>
        <v>7</v>
      </c>
      <c r="B8" s="32">
        <v>0.9635285565728432</v>
      </c>
      <c r="C8" s="32">
        <v>0.94476256800930181</v>
      </c>
      <c r="D8" s="32">
        <v>0.89643385928374009</v>
      </c>
      <c r="E8" s="32">
        <v>0.97997472193459867</v>
      </c>
      <c r="F8" s="32">
        <v>0.90056452539823428</v>
      </c>
      <c r="G8" s="32">
        <v>0.88317461212711013</v>
      </c>
      <c r="H8" s="32">
        <v>0.79795556895556108</v>
      </c>
      <c r="I8" s="32">
        <v>0.97942540261435285</v>
      </c>
      <c r="J8" s="32">
        <v>0.99896354771302509</v>
      </c>
      <c r="M8">
        <f t="shared" si="1"/>
        <v>7</v>
      </c>
      <c r="N8" s="17">
        <v>1.003671948980426</v>
      </c>
      <c r="O8" s="17">
        <v>1.0047509768428611</v>
      </c>
      <c r="P8" s="17">
        <v>1.0039733973956679</v>
      </c>
      <c r="Q8" s="17">
        <v>1</v>
      </c>
      <c r="R8" s="17">
        <v>1.004768906934018</v>
      </c>
      <c r="S8" s="17">
        <v>1.004564782011087</v>
      </c>
      <c r="T8" s="17">
        <v>1.0042502775250131</v>
      </c>
      <c r="U8" s="17">
        <v>1</v>
      </c>
      <c r="V8" s="17">
        <v>1.0047509768428611</v>
      </c>
    </row>
    <row r="9" spans="1:27" x14ac:dyDescent="0.35">
      <c r="A9">
        <f t="shared" si="0"/>
        <v>8</v>
      </c>
      <c r="B9" s="32">
        <v>0.96706658427376258</v>
      </c>
      <c r="C9" s="32">
        <v>0.94925111309191579</v>
      </c>
      <c r="D9" s="32">
        <v>0.89999574724560638</v>
      </c>
      <c r="E9" s="32">
        <v>0.97997472193459867</v>
      </c>
      <c r="F9" s="32">
        <v>0.90485923380793698</v>
      </c>
      <c r="G9" s="32">
        <v>0.88720611170919661</v>
      </c>
      <c r="H9" s="32">
        <v>0.80134710157625177</v>
      </c>
      <c r="I9" s="32">
        <v>0.97942540261435285</v>
      </c>
      <c r="J9" s="32">
        <v>0.99896354771302509</v>
      </c>
      <c r="M9">
        <f t="shared" si="1"/>
        <v>8</v>
      </c>
      <c r="N9" s="17">
        <v>1.000625199677154</v>
      </c>
      <c r="O9" s="17">
        <v>1.0006947155720349</v>
      </c>
      <c r="P9" s="17">
        <v>1</v>
      </c>
      <c r="Q9" s="17">
        <v>1</v>
      </c>
      <c r="R9" s="17">
        <v>1.0007498479369199</v>
      </c>
      <c r="S9" s="17">
        <v>1.0007799936571951</v>
      </c>
      <c r="T9" s="17">
        <v>1</v>
      </c>
      <c r="U9" s="17">
        <v>1</v>
      </c>
      <c r="V9" s="17">
        <v>1.0006947155720349</v>
      </c>
    </row>
    <row r="10" spans="1:27" x14ac:dyDescent="0.35">
      <c r="A10">
        <f t="shared" si="0"/>
        <v>9</v>
      </c>
      <c r="B10" s="32">
        <v>0.96767119399003665</v>
      </c>
      <c r="C10" s="32">
        <v>0.94991057262195266</v>
      </c>
      <c r="D10" s="32">
        <v>0.89999574724560638</v>
      </c>
      <c r="E10" s="32">
        <v>0.97997472193459867</v>
      </c>
      <c r="F10" s="32">
        <v>0.90553774063761094</v>
      </c>
      <c r="G10" s="32">
        <v>0.88789812684895431</v>
      </c>
      <c r="H10" s="32">
        <v>0.80134710157625177</v>
      </c>
      <c r="I10" s="32">
        <v>0.97942540261435285</v>
      </c>
      <c r="J10" s="32">
        <v>0.99896354771302509</v>
      </c>
      <c r="M10">
        <f t="shared" si="1"/>
        <v>9</v>
      </c>
      <c r="N10" s="17">
        <v>1.022807303088366</v>
      </c>
      <c r="O10" s="17">
        <v>1.041637711274072</v>
      </c>
      <c r="P10" s="17">
        <v>1.0873447380009069</v>
      </c>
      <c r="Q10" s="17">
        <v>1.006046503568701</v>
      </c>
      <c r="R10" s="17">
        <v>1.087086959968218</v>
      </c>
      <c r="S10" s="17">
        <v>1.10834541671722</v>
      </c>
      <c r="T10" s="17">
        <v>1.21512620011307</v>
      </c>
      <c r="U10" s="17">
        <v>1.00618616420979</v>
      </c>
      <c r="V10" s="17">
        <v>1.041637711274072</v>
      </c>
    </row>
    <row r="11" spans="1:27" x14ac:dyDescent="0.35">
      <c r="A11">
        <f t="shared" si="0"/>
        <v>10</v>
      </c>
      <c r="B11" s="32">
        <v>0.98974116420124802</v>
      </c>
      <c r="C11" s="32">
        <v>0.98946267478097349</v>
      </c>
      <c r="D11" s="32">
        <v>0.97860563999070416</v>
      </c>
      <c r="E11" s="32">
        <v>0.98590014258801262</v>
      </c>
      <c r="F11" s="32">
        <v>0.98439826960622867</v>
      </c>
      <c r="G11" s="32">
        <v>0.9840978194048432</v>
      </c>
      <c r="H11" s="32">
        <v>0.97373785850997319</v>
      </c>
      <c r="I11" s="32">
        <v>0.98548428898616491</v>
      </c>
      <c r="J11" s="32">
        <v>1</v>
      </c>
      <c r="M11">
        <f t="shared" si="1"/>
        <v>10</v>
      </c>
      <c r="N11" s="17">
        <v>1.0027401248535459</v>
      </c>
      <c r="O11" s="17">
        <v>1.0029855198071109</v>
      </c>
      <c r="P11" s="17">
        <v>1.007215285745088</v>
      </c>
      <c r="Q11" s="17">
        <v>1.0143015066160499</v>
      </c>
      <c r="R11" s="17">
        <v>1.0041263591753911</v>
      </c>
      <c r="S11" s="17">
        <v>1.0044054156327149</v>
      </c>
      <c r="T11" s="17">
        <v>1.0076838167989479</v>
      </c>
      <c r="U11" s="17">
        <v>1.014729520476443</v>
      </c>
      <c r="V11" s="17">
        <v>1.0029855198071109</v>
      </c>
    </row>
    <row r="12" spans="1:27" x14ac:dyDescent="0.35">
      <c r="A12">
        <f t="shared" si="0"/>
        <v>11</v>
      </c>
      <c r="B12" s="32">
        <v>0.99245317856385384</v>
      </c>
      <c r="C12" s="32">
        <v>0.99241673519492912</v>
      </c>
      <c r="D12" s="32">
        <v>0.98566655931499192</v>
      </c>
      <c r="E12" s="32">
        <v>1</v>
      </c>
      <c r="F12" s="32">
        <v>0.98846025043825725</v>
      </c>
      <c r="G12" s="32">
        <v>0.98843317932257024</v>
      </c>
      <c r="H12" s="32">
        <v>0.98121988182496367</v>
      </c>
      <c r="I12" s="32">
        <v>1</v>
      </c>
      <c r="J12" s="32">
        <v>1</v>
      </c>
      <c r="M12">
        <f t="shared" si="1"/>
        <v>11</v>
      </c>
      <c r="N12" s="17">
        <v>1.000171026405581</v>
      </c>
      <c r="O12" s="17">
        <v>1.0002077545263499</v>
      </c>
      <c r="P12" s="17">
        <v>1.0004951561729201</v>
      </c>
      <c r="Q12" s="17">
        <v>1</v>
      </c>
      <c r="R12" s="17">
        <v>1.0003287629298481</v>
      </c>
      <c r="S12" s="17">
        <v>1.0003561598406689</v>
      </c>
      <c r="T12" s="17">
        <v>1.000648899595415</v>
      </c>
      <c r="U12" s="17">
        <v>1</v>
      </c>
      <c r="V12" s="17">
        <v>1.0002077545263499</v>
      </c>
    </row>
    <row r="13" spans="1:27" x14ac:dyDescent="0.35">
      <c r="A13">
        <f t="shared" si="0"/>
        <v>12</v>
      </c>
      <c r="B13" s="32">
        <v>0.99262291426369142</v>
      </c>
      <c r="C13" s="32">
        <v>0.99262291426369142</v>
      </c>
      <c r="D13" s="32">
        <v>0.98615461819627714</v>
      </c>
      <c r="E13" s="32">
        <v>1</v>
      </c>
      <c r="F13" s="32">
        <v>0.98878521952622955</v>
      </c>
      <c r="G13" s="32">
        <v>0.98878521952622955</v>
      </c>
      <c r="H13" s="32">
        <v>0.98185659500929279</v>
      </c>
      <c r="I13" s="32">
        <v>1</v>
      </c>
      <c r="J13" s="32">
        <v>1</v>
      </c>
      <c r="M13">
        <f t="shared" si="1"/>
        <v>12</v>
      </c>
      <c r="N13" s="17">
        <v>1.0037841161280019</v>
      </c>
      <c r="O13" s="17">
        <v>1.0037841161280019</v>
      </c>
      <c r="P13" s="17">
        <v>1.0102280709293761</v>
      </c>
      <c r="Q13" s="17">
        <v>1</v>
      </c>
      <c r="R13" s="17">
        <v>1.007402015842991</v>
      </c>
      <c r="S13" s="17">
        <v>1.007402015842991</v>
      </c>
      <c r="T13" s="17">
        <v>1.0137848180769169</v>
      </c>
      <c r="U13" s="17">
        <v>1</v>
      </c>
      <c r="V13" s="17">
        <v>1.0037841161280019</v>
      </c>
    </row>
    <row r="14" spans="1:27" x14ac:dyDescent="0.35">
      <c r="A14">
        <f t="shared" si="0"/>
        <v>13</v>
      </c>
      <c r="B14" s="32">
        <v>0.99637911464258067</v>
      </c>
      <c r="C14" s="32">
        <v>0.99637911464258067</v>
      </c>
      <c r="D14" s="32">
        <v>0.99624107757852076</v>
      </c>
      <c r="E14" s="32">
        <v>1</v>
      </c>
      <c r="F14" s="32">
        <v>0.99610422338647808</v>
      </c>
      <c r="G14" s="32">
        <v>0.99610422338647808</v>
      </c>
      <c r="H14" s="32">
        <v>0.99539130954911759</v>
      </c>
      <c r="I14" s="32">
        <v>1</v>
      </c>
      <c r="J14" s="32">
        <v>1</v>
      </c>
      <c r="M14">
        <f t="shared" si="1"/>
        <v>13</v>
      </c>
      <c r="N14" s="17">
        <v>1.0012355200873</v>
      </c>
      <c r="O14" s="17">
        <v>1.0012355200873</v>
      </c>
      <c r="P14" s="17">
        <v>1.0035701517308799</v>
      </c>
      <c r="Q14" s="17">
        <v>1</v>
      </c>
      <c r="R14" s="17">
        <v>1.0024661694588981</v>
      </c>
      <c r="S14" s="17">
        <v>1.0024661694588981</v>
      </c>
      <c r="T14" s="17">
        <v>1.004413404743757</v>
      </c>
      <c r="U14" s="17">
        <v>1</v>
      </c>
      <c r="V14" s="17">
        <v>1.0012355200873</v>
      </c>
    </row>
    <row r="15" spans="1:27" x14ac:dyDescent="0.35">
      <c r="A15">
        <f t="shared" si="0"/>
        <v>14</v>
      </c>
      <c r="B15" s="32">
        <v>0.99761016105328726</v>
      </c>
      <c r="C15" s="32">
        <v>0.99761016105328726</v>
      </c>
      <c r="D15" s="32">
        <v>0.9997978093860117</v>
      </c>
      <c r="E15" s="32">
        <v>1</v>
      </c>
      <c r="F15" s="32">
        <v>0.99856078520007319</v>
      </c>
      <c r="G15" s="32">
        <v>0.99856078520007319</v>
      </c>
      <c r="H15" s="32">
        <v>0.99978437427657563</v>
      </c>
      <c r="I15" s="32">
        <v>1</v>
      </c>
      <c r="J15" s="32">
        <v>1</v>
      </c>
      <c r="M15">
        <f t="shared" si="1"/>
        <v>14</v>
      </c>
      <c r="N15" s="17">
        <v>1.0001614493195179</v>
      </c>
      <c r="O15" s="17">
        <v>1.0001614493195179</v>
      </c>
      <c r="P15" s="17">
        <v>1.0002022315032999</v>
      </c>
      <c r="Q15" s="17">
        <v>1</v>
      </c>
      <c r="R15" s="17">
        <v>1.000303533967756</v>
      </c>
      <c r="S15" s="17">
        <v>1.000303533967756</v>
      </c>
      <c r="T15" s="17">
        <v>1.000215672227905</v>
      </c>
      <c r="U15" s="17">
        <v>1</v>
      </c>
      <c r="V15" s="17">
        <v>1.0001614493195179</v>
      </c>
    </row>
    <row r="16" spans="1:27" x14ac:dyDescent="0.35">
      <c r="A16">
        <f t="shared" si="0"/>
        <v>15</v>
      </c>
      <c r="B16" s="32">
        <v>0.99777122453493317</v>
      </c>
      <c r="C16" s="32">
        <v>0.99777122453493317</v>
      </c>
      <c r="D16" s="32">
        <v>1</v>
      </c>
      <c r="E16" s="32">
        <v>1</v>
      </c>
      <c r="F16" s="32">
        <v>0.99886388231725054</v>
      </c>
      <c r="G16" s="32">
        <v>0.99886388231725054</v>
      </c>
      <c r="H16" s="32">
        <v>1</v>
      </c>
      <c r="I16" s="32">
        <v>1</v>
      </c>
      <c r="J16" s="32">
        <v>1</v>
      </c>
      <c r="M16">
        <f t="shared" si="1"/>
        <v>15</v>
      </c>
      <c r="N16" s="17">
        <v>1.0022337540011801</v>
      </c>
      <c r="O16" s="17">
        <v>1.0022337540011801</v>
      </c>
      <c r="P16" s="17">
        <v>1</v>
      </c>
      <c r="Q16" s="17">
        <v>1</v>
      </c>
      <c r="R16" s="17">
        <v>1.001137409914266</v>
      </c>
      <c r="S16" s="17">
        <v>1.001137409914266</v>
      </c>
      <c r="T16" s="17">
        <v>1</v>
      </c>
      <c r="U16" s="17">
        <v>1</v>
      </c>
      <c r="V16" s="17">
        <v>1.0022337540011801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tabSelected="1" zoomScale="80" zoomScaleNormal="80" workbookViewId="0">
      <pane ySplit="7" topLeftCell="A17" activePane="bottomLeft" state="frozen"/>
      <selection activeCell="E7" sqref="E7"/>
      <selection pane="bottomLeft" activeCell="F28" sqref="F28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45565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44835</v>
      </c>
      <c r="T7" s="11">
        <f>R9</f>
        <v>44866</v>
      </c>
      <c r="U7" s="11">
        <f>R10</f>
        <v>44896</v>
      </c>
      <c r="V7" s="11">
        <f>R11</f>
        <v>44927</v>
      </c>
      <c r="W7" s="11">
        <f>R12</f>
        <v>44958</v>
      </c>
      <c r="X7" s="11">
        <f>R13</f>
        <v>44986</v>
      </c>
      <c r="Y7" s="11">
        <f>R14</f>
        <v>45017</v>
      </c>
      <c r="Z7" s="11">
        <f>R15</f>
        <v>45047</v>
      </c>
      <c r="AA7" s="11">
        <f>R16</f>
        <v>45078</v>
      </c>
      <c r="AB7" s="11">
        <f>R17</f>
        <v>45108</v>
      </c>
      <c r="AC7" s="11">
        <f>R18</f>
        <v>45139</v>
      </c>
      <c r="AD7" s="11">
        <f>R19</f>
        <v>45170</v>
      </c>
      <c r="AE7" s="11">
        <f>R20</f>
        <v>45200</v>
      </c>
      <c r="AF7" s="11">
        <f>R21</f>
        <v>45231</v>
      </c>
      <c r="AG7" s="11">
        <f>R22</f>
        <v>45261</v>
      </c>
      <c r="AH7" s="11">
        <f>R23</f>
        <v>45292</v>
      </c>
      <c r="AI7" s="11">
        <f>R24</f>
        <v>45323</v>
      </c>
      <c r="AJ7" s="11">
        <f>R25</f>
        <v>45352</v>
      </c>
      <c r="AK7" s="11">
        <f>R26</f>
        <v>45383</v>
      </c>
      <c r="AL7" s="11">
        <f>R27</f>
        <v>45413</v>
      </c>
      <c r="AM7" s="11">
        <f>R28</f>
        <v>45444</v>
      </c>
      <c r="AN7" s="11">
        <f>R29</f>
        <v>45474</v>
      </c>
      <c r="AO7" s="11">
        <f>R30</f>
        <v>45505</v>
      </c>
      <c r="AP7" s="11">
        <f>R31</f>
        <v>45536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44835</v>
      </c>
      <c r="B8" s="13">
        <v>153558.26999999999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153558.26999999999</v>
      </c>
      <c r="H8" s="14">
        <f t="shared" ref="H8:H31" si="4">G8-B8</f>
        <v>0</v>
      </c>
      <c r="I8" s="13"/>
      <c r="J8" s="13" t="e">
        <f t="shared" ref="J8:J28" si="5">100*$G8/$I8</f>
        <v>#DIV/0!</v>
      </c>
      <c r="K8" s="13" t="e">
        <f t="shared" ref="K8:K31" si="6">100*(B8/I8)</f>
        <v>#DIV/0!</v>
      </c>
      <c r="L8" s="13" t="e">
        <f t="shared" ref="L8:L31" si="7">J8-K8</f>
        <v>#DIV/0!</v>
      </c>
      <c r="M8" s="13"/>
      <c r="N8" s="13"/>
      <c r="O8" s="13"/>
      <c r="P8" s="15"/>
      <c r="R8" s="16">
        <f t="shared" ref="R8:R31" si="8">A8</f>
        <v>44835</v>
      </c>
      <c r="S8" s="17">
        <v>28186.720000000001</v>
      </c>
      <c r="T8" s="17">
        <v>33188.28</v>
      </c>
      <c r="U8" s="17">
        <v>150500.57999999999</v>
      </c>
      <c r="V8" s="17">
        <v>150980.26999999999</v>
      </c>
      <c r="W8" s="17">
        <v>151167.62</v>
      </c>
      <c r="X8" s="17">
        <v>151486.62</v>
      </c>
      <c r="Y8" s="17">
        <v>151513.42000000001</v>
      </c>
      <c r="Z8" s="17">
        <v>151513.42000000001</v>
      </c>
      <c r="AA8" s="17">
        <v>151614.82999999999</v>
      </c>
      <c r="AB8" s="17">
        <v>151833.82999999999</v>
      </c>
      <c r="AC8" s="17">
        <v>152002.26999999999</v>
      </c>
      <c r="AD8" s="17">
        <v>152002.26999999999</v>
      </c>
      <c r="AE8" s="17">
        <v>152002.26999999999</v>
      </c>
      <c r="AF8" s="17">
        <v>152002.26999999999</v>
      </c>
      <c r="AG8" s="17">
        <v>152002.26999999999</v>
      </c>
      <c r="AH8" s="17">
        <v>153558.26999999999</v>
      </c>
      <c r="AI8" s="17">
        <v>153558.26999999999</v>
      </c>
      <c r="AJ8" s="17">
        <v>153558.26999999999</v>
      </c>
      <c r="AK8" s="17">
        <v>153558.26999999999</v>
      </c>
      <c r="AL8" s="17">
        <v>153558.26999999999</v>
      </c>
      <c r="AM8" s="17">
        <v>153558.26999999999</v>
      </c>
      <c r="AN8" s="17">
        <v>153558.26999999999</v>
      </c>
      <c r="AO8" s="17">
        <v>153558.26999999999</v>
      </c>
      <c r="AP8" s="17">
        <v>153558.26999999999</v>
      </c>
      <c r="AQ8" s="13"/>
      <c r="AR8" s="13"/>
    </row>
    <row r="9" spans="1:44" x14ac:dyDescent="0.35">
      <c r="A9" s="12">
        <f t="shared" si="0"/>
        <v>44866</v>
      </c>
      <c r="B9" s="13">
        <v>81491.429999999993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81491.429999999993</v>
      </c>
      <c r="H9" s="14">
        <f t="shared" si="4"/>
        <v>0</v>
      </c>
      <c r="I9" s="13"/>
      <c r="J9" s="13" t="e">
        <f t="shared" si="5"/>
        <v>#DIV/0!</v>
      </c>
      <c r="K9" s="13" t="e">
        <f t="shared" si="6"/>
        <v>#DIV/0!</v>
      </c>
      <c r="L9" s="13" t="e">
        <f t="shared" si="7"/>
        <v>#DIV/0!</v>
      </c>
      <c r="M9" s="13"/>
      <c r="N9" s="13"/>
      <c r="O9" s="13"/>
      <c r="P9" s="13"/>
      <c r="R9" s="16">
        <f t="shared" si="8"/>
        <v>44866</v>
      </c>
      <c r="S9" s="17">
        <v>30282.02</v>
      </c>
      <c r="T9" s="17">
        <v>33582.51</v>
      </c>
      <c r="U9" s="17">
        <v>34949.21</v>
      </c>
      <c r="V9" s="17">
        <v>35005.49</v>
      </c>
      <c r="W9" s="17">
        <v>35329.089999999997</v>
      </c>
      <c r="X9" s="17">
        <v>79878.12</v>
      </c>
      <c r="Y9" s="17">
        <v>79983.22</v>
      </c>
      <c r="Z9" s="17">
        <v>80703.360000000001</v>
      </c>
      <c r="AA9" s="17">
        <v>80858.559999999998</v>
      </c>
      <c r="AB9" s="17">
        <v>80884.5</v>
      </c>
      <c r="AC9" s="17">
        <v>81191.429999999993</v>
      </c>
      <c r="AD9" s="17">
        <v>81191.429999999993</v>
      </c>
      <c r="AE9" s="17">
        <v>81491.429999999993</v>
      </c>
      <c r="AF9" s="17">
        <v>81491.429999999993</v>
      </c>
      <c r="AG9" s="17">
        <v>81491.429999999993</v>
      </c>
      <c r="AH9" s="17">
        <v>81491.429999999993</v>
      </c>
      <c r="AI9" s="17">
        <v>81491.429999999993</v>
      </c>
      <c r="AJ9" s="17">
        <v>81491.429999999993</v>
      </c>
      <c r="AK9" s="17">
        <v>81491.429999999993</v>
      </c>
      <c r="AL9" s="17">
        <v>81491.429999999993</v>
      </c>
      <c r="AM9" s="17">
        <v>81491.429999999993</v>
      </c>
      <c r="AN9" s="17">
        <v>81491.429999999993</v>
      </c>
      <c r="AO9" s="17">
        <v>81491.429999999993</v>
      </c>
      <c r="AP9" s="17"/>
      <c r="AQ9" s="13"/>
      <c r="AR9" s="13"/>
    </row>
    <row r="10" spans="1:44" x14ac:dyDescent="0.35">
      <c r="A10" s="12">
        <f t="shared" si="0"/>
        <v>44896</v>
      </c>
      <c r="B10" s="13">
        <v>208058.68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208058.68</v>
      </c>
      <c r="H10" s="14">
        <f t="shared" si="4"/>
        <v>0</v>
      </c>
      <c r="I10" s="13"/>
      <c r="J10" s="13" t="e">
        <f t="shared" si="5"/>
        <v>#DIV/0!</v>
      </c>
      <c r="K10" s="13" t="e">
        <f t="shared" si="6"/>
        <v>#DIV/0!</v>
      </c>
      <c r="L10" s="13" t="e">
        <f t="shared" si="7"/>
        <v>#DIV/0!</v>
      </c>
      <c r="M10" s="13"/>
      <c r="N10" s="13"/>
      <c r="O10" s="13"/>
      <c r="P10" s="13"/>
      <c r="R10" s="16">
        <f t="shared" si="8"/>
        <v>44896</v>
      </c>
      <c r="S10" s="17">
        <v>158736.79999999999</v>
      </c>
      <c r="T10" s="17">
        <v>198024.77</v>
      </c>
      <c r="U10" s="17">
        <v>204863.99</v>
      </c>
      <c r="V10" s="17">
        <v>205185.52</v>
      </c>
      <c r="W10" s="17">
        <v>206815.06</v>
      </c>
      <c r="X10" s="17">
        <v>206850.18</v>
      </c>
      <c r="Y10" s="17">
        <v>207130.04</v>
      </c>
      <c r="Z10" s="17">
        <v>207130.04</v>
      </c>
      <c r="AA10" s="17">
        <v>207139.41</v>
      </c>
      <c r="AB10" s="17">
        <v>208049.61</v>
      </c>
      <c r="AC10" s="17">
        <v>208058.68</v>
      </c>
      <c r="AD10" s="17">
        <v>208058.68</v>
      </c>
      <c r="AE10" s="17">
        <v>208058.68</v>
      </c>
      <c r="AF10" s="17">
        <v>208058.68</v>
      </c>
      <c r="AG10" s="17">
        <v>208058.68</v>
      </c>
      <c r="AH10" s="17">
        <v>208058.68</v>
      </c>
      <c r="AI10" s="17">
        <v>208058.68</v>
      </c>
      <c r="AJ10" s="17">
        <v>208058.68</v>
      </c>
      <c r="AK10" s="17">
        <v>208058.68</v>
      </c>
      <c r="AL10" s="17">
        <v>208058.68</v>
      </c>
      <c r="AM10" s="17">
        <v>208058.68</v>
      </c>
      <c r="AN10" s="17">
        <v>208058.68</v>
      </c>
      <c r="AO10" s="17"/>
      <c r="AP10" s="17"/>
      <c r="AQ10" s="13"/>
      <c r="AR10" s="13"/>
    </row>
    <row r="11" spans="1:44" x14ac:dyDescent="0.35">
      <c r="A11" s="12">
        <f t="shared" si="0"/>
        <v>44927</v>
      </c>
      <c r="B11" s="13">
        <v>38808.49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38808.49</v>
      </c>
      <c r="H11" s="14">
        <f t="shared" si="4"/>
        <v>0</v>
      </c>
      <c r="I11" s="13"/>
      <c r="J11" s="13" t="e">
        <f t="shared" si="5"/>
        <v>#DIV/0!</v>
      </c>
      <c r="K11" s="13" t="e">
        <f t="shared" si="6"/>
        <v>#DIV/0!</v>
      </c>
      <c r="L11" s="13" t="e">
        <f t="shared" si="7"/>
        <v>#DIV/0!</v>
      </c>
      <c r="M11" s="13"/>
      <c r="N11" s="13"/>
      <c r="O11" s="13"/>
      <c r="P11" s="13"/>
      <c r="R11" s="16">
        <f t="shared" si="8"/>
        <v>44927</v>
      </c>
      <c r="S11" s="17">
        <v>30719.97</v>
      </c>
      <c r="T11" s="17">
        <v>34220.550000000003</v>
      </c>
      <c r="U11" s="17">
        <v>36081.599999999999</v>
      </c>
      <c r="V11" s="17">
        <v>36625.74</v>
      </c>
      <c r="W11" s="17">
        <v>36971.230000000003</v>
      </c>
      <c r="X11" s="17">
        <v>38571.230000000003</v>
      </c>
      <c r="Y11" s="17">
        <v>38571.230000000003</v>
      </c>
      <c r="Z11" s="17">
        <v>38729.230000000003</v>
      </c>
      <c r="AA11" s="17">
        <v>38729.230000000003</v>
      </c>
      <c r="AB11" s="17">
        <v>38741.03</v>
      </c>
      <c r="AC11" s="17">
        <v>38741.03</v>
      </c>
      <c r="AD11" s="17">
        <v>38741.03</v>
      </c>
      <c r="AE11" s="17">
        <v>38741.03</v>
      </c>
      <c r="AF11" s="17">
        <v>38741.03</v>
      </c>
      <c r="AG11" s="17">
        <v>38808.49</v>
      </c>
      <c r="AH11" s="17">
        <v>38808.49</v>
      </c>
      <c r="AI11" s="17">
        <v>38808.49</v>
      </c>
      <c r="AJ11" s="17">
        <v>38808.49</v>
      </c>
      <c r="AK11" s="17">
        <v>38808.49</v>
      </c>
      <c r="AL11" s="17">
        <v>38808.49</v>
      </c>
      <c r="AM11" s="17">
        <v>38808.49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44958</v>
      </c>
      <c r="B12" s="13">
        <v>38688.879999999997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38688.879999999997</v>
      </c>
      <c r="H12" s="14">
        <f t="shared" si="4"/>
        <v>0</v>
      </c>
      <c r="I12" s="13"/>
      <c r="J12" s="13" t="e">
        <f t="shared" si="5"/>
        <v>#DIV/0!</v>
      </c>
      <c r="K12" s="13" t="e">
        <f t="shared" si="6"/>
        <v>#DIV/0!</v>
      </c>
      <c r="L12" s="13" t="e">
        <f t="shared" si="7"/>
        <v>#DIV/0!</v>
      </c>
      <c r="M12" s="13"/>
      <c r="N12" s="13"/>
      <c r="O12" s="13"/>
      <c r="P12" s="13"/>
      <c r="R12" s="16">
        <f t="shared" si="8"/>
        <v>44958</v>
      </c>
      <c r="S12" s="17">
        <v>29967.42</v>
      </c>
      <c r="T12" s="17">
        <v>32331.15</v>
      </c>
      <c r="U12" s="17">
        <v>34254.71</v>
      </c>
      <c r="V12" s="17">
        <v>34556.21</v>
      </c>
      <c r="W12" s="17">
        <v>36196.519999999997</v>
      </c>
      <c r="X12" s="17">
        <v>36437.519999999997</v>
      </c>
      <c r="Y12" s="17">
        <v>38037.519999999997</v>
      </c>
      <c r="Z12" s="17">
        <v>38539.39</v>
      </c>
      <c r="AA12" s="17">
        <v>38562.31</v>
      </c>
      <c r="AB12" s="17">
        <v>38562.31</v>
      </c>
      <c r="AC12" s="17">
        <v>38613.879999999997</v>
      </c>
      <c r="AD12" s="17">
        <v>38613.879999999997</v>
      </c>
      <c r="AE12" s="17">
        <v>38613.879999999997</v>
      </c>
      <c r="AF12" s="17">
        <v>38638.879999999997</v>
      </c>
      <c r="AG12" s="17">
        <v>38688.879999999997</v>
      </c>
      <c r="AH12" s="17">
        <v>38688.879999999997</v>
      </c>
      <c r="AI12" s="17">
        <v>38688.879999999997</v>
      </c>
      <c r="AJ12" s="17">
        <v>38688.879999999997</v>
      </c>
      <c r="AK12" s="17">
        <v>38688.879999999997</v>
      </c>
      <c r="AL12" s="17">
        <v>38688.879999999997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44986</v>
      </c>
      <c r="B13" s="13">
        <v>36707.899999999987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36707.899999999987</v>
      </c>
      <c r="H13" s="14">
        <f t="shared" si="4"/>
        <v>0</v>
      </c>
      <c r="I13" s="13"/>
      <c r="J13" s="13" t="e">
        <f t="shared" si="5"/>
        <v>#DIV/0!</v>
      </c>
      <c r="K13" s="13" t="e">
        <f t="shared" si="6"/>
        <v>#DIV/0!</v>
      </c>
      <c r="L13" s="13" t="e">
        <f t="shared" si="7"/>
        <v>#DIV/0!</v>
      </c>
      <c r="M13" s="13"/>
      <c r="N13" s="13"/>
      <c r="O13" s="13"/>
      <c r="P13" s="13"/>
      <c r="R13" s="16">
        <f t="shared" si="8"/>
        <v>44986</v>
      </c>
      <c r="S13" s="17">
        <v>31915.25</v>
      </c>
      <c r="T13" s="17">
        <v>33995.449999999997</v>
      </c>
      <c r="U13" s="17">
        <v>34691.24</v>
      </c>
      <c r="V13" s="17">
        <v>34887.74</v>
      </c>
      <c r="W13" s="17">
        <v>35536.239999999998</v>
      </c>
      <c r="X13" s="17">
        <v>35536.239999999998</v>
      </c>
      <c r="Y13" s="17">
        <v>35863.94</v>
      </c>
      <c r="Z13" s="17">
        <v>36130.870000000003</v>
      </c>
      <c r="AA13" s="17">
        <v>36306.870000000003</v>
      </c>
      <c r="AB13" s="17">
        <v>36423.269999999997</v>
      </c>
      <c r="AC13" s="17">
        <v>36619.269999999997</v>
      </c>
      <c r="AD13" s="17">
        <v>36619.269999999997</v>
      </c>
      <c r="AE13" s="17">
        <v>36707.899999999987</v>
      </c>
      <c r="AF13" s="17">
        <v>36707.899999999987</v>
      </c>
      <c r="AG13" s="17">
        <v>36707.899999999987</v>
      </c>
      <c r="AH13" s="17">
        <v>36707.899999999987</v>
      </c>
      <c r="AI13" s="17">
        <v>36707.899999999987</v>
      </c>
      <c r="AJ13" s="17">
        <v>36707.899999999987</v>
      </c>
      <c r="AK13" s="17">
        <v>36707.899999999987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45017</v>
      </c>
      <c r="B14" s="13">
        <v>36522.42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36522.42</v>
      </c>
      <c r="H14" s="14">
        <f t="shared" si="4"/>
        <v>0</v>
      </c>
      <c r="I14" s="13"/>
      <c r="J14" s="13" t="e">
        <f t="shared" si="5"/>
        <v>#DIV/0!</v>
      </c>
      <c r="K14" s="13" t="e">
        <f t="shared" si="6"/>
        <v>#DIV/0!</v>
      </c>
      <c r="L14" s="13" t="e">
        <f t="shared" si="7"/>
        <v>#DIV/0!</v>
      </c>
      <c r="M14" s="13"/>
      <c r="N14" s="13"/>
      <c r="O14" s="13"/>
      <c r="P14" s="13"/>
      <c r="R14" s="16">
        <f t="shared" si="8"/>
        <v>45017</v>
      </c>
      <c r="S14" s="17">
        <v>11644</v>
      </c>
      <c r="T14" s="17">
        <v>24517.57</v>
      </c>
      <c r="U14" s="17">
        <v>26416.639999999999</v>
      </c>
      <c r="V14" s="17">
        <v>26820.68</v>
      </c>
      <c r="W14" s="17">
        <v>28189.18</v>
      </c>
      <c r="X14" s="17">
        <v>32426.78</v>
      </c>
      <c r="Y14" s="17">
        <v>32712.21</v>
      </c>
      <c r="Z14" s="17">
        <v>32712.21</v>
      </c>
      <c r="AA14" s="17">
        <v>32837.21</v>
      </c>
      <c r="AB14" s="17">
        <v>32849.74</v>
      </c>
      <c r="AC14" s="17">
        <v>32849.74</v>
      </c>
      <c r="AD14" s="17">
        <v>32862.239999999998</v>
      </c>
      <c r="AE14" s="17">
        <v>35580.239999999998</v>
      </c>
      <c r="AF14" s="17">
        <v>36522.42</v>
      </c>
      <c r="AG14" s="17">
        <v>36522.42</v>
      </c>
      <c r="AH14" s="17">
        <v>36522.42</v>
      </c>
      <c r="AI14" s="17">
        <v>36522.42</v>
      </c>
      <c r="AJ14" s="17">
        <v>36522.42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45047</v>
      </c>
      <c r="B15" s="13">
        <v>68703.12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68703.12</v>
      </c>
      <c r="H15" s="14">
        <f t="shared" si="4"/>
        <v>0</v>
      </c>
      <c r="I15" s="13"/>
      <c r="J15" s="13" t="e">
        <f t="shared" si="5"/>
        <v>#DIV/0!</v>
      </c>
      <c r="K15" s="13" t="e">
        <f t="shared" si="6"/>
        <v>#DIV/0!</v>
      </c>
      <c r="L15" s="13" t="e">
        <f t="shared" si="7"/>
        <v>#DIV/0!</v>
      </c>
      <c r="M15" s="13"/>
      <c r="N15" s="13"/>
      <c r="O15" s="13"/>
      <c r="P15" s="13"/>
      <c r="R15" s="16">
        <f t="shared" si="8"/>
        <v>45047</v>
      </c>
      <c r="S15" s="17">
        <v>33329.629999999997</v>
      </c>
      <c r="T15" s="17">
        <v>64214.23000000001</v>
      </c>
      <c r="U15" s="17">
        <v>65707.310000000012</v>
      </c>
      <c r="V15" s="17">
        <v>65720.420000000013</v>
      </c>
      <c r="W15" s="17">
        <v>65810.420000000013</v>
      </c>
      <c r="X15" s="17">
        <v>67436.260000000009</v>
      </c>
      <c r="Y15" s="17">
        <v>67916.260000000009</v>
      </c>
      <c r="Z15" s="17">
        <v>68658.94</v>
      </c>
      <c r="AA15" s="17">
        <v>68663.94</v>
      </c>
      <c r="AB15" s="17">
        <v>68678.12</v>
      </c>
      <c r="AC15" s="17">
        <v>68678.12</v>
      </c>
      <c r="AD15" s="17">
        <v>68703.12</v>
      </c>
      <c r="AE15" s="17">
        <v>68703.12</v>
      </c>
      <c r="AF15" s="17">
        <v>68703.12</v>
      </c>
      <c r="AG15" s="17">
        <v>68703.12</v>
      </c>
      <c r="AH15" s="17">
        <v>68703.12</v>
      </c>
      <c r="AI15" s="17">
        <v>68703.12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45078</v>
      </c>
      <c r="B16" s="13">
        <v>35602.019999999997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35602.019999999997</v>
      </c>
      <c r="H16" s="14">
        <f t="shared" si="4"/>
        <v>0</v>
      </c>
      <c r="I16" s="13"/>
      <c r="J16" s="13" t="e">
        <f t="shared" si="5"/>
        <v>#DIV/0!</v>
      </c>
      <c r="K16" s="13" t="e">
        <f t="shared" si="6"/>
        <v>#DIV/0!</v>
      </c>
      <c r="L16" s="13" t="e">
        <f t="shared" si="7"/>
        <v>#DIV/0!</v>
      </c>
      <c r="M16" s="13"/>
      <c r="N16" s="13"/>
      <c r="O16" s="13"/>
      <c r="P16" s="13"/>
      <c r="R16" s="16">
        <f t="shared" si="8"/>
        <v>45078</v>
      </c>
      <c r="S16" s="17">
        <v>3154.09</v>
      </c>
      <c r="T16" s="17">
        <v>32961.78</v>
      </c>
      <c r="U16" s="17">
        <v>33701.31</v>
      </c>
      <c r="V16" s="17">
        <v>33832.829999999987</v>
      </c>
      <c r="W16" s="17">
        <v>34287.679999999993</v>
      </c>
      <c r="X16" s="17">
        <v>35017.679999999993</v>
      </c>
      <c r="Y16" s="17">
        <v>35066.399999999987</v>
      </c>
      <c r="Z16" s="17">
        <v>35344.899999999987</v>
      </c>
      <c r="AA16" s="17">
        <v>35344.899999999987</v>
      </c>
      <c r="AB16" s="17">
        <v>35531.839999999997</v>
      </c>
      <c r="AC16" s="17">
        <v>35599.859999999993</v>
      </c>
      <c r="AD16" s="17">
        <v>35602.019999999997</v>
      </c>
      <c r="AE16" s="17">
        <v>35602.019999999997</v>
      </c>
      <c r="AF16" s="17">
        <v>35602.019999999997</v>
      </c>
      <c r="AG16" s="17">
        <v>35602.019999999997</v>
      </c>
      <c r="AH16" s="17">
        <v>35602.019999999997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45108</v>
      </c>
      <c r="B17" s="13">
        <v>31067.06</v>
      </c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31067.06</v>
      </c>
      <c r="H17" s="14">
        <f t="shared" si="4"/>
        <v>0</v>
      </c>
      <c r="I17" s="13"/>
      <c r="J17" s="13" t="e">
        <f t="shared" si="5"/>
        <v>#DIV/0!</v>
      </c>
      <c r="K17" s="13" t="e">
        <f t="shared" si="6"/>
        <v>#DIV/0!</v>
      </c>
      <c r="L17" s="13" t="e">
        <f t="shared" si="7"/>
        <v>#DIV/0!</v>
      </c>
      <c r="M17" s="13"/>
      <c r="N17" s="13"/>
      <c r="O17" s="13"/>
      <c r="P17" s="13"/>
      <c r="R17" s="16">
        <f t="shared" si="8"/>
        <v>45108</v>
      </c>
      <c r="S17" s="17">
        <v>3519.95</v>
      </c>
      <c r="T17" s="17">
        <v>7470.85</v>
      </c>
      <c r="U17" s="17">
        <v>7717.39</v>
      </c>
      <c r="V17" s="17">
        <v>8022.64</v>
      </c>
      <c r="W17" s="17">
        <v>9837.02</v>
      </c>
      <c r="X17" s="17">
        <v>11610.62</v>
      </c>
      <c r="Y17" s="17">
        <v>13814.64</v>
      </c>
      <c r="Z17" s="17">
        <v>13855.47</v>
      </c>
      <c r="AA17" s="17">
        <v>13855.47</v>
      </c>
      <c r="AB17" s="17">
        <v>30959.67</v>
      </c>
      <c r="AC17" s="17">
        <v>30959.67</v>
      </c>
      <c r="AD17" s="17">
        <v>31067.06</v>
      </c>
      <c r="AE17" s="17">
        <v>31067.06</v>
      </c>
      <c r="AF17" s="17">
        <v>31067.06</v>
      </c>
      <c r="AG17" s="17">
        <v>31067.06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45139</v>
      </c>
      <c r="B18" s="13">
        <v>56244.41</v>
      </c>
      <c r="C18" s="13">
        <f>++'Completion Factors'!J20</f>
        <v>1</v>
      </c>
      <c r="D18" s="13">
        <f t="shared" si="1"/>
        <v>0</v>
      </c>
      <c r="E18" s="13">
        <f t="shared" si="2"/>
        <v>0</v>
      </c>
      <c r="F18" s="13"/>
      <c r="G18" s="13">
        <f t="shared" si="3"/>
        <v>56244.41</v>
      </c>
      <c r="H18" s="14">
        <f t="shared" si="4"/>
        <v>0</v>
      </c>
      <c r="I18" s="13"/>
      <c r="J18" s="13" t="e">
        <f t="shared" si="5"/>
        <v>#DIV/0!</v>
      </c>
      <c r="K18" s="13" t="e">
        <f t="shared" si="6"/>
        <v>#DIV/0!</v>
      </c>
      <c r="L18" s="13" t="e">
        <f t="shared" si="7"/>
        <v>#DIV/0!</v>
      </c>
      <c r="M18" s="13"/>
      <c r="N18" s="13"/>
      <c r="O18" s="13"/>
      <c r="P18" s="13"/>
      <c r="R18" s="16">
        <f t="shared" si="8"/>
        <v>45139</v>
      </c>
      <c r="S18" s="17">
        <v>34356.58</v>
      </c>
      <c r="T18" s="17">
        <v>35444.230000000003</v>
      </c>
      <c r="U18" s="17">
        <v>38487.170000000013</v>
      </c>
      <c r="V18" s="17">
        <v>55414.879999999997</v>
      </c>
      <c r="W18" s="17">
        <v>56244.41</v>
      </c>
      <c r="X18" s="17">
        <v>56244.41</v>
      </c>
      <c r="Y18" s="17">
        <v>56244.41</v>
      </c>
      <c r="Z18" s="17">
        <v>56244.41</v>
      </c>
      <c r="AA18" s="17">
        <v>56244.41</v>
      </c>
      <c r="AB18" s="17">
        <v>56244.41</v>
      </c>
      <c r="AC18" s="17">
        <v>56244.41</v>
      </c>
      <c r="AD18" s="17">
        <v>56244.41</v>
      </c>
      <c r="AE18" s="17">
        <v>56244.41</v>
      </c>
      <c r="AF18" s="17">
        <v>56244.41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45170</v>
      </c>
      <c r="B19" s="13">
        <v>41260.410000000003</v>
      </c>
      <c r="C19" s="13">
        <f>++'Completion Factors'!J19</f>
        <v>1</v>
      </c>
      <c r="D19" s="13">
        <f t="shared" si="1"/>
        <v>0</v>
      </c>
      <c r="E19" s="13">
        <f t="shared" si="2"/>
        <v>0</v>
      </c>
      <c r="F19" s="13"/>
      <c r="G19" s="13">
        <f t="shared" si="3"/>
        <v>41260.410000000003</v>
      </c>
      <c r="H19" s="14">
        <f t="shared" si="4"/>
        <v>0</v>
      </c>
      <c r="I19" s="13"/>
      <c r="J19" s="13" t="e">
        <f t="shared" si="5"/>
        <v>#DIV/0!</v>
      </c>
      <c r="K19" s="13" t="e">
        <f t="shared" si="6"/>
        <v>#DIV/0!</v>
      </c>
      <c r="L19" s="13" t="e">
        <f t="shared" si="7"/>
        <v>#DIV/0!</v>
      </c>
      <c r="M19" s="13" t="e">
        <f t="shared" ref="M19:M31" si="9">SUM(G8:G19)/SUM(I8:I19)*100</f>
        <v>#DIV/0!</v>
      </c>
      <c r="N19" s="18"/>
      <c r="O19" s="13"/>
      <c r="P19" s="13"/>
      <c r="R19" s="16">
        <f t="shared" si="8"/>
        <v>45170</v>
      </c>
      <c r="S19" s="17">
        <v>31374.58</v>
      </c>
      <c r="T19" s="17">
        <v>36507.980000000003</v>
      </c>
      <c r="U19" s="17">
        <v>39307.410000000003</v>
      </c>
      <c r="V19" s="17">
        <v>39413.410000000003</v>
      </c>
      <c r="W19" s="17">
        <v>39735.410000000003</v>
      </c>
      <c r="X19" s="17">
        <v>39735.410000000003</v>
      </c>
      <c r="Y19" s="17">
        <v>39735.410000000003</v>
      </c>
      <c r="Z19" s="17">
        <v>39760.410000000003</v>
      </c>
      <c r="AA19" s="17">
        <v>39760.410000000003</v>
      </c>
      <c r="AB19" s="17">
        <v>41260.410000000003</v>
      </c>
      <c r="AC19" s="17">
        <v>41260.410000000003</v>
      </c>
      <c r="AD19" s="17">
        <v>41260.410000000003</v>
      </c>
      <c r="AE19" s="17">
        <v>41260.410000000003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45200</v>
      </c>
      <c r="B20" s="13">
        <v>38989.980000000003</v>
      </c>
      <c r="C20" s="13">
        <f>++'Completion Factors'!J18</f>
        <v>1</v>
      </c>
      <c r="D20" s="13">
        <f t="shared" si="1"/>
        <v>0</v>
      </c>
      <c r="E20" s="13">
        <f t="shared" si="2"/>
        <v>0</v>
      </c>
      <c r="F20" s="13"/>
      <c r="G20" s="13">
        <f t="shared" si="3"/>
        <v>38989.980000000003</v>
      </c>
      <c r="H20" s="14">
        <f t="shared" si="4"/>
        <v>0</v>
      </c>
      <c r="I20" s="13"/>
      <c r="J20" s="13" t="e">
        <f t="shared" si="5"/>
        <v>#DIV/0!</v>
      </c>
      <c r="K20" s="13" t="e">
        <f t="shared" si="6"/>
        <v>#DIV/0!</v>
      </c>
      <c r="L20" s="13" t="e">
        <f t="shared" si="7"/>
        <v>#DIV/0!</v>
      </c>
      <c r="M20" s="13" t="e">
        <f t="shared" si="9"/>
        <v>#DIV/0!</v>
      </c>
      <c r="N20" s="18" t="e">
        <f t="shared" ref="N20:N31" si="10">J20/J8</f>
        <v>#DIV/0!</v>
      </c>
      <c r="O20" s="18" t="e">
        <f t="shared" ref="O20:O31" si="11">I20/I8</f>
        <v>#DIV/0!</v>
      </c>
      <c r="P20" s="13"/>
      <c r="R20" s="16">
        <f t="shared" si="8"/>
        <v>45200</v>
      </c>
      <c r="S20" s="17">
        <v>32502.53</v>
      </c>
      <c r="T20" s="17">
        <v>36381.629999999997</v>
      </c>
      <c r="U20" s="17">
        <v>36604.629999999997</v>
      </c>
      <c r="V20" s="17">
        <v>36884.629999999997</v>
      </c>
      <c r="W20" s="17">
        <v>36884.629999999997</v>
      </c>
      <c r="X20" s="17">
        <v>36914.980000000003</v>
      </c>
      <c r="Y20" s="17">
        <v>36939.980000000003</v>
      </c>
      <c r="Z20" s="17">
        <v>37339.980000000003</v>
      </c>
      <c r="AA20" s="17">
        <v>37339.980000000003</v>
      </c>
      <c r="AB20" s="17">
        <v>37339.980000000003</v>
      </c>
      <c r="AC20" s="17">
        <v>38989.980000000003</v>
      </c>
      <c r="AD20" s="17">
        <v>38989.980000000003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45231</v>
      </c>
      <c r="B21" s="13">
        <v>36772.070000000007</v>
      </c>
      <c r="C21" s="13">
        <f>++'Completion Factors'!J17</f>
        <v>1</v>
      </c>
      <c r="D21" s="13">
        <f t="shared" si="1"/>
        <v>0</v>
      </c>
      <c r="E21" s="13">
        <f t="shared" si="2"/>
        <v>0</v>
      </c>
      <c r="F21" s="13"/>
      <c r="G21" s="13">
        <f t="shared" si="3"/>
        <v>36772.070000000007</v>
      </c>
      <c r="H21" s="14">
        <f t="shared" si="4"/>
        <v>0</v>
      </c>
      <c r="I21" s="13"/>
      <c r="J21" s="13" t="e">
        <f t="shared" si="5"/>
        <v>#DIV/0!</v>
      </c>
      <c r="K21" s="13" t="e">
        <f t="shared" si="6"/>
        <v>#DIV/0!</v>
      </c>
      <c r="L21" s="13" t="e">
        <f t="shared" si="7"/>
        <v>#DIV/0!</v>
      </c>
      <c r="M21" s="13" t="e">
        <f t="shared" si="9"/>
        <v>#DIV/0!</v>
      </c>
      <c r="N21" s="18" t="e">
        <f t="shared" si="10"/>
        <v>#DIV/0!</v>
      </c>
      <c r="O21" s="18" t="e">
        <f t="shared" si="11"/>
        <v>#DIV/0!</v>
      </c>
      <c r="P21" s="13"/>
      <c r="R21" s="16">
        <f t="shared" si="8"/>
        <v>45231</v>
      </c>
      <c r="S21" s="17">
        <v>31751.08</v>
      </c>
      <c r="T21" s="17">
        <v>33209.18</v>
      </c>
      <c r="U21" s="17">
        <v>33535.18</v>
      </c>
      <c r="V21" s="17">
        <v>33789.06</v>
      </c>
      <c r="W21" s="17">
        <v>35484.06</v>
      </c>
      <c r="X21" s="17">
        <v>35602.070000000007</v>
      </c>
      <c r="Y21" s="17">
        <v>35602.070000000007</v>
      </c>
      <c r="Z21" s="17">
        <v>36102.070000000007</v>
      </c>
      <c r="AA21" s="17">
        <v>36102.070000000007</v>
      </c>
      <c r="AB21" s="17">
        <v>36772.070000000007</v>
      </c>
      <c r="AC21" s="17">
        <v>36772.070000000007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45261</v>
      </c>
      <c r="B22" s="13">
        <v>37365.79</v>
      </c>
      <c r="C22" s="13">
        <f>++'Completion Factors'!J16</f>
        <v>1</v>
      </c>
      <c r="D22" s="13">
        <f t="shared" si="1"/>
        <v>0</v>
      </c>
      <c r="E22" s="13">
        <f t="shared" si="2"/>
        <v>0</v>
      </c>
      <c r="F22" s="13"/>
      <c r="G22" s="13">
        <f t="shared" si="3"/>
        <v>37365.79</v>
      </c>
      <c r="H22" s="14">
        <f t="shared" si="4"/>
        <v>0</v>
      </c>
      <c r="I22" s="13">
        <v>66947.350000000006</v>
      </c>
      <c r="J22" s="13">
        <f t="shared" si="5"/>
        <v>55.813695388988506</v>
      </c>
      <c r="K22" s="13">
        <f t="shared" si="6"/>
        <v>55.813695388988506</v>
      </c>
      <c r="L22" s="13">
        <f t="shared" si="7"/>
        <v>0</v>
      </c>
      <c r="M22" s="13">
        <f t="shared" si="9"/>
        <v>741.97492507171683</v>
      </c>
      <c r="N22" s="18" t="e">
        <f t="shared" si="10"/>
        <v>#DIV/0!</v>
      </c>
      <c r="O22" s="18" t="e">
        <f t="shared" si="11"/>
        <v>#DIV/0!</v>
      </c>
      <c r="P22" s="13"/>
      <c r="R22" s="16">
        <f t="shared" si="8"/>
        <v>45261</v>
      </c>
      <c r="S22" s="17">
        <v>30423.08</v>
      </c>
      <c r="T22" s="17">
        <v>32367.88</v>
      </c>
      <c r="U22" s="17">
        <v>32681.14</v>
      </c>
      <c r="V22" s="17">
        <v>34136.07</v>
      </c>
      <c r="W22" s="17">
        <v>36369.82</v>
      </c>
      <c r="X22" s="17">
        <v>37365.79</v>
      </c>
      <c r="Y22" s="17">
        <v>37365.79</v>
      </c>
      <c r="Z22" s="17">
        <v>37365.79</v>
      </c>
      <c r="AA22" s="17">
        <v>37365.79</v>
      </c>
      <c r="AB22" s="17">
        <v>37365.79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45292</v>
      </c>
      <c r="B23" s="13">
        <v>41405.510000000009</v>
      </c>
      <c r="C23" s="13">
        <f>++'Completion Factors'!J15</f>
        <v>0.99896354771302509</v>
      </c>
      <c r="D23" s="13">
        <f t="shared" si="1"/>
        <v>42.959360860673542</v>
      </c>
      <c r="E23" s="13">
        <f t="shared" si="2"/>
        <v>42.959360860673542</v>
      </c>
      <c r="F23" s="13"/>
      <c r="G23" s="13">
        <f t="shared" si="3"/>
        <v>41448.469360860683</v>
      </c>
      <c r="H23" s="14">
        <f t="shared" si="4"/>
        <v>42.959360860673769</v>
      </c>
      <c r="I23" s="13">
        <v>74898.138333333336</v>
      </c>
      <c r="J23" s="13">
        <f t="shared" si="5"/>
        <v>55.339785852079167</v>
      </c>
      <c r="K23" s="13">
        <f t="shared" si="6"/>
        <v>55.282428804472076</v>
      </c>
      <c r="L23" s="13">
        <f t="shared" si="7"/>
        <v>5.735704760709126E-2</v>
      </c>
      <c r="M23" s="13">
        <f t="shared" si="9"/>
        <v>352.05386877540138</v>
      </c>
      <c r="N23" s="18" t="e">
        <f t="shared" si="10"/>
        <v>#DIV/0!</v>
      </c>
      <c r="O23" s="18" t="e">
        <f t="shared" si="11"/>
        <v>#DIV/0!</v>
      </c>
      <c r="P23" s="13"/>
      <c r="R23" s="16">
        <f t="shared" si="8"/>
        <v>45292</v>
      </c>
      <c r="S23" s="17">
        <v>34519.58</v>
      </c>
      <c r="T23" s="17">
        <v>39689.26</v>
      </c>
      <c r="U23" s="17">
        <v>39976.76</v>
      </c>
      <c r="V23" s="17">
        <v>40421.510000000009</v>
      </c>
      <c r="W23" s="17">
        <v>40421.510000000009</v>
      </c>
      <c r="X23" s="17">
        <v>41405.510000000009</v>
      </c>
      <c r="Y23" s="17">
        <v>41405.510000000009</v>
      </c>
      <c r="Z23" s="17">
        <v>41405.510000000009</v>
      </c>
      <c r="AA23" s="17">
        <v>41405.510000000009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45323</v>
      </c>
      <c r="B24" s="13">
        <v>41749.500000000007</v>
      </c>
      <c r="C24" s="13">
        <f>++'Completion Factors'!J14</f>
        <v>0.99896354771302509</v>
      </c>
      <c r="D24" s="13">
        <f t="shared" si="1"/>
        <v>43.316259991790709</v>
      </c>
      <c r="E24" s="13">
        <f t="shared" si="2"/>
        <v>43.316259991790709</v>
      </c>
      <c r="F24" s="19">
        <v>0</v>
      </c>
      <c r="G24" s="13">
        <f t="shared" si="3"/>
        <v>41792.8162599918</v>
      </c>
      <c r="H24" s="14">
        <f t="shared" si="4"/>
        <v>43.316259991792322</v>
      </c>
      <c r="I24" s="13">
        <v>76192.547500000001</v>
      </c>
      <c r="J24" s="13">
        <f t="shared" si="5"/>
        <v>54.851580149609518</v>
      </c>
      <c r="K24" s="13">
        <f t="shared" si="6"/>
        <v>54.794729103919259</v>
      </c>
      <c r="L24" s="13">
        <f t="shared" si="7"/>
        <v>5.6851045690258672E-2</v>
      </c>
      <c r="M24" s="13">
        <f t="shared" si="9"/>
        <v>230.45358288080604</v>
      </c>
      <c r="N24" s="18" t="e">
        <f t="shared" si="10"/>
        <v>#DIV/0!</v>
      </c>
      <c r="O24" s="18" t="e">
        <f t="shared" si="11"/>
        <v>#DIV/0!</v>
      </c>
      <c r="P24" s="13"/>
      <c r="R24" s="16">
        <f t="shared" si="8"/>
        <v>45323</v>
      </c>
      <c r="S24" s="17">
        <v>32411.4</v>
      </c>
      <c r="T24" s="17">
        <v>35754.699999999997</v>
      </c>
      <c r="U24" s="17">
        <v>39109.699999999997</v>
      </c>
      <c r="V24" s="17">
        <v>41659.699999999997</v>
      </c>
      <c r="W24" s="17">
        <v>41659.699999999997</v>
      </c>
      <c r="X24" s="17">
        <v>41749.500000000007</v>
      </c>
      <c r="Y24" s="17">
        <v>41749.500000000007</v>
      </c>
      <c r="Z24" s="17">
        <v>41749.500000000007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45352</v>
      </c>
      <c r="B25" s="13">
        <v>36619.100000000013</v>
      </c>
      <c r="C25" s="13">
        <f>++'Completion Factors'!J13</f>
        <v>0.99896354771302509</v>
      </c>
      <c r="D25" s="13">
        <f t="shared" si="1"/>
        <v>37.993328213880005</v>
      </c>
      <c r="E25" s="13">
        <f t="shared" si="2"/>
        <v>37.993328213880005</v>
      </c>
      <c r="F25" s="19">
        <v>0</v>
      </c>
      <c r="G25" s="13">
        <f t="shared" si="3"/>
        <v>36657.093328213894</v>
      </c>
      <c r="H25" s="14">
        <f t="shared" si="4"/>
        <v>37.993328213880886</v>
      </c>
      <c r="I25" s="13">
        <v>61517.369166666671</v>
      </c>
      <c r="J25" s="13">
        <f t="shared" si="5"/>
        <v>59.588200576166095</v>
      </c>
      <c r="K25" s="13">
        <f t="shared" si="6"/>
        <v>59.526440249402214</v>
      </c>
      <c r="L25" s="13">
        <f t="shared" si="7"/>
        <v>6.1760326763881324E-2</v>
      </c>
      <c r="M25" s="13">
        <f t="shared" si="9"/>
        <v>179.72310674839798</v>
      </c>
      <c r="N25" s="18" t="e">
        <f t="shared" si="10"/>
        <v>#DIV/0!</v>
      </c>
      <c r="O25" s="18" t="e">
        <f t="shared" si="11"/>
        <v>#DIV/0!</v>
      </c>
      <c r="P25" s="13"/>
      <c r="R25" s="16">
        <f t="shared" si="8"/>
        <v>45352</v>
      </c>
      <c r="S25" s="17">
        <v>31718</v>
      </c>
      <c r="T25" s="17">
        <v>35250.6</v>
      </c>
      <c r="U25" s="17">
        <v>36289.100000000013</v>
      </c>
      <c r="V25" s="17">
        <v>36289.100000000013</v>
      </c>
      <c r="W25" s="17">
        <v>36619.100000000013</v>
      </c>
      <c r="X25" s="17">
        <v>36619.100000000013</v>
      </c>
      <c r="Y25" s="17">
        <v>36619.100000000013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45383</v>
      </c>
      <c r="B26" s="13">
        <v>71389.919999999998</v>
      </c>
      <c r="C26" s="13">
        <f>++'Completion Factors'!J12</f>
        <v>0.75366426787373442</v>
      </c>
      <c r="D26" s="13">
        <f t="shared" si="1"/>
        <v>23333.848981920681</v>
      </c>
      <c r="E26" s="13">
        <f t="shared" si="2"/>
        <v>23333.848981920681</v>
      </c>
      <c r="F26" s="19">
        <v>0</v>
      </c>
      <c r="G26" s="13">
        <f t="shared" si="3"/>
        <v>94723.768981920672</v>
      </c>
      <c r="H26" s="14">
        <f t="shared" si="4"/>
        <v>23333.848981920673</v>
      </c>
      <c r="I26" s="13">
        <v>72644.10897500001</v>
      </c>
      <c r="J26" s="13">
        <f t="shared" si="5"/>
        <v>130.39428842677282</v>
      </c>
      <c r="K26" s="13">
        <f t="shared" si="6"/>
        <v>98.273515922080307</v>
      </c>
      <c r="L26" s="13">
        <f t="shared" si="7"/>
        <v>32.120772504692511</v>
      </c>
      <c r="M26" s="13">
        <f t="shared" si="9"/>
        <v>159.17881362288927</v>
      </c>
      <c r="N26" s="18" t="e">
        <f t="shared" si="10"/>
        <v>#DIV/0!</v>
      </c>
      <c r="O26" s="18" t="e">
        <f t="shared" si="11"/>
        <v>#DIV/0!</v>
      </c>
      <c r="P26" s="13"/>
      <c r="R26" s="16">
        <f t="shared" si="8"/>
        <v>45383</v>
      </c>
      <c r="S26" s="17">
        <v>35575.68</v>
      </c>
      <c r="T26" s="17">
        <v>68789.919999999998</v>
      </c>
      <c r="U26" s="17">
        <v>71289.920000000013</v>
      </c>
      <c r="V26" s="17">
        <v>71289.919999999998</v>
      </c>
      <c r="W26" s="17">
        <v>71289.919999999998</v>
      </c>
      <c r="X26" s="17">
        <v>71389.919999999998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45413</v>
      </c>
      <c r="B27" s="13">
        <v>36362.100000000013</v>
      </c>
      <c r="C27" s="13">
        <f>++'Completion Factors'!J11</f>
        <v>0.74177841126330613</v>
      </c>
      <c r="D27" s="13">
        <f t="shared" si="1"/>
        <v>12658.064846901554</v>
      </c>
      <c r="E27" s="13">
        <f t="shared" si="2"/>
        <v>12658.064846901554</v>
      </c>
      <c r="F27" s="19">
        <v>0</v>
      </c>
      <c r="G27" s="13">
        <f t="shared" si="3"/>
        <v>49020.164846901564</v>
      </c>
      <c r="H27" s="14">
        <f t="shared" si="4"/>
        <v>12658.06484690155</v>
      </c>
      <c r="I27" s="13">
        <v>68774.067500000005</v>
      </c>
      <c r="J27" s="13">
        <f t="shared" si="5"/>
        <v>71.277105788314131</v>
      </c>
      <c r="K27" s="13">
        <f t="shared" si="6"/>
        <v>52.871818291102258</v>
      </c>
      <c r="L27" s="13">
        <f t="shared" si="7"/>
        <v>18.405287497211873</v>
      </c>
      <c r="M27" s="13">
        <f t="shared" si="9"/>
        <v>128.49833732618998</v>
      </c>
      <c r="N27" s="18" t="e">
        <f t="shared" si="10"/>
        <v>#DIV/0!</v>
      </c>
      <c r="O27" s="18" t="e">
        <f t="shared" si="11"/>
        <v>#DIV/0!</v>
      </c>
      <c r="P27" s="13"/>
      <c r="R27" s="16">
        <f t="shared" si="8"/>
        <v>45413</v>
      </c>
      <c r="S27" s="17">
        <v>2105</v>
      </c>
      <c r="T27" s="17">
        <v>35591.769999999997</v>
      </c>
      <c r="U27" s="17">
        <v>35691.769999999997</v>
      </c>
      <c r="V27" s="17">
        <v>36362.100000000013</v>
      </c>
      <c r="W27" s="17">
        <v>36362.100000000013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45444</v>
      </c>
      <c r="B28" s="13">
        <v>33645.69</v>
      </c>
      <c r="C28" s="13">
        <f>++'Completion Factors'!J10</f>
        <v>0.72605389495808637</v>
      </c>
      <c r="D28" s="13">
        <f t="shared" si="1"/>
        <v>12694.795511674447</v>
      </c>
      <c r="E28" s="13">
        <f t="shared" si="2"/>
        <v>12694.795511674447</v>
      </c>
      <c r="F28" s="19">
        <v>0</v>
      </c>
      <c r="G28" s="13">
        <f t="shared" si="3"/>
        <v>46340.485511674451</v>
      </c>
      <c r="H28" s="14">
        <f t="shared" si="4"/>
        <v>12694.795511674449</v>
      </c>
      <c r="I28" s="13">
        <v>63530.447499999987</v>
      </c>
      <c r="J28" s="13">
        <f t="shared" si="5"/>
        <v>72.942167630212992</v>
      </c>
      <c r="K28" s="13">
        <f t="shared" si="6"/>
        <v>52.959944914601785</v>
      </c>
      <c r="L28" s="13">
        <f t="shared" si="7"/>
        <v>19.982222715611208</v>
      </c>
      <c r="M28" s="13">
        <f t="shared" si="9"/>
        <v>113.86541396914357</v>
      </c>
      <c r="N28" s="18" t="e">
        <f t="shared" si="10"/>
        <v>#DIV/0!</v>
      </c>
      <c r="O28" s="18" t="e">
        <f t="shared" si="11"/>
        <v>#DIV/0!</v>
      </c>
      <c r="P28" s="20"/>
      <c r="R28" s="16">
        <f t="shared" si="8"/>
        <v>45444</v>
      </c>
      <c r="S28" s="17">
        <v>33501.69</v>
      </c>
      <c r="T28" s="17">
        <v>33645.69</v>
      </c>
      <c r="U28" s="17">
        <v>33645.69</v>
      </c>
      <c r="V28" s="17">
        <v>33645.69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45474</v>
      </c>
      <c r="B29" s="13">
        <v>600</v>
      </c>
      <c r="C29" s="13">
        <f>++'Completion Factors'!J9</f>
        <v>0.66620714878740439</v>
      </c>
      <c r="D29" s="13">
        <f t="shared" si="1"/>
        <v>300.62077702421652</v>
      </c>
      <c r="E29" s="13">
        <f t="shared" si="2"/>
        <v>300.62077702421652</v>
      </c>
      <c r="F29" s="19">
        <v>0</v>
      </c>
      <c r="G29" s="13">
        <f t="shared" si="3"/>
        <v>900.62077702421652</v>
      </c>
      <c r="H29" s="14">
        <f t="shared" si="4"/>
        <v>300.62077702421652</v>
      </c>
      <c r="I29" s="13">
        <v>76526.119166666671</v>
      </c>
      <c r="J29" s="19">
        <v>0</v>
      </c>
      <c r="K29" s="13">
        <f t="shared" si="6"/>
        <v>0.78404603099401471</v>
      </c>
      <c r="L29" s="13">
        <f t="shared" si="7"/>
        <v>-0.78404603099401471</v>
      </c>
      <c r="M29" s="13">
        <f t="shared" si="9"/>
        <v>92.956872423707679</v>
      </c>
      <c r="N29" s="18" t="e">
        <f t="shared" si="10"/>
        <v>#DIV/0!</v>
      </c>
      <c r="O29" s="18" t="e">
        <f t="shared" si="11"/>
        <v>#DIV/0!</v>
      </c>
      <c r="P29" s="13"/>
      <c r="R29" s="16">
        <f t="shared" si="8"/>
        <v>45474</v>
      </c>
      <c r="S29" s="17"/>
      <c r="T29" s="17"/>
      <c r="U29" s="17">
        <v>600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45505</v>
      </c>
      <c r="B30" s="13">
        <v>31669.5</v>
      </c>
      <c r="C30" s="13">
        <f>++'Completion Factors'!J8</f>
        <v>0.33435871381665561</v>
      </c>
      <c r="D30" s="13">
        <f t="shared" si="1"/>
        <v>63047.636689806313</v>
      </c>
      <c r="E30" s="13">
        <f t="shared" si="2"/>
        <v>63047.636689806313</v>
      </c>
      <c r="F30" s="13">
        <f>ROUND(+I30*J30/100,0)-D30-B30</f>
        <v>-28652.136689806313</v>
      </c>
      <c r="G30" s="13">
        <f t="shared" si="3"/>
        <v>66065</v>
      </c>
      <c r="H30" s="14">
        <f t="shared" si="4"/>
        <v>34395.5</v>
      </c>
      <c r="I30" s="13">
        <v>62919.23583333334</v>
      </c>
      <c r="J30" s="19">
        <v>105</v>
      </c>
      <c r="K30" s="13">
        <f t="shared" si="6"/>
        <v>50.333573795920351</v>
      </c>
      <c r="L30" s="13">
        <f t="shared" si="7"/>
        <v>54.666426204079649</v>
      </c>
      <c r="M30" s="13">
        <f t="shared" si="9"/>
        <v>85.157014769626969</v>
      </c>
      <c r="N30" s="18" t="e">
        <f t="shared" si="10"/>
        <v>#DIV/0!</v>
      </c>
      <c r="O30" s="18" t="e">
        <f t="shared" si="11"/>
        <v>#DIV/0!</v>
      </c>
      <c r="P30" s="13"/>
      <c r="R30" s="16">
        <f t="shared" si="8"/>
        <v>45505</v>
      </c>
      <c r="S30" s="17">
        <v>30849</v>
      </c>
      <c r="T30" s="17">
        <v>31669.5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45536</v>
      </c>
      <c r="B31" s="13">
        <v>32039.599999999999</v>
      </c>
      <c r="C31" s="13">
        <f>+'Completion Factors'!J7</f>
        <v>5.5752819359247287E-2</v>
      </c>
      <c r="D31" s="13">
        <f t="shared" si="1"/>
        <v>542632.68327146186</v>
      </c>
      <c r="E31" s="13">
        <f t="shared" si="2"/>
        <v>542632.68327146186</v>
      </c>
      <c r="F31" s="13">
        <f>ROUND(+I31*J31/100,0)-D31-B31</f>
        <v>-506592.28327146184</v>
      </c>
      <c r="G31" s="13">
        <f t="shared" si="3"/>
        <v>68080</v>
      </c>
      <c r="H31" s="14">
        <f t="shared" si="4"/>
        <v>36040.400000000001</v>
      </c>
      <c r="I31" s="13">
        <v>61890.522499999999</v>
      </c>
      <c r="J31" s="19">
        <v>110</v>
      </c>
      <c r="K31" s="13">
        <f t="shared" si="6"/>
        <v>51.768184700654288</v>
      </c>
      <c r="L31" s="13">
        <f t="shared" si="7"/>
        <v>58.231815299345712</v>
      </c>
      <c r="M31" s="13">
        <f t="shared" si="9"/>
        <v>81.382878685979904</v>
      </c>
      <c r="N31" s="18" t="e">
        <f t="shared" si="10"/>
        <v>#DIV/0!</v>
      </c>
      <c r="O31" s="18" t="e">
        <f t="shared" si="11"/>
        <v>#DIV/0!</v>
      </c>
      <c r="P31" s="13"/>
      <c r="R31" s="16">
        <f t="shared" si="8"/>
        <v>45536</v>
      </c>
      <c r="S31" s="17">
        <v>32039.599999999999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119547.49906658725</v>
      </c>
      <c r="I33" s="13"/>
      <c r="J33" s="22">
        <f>SUM(G20:G31)/SUM(I20:I31)</f>
        <v>0.81382878685979909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128513.56149658129</v>
      </c>
      <c r="I36" s="26"/>
      <c r="J36" s="27" t="e">
        <f>(H36-I36)/I36</f>
        <v>#DIV/0!</v>
      </c>
      <c r="K36" s="27" t="e">
        <f>(VLOOKUP(DATE(YEAR(H4),MONTH(H4),DAY(1)),[1]Premium!$B$3:$D$200,3,FALSE)-VLOOKUP(DATE(YEAR(H4),MONTH(H4)-3,DAY(1)),[1]Premium!$B$3:$D$200,3,FALSE))/VLOOKUP(DATE(YEAR(H4),MONTH(H4),DAY(1)),[1]Premium!$B$3:$D$200,3,FALSE)</f>
        <v>#DIV/0!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2024-10-16T00:15:02Z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