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93F5EB21-2C26-4AC9-84BE-5C947EDA9E4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<sst xmlns="http://schemas.openxmlformats.org/spreadsheetml/2006/main" count="137" uniqueCount="65">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</sst>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7.8172385529135816E-2</c:v>
                </c:pt>
                <c:pt idx="1">
                  <c:v>0.30433825104442558</c:v>
                </c:pt>
                <c:pt idx="2">
                  <c:v>0.51342649733033052</c:v>
                </c:pt>
                <c:pt idx="3">
                  <c:v>0.64662318393371321</c:v>
                </c:pt>
                <c:pt idx="4">
                  <c:v>0.72608453414053331</c:v>
                </c:pt>
                <c:pt idx="5">
                  <c:v>0.82976543068174247</c:v>
                </c:pt>
                <c:pt idx="6">
                  <c:v>0.84056123042166209</c:v>
                </c:pt>
                <c:pt idx="7">
                  <c:v>0.85777679752687919</c:v>
                </c:pt>
                <c:pt idx="8">
                  <c:v>0.86037561198734369</c:v>
                </c:pt>
                <c:pt idx="9">
                  <c:v>0.87227519883670646</c:v>
                </c:pt>
                <c:pt idx="10">
                  <c:v>0.88612601048722495</c:v>
                </c:pt>
                <c:pt idx="11">
                  <c:v>0.90412948213616062</c:v>
                </c:pt>
                <c:pt idx="12">
                  <c:v>0.90682569470416252</c:v>
                </c:pt>
                <c:pt idx="13">
                  <c:v>0.92503721542273865</c:v>
                </c:pt>
                <c:pt idx="14">
                  <c:v>0.98991827759373641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F-406F-BADB-0D8EB4CAC8B5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4.3821798900055532E-2</c:v>
                </c:pt>
                <c:pt idx="1">
                  <c:v>0.37192347271585591</c:v>
                </c:pt>
                <c:pt idx="2">
                  <c:v>0.58071973323787573</c:v>
                </c:pt>
                <c:pt idx="3">
                  <c:v>0.71406951265123741</c:v>
                </c:pt>
                <c:pt idx="4">
                  <c:v>0.76231224544897724</c:v>
                </c:pt>
                <c:pt idx="5">
                  <c:v>0.83522792306257643</c:v>
                </c:pt>
                <c:pt idx="6">
                  <c:v>0.83627109752133866</c:v>
                </c:pt>
                <c:pt idx="7">
                  <c:v>0.84493937411968278</c:v>
                </c:pt>
                <c:pt idx="8">
                  <c:v>0.84882861298795764</c:v>
                </c:pt>
                <c:pt idx="9">
                  <c:v>0.86572371202768039</c:v>
                </c:pt>
                <c:pt idx="10">
                  <c:v>0.88350712410705767</c:v>
                </c:pt>
                <c:pt idx="11">
                  <c:v>0.90412948213616062</c:v>
                </c:pt>
                <c:pt idx="12">
                  <c:v>0.90682569470416252</c:v>
                </c:pt>
                <c:pt idx="13">
                  <c:v>0.92503721542273865</c:v>
                </c:pt>
                <c:pt idx="14">
                  <c:v>0.98991827759373641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F-406F-BADB-0D8EB4CAC8B5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0.49513829980002949</c:v>
                </c:pt>
                <c:pt idx="1">
                  <c:v>0.49513829980002949</c:v>
                </c:pt>
                <c:pt idx="2">
                  <c:v>0.56852836399963869</c:v>
                </c:pt>
                <c:pt idx="3">
                  <c:v>0.6433741201870582</c:v>
                </c:pt>
                <c:pt idx="4">
                  <c:v>0.68680646445658411</c:v>
                </c:pt>
                <c:pt idx="5">
                  <c:v>0.75865477693678862</c:v>
                </c:pt>
                <c:pt idx="6">
                  <c:v>0.76029855908949118</c:v>
                </c:pt>
                <c:pt idx="7">
                  <c:v>0.77203938194599853</c:v>
                </c:pt>
                <c:pt idx="8">
                  <c:v>0.77712608510522174</c:v>
                </c:pt>
                <c:pt idx="9">
                  <c:v>0.78946246668978315</c:v>
                </c:pt>
                <c:pt idx="10">
                  <c:v>0.82272179091807696</c:v>
                </c:pt>
                <c:pt idx="11">
                  <c:v>0.82272179091807696</c:v>
                </c:pt>
                <c:pt idx="12">
                  <c:v>0.82272179091807696</c:v>
                </c:pt>
                <c:pt idx="13">
                  <c:v>0.85778359774095181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F-406F-BADB-0D8EB4CAC8B5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0.32813240941015559</c:v>
                </c:pt>
                <c:pt idx="1">
                  <c:v>0.32813240941015559</c:v>
                </c:pt>
                <c:pt idx="2">
                  <c:v>0.32813240941015559</c:v>
                </c:pt>
                <c:pt idx="3">
                  <c:v>0.6284931956280454</c:v>
                </c:pt>
                <c:pt idx="4">
                  <c:v>0.6284931956280454</c:v>
                </c:pt>
                <c:pt idx="5">
                  <c:v>0.87028048617852882</c:v>
                </c:pt>
                <c:pt idx="6">
                  <c:v>0.875052109576686</c:v>
                </c:pt>
                <c:pt idx="7">
                  <c:v>0.89839374853990517</c:v>
                </c:pt>
                <c:pt idx="8">
                  <c:v>0.90738522288561063</c:v>
                </c:pt>
                <c:pt idx="9">
                  <c:v>0.93178644474222438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F-406F-BADB-0D8EB4CAC8B5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2.5710222403091031E-2</c:v>
                </c:pt>
                <c:pt idx="1">
                  <c:v>0.20930547984882331</c:v>
                </c:pt>
                <c:pt idx="2">
                  <c:v>0.35661154747767299</c:v>
                </c:pt>
                <c:pt idx="3">
                  <c:v>0.55788326477132699</c:v>
                </c:pt>
                <c:pt idx="4">
                  <c:v>0.65088767255274471</c:v>
                </c:pt>
                <c:pt idx="5">
                  <c:v>0.80413836322521104</c:v>
                </c:pt>
                <c:pt idx="6">
                  <c:v>0.84248296062751993</c:v>
                </c:pt>
                <c:pt idx="7">
                  <c:v>0.85880002235125596</c:v>
                </c:pt>
                <c:pt idx="8">
                  <c:v>0.86136762393966892</c:v>
                </c:pt>
                <c:pt idx="9">
                  <c:v>0.87541510368763531</c:v>
                </c:pt>
                <c:pt idx="10">
                  <c:v>0.89148020429188624</c:v>
                </c:pt>
                <c:pt idx="11">
                  <c:v>0.90308325660107902</c:v>
                </c:pt>
                <c:pt idx="12">
                  <c:v>0.90470249729713992</c:v>
                </c:pt>
                <c:pt idx="13">
                  <c:v>0.93840740768289699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F-406F-BADB-0D8EB4CAC8B5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2.98212427807347E-2</c:v>
                </c:pt>
                <c:pt idx="1">
                  <c:v>0.25309824001085091</c:v>
                </c:pt>
                <c:pt idx="2">
                  <c:v>0.42993726796415971</c:v>
                </c:pt>
                <c:pt idx="3">
                  <c:v>0.65621825873308104</c:v>
                </c:pt>
                <c:pt idx="4">
                  <c:v>0.7024505499372784</c:v>
                </c:pt>
                <c:pt idx="5">
                  <c:v>0.82941408929484317</c:v>
                </c:pt>
                <c:pt idx="6">
                  <c:v>0.84172724382713016</c:v>
                </c:pt>
                <c:pt idx="7">
                  <c:v>0.85104947862128566</c:v>
                </c:pt>
                <c:pt idx="8">
                  <c:v>0.85444205110421501</c:v>
                </c:pt>
                <c:pt idx="9">
                  <c:v>0.87186022000665164</c:v>
                </c:pt>
                <c:pt idx="10">
                  <c:v>0.89052672739987704</c:v>
                </c:pt>
                <c:pt idx="11">
                  <c:v>0.90308325660107902</c:v>
                </c:pt>
                <c:pt idx="12">
                  <c:v>0.90470249729713992</c:v>
                </c:pt>
                <c:pt idx="13">
                  <c:v>0.93840740768289699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F-406F-BADB-0D8EB4CAC8B5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0.30111710848342499</c:v>
                </c:pt>
                <c:pt idx="1">
                  <c:v>0.30111710848342499</c:v>
                </c:pt>
                <c:pt idx="2">
                  <c:v>0.34574909096614609</c:v>
                </c:pt>
                <c:pt idx="3">
                  <c:v>0.64478728746655634</c:v>
                </c:pt>
                <c:pt idx="4">
                  <c:v>0.6972802972723533</c:v>
                </c:pt>
                <c:pt idx="5">
                  <c:v>0.76457921082447688</c:v>
                </c:pt>
                <c:pt idx="6">
                  <c:v>0.78728049380620124</c:v>
                </c:pt>
                <c:pt idx="7">
                  <c:v>0.79963918775984866</c:v>
                </c:pt>
                <c:pt idx="8">
                  <c:v>0.80415160226719218</c:v>
                </c:pt>
                <c:pt idx="9">
                  <c:v>0.82236564495527908</c:v>
                </c:pt>
                <c:pt idx="10">
                  <c:v>0.85757930429937701</c:v>
                </c:pt>
                <c:pt idx="11">
                  <c:v>0.85757930429937701</c:v>
                </c:pt>
                <c:pt idx="12">
                  <c:v>0.85757930429937701</c:v>
                </c:pt>
                <c:pt idx="13">
                  <c:v>0.91217311958622893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F-406F-BADB-0D8EB4CAC8B5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0.25567277475361322</c:v>
                </c:pt>
                <c:pt idx="1">
                  <c:v>0.25567277475361322</c:v>
                </c:pt>
                <c:pt idx="2">
                  <c:v>0.25567277475361322</c:v>
                </c:pt>
                <c:pt idx="3">
                  <c:v>0.69620699203741243</c:v>
                </c:pt>
                <c:pt idx="4">
                  <c:v>0.69620699203741243</c:v>
                </c:pt>
                <c:pt idx="5">
                  <c:v>0.79748224596699901</c:v>
                </c:pt>
                <c:pt idx="6">
                  <c:v>0.84483867387477818</c:v>
                </c:pt>
                <c:pt idx="7">
                  <c:v>0.87136315325097879</c:v>
                </c:pt>
                <c:pt idx="8">
                  <c:v>0.88119746801213883</c:v>
                </c:pt>
                <c:pt idx="9">
                  <c:v>0.92111573281135306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4F-406F-BADB-0D8EB4CAC8B5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0.39469623171824042</c:v>
                </c:pt>
                <c:pt idx="1">
                  <c:v>0.39469623171824042</c:v>
                </c:pt>
                <c:pt idx="2">
                  <c:v>0.41610514796537579</c:v>
                </c:pt>
                <c:pt idx="3">
                  <c:v>0.63584660404864002</c:v>
                </c:pt>
                <c:pt idx="4">
                  <c:v>0.65635718266139376</c:v>
                </c:pt>
                <c:pt idx="5">
                  <c:v>0.8106429556341076</c:v>
                </c:pt>
                <c:pt idx="6">
                  <c:v>0.81364917113710644</c:v>
                </c:pt>
                <c:pt idx="7">
                  <c:v>0.83043773702589452</c:v>
                </c:pt>
                <c:pt idx="8">
                  <c:v>0.83721934379233198</c:v>
                </c:pt>
                <c:pt idx="9">
                  <c:v>0.85474032280700474</c:v>
                </c:pt>
                <c:pt idx="10">
                  <c:v>0.90273984216064562</c:v>
                </c:pt>
                <c:pt idx="11">
                  <c:v>0.90273984216064562</c:v>
                </c:pt>
                <c:pt idx="12">
                  <c:v>0.90273984216064562</c:v>
                </c:pt>
                <c:pt idx="13">
                  <c:v>0.92344834864944336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4F-406F-BADB-0D8EB4CA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3.8931682714351221</c:v>
                </c:pt>
                <c:pt idx="1">
                  <c:v>1.687025852216596</c:v>
                </c:pt>
                <c:pt idx="2">
                  <c:v>1.2594269818483601</c:v>
                </c:pt>
                <c:pt idx="3">
                  <c:v>1.1228866396707571</c:v>
                </c:pt>
                <c:pt idx="4">
                  <c:v>1.1427945255216549</c:v>
                </c:pt>
                <c:pt idx="5">
                  <c:v>1.013010664629701</c:v>
                </c:pt>
                <c:pt idx="6">
                  <c:v>1.0204810387181209</c:v>
                </c:pt>
                <c:pt idx="7">
                  <c:v>1.0030297094395151</c:v>
                </c:pt>
                <c:pt idx="8">
                  <c:v>1.0138306882291519</c:v>
                </c:pt>
                <c:pt idx="9">
                  <c:v>1.0158789469985969</c:v>
                </c:pt>
                <c:pt idx="10">
                  <c:v>1.0203170558542081</c:v>
                </c:pt>
                <c:pt idx="11">
                  <c:v>1.002982108891783</c:v>
                </c:pt>
                <c:pt idx="12">
                  <c:v>1.0200827136074011</c:v>
                </c:pt>
                <c:pt idx="13">
                  <c:v>1.0701388669442311</c:v>
                </c:pt>
                <c:pt idx="14">
                  <c:v>1.0101843986866981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32E-828B-62499AB3423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1.561395759717314</c:v>
                </c:pt>
                <c:pt idx="2">
                  <c:v>1.229628462373499</c:v>
                </c:pt>
                <c:pt idx="3">
                  <c:v>1.067560275215534</c:v>
                </c:pt>
                <c:pt idx="4">
                  <c:v>1.095650670770288</c:v>
                </c:pt>
                <c:pt idx="5">
                  <c:v>1.00124896980807</c:v>
                </c:pt>
                <c:pt idx="6">
                  <c:v>1.0103653906299479</c:v>
                </c:pt>
                <c:pt idx="7">
                  <c:v>1.0046029797964231</c:v>
                </c:pt>
                <c:pt idx="8">
                  <c:v>1.0199040168783311</c:v>
                </c:pt>
                <c:pt idx="9">
                  <c:v>1.0205416714735991</c:v>
                </c:pt>
                <c:pt idx="10">
                  <c:v>1.0233414733921311</c:v>
                </c:pt>
                <c:pt idx="11">
                  <c:v>1.002982108891783</c:v>
                </c:pt>
                <c:pt idx="12">
                  <c:v>1.0200827136074011</c:v>
                </c:pt>
                <c:pt idx="13">
                  <c:v>1.0701388669442311</c:v>
                </c:pt>
                <c:pt idx="14">
                  <c:v>1.0101843986866981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32E-828B-62499AB3423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1.148221343873518</c:v>
                </c:pt>
                <c:pt idx="2">
                  <c:v>1.1316482359136391</c:v>
                </c:pt>
                <c:pt idx="3">
                  <c:v>1.0675071360608941</c:v>
                </c:pt>
                <c:pt idx="4">
                  <c:v>1.104612166889041</c:v>
                </c:pt>
                <c:pt idx="5">
                  <c:v>1.0021667063896169</c:v>
                </c:pt>
                <c:pt idx="6">
                  <c:v>1.0154423847265579</c:v>
                </c:pt>
                <c:pt idx="7">
                  <c:v>1.00658865762314</c:v>
                </c:pt>
                <c:pt idx="8">
                  <c:v>1.0158743630165119</c:v>
                </c:pt>
                <c:pt idx="9">
                  <c:v>1.042129075961965</c:v>
                </c:pt>
                <c:pt idx="10">
                  <c:v>1</c:v>
                </c:pt>
                <c:pt idx="11">
                  <c:v>1</c:v>
                </c:pt>
                <c:pt idx="12">
                  <c:v>1.04261684473405</c:v>
                </c:pt>
                <c:pt idx="13">
                  <c:v>1.165795198968117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9-432E-828B-62499AB3423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2">
                  <c:v>1.915364583333333</c:v>
                </c:pt>
                <c:pt idx="3">
                  <c:v>1</c:v>
                </c:pt>
                <c:pt idx="4">
                  <c:v>1.3847094801223241</c:v>
                </c:pt>
                <c:pt idx="5">
                  <c:v>1.005482856933986</c:v>
                </c:pt>
                <c:pt idx="6">
                  <c:v>1.0266745702430351</c:v>
                </c:pt>
                <c:pt idx="7">
                  <c:v>1.0100083892617451</c:v>
                </c:pt>
                <c:pt idx="8">
                  <c:v>1.026891799911634</c:v>
                </c:pt>
                <c:pt idx="9">
                  <c:v>1.0732072843972811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9-432E-828B-62499AB3423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8.1409439625718445</c:v>
                </c:pt>
                <c:pt idx="1">
                  <c:v>1.7037850501345959</c:v>
                </c:pt>
                <c:pt idx="2">
                  <c:v>1.5644004483793541</c:v>
                </c:pt>
                <c:pt idx="3">
                  <c:v>1.1667094420183759</c:v>
                </c:pt>
                <c:pt idx="4">
                  <c:v>1.235448752733979</c:v>
                </c:pt>
                <c:pt idx="5">
                  <c:v>1.047684079203133</c:v>
                </c:pt>
                <c:pt idx="6">
                  <c:v>1.019367824022912</c:v>
                </c:pt>
                <c:pt idx="7">
                  <c:v>1.002989754915683</c:v>
                </c:pt>
                <c:pt idx="8">
                  <c:v>1.016308344262717</c:v>
                </c:pt>
                <c:pt idx="9">
                  <c:v>1.018351408990521</c:v>
                </c:pt>
                <c:pt idx="10">
                  <c:v>1.0130154907011191</c:v>
                </c:pt>
                <c:pt idx="11">
                  <c:v>1.001793013749535</c:v>
                </c:pt>
                <c:pt idx="12">
                  <c:v>1.037255241901567</c:v>
                </c:pt>
                <c:pt idx="13">
                  <c:v>1.0577698762622669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99-432E-828B-62499AB3423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1.698697185510762</c:v>
                </c:pt>
                <c:pt idx="2">
                  <c:v>1.526311645046283</c:v>
                </c:pt>
                <c:pt idx="3">
                  <c:v>1.0704526132714669</c:v>
                </c:pt>
                <c:pt idx="4">
                  <c:v>1.1807437397107901</c:v>
                </c:pt>
                <c:pt idx="5">
                  <c:v>1.0148456057007129</c:v>
                </c:pt>
                <c:pt idx="6">
                  <c:v>1.011075125419215</c:v>
                </c:pt>
                <c:pt idx="7">
                  <c:v>1.003986339887577</c:v>
                </c:pt>
                <c:pt idx="8">
                  <c:v>1.0203854303283959</c:v>
                </c:pt>
                <c:pt idx="9">
                  <c:v>1.021409977155608</c:v>
                </c:pt>
                <c:pt idx="10">
                  <c:v>1.0141001149262121</c:v>
                </c:pt>
                <c:pt idx="11">
                  <c:v>1.001793013749535</c:v>
                </c:pt>
                <c:pt idx="12">
                  <c:v>1.037255241901567</c:v>
                </c:pt>
                <c:pt idx="13">
                  <c:v>1.0577698762622669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9-432E-828B-62499AB3423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1.148221343873518</c:v>
                </c:pt>
                <c:pt idx="2">
                  <c:v>1.8648994438851341</c:v>
                </c:pt>
                <c:pt idx="3">
                  <c:v>1.0814113597246131</c:v>
                </c:pt>
                <c:pt idx="4">
                  <c:v>1.09651629884766</c:v>
                </c:pt>
                <c:pt idx="5">
                  <c:v>1.0296912114014249</c:v>
                </c:pt>
                <c:pt idx="6">
                  <c:v>1.0156979552407019</c:v>
                </c:pt>
                <c:pt idx="7">
                  <c:v>1.0056430632420419</c:v>
                </c:pt>
                <c:pt idx="8">
                  <c:v>1.0226500110635051</c:v>
                </c:pt>
                <c:pt idx="9">
                  <c:v>1.0428199543112151</c:v>
                </c:pt>
                <c:pt idx="10">
                  <c:v>1</c:v>
                </c:pt>
                <c:pt idx="11">
                  <c:v>1</c:v>
                </c:pt>
                <c:pt idx="12">
                  <c:v>1.063660369382927</c:v>
                </c:pt>
                <c:pt idx="13">
                  <c:v>1.096283127103779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9-432E-828B-62499AB3423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2">
                  <c:v>2.723039215686275</c:v>
                </c:pt>
                <c:pt idx="3">
                  <c:v>1</c:v>
                </c:pt>
                <c:pt idx="4">
                  <c:v>1.145467160037003</c:v>
                </c:pt>
                <c:pt idx="5">
                  <c:v>1.059382422802851</c:v>
                </c:pt>
                <c:pt idx="6">
                  <c:v>1.0313959104814041</c:v>
                </c:pt>
                <c:pt idx="7">
                  <c:v>1.0112861264840829</c:v>
                </c:pt>
                <c:pt idx="8">
                  <c:v>1.045300022127009</c:v>
                </c:pt>
                <c:pt idx="9">
                  <c:v>1.08563990862243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99-432E-828B-62499AB3423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0.57411067193675891</c:v>
                </c:pt>
                <c:pt idx="2">
                  <c:v>1.523506409623486</c:v>
                </c:pt>
                <c:pt idx="3">
                  <c:v>1.033753568030447</c:v>
                </c:pt>
                <c:pt idx="4">
                  <c:v>1.2446608235056831</c:v>
                </c:pt>
                <c:pt idx="5">
                  <c:v>1.003824781661802</c:v>
                </c:pt>
                <c:pt idx="6">
                  <c:v>1.0210584774847959</c:v>
                </c:pt>
                <c:pt idx="7">
                  <c:v>1.0082985234424431</c:v>
                </c:pt>
                <c:pt idx="8">
                  <c:v>1.021383081464073</c:v>
                </c:pt>
                <c:pt idx="9">
                  <c:v>1.0576681801796231</c:v>
                </c:pt>
                <c:pt idx="10">
                  <c:v>1</c:v>
                </c:pt>
                <c:pt idx="11">
                  <c:v>1</c:v>
                </c:pt>
                <c:pt idx="12">
                  <c:v>1.021308422367025</c:v>
                </c:pt>
                <c:pt idx="13">
                  <c:v>1.0828975994840579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99-432E-828B-62499AB34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0.11782477341389729</v>
      </c>
      <c r="E7" s="5">
        <v>0.32813240941015559</v>
      </c>
      <c r="F7" s="5">
        <v>0.49513829980002949</v>
      </c>
      <c r="G7" s="5">
        <v>4.3821798900055532E-2</v>
      </c>
      <c r="H7" s="4">
        <f t="shared" ref="H7:H29" si="3">+I7/I8</f>
        <v>1</v>
      </c>
      <c r="I7" s="5">
        <v>0.39469623171824042</v>
      </c>
      <c r="J7" s="5">
        <f t="shared" ref="J7:J30" si="4">I7</f>
        <v>0.39469623171824042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0.87091222030981053</v>
      </c>
      <c r="D8" s="4">
        <f t="shared" si="2"/>
        <v>0.64045261669024045</v>
      </c>
      <c r="E8" s="5">
        <v>0.32813240941015559</v>
      </c>
      <c r="F8" s="5">
        <v>0.49513829980002949</v>
      </c>
      <c r="G8" s="5">
        <v>0.37192347271585591</v>
      </c>
      <c r="H8" s="4">
        <f t="shared" si="3"/>
        <v>0.94854926368534909</v>
      </c>
      <c r="I8" s="5">
        <v>0.39469623171824042</v>
      </c>
      <c r="J8" s="5">
        <f t="shared" si="4"/>
        <v>0.39469623171824042</v>
      </c>
    </row>
    <row r="9" spans="1:10" ht="15.5" customHeight="1" x14ac:dyDescent="0.35">
      <c r="A9" s="3">
        <f t="shared" si="5"/>
        <v>2</v>
      </c>
      <c r="B9" s="4">
        <f t="shared" si="0"/>
        <v>0.52209381373215502</v>
      </c>
      <c r="C9" s="4">
        <f t="shared" si="1"/>
        <v>0.88366682177757094</v>
      </c>
      <c r="D9" s="4">
        <f t="shared" si="2"/>
        <v>0.81325378404932436</v>
      </c>
      <c r="E9" s="5">
        <v>0.32813240941015559</v>
      </c>
      <c r="F9" s="5">
        <v>0.56852836399963869</v>
      </c>
      <c r="G9" s="5">
        <v>0.58071973323787573</v>
      </c>
      <c r="H9" s="4">
        <f t="shared" si="3"/>
        <v>0.65441121383034895</v>
      </c>
      <c r="I9" s="5">
        <v>0.41610514796537579</v>
      </c>
      <c r="J9" s="5">
        <f t="shared" si="4"/>
        <v>0.41610514796537579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0.93676188778466074</v>
      </c>
      <c r="D10" s="4">
        <f t="shared" si="2"/>
        <v>0.9367152592841711</v>
      </c>
      <c r="E10" s="5">
        <v>0.6284931956280454</v>
      </c>
      <c r="F10" s="5">
        <v>0.6433741201870582</v>
      </c>
      <c r="G10" s="5">
        <v>0.71406951265123741</v>
      </c>
      <c r="H10" s="4">
        <f t="shared" si="3"/>
        <v>0.96875088876214088</v>
      </c>
      <c r="I10" s="5">
        <v>0.63584660404864002</v>
      </c>
      <c r="J10" s="5">
        <f t="shared" si="4"/>
        <v>0.63584660404864002</v>
      </c>
    </row>
    <row r="11" spans="1:10" ht="15.5" customHeight="1" x14ac:dyDescent="0.35">
      <c r="A11" s="3">
        <f t="shared" si="5"/>
        <v>4</v>
      </c>
      <c r="B11" s="4">
        <f t="shared" si="0"/>
        <v>0.72217314487632511</v>
      </c>
      <c r="C11" s="4">
        <f t="shared" si="1"/>
        <v>0.9052951162183337</v>
      </c>
      <c r="D11" s="4">
        <f t="shared" si="2"/>
        <v>0.91269966484569243</v>
      </c>
      <c r="E11" s="5">
        <v>0.6284931956280454</v>
      </c>
      <c r="F11" s="5">
        <v>0.68680646445658411</v>
      </c>
      <c r="G11" s="5">
        <v>0.76231224544897724</v>
      </c>
      <c r="H11" s="4">
        <f t="shared" si="3"/>
        <v>0.80967481194969837</v>
      </c>
      <c r="I11" s="5">
        <v>0.65635718266139376</v>
      </c>
      <c r="J11" s="5">
        <f t="shared" si="4"/>
        <v>0.65635718266139376</v>
      </c>
    </row>
    <row r="12" spans="1:10" ht="15.5" customHeight="1" x14ac:dyDescent="0.35">
      <c r="A12" s="3">
        <f t="shared" si="5"/>
        <v>5</v>
      </c>
      <c r="B12" s="4">
        <f t="shared" si="0"/>
        <v>0.99454704086084034</v>
      </c>
      <c r="C12" s="4">
        <f t="shared" si="1"/>
        <v>0.99783797807709762</v>
      </c>
      <c r="D12" s="4">
        <f t="shared" si="2"/>
        <v>0.99875258817164181</v>
      </c>
      <c r="E12" s="5">
        <v>0.87028048617852882</v>
      </c>
      <c r="F12" s="5">
        <v>0.75865477693678862</v>
      </c>
      <c r="G12" s="5">
        <v>0.83522792306257643</v>
      </c>
      <c r="H12" s="4">
        <f t="shared" si="3"/>
        <v>0.99630526815531861</v>
      </c>
      <c r="I12" s="5">
        <v>0.8106429556341076</v>
      </c>
      <c r="J12" s="5">
        <f t="shared" si="4"/>
        <v>0.8106429556341076</v>
      </c>
    </row>
    <row r="13" spans="1:10" ht="15.5" customHeight="1" x14ac:dyDescent="0.35">
      <c r="A13" s="3">
        <f t="shared" si="5"/>
        <v>6</v>
      </c>
      <c r="B13" s="4">
        <f t="shared" si="0"/>
        <v>0.97401847575057743</v>
      </c>
      <c r="C13" s="4">
        <f t="shared" si="1"/>
        <v>0.98479245601835297</v>
      </c>
      <c r="D13" s="4">
        <f t="shared" si="2"/>
        <v>0.98974094844689264</v>
      </c>
      <c r="E13" s="5">
        <v>0.875052109576686</v>
      </c>
      <c r="F13" s="5">
        <v>0.76029855908949118</v>
      </c>
      <c r="G13" s="5">
        <v>0.83627109752133866</v>
      </c>
      <c r="H13" s="4">
        <f t="shared" si="3"/>
        <v>0.97978347425670442</v>
      </c>
      <c r="I13" s="5">
        <v>0.81364917113710644</v>
      </c>
      <c r="J13" s="5">
        <f t="shared" si="4"/>
        <v>0.81364917113710644</v>
      </c>
    </row>
    <row r="14" spans="1:10" ht="15.5" customHeight="1" x14ac:dyDescent="0.35">
      <c r="A14" s="3">
        <f t="shared" si="5"/>
        <v>7</v>
      </c>
      <c r="B14" s="4">
        <f t="shared" si="0"/>
        <v>0.99009078600915346</v>
      </c>
      <c r="C14" s="4">
        <f t="shared" si="1"/>
        <v>0.9934544686419392</v>
      </c>
      <c r="D14" s="4">
        <f t="shared" si="2"/>
        <v>0.99541811054815366</v>
      </c>
      <c r="E14" s="5">
        <v>0.89839374853990517</v>
      </c>
      <c r="F14" s="5">
        <v>0.77203938194599853</v>
      </c>
      <c r="G14" s="5">
        <v>0.84493937411968278</v>
      </c>
      <c r="H14" s="4">
        <f t="shared" si="3"/>
        <v>0.99189984462647629</v>
      </c>
      <c r="I14" s="5">
        <v>0.83043773702589452</v>
      </c>
      <c r="J14" s="5">
        <f t="shared" si="4"/>
        <v>0.83043773702589452</v>
      </c>
    </row>
    <row r="15" spans="1:10" ht="15.5" customHeight="1" x14ac:dyDescent="0.35">
      <c r="A15" s="3">
        <f t="shared" si="5"/>
        <v>8</v>
      </c>
      <c r="B15" s="4">
        <f t="shared" si="0"/>
        <v>0.97381243095528802</v>
      </c>
      <c r="C15" s="4">
        <f t="shared" si="1"/>
        <v>0.98437369462757629</v>
      </c>
      <c r="D15" s="4">
        <f t="shared" si="2"/>
        <v>0.98048442152502513</v>
      </c>
      <c r="E15" s="5">
        <v>0.90738522288561063</v>
      </c>
      <c r="F15" s="5">
        <v>0.77712608510522174</v>
      </c>
      <c r="G15" s="5">
        <v>0.84882861298795764</v>
      </c>
      <c r="H15" s="4">
        <f t="shared" si="3"/>
        <v>0.97950140113065787</v>
      </c>
      <c r="I15" s="5">
        <v>0.83721934379233198</v>
      </c>
      <c r="J15" s="5">
        <f t="shared" si="4"/>
        <v>0.83721934379233198</v>
      </c>
    </row>
    <row r="16" spans="1:10" ht="15.5" customHeight="1" x14ac:dyDescent="0.35">
      <c r="A16" s="3">
        <f t="shared" si="5"/>
        <v>9</v>
      </c>
      <c r="B16" s="4">
        <f t="shared" si="0"/>
        <v>0.93178644474222438</v>
      </c>
      <c r="C16" s="4">
        <f t="shared" si="1"/>
        <v>0.95957403268584918</v>
      </c>
      <c r="D16" s="4">
        <f t="shared" si="2"/>
        <v>0.97987179549078274</v>
      </c>
      <c r="E16" s="5">
        <v>0.93178644474222438</v>
      </c>
      <c r="F16" s="5">
        <v>0.78946246668978315</v>
      </c>
      <c r="G16" s="5">
        <v>0.86572371202768039</v>
      </c>
      <c r="H16" s="4">
        <f t="shared" si="3"/>
        <v>0.94682906734374617</v>
      </c>
      <c r="I16" s="5">
        <v>0.85474032280700474</v>
      </c>
      <c r="J16" s="5">
        <f t="shared" si="4"/>
        <v>0.85474032280700474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0.97719092404731778</v>
      </c>
      <c r="E17" s="5">
        <v>1</v>
      </c>
      <c r="F17" s="5">
        <v>0.82272179091807696</v>
      </c>
      <c r="G17" s="5">
        <v>0.88350712410705767</v>
      </c>
      <c r="H17" s="4">
        <f t="shared" si="3"/>
        <v>1</v>
      </c>
      <c r="I17" s="5">
        <v>0.90273984216064562</v>
      </c>
      <c r="J17" s="5">
        <f t="shared" si="4"/>
        <v>0.90273984216064562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0.99702675764069359</v>
      </c>
      <c r="E18" s="5">
        <v>1</v>
      </c>
      <c r="F18" s="5">
        <v>0.82272179091807696</v>
      </c>
      <c r="G18" s="5">
        <v>0.90412948213616062</v>
      </c>
      <c r="H18" s="4">
        <f t="shared" si="3"/>
        <v>1</v>
      </c>
      <c r="I18" s="5">
        <v>0.90273984216064562</v>
      </c>
      <c r="J18" s="5">
        <f t="shared" si="4"/>
        <v>0.90273984216064562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0.95912511393874489</v>
      </c>
      <c r="D19" s="4">
        <f t="shared" si="2"/>
        <v>0.98031266157194175</v>
      </c>
      <c r="E19" s="5">
        <v>1</v>
      </c>
      <c r="F19" s="5">
        <v>0.82272179091807696</v>
      </c>
      <c r="G19" s="5">
        <v>0.90682569470416252</v>
      </c>
      <c r="H19" s="4">
        <f t="shared" si="3"/>
        <v>0.9775748080343809</v>
      </c>
      <c r="I19" s="5">
        <v>0.90273984216064562</v>
      </c>
      <c r="J19" s="5">
        <f t="shared" si="4"/>
        <v>0.90273984216064562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0.85778359774095181</v>
      </c>
      <c r="D20" s="4">
        <f t="shared" si="2"/>
        <v>0.93445816322463637</v>
      </c>
      <c r="E20" s="5">
        <v>1</v>
      </c>
      <c r="F20" s="5">
        <v>0.85778359774095181</v>
      </c>
      <c r="G20" s="5">
        <v>0.92503721542273865</v>
      </c>
      <c r="H20" s="4">
        <f t="shared" si="3"/>
        <v>0.92344834864944336</v>
      </c>
      <c r="I20" s="5">
        <v>0.92344834864944336</v>
      </c>
      <c r="J20" s="5">
        <f t="shared" si="4"/>
        <v>0.92344834864944336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0.98991827759373641</v>
      </c>
      <c r="E21" s="5">
        <v>1</v>
      </c>
      <c r="F21" s="5">
        <v>1</v>
      </c>
      <c r="G21" s="5">
        <v>0.98991827759373641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19.2</v>
      </c>
      <c r="C38" s="4">
        <v>2.963541666666667</v>
      </c>
      <c r="D38" s="4">
        <v>1.240187463386057</v>
      </c>
      <c r="E38" s="4">
        <v>1</v>
      </c>
      <c r="F38" s="4">
        <v>1.4123760037789319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1.021516164994426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2.378450393700787</v>
      </c>
      <c r="D39" s="4">
        <v>1</v>
      </c>
      <c r="E39" s="4">
        <v>1.1007736129392789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1.169201379114547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2.1638418079096051</v>
      </c>
      <c r="C40" s="4">
        <v>1.514882506527415</v>
      </c>
      <c r="D40" s="4">
        <v>1.032402619786281</v>
      </c>
      <c r="E40" s="4">
        <v>2.3866444073455759</v>
      </c>
      <c r="F40" s="4">
        <v>1</v>
      </c>
      <c r="G40" s="4">
        <v>1</v>
      </c>
      <c r="H40" s="4">
        <v>1.1531897034135421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1.027845444619677</v>
      </c>
      <c r="O40" s="4">
        <v>1</v>
      </c>
      <c r="P40" s="4">
        <v>1.0669221590245179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2.324921135646687</v>
      </c>
      <c r="D41" s="4">
        <v>2.3687336047037539</v>
      </c>
      <c r="E41" s="4">
        <v>1</v>
      </c>
      <c r="F41" s="4">
        <v>1</v>
      </c>
      <c r="G41" s="4">
        <v>1</v>
      </c>
      <c r="H41" s="4">
        <v>1.043161799945391</v>
      </c>
      <c r="I41" s="4">
        <v>1</v>
      </c>
      <c r="J41" s="4">
        <v>1.108725097559726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1.1879699248120299</v>
      </c>
      <c r="D42" s="4">
        <v>1.6814345991561179</v>
      </c>
      <c r="E42" s="4">
        <v>0.99999999999999989</v>
      </c>
      <c r="F42" s="4">
        <v>0.99999999999999989</v>
      </c>
      <c r="G42" s="4">
        <v>1.148306148055207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1</v>
      </c>
      <c r="D43" s="4">
        <v>1</v>
      </c>
      <c r="E43" s="4">
        <v>1.1871603563474391</v>
      </c>
      <c r="F43" s="4">
        <v>1</v>
      </c>
      <c r="G43" s="4">
        <v>1.531860009192642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</v>
      </c>
      <c r="D44" s="4">
        <v>3.5733333333333328</v>
      </c>
      <c r="E44" s="4">
        <v>1.8141791044776121</v>
      </c>
      <c r="F44" s="4">
        <v>2.8922254216371859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1.5776987626226711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>
        <v>1</v>
      </c>
      <c r="F45" s="4">
        <v>2.3260990990990988</v>
      </c>
      <c r="G45" s="4">
        <v>1</v>
      </c>
      <c r="H45" s="4">
        <v>1</v>
      </c>
      <c r="I45" s="4">
        <v>1.013977699198674</v>
      </c>
      <c r="J45" s="4">
        <v>1</v>
      </c>
      <c r="K45" s="4">
        <v>1</v>
      </c>
      <c r="L45" s="4">
        <v>1</v>
      </c>
      <c r="M45" s="4">
        <v>1</v>
      </c>
      <c r="N45" s="4">
        <v>1.381962216297564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1</v>
      </c>
      <c r="E46" s="4">
        <v>1</v>
      </c>
      <c r="F46" s="4">
        <v>1.2637279843444229</v>
      </c>
      <c r="G46" s="4">
        <v>1</v>
      </c>
      <c r="H46" s="4">
        <v>1.038713773586367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1.2859540968423491</v>
      </c>
      <c r="D47" s="4">
        <v>1.0875514843240079</v>
      </c>
      <c r="E47" s="4">
        <v>1.3036236832846999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2.712754555198285</v>
      </c>
      <c r="C48" s="4">
        <v>1.6246542868431451</v>
      </c>
      <c r="D48" s="4">
        <v>1.0486381322957199</v>
      </c>
      <c r="E48" s="4">
        <v>1.053339517625232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8.4871794871794872</v>
      </c>
      <c r="C49" s="4">
        <v>1.5135951661631419</v>
      </c>
      <c r="D49" s="4">
        <v>1.0518962075848299</v>
      </c>
      <c r="E49" s="4">
        <v>0.99999999999999989</v>
      </c>
      <c r="F49" s="4">
        <v>0.99999999999999989</v>
      </c>
      <c r="G49" s="4">
        <v>0.99999999999999989</v>
      </c>
      <c r="H49" s="4">
        <v>0.99999999999999989</v>
      </c>
      <c r="I49" s="4">
        <v>0.99999999999999989</v>
      </c>
      <c r="J49" s="4">
        <v>0.99999999999999989</v>
      </c>
      <c r="K49" s="4">
        <v>0.99999999999999989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</v>
      </c>
      <c r="D50" s="4">
        <v>1.6650924437299039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1.135900066381027</v>
      </c>
      <c r="K50" s="4">
        <v>1.2569197258672899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1.0903790087463561</v>
      </c>
      <c r="E51" s="4">
        <v>1</v>
      </c>
      <c r="F51" s="4">
        <v>1.142696312974951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3.2070151306740029</v>
      </c>
      <c r="D52" s="4">
        <v>1.859961398241476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>
        <v>1.0135193441679851</v>
      </c>
      <c r="E53" s="4">
        <v>1</v>
      </c>
      <c r="F53" s="4">
        <v>1</v>
      </c>
      <c r="G53" s="4">
        <v>1</v>
      </c>
      <c r="H53" s="4">
        <v>1</v>
      </c>
      <c r="I53" s="4">
        <v>1.0338583794522489</v>
      </c>
    </row>
    <row r="54" spans="1:22" ht="15.5" customHeight="1" x14ac:dyDescent="0.35">
      <c r="A54" s="1">
        <f t="shared" si="6"/>
        <v>16</v>
      </c>
      <c r="B54" s="4"/>
      <c r="C54" s="4">
        <v>1.148221343873518</v>
      </c>
      <c r="D54" s="4">
        <v>1</v>
      </c>
      <c r="E54" s="4">
        <v>1.488468158347676</v>
      </c>
      <c r="F54" s="4">
        <v>1.4364014801110081</v>
      </c>
      <c r="G54" s="4">
        <v>1</v>
      </c>
      <c r="H54" s="4">
        <v>1.0941877314442121</v>
      </c>
    </row>
    <row r="55" spans="1:22" ht="15.5" customHeight="1" x14ac:dyDescent="0.35">
      <c r="A55" s="1">
        <f t="shared" si="6"/>
        <v>17</v>
      </c>
      <c r="B55" s="4"/>
      <c r="C55" s="4"/>
      <c r="D55" s="4"/>
      <c r="E55" s="4">
        <v>1</v>
      </c>
      <c r="F55" s="4">
        <v>1</v>
      </c>
      <c r="G55" s="4">
        <v>1.178147268408551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4.4460784313725492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/>
      <c r="D58" s="4">
        <v>1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7.8172385529135816E-2</v>
      </c>
      <c r="C2" s="32">
        <v>4.3821798900055532E-2</v>
      </c>
      <c r="D2" s="32">
        <v>0.49513829980002949</v>
      </c>
      <c r="E2" s="32">
        <v>0.32813240941015559</v>
      </c>
      <c r="F2" s="32">
        <v>2.5710222403091031E-2</v>
      </c>
      <c r="G2" s="32">
        <v>2.98212427807347E-2</v>
      </c>
      <c r="H2" s="32">
        <v>0.30111710848342499</v>
      </c>
      <c r="I2" s="32">
        <v>0.25567277475361322</v>
      </c>
      <c r="J2" s="32">
        <v>0.39469623171824042</v>
      </c>
      <c r="M2" s="31">
        <v>1</v>
      </c>
      <c r="N2" s="17">
        <v>3.8931682714351221</v>
      </c>
      <c r="O2" s="17">
        <v>8.4871794871794872</v>
      </c>
      <c r="P2" s="17"/>
      <c r="Q2" s="17"/>
      <c r="R2" s="17">
        <v>8.1409439625718445</v>
      </c>
      <c r="S2" s="17">
        <v>8.4871794871794872</v>
      </c>
      <c r="T2" s="17"/>
      <c r="U2" s="17"/>
      <c r="V2" s="17"/>
    </row>
    <row r="3" spans="1:27" x14ac:dyDescent="0.35">
      <c r="A3">
        <f t="shared" ref="A3:A24" si="0">+A2+1</f>
        <v>2</v>
      </c>
      <c r="B3" s="32">
        <v>0.30433825104442558</v>
      </c>
      <c r="C3" s="32">
        <v>0.37192347271585591</v>
      </c>
      <c r="D3" s="32">
        <v>0.49513829980002949</v>
      </c>
      <c r="E3" s="32">
        <v>0.32813240941015559</v>
      </c>
      <c r="F3" s="32">
        <v>0.20930547984882331</v>
      </c>
      <c r="G3" s="32">
        <v>0.25309824001085091</v>
      </c>
      <c r="H3" s="32">
        <v>0.30111710848342499</v>
      </c>
      <c r="I3" s="32">
        <v>0.25567277475361322</v>
      </c>
      <c r="J3" s="32">
        <v>0.39469623171824042</v>
      </c>
      <c r="M3">
        <f t="shared" ref="M3:M24" si="1">+M2+1</f>
        <v>2</v>
      </c>
      <c r="N3" s="17">
        <v>1.687025852216596</v>
      </c>
      <c r="O3" s="17">
        <v>1.561395759717314</v>
      </c>
      <c r="P3" s="17">
        <v>1.148221343873518</v>
      </c>
      <c r="Q3" s="17"/>
      <c r="R3" s="17">
        <v>1.7037850501345959</v>
      </c>
      <c r="S3" s="17">
        <v>1.698697185510762</v>
      </c>
      <c r="T3" s="17">
        <v>1.148221343873518</v>
      </c>
      <c r="U3" s="17"/>
      <c r="V3" s="17">
        <v>0.57411067193675891</v>
      </c>
    </row>
    <row r="4" spans="1:27" x14ac:dyDescent="0.35">
      <c r="A4">
        <f t="shared" si="0"/>
        <v>3</v>
      </c>
      <c r="B4" s="32">
        <v>0.51342649733033052</v>
      </c>
      <c r="C4" s="32">
        <v>0.58071973323787573</v>
      </c>
      <c r="D4" s="32">
        <v>0.56852836399963869</v>
      </c>
      <c r="E4" s="32">
        <v>0.32813240941015559</v>
      </c>
      <c r="F4" s="32">
        <v>0.35661154747767299</v>
      </c>
      <c r="G4" s="32">
        <v>0.42993726796415971</v>
      </c>
      <c r="H4" s="32">
        <v>0.34574909096614609</v>
      </c>
      <c r="I4" s="32">
        <v>0.25567277475361322</v>
      </c>
      <c r="J4" s="32">
        <v>0.41610514796537579</v>
      </c>
      <c r="M4">
        <f t="shared" si="1"/>
        <v>3</v>
      </c>
      <c r="N4" s="17">
        <v>1.2594269818483601</v>
      </c>
      <c r="O4" s="17">
        <v>1.229628462373499</v>
      </c>
      <c r="P4" s="17">
        <v>1.1316482359136391</v>
      </c>
      <c r="Q4" s="17">
        <v>1.915364583333333</v>
      </c>
      <c r="R4" s="17">
        <v>1.5644004483793541</v>
      </c>
      <c r="S4" s="17">
        <v>1.526311645046283</v>
      </c>
      <c r="T4" s="17">
        <v>1.8648994438851341</v>
      </c>
      <c r="U4" s="17">
        <v>2.723039215686275</v>
      </c>
      <c r="V4" s="17">
        <v>1.523506409623486</v>
      </c>
    </row>
    <row r="5" spans="1:27" x14ac:dyDescent="0.35">
      <c r="A5">
        <f t="shared" si="0"/>
        <v>4</v>
      </c>
      <c r="B5" s="32">
        <v>0.64662318393371321</v>
      </c>
      <c r="C5" s="32">
        <v>0.71406951265123741</v>
      </c>
      <c r="D5" s="32">
        <v>0.6433741201870582</v>
      </c>
      <c r="E5" s="32">
        <v>0.6284931956280454</v>
      </c>
      <c r="F5" s="32">
        <v>0.55788326477132699</v>
      </c>
      <c r="G5" s="32">
        <v>0.65621825873308104</v>
      </c>
      <c r="H5" s="32">
        <v>0.64478728746655634</v>
      </c>
      <c r="I5" s="32">
        <v>0.69620699203741243</v>
      </c>
      <c r="J5" s="32">
        <v>0.63584660404864002</v>
      </c>
      <c r="M5">
        <f t="shared" si="1"/>
        <v>4</v>
      </c>
      <c r="N5" s="17">
        <v>1.1228866396707571</v>
      </c>
      <c r="O5" s="17">
        <v>1.067560275215534</v>
      </c>
      <c r="P5" s="17">
        <v>1.0675071360608941</v>
      </c>
      <c r="Q5" s="17">
        <v>1</v>
      </c>
      <c r="R5" s="17">
        <v>1.1667094420183759</v>
      </c>
      <c r="S5" s="17">
        <v>1.0704526132714669</v>
      </c>
      <c r="T5" s="17">
        <v>1.0814113597246131</v>
      </c>
      <c r="U5" s="17">
        <v>1</v>
      </c>
      <c r="V5" s="17">
        <v>1.033753568030447</v>
      </c>
    </row>
    <row r="6" spans="1:27" x14ac:dyDescent="0.35">
      <c r="A6">
        <f t="shared" si="0"/>
        <v>5</v>
      </c>
      <c r="B6" s="32">
        <v>0.72608453414053331</v>
      </c>
      <c r="C6" s="32">
        <v>0.76231224544897724</v>
      </c>
      <c r="D6" s="32">
        <v>0.68680646445658411</v>
      </c>
      <c r="E6" s="32">
        <v>0.6284931956280454</v>
      </c>
      <c r="F6" s="32">
        <v>0.65088767255274471</v>
      </c>
      <c r="G6" s="32">
        <v>0.7024505499372784</v>
      </c>
      <c r="H6" s="32">
        <v>0.6972802972723533</v>
      </c>
      <c r="I6" s="32">
        <v>0.69620699203741243</v>
      </c>
      <c r="J6" s="32">
        <v>0.65635718266139376</v>
      </c>
      <c r="M6">
        <f t="shared" si="1"/>
        <v>5</v>
      </c>
      <c r="N6" s="17">
        <v>1.1427945255216549</v>
      </c>
      <c r="O6" s="17">
        <v>1.095650670770288</v>
      </c>
      <c r="P6" s="17">
        <v>1.104612166889041</v>
      </c>
      <c r="Q6" s="17">
        <v>1.3847094801223241</v>
      </c>
      <c r="R6" s="17">
        <v>1.235448752733979</v>
      </c>
      <c r="S6" s="17">
        <v>1.1807437397107901</v>
      </c>
      <c r="T6" s="17">
        <v>1.09651629884766</v>
      </c>
      <c r="U6" s="17">
        <v>1.145467160037003</v>
      </c>
      <c r="V6" s="17">
        <v>1.2446608235056831</v>
      </c>
    </row>
    <row r="7" spans="1:27" x14ac:dyDescent="0.35">
      <c r="A7">
        <f t="shared" si="0"/>
        <v>6</v>
      </c>
      <c r="B7" s="32">
        <v>0.82976543068174247</v>
      </c>
      <c r="C7" s="32">
        <v>0.83522792306257643</v>
      </c>
      <c r="D7" s="32">
        <v>0.75865477693678862</v>
      </c>
      <c r="E7" s="32">
        <v>0.87028048617852882</v>
      </c>
      <c r="F7" s="32">
        <v>0.80413836322521104</v>
      </c>
      <c r="G7" s="32">
        <v>0.82941408929484317</v>
      </c>
      <c r="H7" s="32">
        <v>0.76457921082447688</v>
      </c>
      <c r="I7" s="32">
        <v>0.79748224596699901</v>
      </c>
      <c r="J7" s="32">
        <v>0.8106429556341076</v>
      </c>
      <c r="M7">
        <f t="shared" si="1"/>
        <v>6</v>
      </c>
      <c r="N7" s="17">
        <v>1.013010664629701</v>
      </c>
      <c r="O7" s="17">
        <v>1.00124896980807</v>
      </c>
      <c r="P7" s="17">
        <v>1.0021667063896169</v>
      </c>
      <c r="Q7" s="17">
        <v>1.005482856933986</v>
      </c>
      <c r="R7" s="17">
        <v>1.047684079203133</v>
      </c>
      <c r="S7" s="17">
        <v>1.0148456057007129</v>
      </c>
      <c r="T7" s="17">
        <v>1.0296912114014249</v>
      </c>
      <c r="U7" s="17">
        <v>1.059382422802851</v>
      </c>
      <c r="V7" s="17">
        <v>1.003824781661802</v>
      </c>
    </row>
    <row r="8" spans="1:27" x14ac:dyDescent="0.35">
      <c r="A8">
        <f t="shared" si="0"/>
        <v>7</v>
      </c>
      <c r="B8" s="32">
        <v>0.84056123042166209</v>
      </c>
      <c r="C8" s="32">
        <v>0.83627109752133866</v>
      </c>
      <c r="D8" s="32">
        <v>0.76029855908949118</v>
      </c>
      <c r="E8" s="32">
        <v>0.875052109576686</v>
      </c>
      <c r="F8" s="32">
        <v>0.84248296062751993</v>
      </c>
      <c r="G8" s="32">
        <v>0.84172724382713016</v>
      </c>
      <c r="H8" s="32">
        <v>0.78728049380620124</v>
      </c>
      <c r="I8" s="32">
        <v>0.84483867387477818</v>
      </c>
      <c r="J8" s="32">
        <v>0.81364917113710644</v>
      </c>
      <c r="M8">
        <f t="shared" si="1"/>
        <v>7</v>
      </c>
      <c r="N8" s="17">
        <v>1.0204810387181209</v>
      </c>
      <c r="O8" s="17">
        <v>1.0103653906299479</v>
      </c>
      <c r="P8" s="17">
        <v>1.0154423847265579</v>
      </c>
      <c r="Q8" s="17">
        <v>1.0266745702430351</v>
      </c>
      <c r="R8" s="17">
        <v>1.019367824022912</v>
      </c>
      <c r="S8" s="17">
        <v>1.011075125419215</v>
      </c>
      <c r="T8" s="17">
        <v>1.0156979552407019</v>
      </c>
      <c r="U8" s="17">
        <v>1.0313959104814041</v>
      </c>
      <c r="V8" s="17">
        <v>1.0210584774847959</v>
      </c>
    </row>
    <row r="9" spans="1:27" x14ac:dyDescent="0.35">
      <c r="A9">
        <f t="shared" si="0"/>
        <v>8</v>
      </c>
      <c r="B9" s="32">
        <v>0.85777679752687919</v>
      </c>
      <c r="C9" s="32">
        <v>0.84493937411968278</v>
      </c>
      <c r="D9" s="32">
        <v>0.77203938194599853</v>
      </c>
      <c r="E9" s="32">
        <v>0.89839374853990517</v>
      </c>
      <c r="F9" s="32">
        <v>0.85880002235125596</v>
      </c>
      <c r="G9" s="32">
        <v>0.85104947862128566</v>
      </c>
      <c r="H9" s="32">
        <v>0.79963918775984866</v>
      </c>
      <c r="I9" s="32">
        <v>0.87136315325097879</v>
      </c>
      <c r="J9" s="32">
        <v>0.83043773702589452</v>
      </c>
      <c r="M9">
        <f t="shared" si="1"/>
        <v>8</v>
      </c>
      <c r="N9" s="17">
        <v>1.0030297094395151</v>
      </c>
      <c r="O9" s="17">
        <v>1.0046029797964231</v>
      </c>
      <c r="P9" s="17">
        <v>1.00658865762314</v>
      </c>
      <c r="Q9" s="17">
        <v>1.0100083892617451</v>
      </c>
      <c r="R9" s="17">
        <v>1.002989754915683</v>
      </c>
      <c r="S9" s="17">
        <v>1.003986339887577</v>
      </c>
      <c r="T9" s="17">
        <v>1.0056430632420419</v>
      </c>
      <c r="U9" s="17">
        <v>1.0112861264840829</v>
      </c>
      <c r="V9" s="17">
        <v>1.0082985234424431</v>
      </c>
    </row>
    <row r="10" spans="1:27" x14ac:dyDescent="0.35">
      <c r="A10">
        <f t="shared" si="0"/>
        <v>9</v>
      </c>
      <c r="B10" s="32">
        <v>0.86037561198734369</v>
      </c>
      <c r="C10" s="32">
        <v>0.84882861298795764</v>
      </c>
      <c r="D10" s="32">
        <v>0.77712608510522174</v>
      </c>
      <c r="E10" s="32">
        <v>0.90738522288561063</v>
      </c>
      <c r="F10" s="32">
        <v>0.86136762393966892</v>
      </c>
      <c r="G10" s="32">
        <v>0.85444205110421501</v>
      </c>
      <c r="H10" s="32">
        <v>0.80415160226719218</v>
      </c>
      <c r="I10" s="32">
        <v>0.88119746801213883</v>
      </c>
      <c r="J10" s="32">
        <v>0.83721934379233198</v>
      </c>
      <c r="M10">
        <f t="shared" si="1"/>
        <v>9</v>
      </c>
      <c r="N10" s="17">
        <v>1.0138306882291519</v>
      </c>
      <c r="O10" s="17">
        <v>1.0199040168783311</v>
      </c>
      <c r="P10" s="17">
        <v>1.0158743630165119</v>
      </c>
      <c r="Q10" s="17">
        <v>1.026891799911634</v>
      </c>
      <c r="R10" s="17">
        <v>1.016308344262717</v>
      </c>
      <c r="S10" s="17">
        <v>1.0203854303283959</v>
      </c>
      <c r="T10" s="17">
        <v>1.0226500110635051</v>
      </c>
      <c r="U10" s="17">
        <v>1.045300022127009</v>
      </c>
      <c r="V10" s="17">
        <v>1.021383081464073</v>
      </c>
    </row>
    <row r="11" spans="1:27" x14ac:dyDescent="0.35">
      <c r="A11">
        <f t="shared" si="0"/>
        <v>10</v>
      </c>
      <c r="B11" s="32">
        <v>0.87227519883670646</v>
      </c>
      <c r="C11" s="32">
        <v>0.86572371202768039</v>
      </c>
      <c r="D11" s="32">
        <v>0.78946246668978315</v>
      </c>
      <c r="E11" s="32">
        <v>0.93178644474222438</v>
      </c>
      <c r="F11" s="32">
        <v>0.87541510368763531</v>
      </c>
      <c r="G11" s="32">
        <v>0.87186022000665164</v>
      </c>
      <c r="H11" s="32">
        <v>0.82236564495527908</v>
      </c>
      <c r="I11" s="32">
        <v>0.92111573281135306</v>
      </c>
      <c r="J11" s="32">
        <v>0.85474032280700474</v>
      </c>
      <c r="M11">
        <f t="shared" si="1"/>
        <v>10</v>
      </c>
      <c r="N11" s="17">
        <v>1.0158789469985969</v>
      </c>
      <c r="O11" s="17">
        <v>1.0205416714735991</v>
      </c>
      <c r="P11" s="17">
        <v>1.042129075961965</v>
      </c>
      <c r="Q11" s="17">
        <v>1.0732072843972811</v>
      </c>
      <c r="R11" s="17">
        <v>1.018351408990521</v>
      </c>
      <c r="S11" s="17">
        <v>1.021409977155608</v>
      </c>
      <c r="T11" s="17">
        <v>1.0428199543112151</v>
      </c>
      <c r="U11" s="17">
        <v>1.08563990862243</v>
      </c>
      <c r="V11" s="17">
        <v>1.0576681801796231</v>
      </c>
    </row>
    <row r="12" spans="1:27" x14ac:dyDescent="0.35">
      <c r="A12">
        <f t="shared" si="0"/>
        <v>11</v>
      </c>
      <c r="B12" s="32">
        <v>0.88612601048722495</v>
      </c>
      <c r="C12" s="32">
        <v>0.88350712410705767</v>
      </c>
      <c r="D12" s="32">
        <v>0.82272179091807696</v>
      </c>
      <c r="E12" s="32">
        <v>1</v>
      </c>
      <c r="F12" s="32">
        <v>0.89148020429188624</v>
      </c>
      <c r="G12" s="32">
        <v>0.89052672739987704</v>
      </c>
      <c r="H12" s="32">
        <v>0.85757930429937701</v>
      </c>
      <c r="I12" s="32">
        <v>1</v>
      </c>
      <c r="J12" s="32">
        <v>0.90273984216064562</v>
      </c>
      <c r="M12">
        <f t="shared" si="1"/>
        <v>11</v>
      </c>
      <c r="N12" s="17">
        <v>1.0203170558542081</v>
      </c>
      <c r="O12" s="17">
        <v>1.0233414733921311</v>
      </c>
      <c r="P12" s="17">
        <v>1</v>
      </c>
      <c r="Q12" s="17">
        <v>1</v>
      </c>
      <c r="R12" s="17">
        <v>1.0130154907011191</v>
      </c>
      <c r="S12" s="17">
        <v>1.0141001149262121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0.90412948213616062</v>
      </c>
      <c r="C13" s="32">
        <v>0.90412948213616062</v>
      </c>
      <c r="D13" s="32">
        <v>0.82272179091807696</v>
      </c>
      <c r="E13" s="32">
        <v>1</v>
      </c>
      <c r="F13" s="32">
        <v>0.90308325660107902</v>
      </c>
      <c r="G13" s="32">
        <v>0.90308325660107902</v>
      </c>
      <c r="H13" s="32">
        <v>0.85757930429937701</v>
      </c>
      <c r="I13" s="32">
        <v>1</v>
      </c>
      <c r="J13" s="32">
        <v>0.90273984216064562</v>
      </c>
      <c r="M13">
        <f t="shared" si="1"/>
        <v>12</v>
      </c>
      <c r="N13" s="17">
        <v>1.002982108891783</v>
      </c>
      <c r="O13" s="17">
        <v>1.002982108891783</v>
      </c>
      <c r="P13" s="17">
        <v>1</v>
      </c>
      <c r="Q13" s="17">
        <v>1</v>
      </c>
      <c r="R13" s="17">
        <v>1.001793013749535</v>
      </c>
      <c r="S13" s="17">
        <v>1.001793013749535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0.90682569470416252</v>
      </c>
      <c r="C14" s="32">
        <v>0.90682569470416252</v>
      </c>
      <c r="D14" s="32">
        <v>0.82272179091807696</v>
      </c>
      <c r="E14" s="32">
        <v>1</v>
      </c>
      <c r="F14" s="32">
        <v>0.90470249729713992</v>
      </c>
      <c r="G14" s="32">
        <v>0.90470249729713992</v>
      </c>
      <c r="H14" s="32">
        <v>0.85757930429937701</v>
      </c>
      <c r="I14" s="32">
        <v>1</v>
      </c>
      <c r="J14" s="32">
        <v>0.90273984216064562</v>
      </c>
      <c r="M14">
        <f t="shared" si="1"/>
        <v>13</v>
      </c>
      <c r="N14" s="17">
        <v>1.0200827136074011</v>
      </c>
      <c r="O14" s="17">
        <v>1.0200827136074011</v>
      </c>
      <c r="P14" s="17">
        <v>1.04261684473405</v>
      </c>
      <c r="Q14" s="17">
        <v>1</v>
      </c>
      <c r="R14" s="17">
        <v>1.037255241901567</v>
      </c>
      <c r="S14" s="17">
        <v>1.037255241901567</v>
      </c>
      <c r="T14" s="17">
        <v>1.063660369382927</v>
      </c>
      <c r="U14" s="17">
        <v>1</v>
      </c>
      <c r="V14" s="17">
        <v>1.021308422367025</v>
      </c>
    </row>
    <row r="15" spans="1:27" x14ac:dyDescent="0.35">
      <c r="A15">
        <f t="shared" si="0"/>
        <v>14</v>
      </c>
      <c r="B15" s="32">
        <v>0.92503721542273865</v>
      </c>
      <c r="C15" s="32">
        <v>0.92503721542273865</v>
      </c>
      <c r="D15" s="32">
        <v>0.85778359774095181</v>
      </c>
      <c r="E15" s="32">
        <v>1</v>
      </c>
      <c r="F15" s="32">
        <v>0.93840740768289699</v>
      </c>
      <c r="G15" s="32">
        <v>0.93840740768289699</v>
      </c>
      <c r="H15" s="32">
        <v>0.91217311958622893</v>
      </c>
      <c r="I15" s="32">
        <v>1</v>
      </c>
      <c r="J15" s="32">
        <v>0.92344834864944336</v>
      </c>
      <c r="M15">
        <f t="shared" si="1"/>
        <v>14</v>
      </c>
      <c r="N15" s="17">
        <v>1.0701388669442311</v>
      </c>
      <c r="O15" s="17">
        <v>1.0701388669442311</v>
      </c>
      <c r="P15" s="17">
        <v>1.165795198968117</v>
      </c>
      <c r="Q15" s="17">
        <v>1</v>
      </c>
      <c r="R15" s="17">
        <v>1.0577698762622669</v>
      </c>
      <c r="S15" s="17">
        <v>1.0577698762622669</v>
      </c>
      <c r="T15" s="17">
        <v>1.096283127103779</v>
      </c>
      <c r="U15" s="17">
        <v>1</v>
      </c>
      <c r="V15" s="17">
        <v>1.0828975994840579</v>
      </c>
    </row>
    <row r="16" spans="1:27" x14ac:dyDescent="0.35">
      <c r="A16">
        <f t="shared" si="0"/>
        <v>15</v>
      </c>
      <c r="B16" s="32">
        <v>0.98991827759373641</v>
      </c>
      <c r="C16" s="32">
        <v>0.98991827759373641</v>
      </c>
      <c r="D16" s="32">
        <v>1</v>
      </c>
      <c r="E16" s="32">
        <v>1</v>
      </c>
      <c r="F16" s="32">
        <v>0.99261908750833283</v>
      </c>
      <c r="G16" s="32">
        <v>0.99261908750833283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1.0101843986866981</v>
      </c>
      <c r="O16" s="17">
        <v>1.0101843986866981</v>
      </c>
      <c r="P16" s="17">
        <v>1</v>
      </c>
      <c r="Q16" s="17">
        <v>1</v>
      </c>
      <c r="R16" s="17">
        <v>1.0074357954471691</v>
      </c>
      <c r="S16" s="17">
        <v>1.0074357954471691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45565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44835</v>
      </c>
      <c r="T7" s="11">
        <f>R9</f>
        <v>44866</v>
      </c>
      <c r="U7" s="11">
        <f>R10</f>
        <v>44896</v>
      </c>
      <c r="V7" s="11">
        <f>R11</f>
        <v>44927</v>
      </c>
      <c r="W7" s="11">
        <f>R12</f>
        <v>44958</v>
      </c>
      <c r="X7" s="11">
        <f>R13</f>
        <v>44986</v>
      </c>
      <c r="Y7" s="11">
        <f>R14</f>
        <v>45017</v>
      </c>
      <c r="Z7" s="11">
        <f>R15</f>
        <v>45047</v>
      </c>
      <c r="AA7" s="11">
        <f>R16</f>
        <v>45078</v>
      </c>
      <c r="AB7" s="11">
        <f>R17</f>
        <v>45108</v>
      </c>
      <c r="AC7" s="11">
        <f>R18</f>
        <v>45139</v>
      </c>
      <c r="AD7" s="11">
        <f>R19</f>
        <v>45170</v>
      </c>
      <c r="AE7" s="11">
        <f>R20</f>
        <v>45200</v>
      </c>
      <c r="AF7" s="11">
        <f>R21</f>
        <v>45231</v>
      </c>
      <c r="AG7" s="11">
        <f>R22</f>
        <v>45261</v>
      </c>
      <c r="AH7" s="11">
        <f>R23</f>
        <v>45292</v>
      </c>
      <c r="AI7" s="11">
        <f>R24</f>
        <v>45323</v>
      </c>
      <c r="AJ7" s="11">
        <f>R25</f>
        <v>45352</v>
      </c>
      <c r="AK7" s="11">
        <f>R26</f>
        <v>45383</v>
      </c>
      <c r="AL7" s="11">
        <f>R27</f>
        <v>45413</v>
      </c>
      <c r="AM7" s="11">
        <f>R28</f>
        <v>45444</v>
      </c>
      <c r="AN7" s="11">
        <f>R29</f>
        <v>45474</v>
      </c>
      <c r="AO7" s="11">
        <f>R30</f>
        <v>45505</v>
      </c>
      <c r="AP7" s="11">
        <f>R31</f>
        <v>45536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44835</v>
      </c>
      <c r="B8" s="13">
        <v>9163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9163</v>
      </c>
      <c r="H8" s="14">
        <f t="shared" ref="H8:H31" si="4">G8-B8</f>
        <v>0</v>
      </c>
      <c r="I8" s="13">
        <v>5264.2158333333336</v>
      </c>
      <c r="J8" s="13">
        <f t="shared" ref="J8:J28" si="5">100*$G8/$I8</f>
        <v>174.06201208505414</v>
      </c>
      <c r="K8" s="13">
        <f t="shared" ref="K8:K31" si="6">100*(B8/I8)</f>
        <v>174.06201208505411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44835</v>
      </c>
      <c r="S8" s="17">
        <v>90</v>
      </c>
      <c r="T8" s="17">
        <v>1728</v>
      </c>
      <c r="U8" s="17">
        <v>5121</v>
      </c>
      <c r="V8" s="17">
        <v>6351</v>
      </c>
      <c r="W8" s="17">
        <v>6351</v>
      </c>
      <c r="X8" s="17">
        <v>8970</v>
      </c>
      <c r="Y8" s="17">
        <v>8970</v>
      </c>
      <c r="Z8" s="17">
        <v>8970</v>
      </c>
      <c r="AA8" s="17">
        <v>8970</v>
      </c>
      <c r="AB8" s="17">
        <v>8970</v>
      </c>
      <c r="AC8" s="17">
        <v>8970</v>
      </c>
      <c r="AD8" s="17">
        <v>8970</v>
      </c>
      <c r="AE8" s="17">
        <v>9163</v>
      </c>
      <c r="AF8" s="17">
        <v>9163</v>
      </c>
      <c r="AG8" s="17">
        <v>9163</v>
      </c>
      <c r="AH8" s="17">
        <v>9163</v>
      </c>
      <c r="AI8" s="17">
        <v>9163</v>
      </c>
      <c r="AJ8" s="17">
        <v>9163</v>
      </c>
      <c r="AK8" s="17">
        <v>9163</v>
      </c>
      <c r="AL8" s="17">
        <v>9163</v>
      </c>
      <c r="AM8" s="17">
        <v>9163</v>
      </c>
      <c r="AN8" s="17">
        <v>9163</v>
      </c>
      <c r="AO8" s="17">
        <v>9163</v>
      </c>
      <c r="AP8" s="17">
        <v>9163</v>
      </c>
      <c r="AQ8" s="13"/>
      <c r="AR8" s="13"/>
    </row>
    <row r="9" spans="1:44" x14ac:dyDescent="0.35">
      <c r="A9" s="12">
        <f t="shared" si="0"/>
        <v>44866</v>
      </c>
      <c r="B9" s="13">
        <v>9719.08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9719.08</v>
      </c>
      <c r="H9" s="14">
        <f t="shared" si="4"/>
        <v>0</v>
      </c>
      <c r="I9" s="13">
        <v>5244.5958333333338</v>
      </c>
      <c r="J9" s="13">
        <f t="shared" si="5"/>
        <v>185.31609124630671</v>
      </c>
      <c r="K9" s="13">
        <f t="shared" si="6"/>
        <v>185.31609124630671</v>
      </c>
      <c r="L9" s="13">
        <f t="shared" si="7"/>
        <v>0</v>
      </c>
      <c r="M9" s="13"/>
      <c r="N9" s="13"/>
      <c r="O9" s="13"/>
      <c r="P9" s="13"/>
      <c r="R9" s="16">
        <f t="shared" si="8"/>
        <v>44866</v>
      </c>
      <c r="S9" s="17"/>
      <c r="T9" s="17">
        <v>3175</v>
      </c>
      <c r="U9" s="17">
        <v>7551.58</v>
      </c>
      <c r="V9" s="17">
        <v>7551.58</v>
      </c>
      <c r="W9" s="17">
        <v>8312.58</v>
      </c>
      <c r="X9" s="17">
        <v>8312.58</v>
      </c>
      <c r="Y9" s="17">
        <v>8312.58</v>
      </c>
      <c r="Z9" s="17">
        <v>8312.58</v>
      </c>
      <c r="AA9" s="17">
        <v>8312.58</v>
      </c>
      <c r="AB9" s="17">
        <v>8312.58</v>
      </c>
      <c r="AC9" s="17">
        <v>8312.58</v>
      </c>
      <c r="AD9" s="17">
        <v>9719.08</v>
      </c>
      <c r="AE9" s="17">
        <v>9719.08</v>
      </c>
      <c r="AF9" s="17">
        <v>9719.08</v>
      </c>
      <c r="AG9" s="17">
        <v>9719.08</v>
      </c>
      <c r="AH9" s="17">
        <v>9719.08</v>
      </c>
      <c r="AI9" s="17">
        <v>9719.08</v>
      </c>
      <c r="AJ9" s="17">
        <v>9719.08</v>
      </c>
      <c r="AK9" s="17">
        <v>9719.08</v>
      </c>
      <c r="AL9" s="17">
        <v>9719.08</v>
      </c>
      <c r="AM9" s="17">
        <v>9719.08</v>
      </c>
      <c r="AN9" s="17">
        <v>9719.08</v>
      </c>
      <c r="AO9" s="17">
        <v>9719.08</v>
      </c>
      <c r="AP9" s="17"/>
      <c r="AQ9" s="13"/>
      <c r="AR9" s="13"/>
    </row>
    <row r="10" spans="1:44" x14ac:dyDescent="0.35">
      <c r="A10" s="12">
        <f t="shared" si="0"/>
        <v>44896</v>
      </c>
      <c r="B10" s="13">
        <v>9039.5300000000007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9039.5300000000007</v>
      </c>
      <c r="H10" s="14">
        <f t="shared" si="4"/>
        <v>0</v>
      </c>
      <c r="I10" s="13">
        <v>5223.5858333333344</v>
      </c>
      <c r="J10" s="13">
        <f t="shared" si="5"/>
        <v>173.05219610475115</v>
      </c>
      <c r="K10" s="13">
        <f t="shared" si="6"/>
        <v>173.05219610475115</v>
      </c>
      <c r="L10" s="13">
        <f t="shared" si="7"/>
        <v>0</v>
      </c>
      <c r="M10" s="13"/>
      <c r="N10" s="13"/>
      <c r="O10" s="13"/>
      <c r="P10" s="13"/>
      <c r="R10" s="16">
        <f t="shared" si="8"/>
        <v>44896</v>
      </c>
      <c r="S10" s="17">
        <v>885</v>
      </c>
      <c r="T10" s="17">
        <v>1915</v>
      </c>
      <c r="U10" s="17">
        <v>2901</v>
      </c>
      <c r="V10" s="17">
        <v>2995</v>
      </c>
      <c r="W10" s="17">
        <v>7148</v>
      </c>
      <c r="X10" s="17">
        <v>7148</v>
      </c>
      <c r="Y10" s="17">
        <v>7148</v>
      </c>
      <c r="Z10" s="17">
        <v>8243</v>
      </c>
      <c r="AA10" s="17">
        <v>8243</v>
      </c>
      <c r="AB10" s="17">
        <v>8243</v>
      </c>
      <c r="AC10" s="17">
        <v>8243</v>
      </c>
      <c r="AD10" s="17">
        <v>8243</v>
      </c>
      <c r="AE10" s="17">
        <v>8243</v>
      </c>
      <c r="AF10" s="17">
        <v>8472.5300000000007</v>
      </c>
      <c r="AG10" s="17">
        <v>8472.5300000000007</v>
      </c>
      <c r="AH10" s="17">
        <v>9039.5300000000007</v>
      </c>
      <c r="AI10" s="17">
        <v>9039.5300000000007</v>
      </c>
      <c r="AJ10" s="17">
        <v>9039.5300000000007</v>
      </c>
      <c r="AK10" s="17">
        <v>9039.5300000000007</v>
      </c>
      <c r="AL10" s="17">
        <v>9039.5300000000007</v>
      </c>
      <c r="AM10" s="17">
        <v>9039.5300000000007</v>
      </c>
      <c r="AN10" s="17">
        <v>9039.5300000000007</v>
      </c>
      <c r="AO10" s="17"/>
      <c r="AP10" s="17"/>
      <c r="AQ10" s="13"/>
      <c r="AR10" s="13"/>
    </row>
    <row r="11" spans="1:44" x14ac:dyDescent="0.35">
      <c r="A11" s="12">
        <f t="shared" si="0"/>
        <v>44927</v>
      </c>
      <c r="B11" s="13">
        <v>6057.3200000000006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6057.3200000000006</v>
      </c>
      <c r="H11" s="14">
        <f t="shared" si="4"/>
        <v>0</v>
      </c>
      <c r="I11" s="13">
        <v>5155.9000000000005</v>
      </c>
      <c r="J11" s="13">
        <f t="shared" si="5"/>
        <v>117.48327159176867</v>
      </c>
      <c r="K11" s="13">
        <f t="shared" si="6"/>
        <v>117.48327159176866</v>
      </c>
      <c r="L11" s="13">
        <f t="shared" si="7"/>
        <v>0</v>
      </c>
      <c r="M11" s="13"/>
      <c r="N11" s="13"/>
      <c r="O11" s="13"/>
      <c r="P11" s="13"/>
      <c r="R11" s="16">
        <f t="shared" si="8"/>
        <v>44927</v>
      </c>
      <c r="S11" s="17"/>
      <c r="T11" s="17">
        <v>951</v>
      </c>
      <c r="U11" s="17">
        <v>2211</v>
      </c>
      <c r="V11" s="17">
        <v>5237.2700000000004</v>
      </c>
      <c r="W11" s="17">
        <v>5237.2700000000004</v>
      </c>
      <c r="X11" s="17">
        <v>5237.2700000000004</v>
      </c>
      <c r="Y11" s="17">
        <v>5237.2700000000004</v>
      </c>
      <c r="Z11" s="17">
        <v>5463.3200000000006</v>
      </c>
      <c r="AA11" s="17">
        <v>5463.3200000000006</v>
      </c>
      <c r="AB11" s="17">
        <v>6057.3200000000006</v>
      </c>
      <c r="AC11" s="17">
        <v>6057.3200000000006</v>
      </c>
      <c r="AD11" s="17">
        <v>6057.3200000000006</v>
      </c>
      <c r="AE11" s="17">
        <v>6057.3200000000006</v>
      </c>
      <c r="AF11" s="17">
        <v>6057.3200000000006</v>
      </c>
      <c r="AG11" s="17">
        <v>6057.3200000000006</v>
      </c>
      <c r="AH11" s="17">
        <v>6057.3200000000006</v>
      </c>
      <c r="AI11" s="17">
        <v>6057.3200000000006</v>
      </c>
      <c r="AJ11" s="17">
        <v>6057.3200000000006</v>
      </c>
      <c r="AK11" s="17">
        <v>6057.3200000000006</v>
      </c>
      <c r="AL11" s="17">
        <v>6057.3200000000006</v>
      </c>
      <c r="AM11" s="17">
        <v>6057.3200000000006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44958</v>
      </c>
      <c r="B12" s="13">
        <v>4576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4576</v>
      </c>
      <c r="H12" s="14">
        <f t="shared" si="4"/>
        <v>0</v>
      </c>
      <c r="I12" s="13">
        <v>5079.55</v>
      </c>
      <c r="J12" s="13">
        <f t="shared" si="5"/>
        <v>90.08672028033979</v>
      </c>
      <c r="K12" s="13">
        <f t="shared" si="6"/>
        <v>90.08672028033979</v>
      </c>
      <c r="L12" s="13">
        <f t="shared" si="7"/>
        <v>0</v>
      </c>
      <c r="M12" s="13"/>
      <c r="N12" s="13"/>
      <c r="O12" s="13"/>
      <c r="P12" s="13"/>
      <c r="R12" s="16">
        <f t="shared" si="8"/>
        <v>44958</v>
      </c>
      <c r="S12" s="17"/>
      <c r="T12" s="17">
        <v>1995</v>
      </c>
      <c r="U12" s="17">
        <v>2370</v>
      </c>
      <c r="V12" s="17">
        <v>3985</v>
      </c>
      <c r="W12" s="17">
        <v>3985</v>
      </c>
      <c r="X12" s="17">
        <v>3985</v>
      </c>
      <c r="Y12" s="17">
        <v>4576</v>
      </c>
      <c r="Z12" s="17">
        <v>4576</v>
      </c>
      <c r="AA12" s="17">
        <v>4576</v>
      </c>
      <c r="AB12" s="17">
        <v>4576</v>
      </c>
      <c r="AC12" s="17">
        <v>4576</v>
      </c>
      <c r="AD12" s="17">
        <v>4576</v>
      </c>
      <c r="AE12" s="17">
        <v>4576</v>
      </c>
      <c r="AF12" s="17">
        <v>4576</v>
      </c>
      <c r="AG12" s="17">
        <v>4576</v>
      </c>
      <c r="AH12" s="17">
        <v>4576</v>
      </c>
      <c r="AI12" s="17">
        <v>4576</v>
      </c>
      <c r="AJ12" s="17">
        <v>4576</v>
      </c>
      <c r="AK12" s="17">
        <v>4576</v>
      </c>
      <c r="AL12" s="17">
        <v>4576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44986</v>
      </c>
      <c r="B13" s="13">
        <v>1633.07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1633.07</v>
      </c>
      <c r="H13" s="14">
        <f t="shared" si="4"/>
        <v>0</v>
      </c>
      <c r="I13" s="13">
        <v>5040.5958333333338</v>
      </c>
      <c r="J13" s="13">
        <f t="shared" si="5"/>
        <v>32.398352377323114</v>
      </c>
      <c r="K13" s="13">
        <f t="shared" si="6"/>
        <v>32.398352377323114</v>
      </c>
      <c r="L13" s="13">
        <f t="shared" si="7"/>
        <v>0</v>
      </c>
      <c r="M13" s="13"/>
      <c r="N13" s="13"/>
      <c r="O13" s="13"/>
      <c r="P13" s="13"/>
      <c r="R13" s="16">
        <f t="shared" si="8"/>
        <v>44986</v>
      </c>
      <c r="S13" s="17"/>
      <c r="T13" s="17">
        <v>898</v>
      </c>
      <c r="U13" s="17">
        <v>898</v>
      </c>
      <c r="V13" s="17">
        <v>898</v>
      </c>
      <c r="W13" s="17">
        <v>1066.07</v>
      </c>
      <c r="X13" s="17">
        <v>1066.07</v>
      </c>
      <c r="Y13" s="17">
        <v>1633.07</v>
      </c>
      <c r="Z13" s="17">
        <v>1633.07</v>
      </c>
      <c r="AA13" s="17">
        <v>1633.07</v>
      </c>
      <c r="AB13" s="17">
        <v>1633.07</v>
      </c>
      <c r="AC13" s="17">
        <v>1633.07</v>
      </c>
      <c r="AD13" s="17">
        <v>1633.07</v>
      </c>
      <c r="AE13" s="17">
        <v>1633.07</v>
      </c>
      <c r="AF13" s="17">
        <v>1633.07</v>
      </c>
      <c r="AG13" s="17">
        <v>1633.07</v>
      </c>
      <c r="AH13" s="17">
        <v>1633.07</v>
      </c>
      <c r="AI13" s="17">
        <v>1633.07</v>
      </c>
      <c r="AJ13" s="17">
        <v>1633.07</v>
      </c>
      <c r="AK13" s="17">
        <v>1633.07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45017</v>
      </c>
      <c r="B14" s="13">
        <v>11092.8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11092.8</v>
      </c>
      <c r="H14" s="14">
        <f t="shared" si="4"/>
        <v>0</v>
      </c>
      <c r="I14" s="13">
        <v>5040.5958333333338</v>
      </c>
      <c r="J14" s="13">
        <f t="shared" si="5"/>
        <v>220.06922131394847</v>
      </c>
      <c r="K14" s="13">
        <f t="shared" si="6"/>
        <v>220.06922131394847</v>
      </c>
      <c r="L14" s="13">
        <f t="shared" si="7"/>
        <v>0</v>
      </c>
      <c r="M14" s="13"/>
      <c r="N14" s="13"/>
      <c r="O14" s="13"/>
      <c r="P14" s="13"/>
      <c r="R14" s="16">
        <f t="shared" si="8"/>
        <v>45017</v>
      </c>
      <c r="S14" s="17"/>
      <c r="T14" s="17">
        <v>375</v>
      </c>
      <c r="U14" s="17">
        <v>375</v>
      </c>
      <c r="V14" s="17">
        <v>1340</v>
      </c>
      <c r="W14" s="17">
        <v>2431</v>
      </c>
      <c r="X14" s="17">
        <v>7031</v>
      </c>
      <c r="Y14" s="17">
        <v>7031</v>
      </c>
      <c r="Z14" s="17">
        <v>7031</v>
      </c>
      <c r="AA14" s="17">
        <v>7031</v>
      </c>
      <c r="AB14" s="17">
        <v>7031</v>
      </c>
      <c r="AC14" s="17">
        <v>7031</v>
      </c>
      <c r="AD14" s="17">
        <v>7031</v>
      </c>
      <c r="AE14" s="17">
        <v>7031</v>
      </c>
      <c r="AF14" s="17">
        <v>7031</v>
      </c>
      <c r="AG14" s="17">
        <v>11092.8</v>
      </c>
      <c r="AH14" s="17">
        <v>11092.8</v>
      </c>
      <c r="AI14" s="17">
        <v>11092.8</v>
      </c>
      <c r="AJ14" s="17">
        <v>11092.8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45047</v>
      </c>
      <c r="B15" s="13">
        <v>3618.06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3618.06</v>
      </c>
      <c r="H15" s="14">
        <f t="shared" si="4"/>
        <v>0</v>
      </c>
      <c r="I15" s="13">
        <v>5040.5958333333338</v>
      </c>
      <c r="J15" s="13">
        <f t="shared" si="5"/>
        <v>71.778419052641752</v>
      </c>
      <c r="K15" s="13">
        <f t="shared" si="6"/>
        <v>71.778419052641752</v>
      </c>
      <c r="L15" s="13">
        <f t="shared" si="7"/>
        <v>0</v>
      </c>
      <c r="M15" s="13"/>
      <c r="N15" s="13"/>
      <c r="O15" s="13"/>
      <c r="P15" s="13"/>
      <c r="R15" s="16">
        <f t="shared" si="8"/>
        <v>45047</v>
      </c>
      <c r="S15" s="17"/>
      <c r="T15" s="17"/>
      <c r="U15" s="17"/>
      <c r="V15" s="17">
        <v>1110</v>
      </c>
      <c r="W15" s="17">
        <v>1110</v>
      </c>
      <c r="X15" s="17">
        <v>2581.9699999999998</v>
      </c>
      <c r="Y15" s="17">
        <v>2581.9699999999998</v>
      </c>
      <c r="Z15" s="17">
        <v>2581.9699999999998</v>
      </c>
      <c r="AA15" s="17">
        <v>2618.06</v>
      </c>
      <c r="AB15" s="17">
        <v>2618.06</v>
      </c>
      <c r="AC15" s="17">
        <v>2618.06</v>
      </c>
      <c r="AD15" s="17">
        <v>2618.06</v>
      </c>
      <c r="AE15" s="17">
        <v>2618.06</v>
      </c>
      <c r="AF15" s="17">
        <v>3618.06</v>
      </c>
      <c r="AG15" s="17">
        <v>3618.06</v>
      </c>
      <c r="AH15" s="17">
        <v>3618.06</v>
      </c>
      <c r="AI15" s="17">
        <v>3618.06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45078</v>
      </c>
      <c r="B16" s="13">
        <v>1341.53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1341.53</v>
      </c>
      <c r="H16" s="14">
        <f t="shared" si="4"/>
        <v>0</v>
      </c>
      <c r="I16" s="13">
        <v>5005.4375</v>
      </c>
      <c r="J16" s="13">
        <f t="shared" si="5"/>
        <v>26.801453419406396</v>
      </c>
      <c r="K16" s="13">
        <f t="shared" si="6"/>
        <v>26.801453419406396</v>
      </c>
      <c r="L16" s="13">
        <f t="shared" si="7"/>
        <v>0</v>
      </c>
      <c r="M16" s="13"/>
      <c r="N16" s="13"/>
      <c r="O16" s="13"/>
      <c r="P16" s="13"/>
      <c r="R16" s="16">
        <f t="shared" si="8"/>
        <v>45078</v>
      </c>
      <c r="S16" s="17"/>
      <c r="T16" s="17"/>
      <c r="U16" s="17">
        <v>1022</v>
      </c>
      <c r="V16" s="17">
        <v>1022</v>
      </c>
      <c r="W16" s="17">
        <v>1022</v>
      </c>
      <c r="X16" s="17">
        <v>1291.53</v>
      </c>
      <c r="Y16" s="17">
        <v>1291.53</v>
      </c>
      <c r="Z16" s="17">
        <v>1341.53</v>
      </c>
      <c r="AA16" s="17">
        <v>1341.53</v>
      </c>
      <c r="AB16" s="17">
        <v>1341.53</v>
      </c>
      <c r="AC16" s="17">
        <v>1341.53</v>
      </c>
      <c r="AD16" s="17">
        <v>1341.53</v>
      </c>
      <c r="AE16" s="17">
        <v>1341.53</v>
      </c>
      <c r="AF16" s="17">
        <v>1341.53</v>
      </c>
      <c r="AG16" s="17">
        <v>1341.53</v>
      </c>
      <c r="AH16" s="17">
        <v>1341.53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45108</v>
      </c>
      <c r="B17" s="13">
        <v>6299.2400000000007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6299.2400000000007</v>
      </c>
      <c r="H17" s="14">
        <f t="shared" si="4"/>
        <v>0</v>
      </c>
      <c r="I17" s="13">
        <v>4973.020833333333</v>
      </c>
      <c r="J17" s="13">
        <f t="shared" si="5"/>
        <v>126.66828093253181</v>
      </c>
      <c r="K17" s="13">
        <f t="shared" si="6"/>
        <v>126.66828093253181</v>
      </c>
      <c r="L17" s="13">
        <f t="shared" si="7"/>
        <v>0</v>
      </c>
      <c r="M17" s="13"/>
      <c r="N17" s="13"/>
      <c r="O17" s="13"/>
      <c r="P17" s="13"/>
      <c r="R17" s="16">
        <f t="shared" si="8"/>
        <v>45108</v>
      </c>
      <c r="S17" s="17"/>
      <c r="T17" s="17">
        <v>3455.1</v>
      </c>
      <c r="U17" s="17">
        <v>4443.1000000000004</v>
      </c>
      <c r="V17" s="17">
        <v>4832.1000000000004</v>
      </c>
      <c r="W17" s="17">
        <v>6299.2400000000007</v>
      </c>
      <c r="X17" s="17">
        <v>6299.2400000000007</v>
      </c>
      <c r="Y17" s="17">
        <v>6299.2400000000007</v>
      </c>
      <c r="Z17" s="17">
        <v>6299.2400000000007</v>
      </c>
      <c r="AA17" s="17">
        <v>6299.2400000000007</v>
      </c>
      <c r="AB17" s="17">
        <v>6299.2400000000007</v>
      </c>
      <c r="AC17" s="17">
        <v>6299.2400000000007</v>
      </c>
      <c r="AD17" s="17">
        <v>6299.2400000000007</v>
      </c>
      <c r="AE17" s="17">
        <v>6299.2400000000007</v>
      </c>
      <c r="AF17" s="17">
        <v>6299.2400000000007</v>
      </c>
      <c r="AG17" s="17">
        <v>6299.2400000000007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45139</v>
      </c>
      <c r="B18" s="13">
        <v>4542</v>
      </c>
      <c r="C18" s="13">
        <f>++'Completion Factors'!J20</f>
        <v>0.92344834864944336</v>
      </c>
      <c r="D18" s="13">
        <f t="shared" si="1"/>
        <v>376.5208968565932</v>
      </c>
      <c r="E18" s="13">
        <f t="shared" si="2"/>
        <v>376.5208968565932</v>
      </c>
      <c r="F18" s="13"/>
      <c r="G18" s="13">
        <f t="shared" si="3"/>
        <v>4918.520896856593</v>
      </c>
      <c r="H18" s="14">
        <f t="shared" si="4"/>
        <v>376.52089685659303</v>
      </c>
      <c r="I18" s="13">
        <v>4940.4366666666656</v>
      </c>
      <c r="J18" s="13">
        <f t="shared" si="5"/>
        <v>99.55640014661175</v>
      </c>
      <c r="K18" s="13">
        <f t="shared" si="6"/>
        <v>91.935193312871817</v>
      </c>
      <c r="L18" s="13">
        <f t="shared" si="7"/>
        <v>7.621206833739933</v>
      </c>
      <c r="M18" s="13"/>
      <c r="N18" s="13"/>
      <c r="O18" s="13"/>
      <c r="P18" s="13"/>
      <c r="R18" s="16">
        <f t="shared" si="8"/>
        <v>45139</v>
      </c>
      <c r="S18" s="17">
        <v>933</v>
      </c>
      <c r="T18" s="17">
        <v>2531</v>
      </c>
      <c r="U18" s="17">
        <v>4112</v>
      </c>
      <c r="V18" s="17">
        <v>4312</v>
      </c>
      <c r="W18" s="17">
        <v>4542</v>
      </c>
      <c r="X18" s="17">
        <v>4542</v>
      </c>
      <c r="Y18" s="17">
        <v>4542</v>
      </c>
      <c r="Z18" s="17">
        <v>4542</v>
      </c>
      <c r="AA18" s="17">
        <v>4542</v>
      </c>
      <c r="AB18" s="17">
        <v>4542</v>
      </c>
      <c r="AC18" s="17">
        <v>4542</v>
      </c>
      <c r="AD18" s="17">
        <v>4542</v>
      </c>
      <c r="AE18" s="17">
        <v>4542</v>
      </c>
      <c r="AF18" s="17">
        <v>4542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45170</v>
      </c>
      <c r="B19" s="13">
        <v>3689</v>
      </c>
      <c r="C19" s="13">
        <f>++'Completion Factors'!J19</f>
        <v>0.90273984216064562</v>
      </c>
      <c r="D19" s="13">
        <f t="shared" si="1"/>
        <v>397.448639699598</v>
      </c>
      <c r="E19" s="13">
        <f t="shared" si="2"/>
        <v>397.448639699598</v>
      </c>
      <c r="F19" s="13"/>
      <c r="G19" s="13">
        <f t="shared" si="3"/>
        <v>4086.4486396995981</v>
      </c>
      <c r="H19" s="14">
        <f t="shared" si="4"/>
        <v>397.44863969959806</v>
      </c>
      <c r="I19" s="13">
        <v>4909.1833333333334</v>
      </c>
      <c r="J19" s="13">
        <f t="shared" si="5"/>
        <v>83.240905100297013</v>
      </c>
      <c r="K19" s="13">
        <f t="shared" si="6"/>
        <v>75.144881531551405</v>
      </c>
      <c r="L19" s="13">
        <f t="shared" si="7"/>
        <v>8.0960235687456077</v>
      </c>
      <c r="M19" s="13">
        <f t="shared" ref="M19:M31" si="9">SUM(G8:G19)/SUM(I8:I19)*100</f>
        <v>117.44465709846</v>
      </c>
      <c r="N19" s="18"/>
      <c r="O19" s="13"/>
      <c r="P19" s="13"/>
      <c r="R19" s="16">
        <f t="shared" si="8"/>
        <v>45170</v>
      </c>
      <c r="S19" s="17">
        <v>273</v>
      </c>
      <c r="T19" s="17">
        <v>2317</v>
      </c>
      <c r="U19" s="17">
        <v>3507</v>
      </c>
      <c r="V19" s="17">
        <v>3689</v>
      </c>
      <c r="W19" s="17">
        <v>3689</v>
      </c>
      <c r="X19" s="17">
        <v>3689</v>
      </c>
      <c r="Y19" s="17">
        <v>3689</v>
      </c>
      <c r="Z19" s="17">
        <v>3689</v>
      </c>
      <c r="AA19" s="17">
        <v>3689</v>
      </c>
      <c r="AB19" s="17">
        <v>3689</v>
      </c>
      <c r="AC19" s="17">
        <v>3689</v>
      </c>
      <c r="AD19" s="17">
        <v>3689</v>
      </c>
      <c r="AE19" s="17">
        <v>3689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45200</v>
      </c>
      <c r="B20" s="13">
        <v>5914.75</v>
      </c>
      <c r="C20" s="13">
        <f>++'Completion Factors'!J18</f>
        <v>0.90273984216064562</v>
      </c>
      <c r="D20" s="13">
        <f t="shared" si="1"/>
        <v>637.2483983906742</v>
      </c>
      <c r="E20" s="13">
        <f t="shared" si="2"/>
        <v>637.2483983906742</v>
      </c>
      <c r="F20" s="13"/>
      <c r="G20" s="13">
        <f t="shared" si="3"/>
        <v>6551.9983983906741</v>
      </c>
      <c r="H20" s="14">
        <f t="shared" si="4"/>
        <v>637.24839839067408</v>
      </c>
      <c r="I20" s="13">
        <v>4864.166666666667</v>
      </c>
      <c r="J20" s="13">
        <f t="shared" si="5"/>
        <v>134.69929892185726</v>
      </c>
      <c r="K20" s="13">
        <f t="shared" si="6"/>
        <v>121.59842384786705</v>
      </c>
      <c r="L20" s="13">
        <f t="shared" si="7"/>
        <v>13.10087507399021</v>
      </c>
      <c r="M20" s="13">
        <f t="shared" si="9"/>
        <v>113.90657402953057</v>
      </c>
      <c r="N20" s="18">
        <f t="shared" ref="N20:N31" si="10">J20/J8</f>
        <v>0.77385810555859502</v>
      </c>
      <c r="O20" s="18">
        <f t="shared" ref="O20:O31" si="11">I20/I8</f>
        <v>0.9240059337739287</v>
      </c>
      <c r="P20" s="13"/>
      <c r="R20" s="16">
        <f t="shared" si="8"/>
        <v>45200</v>
      </c>
      <c r="S20" s="17"/>
      <c r="T20" s="17">
        <v>2488</v>
      </c>
      <c r="U20" s="17">
        <v>2488</v>
      </c>
      <c r="V20" s="17">
        <v>4142.75</v>
      </c>
      <c r="W20" s="17">
        <v>4142.75</v>
      </c>
      <c r="X20" s="17">
        <v>4142.75</v>
      </c>
      <c r="Y20" s="17">
        <v>4142.75</v>
      </c>
      <c r="Z20" s="17">
        <v>4142.75</v>
      </c>
      <c r="AA20" s="17">
        <v>4142.75</v>
      </c>
      <c r="AB20" s="17">
        <v>4705.75</v>
      </c>
      <c r="AC20" s="17">
        <v>5914.75</v>
      </c>
      <c r="AD20" s="17">
        <v>5914.75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45231</v>
      </c>
      <c r="B21" s="13">
        <v>8120</v>
      </c>
      <c r="C21" s="13">
        <f>++'Completion Factors'!J17</f>
        <v>0.90273984216064562</v>
      </c>
      <c r="D21" s="13">
        <f t="shared" si="1"/>
        <v>874.83951053421947</v>
      </c>
      <c r="E21" s="13">
        <f t="shared" si="2"/>
        <v>874.83951053421947</v>
      </c>
      <c r="F21" s="13"/>
      <c r="G21" s="13">
        <f t="shared" si="3"/>
        <v>8994.8395105342188</v>
      </c>
      <c r="H21" s="14">
        <f t="shared" si="4"/>
        <v>874.83951053421879</v>
      </c>
      <c r="I21" s="13">
        <v>4828.1075000000001</v>
      </c>
      <c r="J21" s="13">
        <f t="shared" si="5"/>
        <v>186.30155833386516</v>
      </c>
      <c r="K21" s="13">
        <f t="shared" si="6"/>
        <v>168.18183936459573</v>
      </c>
      <c r="L21" s="13">
        <f t="shared" si="7"/>
        <v>18.119718969269428</v>
      </c>
      <c r="M21" s="13">
        <f t="shared" si="9"/>
        <v>113.49088682496419</v>
      </c>
      <c r="N21" s="18">
        <f t="shared" si="10"/>
        <v>1.0053177631846801</v>
      </c>
      <c r="O21" s="18">
        <f t="shared" si="11"/>
        <v>0.92058714406813991</v>
      </c>
      <c r="P21" s="13"/>
      <c r="R21" s="16">
        <f t="shared" si="8"/>
        <v>45231</v>
      </c>
      <c r="S21" s="17"/>
      <c r="T21" s="17"/>
      <c r="U21" s="17">
        <v>6517</v>
      </c>
      <c r="V21" s="17">
        <v>7106</v>
      </c>
      <c r="W21" s="17">
        <v>7106</v>
      </c>
      <c r="X21" s="17">
        <v>8120</v>
      </c>
      <c r="Y21" s="17">
        <v>8120</v>
      </c>
      <c r="Z21" s="17">
        <v>8120</v>
      </c>
      <c r="AA21" s="17">
        <v>8120</v>
      </c>
      <c r="AB21" s="17">
        <v>8120</v>
      </c>
      <c r="AC21" s="17">
        <v>8120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45261</v>
      </c>
      <c r="B22" s="13">
        <v>8673</v>
      </c>
      <c r="C22" s="13">
        <f>++'Completion Factors'!J16</f>
        <v>0.85474032280700474</v>
      </c>
      <c r="D22" s="13">
        <f t="shared" si="1"/>
        <v>1473.9414377427372</v>
      </c>
      <c r="E22" s="13">
        <f t="shared" si="2"/>
        <v>1473.9414377427372</v>
      </c>
      <c r="F22" s="13"/>
      <c r="G22" s="13">
        <f t="shared" si="3"/>
        <v>10146.941437742737</v>
      </c>
      <c r="H22" s="14">
        <f t="shared" si="4"/>
        <v>1473.9414377427365</v>
      </c>
      <c r="I22" s="13">
        <v>4792.87</v>
      </c>
      <c r="J22" s="13">
        <f t="shared" si="5"/>
        <v>211.70908949632971</v>
      </c>
      <c r="K22" s="13">
        <f t="shared" si="6"/>
        <v>180.95629549726991</v>
      </c>
      <c r="L22" s="13">
        <f t="shared" si="7"/>
        <v>30.752793999059804</v>
      </c>
      <c r="M22" s="13">
        <f t="shared" si="9"/>
        <v>116.16597036996836</v>
      </c>
      <c r="N22" s="18">
        <f t="shared" si="10"/>
        <v>1.2233828536228397</v>
      </c>
      <c r="O22" s="18">
        <f t="shared" si="11"/>
        <v>0.91754403065710111</v>
      </c>
      <c r="P22" s="13"/>
      <c r="R22" s="16">
        <f t="shared" si="8"/>
        <v>45261</v>
      </c>
      <c r="S22" s="17"/>
      <c r="T22" s="17">
        <v>1454</v>
      </c>
      <c r="U22" s="17">
        <v>4663</v>
      </c>
      <c r="V22" s="17">
        <v>8673</v>
      </c>
      <c r="W22" s="17">
        <v>8673</v>
      </c>
      <c r="X22" s="17">
        <v>8673</v>
      </c>
      <c r="Y22" s="17">
        <v>8673</v>
      </c>
      <c r="Z22" s="17">
        <v>8673</v>
      </c>
      <c r="AA22" s="17">
        <v>8673</v>
      </c>
      <c r="AB22" s="17">
        <v>8673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45292</v>
      </c>
      <c r="B23" s="13">
        <v>7285.6</v>
      </c>
      <c r="C23" s="13">
        <f>++'Completion Factors'!J15</f>
        <v>0.83721934379233198</v>
      </c>
      <c r="D23" s="13">
        <f t="shared" si="1"/>
        <v>1416.5400712011699</v>
      </c>
      <c r="E23" s="13">
        <f t="shared" si="2"/>
        <v>1416.5400712011699</v>
      </c>
      <c r="F23" s="13"/>
      <c r="G23" s="13">
        <f t="shared" si="3"/>
        <v>8702.1400712011709</v>
      </c>
      <c r="H23" s="14">
        <f t="shared" si="4"/>
        <v>1416.5400712011706</v>
      </c>
      <c r="I23" s="13">
        <v>4752.3116666666674</v>
      </c>
      <c r="J23" s="13">
        <f t="shared" si="5"/>
        <v>183.1138334684384</v>
      </c>
      <c r="K23" s="13">
        <f t="shared" si="6"/>
        <v>153.30644349574433</v>
      </c>
      <c r="L23" s="13">
        <f t="shared" si="7"/>
        <v>29.807389972694068</v>
      </c>
      <c r="M23" s="13">
        <f t="shared" si="9"/>
        <v>121.41958387673462</v>
      </c>
      <c r="N23" s="18">
        <f t="shared" si="10"/>
        <v>1.5586375063227986</v>
      </c>
      <c r="O23" s="18">
        <f t="shared" si="11"/>
        <v>0.92172300988511546</v>
      </c>
      <c r="P23" s="13"/>
      <c r="R23" s="16">
        <f t="shared" si="8"/>
        <v>45292</v>
      </c>
      <c r="S23" s="17"/>
      <c r="T23" s="17"/>
      <c r="U23" s="17">
        <v>6953</v>
      </c>
      <c r="V23" s="17">
        <v>7047</v>
      </c>
      <c r="W23" s="17">
        <v>7047</v>
      </c>
      <c r="X23" s="17">
        <v>7047</v>
      </c>
      <c r="Y23" s="17">
        <v>7047</v>
      </c>
      <c r="Z23" s="17">
        <v>7047</v>
      </c>
      <c r="AA23" s="17">
        <v>7285.6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45323</v>
      </c>
      <c r="B24" s="13">
        <v>6796</v>
      </c>
      <c r="C24" s="13">
        <f>++'Completion Factors'!J14</f>
        <v>0.83043773702589452</v>
      </c>
      <c r="D24" s="13">
        <f t="shared" si="1"/>
        <v>1387.6358067481333</v>
      </c>
      <c r="E24" s="13">
        <f t="shared" si="2"/>
        <v>1387.6358067481333</v>
      </c>
      <c r="F24" s="19">
        <v>0</v>
      </c>
      <c r="G24" s="13">
        <f t="shared" si="3"/>
        <v>8183.6358067481333</v>
      </c>
      <c r="H24" s="14">
        <f t="shared" si="4"/>
        <v>1387.6358067481333</v>
      </c>
      <c r="I24" s="13">
        <v>4722.149166666667</v>
      </c>
      <c r="J24" s="13">
        <f t="shared" si="5"/>
        <v>173.30320406894106</v>
      </c>
      <c r="K24" s="13">
        <f t="shared" si="6"/>
        <v>143.91752060634821</v>
      </c>
      <c r="L24" s="13">
        <f t="shared" si="7"/>
        <v>29.385683462592851</v>
      </c>
      <c r="M24" s="13">
        <f t="shared" si="9"/>
        <v>128.28026409365239</v>
      </c>
      <c r="N24" s="18">
        <f t="shared" si="10"/>
        <v>1.9237375223522499</v>
      </c>
      <c r="O24" s="18">
        <f t="shared" si="11"/>
        <v>0.92963927250773526</v>
      </c>
      <c r="P24" s="13"/>
      <c r="R24" s="16">
        <f t="shared" si="8"/>
        <v>45323</v>
      </c>
      <c r="S24" s="17"/>
      <c r="T24" s="17">
        <v>2530</v>
      </c>
      <c r="U24" s="17">
        <v>2905</v>
      </c>
      <c r="V24" s="17">
        <v>2905</v>
      </c>
      <c r="W24" s="17">
        <v>4324</v>
      </c>
      <c r="X24" s="17">
        <v>6211</v>
      </c>
      <c r="Y24" s="17">
        <v>6211</v>
      </c>
      <c r="Z24" s="17">
        <v>6796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45352</v>
      </c>
      <c r="B25" s="13">
        <v>496</v>
      </c>
      <c r="C25" s="13">
        <f>++'Completion Factors'!J13</f>
        <v>0.81364917113710644</v>
      </c>
      <c r="D25" s="13">
        <f t="shared" si="1"/>
        <v>113.59934280621302</v>
      </c>
      <c r="E25" s="13">
        <f t="shared" si="2"/>
        <v>113.59934280621302</v>
      </c>
      <c r="F25" s="19">
        <v>0</v>
      </c>
      <c r="G25" s="13">
        <f t="shared" si="3"/>
        <v>609.59934280621303</v>
      </c>
      <c r="H25" s="14">
        <f t="shared" si="4"/>
        <v>113.59934280621303</v>
      </c>
      <c r="I25" s="13">
        <v>4712.149166666667</v>
      </c>
      <c r="J25" s="13">
        <f t="shared" si="5"/>
        <v>12.936758180714348</v>
      </c>
      <c r="K25" s="13">
        <f t="shared" si="6"/>
        <v>10.52598257093941</v>
      </c>
      <c r="L25" s="13">
        <f t="shared" si="7"/>
        <v>2.4107756097749373</v>
      </c>
      <c r="M25" s="13">
        <f t="shared" si="9"/>
        <v>127.25239130659784</v>
      </c>
      <c r="N25" s="18">
        <f t="shared" si="10"/>
        <v>0.3993029654733089</v>
      </c>
      <c r="O25" s="18">
        <f t="shared" si="11"/>
        <v>0.93483971388964437</v>
      </c>
      <c r="P25" s="13"/>
      <c r="R25" s="16">
        <f t="shared" si="8"/>
        <v>45352</v>
      </c>
      <c r="S25" s="17"/>
      <c r="T25" s="17"/>
      <c r="U25" s="17"/>
      <c r="V25" s="17">
        <v>421</v>
      </c>
      <c r="W25" s="17">
        <v>421</v>
      </c>
      <c r="X25" s="17">
        <v>421</v>
      </c>
      <c r="Y25" s="17">
        <v>496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45383</v>
      </c>
      <c r="B26" s="13">
        <v>160</v>
      </c>
      <c r="C26" s="13">
        <f>++'Completion Factors'!J12</f>
        <v>0.8106429556341076</v>
      </c>
      <c r="D26" s="13">
        <f t="shared" si="1"/>
        <v>37.374194012262194</v>
      </c>
      <c r="E26" s="13">
        <f t="shared" si="2"/>
        <v>37.374194012262194</v>
      </c>
      <c r="F26" s="19">
        <v>0</v>
      </c>
      <c r="G26" s="13">
        <f t="shared" si="3"/>
        <v>197.37419401226219</v>
      </c>
      <c r="H26" s="14">
        <f t="shared" si="4"/>
        <v>37.374194012262194</v>
      </c>
      <c r="I26" s="13">
        <v>4698.0783333333338</v>
      </c>
      <c r="J26" s="13">
        <f t="shared" si="5"/>
        <v>4.2011686482933381</v>
      </c>
      <c r="K26" s="13">
        <f t="shared" si="6"/>
        <v>3.4056477701698595</v>
      </c>
      <c r="L26" s="13">
        <f t="shared" si="7"/>
        <v>0.7955208781234786</v>
      </c>
      <c r="M26" s="13">
        <f t="shared" si="9"/>
        <v>109.29251442228762</v>
      </c>
      <c r="N26" s="18">
        <f t="shared" si="10"/>
        <v>1.9090214538906348E-2</v>
      </c>
      <c r="O26" s="18">
        <f t="shared" si="11"/>
        <v>0.93204821189293929</v>
      </c>
      <c r="P26" s="13"/>
      <c r="R26" s="16">
        <f t="shared" si="8"/>
        <v>45383</v>
      </c>
      <c r="S26" s="17"/>
      <c r="T26" s="17"/>
      <c r="U26" s="17"/>
      <c r="V26" s="17">
        <v>160</v>
      </c>
      <c r="W26" s="17">
        <v>160</v>
      </c>
      <c r="X26" s="17">
        <v>160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45413</v>
      </c>
      <c r="B27" s="13">
        <v>1814</v>
      </c>
      <c r="C27" s="13">
        <f>++'Completion Factors'!J11</f>
        <v>0.65635718266139376</v>
      </c>
      <c r="D27" s="13">
        <f t="shared" si="1"/>
        <v>949.73908585048457</v>
      </c>
      <c r="E27" s="13">
        <f t="shared" si="2"/>
        <v>949.73908585048457</v>
      </c>
      <c r="F27" s="19">
        <v>0</v>
      </c>
      <c r="G27" s="13">
        <f t="shared" si="3"/>
        <v>2763.7390858504846</v>
      </c>
      <c r="H27" s="14">
        <f t="shared" si="4"/>
        <v>949.73908585048457</v>
      </c>
      <c r="I27" s="13">
        <v>4661.9366666666674</v>
      </c>
      <c r="J27" s="13">
        <f t="shared" si="5"/>
        <v>59.283068035040174</v>
      </c>
      <c r="K27" s="13">
        <f t="shared" si="6"/>
        <v>38.9108675150027</v>
      </c>
      <c r="L27" s="13">
        <f t="shared" si="7"/>
        <v>20.372200520037474</v>
      </c>
      <c r="M27" s="13">
        <f t="shared" si="9"/>
        <v>108.53123555820308</v>
      </c>
      <c r="N27" s="18">
        <f t="shared" si="10"/>
        <v>0.82591771757416976</v>
      </c>
      <c r="O27" s="18">
        <f t="shared" si="11"/>
        <v>0.92487809394226717</v>
      </c>
      <c r="P27" s="13"/>
      <c r="R27" s="16">
        <f t="shared" si="8"/>
        <v>45413</v>
      </c>
      <c r="S27" s="17"/>
      <c r="T27" s="17"/>
      <c r="U27" s="17">
        <v>408</v>
      </c>
      <c r="V27" s="17">
        <v>1814</v>
      </c>
      <c r="W27" s="17">
        <v>1814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45444</v>
      </c>
      <c r="B28" s="13">
        <v>1128</v>
      </c>
      <c r="C28" s="13">
        <f>++'Completion Factors'!J10</f>
        <v>0.63584660404864002</v>
      </c>
      <c r="D28" s="13">
        <f t="shared" si="1"/>
        <v>646.01277732343124</v>
      </c>
      <c r="E28" s="13">
        <f t="shared" si="2"/>
        <v>646.01277732343124</v>
      </c>
      <c r="F28" s="19">
        <v>0</v>
      </c>
      <c r="G28" s="13">
        <f t="shared" si="3"/>
        <v>1774.0127773234312</v>
      </c>
      <c r="H28" s="14">
        <f t="shared" si="4"/>
        <v>646.01277732343124</v>
      </c>
      <c r="I28" s="13">
        <v>4626.9575000000004</v>
      </c>
      <c r="J28" s="13">
        <f t="shared" si="5"/>
        <v>38.340805536325568</v>
      </c>
      <c r="K28" s="13">
        <f t="shared" si="6"/>
        <v>24.378870996761908</v>
      </c>
      <c r="L28" s="13">
        <f t="shared" si="7"/>
        <v>13.961934539563661</v>
      </c>
      <c r="M28" s="13">
        <f t="shared" si="9"/>
        <v>109.99823579556542</v>
      </c>
      <c r="N28" s="18">
        <f t="shared" si="10"/>
        <v>1.430549490594557</v>
      </c>
      <c r="O28" s="18">
        <f t="shared" si="11"/>
        <v>0.92438622997490238</v>
      </c>
      <c r="P28" s="20"/>
      <c r="R28" s="16">
        <f t="shared" si="8"/>
        <v>45444</v>
      </c>
      <c r="S28" s="17"/>
      <c r="T28" s="17"/>
      <c r="U28" s="17">
        <v>1128</v>
      </c>
      <c r="V28" s="17">
        <v>1128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45474</v>
      </c>
      <c r="B29" s="13"/>
      <c r="C29" s="13">
        <f>++'Completion Factors'!J9</f>
        <v>0.41610514796537579</v>
      </c>
      <c r="D29" s="13">
        <f t="shared" si="1"/>
        <v>0</v>
      </c>
      <c r="E29" s="13">
        <f t="shared" si="2"/>
        <v>0</v>
      </c>
      <c r="F29" s="13">
        <f>ROUND(+I29*J29/100,0)-D29-B29</f>
        <v>15386</v>
      </c>
      <c r="G29" s="13">
        <f t="shared" si="3"/>
        <v>15386</v>
      </c>
      <c r="H29" s="14">
        <f t="shared" si="4"/>
        <v>15386</v>
      </c>
      <c r="I29" s="13">
        <v>4592.8200000000006</v>
      </c>
      <c r="J29" s="19">
        <v>335</v>
      </c>
      <c r="K29" s="13">
        <f t="shared" si="6"/>
        <v>0</v>
      </c>
      <c r="L29" s="13">
        <f t="shared" si="7"/>
        <v>335</v>
      </c>
      <c r="M29" s="13">
        <f t="shared" si="9"/>
        <v>126.64408519586384</v>
      </c>
      <c r="N29" s="18">
        <f t="shared" si="10"/>
        <v>2.6447031374684347</v>
      </c>
      <c r="O29" s="18">
        <f t="shared" si="11"/>
        <v>0.92354730734588741</v>
      </c>
      <c r="P29" s="13"/>
      <c r="R29" s="16">
        <f t="shared" si="8"/>
        <v>45474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45505</v>
      </c>
      <c r="B30" s="13"/>
      <c r="C30" s="13">
        <f>++'Completion Factors'!J8</f>
        <v>0.39469623171824042</v>
      </c>
      <c r="D30" s="13">
        <f t="shared" si="1"/>
        <v>0</v>
      </c>
      <c r="E30" s="13">
        <f t="shared" si="2"/>
        <v>0</v>
      </c>
      <c r="F30" s="13">
        <f>ROUND(+I30*J30/100,0)-D30-B30</f>
        <v>15170</v>
      </c>
      <c r="G30" s="13">
        <f t="shared" si="3"/>
        <v>15170</v>
      </c>
      <c r="H30" s="14">
        <f t="shared" si="4"/>
        <v>15170</v>
      </c>
      <c r="I30" s="13">
        <v>4528.3283333333338</v>
      </c>
      <c r="J30" s="19">
        <v>335</v>
      </c>
      <c r="K30" s="13">
        <f t="shared" si="6"/>
        <v>0</v>
      </c>
      <c r="L30" s="13">
        <f t="shared" si="7"/>
        <v>335</v>
      </c>
      <c r="M30" s="13">
        <f t="shared" si="9"/>
        <v>145.64844026657514</v>
      </c>
      <c r="N30" s="18">
        <f t="shared" si="10"/>
        <v>3.3649268103975456</v>
      </c>
      <c r="O30" s="18">
        <f t="shared" si="11"/>
        <v>0.9165846338818906</v>
      </c>
      <c r="P30" s="13"/>
      <c r="R30" s="16">
        <f t="shared" si="8"/>
        <v>45505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45536</v>
      </c>
      <c r="B31" s="13"/>
      <c r="C31" s="13">
        <f>+'Completion Factors'!J7</f>
        <v>0.39469623171824042</v>
      </c>
      <c r="D31" s="13">
        <f t="shared" si="1"/>
        <v>0</v>
      </c>
      <c r="E31" s="13">
        <f t="shared" si="2"/>
        <v>0</v>
      </c>
      <c r="F31" s="13">
        <f>ROUND(+I31*J31/100,0)-D31-B31</f>
        <v>15074</v>
      </c>
      <c r="G31" s="13">
        <f t="shared" si="3"/>
        <v>15074</v>
      </c>
      <c r="H31" s="14">
        <f t="shared" si="4"/>
        <v>15074</v>
      </c>
      <c r="I31" s="13">
        <v>4499.67</v>
      </c>
      <c r="J31" s="19">
        <v>335</v>
      </c>
      <c r="K31" s="13">
        <f t="shared" si="6"/>
        <v>0</v>
      </c>
      <c r="L31" s="13">
        <f t="shared" si="7"/>
        <v>335</v>
      </c>
      <c r="M31" s="13">
        <f t="shared" si="9"/>
        <v>166.23140898635435</v>
      </c>
      <c r="N31" s="18">
        <f t="shared" si="10"/>
        <v>4.0244636888121086</v>
      </c>
      <c r="O31" s="18">
        <f t="shared" si="11"/>
        <v>0.91658218780448886</v>
      </c>
      <c r="P31" s="13"/>
      <c r="R31" s="16">
        <f t="shared" si="8"/>
        <v>45536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53940.900161165511</v>
      </c>
      <c r="I33" s="13"/>
      <c r="J33" s="22">
        <f>SUM(G20:G31)/SUM(I20:I31)</f>
        <v>1.6623140898635436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57986.467673252919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