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DB90991E-7A4C-49EE-B435-F58D6D92CC0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<sst xmlns="http://schemas.openxmlformats.org/spreadsheetml/2006/main" count="137" uniqueCount="65">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</sst>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0.1230607420707088</c:v>
                </c:pt>
                <c:pt idx="1">
                  <c:v>0.78031709116932502</c:v>
                </c:pt>
                <c:pt idx="2">
                  <c:v>0.91418554226013893</c:v>
                </c:pt>
                <c:pt idx="3">
                  <c:v>0.94253312077382312</c:v>
                </c:pt>
                <c:pt idx="4">
                  <c:v>0.96371262254233825</c:v>
                </c:pt>
                <c:pt idx="5">
                  <c:v>0.97326829547973148</c:v>
                </c:pt>
                <c:pt idx="6">
                  <c:v>0.98160903250821374</c:v>
                </c:pt>
                <c:pt idx="7">
                  <c:v>0.98695124160545034</c:v>
                </c:pt>
                <c:pt idx="8">
                  <c:v>0.99000325566071823</c:v>
                </c:pt>
                <c:pt idx="9">
                  <c:v>0.99208507331826612</c:v>
                </c:pt>
                <c:pt idx="10">
                  <c:v>0.99555326177465664</c:v>
                </c:pt>
                <c:pt idx="11">
                  <c:v>0.99840457224063461</c:v>
                </c:pt>
                <c:pt idx="12">
                  <c:v>0.99925225877715695</c:v>
                </c:pt>
                <c:pt idx="13">
                  <c:v>0.99991254967785392</c:v>
                </c:pt>
                <c:pt idx="14">
                  <c:v>0.99993696891681882</c:v>
                </c:pt>
                <c:pt idx="15">
                  <c:v>0.99998561850856305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F-44E6-84E5-CC6C3521A887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0.11956079171512821</c:v>
                </c:pt>
                <c:pt idx="1">
                  <c:v>0.7874903592012592</c:v>
                </c:pt>
                <c:pt idx="2">
                  <c:v>0.91191564029901506</c:v>
                </c:pt>
                <c:pt idx="3">
                  <c:v>0.94826145294424213</c:v>
                </c:pt>
                <c:pt idx="4">
                  <c:v>0.96474867161999789</c:v>
                </c:pt>
                <c:pt idx="5">
                  <c:v>0.97250606581936794</c:v>
                </c:pt>
                <c:pt idx="6">
                  <c:v>0.98037917230137794</c:v>
                </c:pt>
                <c:pt idx="7">
                  <c:v>0.98610160961112148</c:v>
                </c:pt>
                <c:pt idx="8">
                  <c:v>0.98890086876830574</c:v>
                </c:pt>
                <c:pt idx="9">
                  <c:v>0.99140534733865504</c:v>
                </c:pt>
                <c:pt idx="10">
                  <c:v>0.99532013470714475</c:v>
                </c:pt>
                <c:pt idx="11">
                  <c:v>0.99840457224063461</c:v>
                </c:pt>
                <c:pt idx="12">
                  <c:v>0.99925225877715695</c:v>
                </c:pt>
                <c:pt idx="13">
                  <c:v>0.99991254967785392</c:v>
                </c:pt>
                <c:pt idx="14">
                  <c:v>0.99993696891681882</c:v>
                </c:pt>
                <c:pt idx="15">
                  <c:v>0.99998561850856305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F-44E6-84E5-CC6C3521A887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0.13106267288888759</c:v>
                </c:pt>
                <c:pt idx="1">
                  <c:v>0.82905422121496142</c:v>
                </c:pt>
                <c:pt idx="2">
                  <c:v>0.93166248754426406</c:v>
                </c:pt>
                <c:pt idx="3">
                  <c:v>0.96843259570872142</c:v>
                </c:pt>
                <c:pt idx="4">
                  <c:v>0.97944076030058835</c:v>
                </c:pt>
                <c:pt idx="5">
                  <c:v>0.98562631224479869</c:v>
                </c:pt>
                <c:pt idx="6">
                  <c:v>0.99046082722226969</c:v>
                </c:pt>
                <c:pt idx="7">
                  <c:v>0.99326904910132252</c:v>
                </c:pt>
                <c:pt idx="8">
                  <c:v>0.99495460133544567</c:v>
                </c:pt>
                <c:pt idx="9">
                  <c:v>0.99540481537932113</c:v>
                </c:pt>
                <c:pt idx="10">
                  <c:v>0.99850528786382164</c:v>
                </c:pt>
                <c:pt idx="11">
                  <c:v>0.99937136698883422</c:v>
                </c:pt>
                <c:pt idx="12">
                  <c:v>0.99959135736698834</c:v>
                </c:pt>
                <c:pt idx="13">
                  <c:v>0.99990446182860693</c:v>
                </c:pt>
                <c:pt idx="14">
                  <c:v>0.99992740549475512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F-44E6-84E5-CC6C3521A887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0.1231486189848041</c:v>
                </c:pt>
                <c:pt idx="1">
                  <c:v>0.8426058973343874</c:v>
                </c:pt>
                <c:pt idx="2">
                  <c:v>0.94472666966756091</c:v>
                </c:pt>
                <c:pt idx="3">
                  <c:v>0.97876314889395311</c:v>
                </c:pt>
                <c:pt idx="4">
                  <c:v>0.99071038854468174</c:v>
                </c:pt>
                <c:pt idx="5">
                  <c:v>0.99409108541353652</c:v>
                </c:pt>
                <c:pt idx="6">
                  <c:v>0.99747158373365519</c:v>
                </c:pt>
                <c:pt idx="7">
                  <c:v>0.99783695307326181</c:v>
                </c:pt>
                <c:pt idx="8">
                  <c:v>0.9988383848854786</c:v>
                </c:pt>
                <c:pt idx="9">
                  <c:v>0.99904043295371758</c:v>
                </c:pt>
                <c:pt idx="10">
                  <c:v>0.99936835592340534</c:v>
                </c:pt>
                <c:pt idx="11">
                  <c:v>0.99968865535567697</c:v>
                </c:pt>
                <c:pt idx="12">
                  <c:v>0.99978695390412819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CF-44E6-84E5-CC6C3521A887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0.1099893681627814</c:v>
                </c:pt>
                <c:pt idx="1">
                  <c:v>0.78140794446802198</c:v>
                </c:pt>
                <c:pt idx="2">
                  <c:v>0.91393158728485924</c:v>
                </c:pt>
                <c:pt idx="3">
                  <c:v>0.9436248318644247</c:v>
                </c:pt>
                <c:pt idx="4">
                  <c:v>0.96422514091004174</c:v>
                </c:pt>
                <c:pt idx="5">
                  <c:v>0.9734555676053751</c:v>
                </c:pt>
                <c:pt idx="6">
                  <c:v>0.98167767888263724</c:v>
                </c:pt>
                <c:pt idx="7">
                  <c:v>0.98713715432878923</c:v>
                </c:pt>
                <c:pt idx="8">
                  <c:v>0.99006557412697183</c:v>
                </c:pt>
                <c:pt idx="9">
                  <c:v>0.99187037597839789</c:v>
                </c:pt>
                <c:pt idx="10">
                  <c:v>0.99551351763469964</c:v>
                </c:pt>
                <c:pt idx="11">
                  <c:v>0.99841403779753346</c:v>
                </c:pt>
                <c:pt idx="12">
                  <c:v>0.99933298705421703</c:v>
                </c:pt>
                <c:pt idx="13">
                  <c:v>0.99992008765836826</c:v>
                </c:pt>
                <c:pt idx="14">
                  <c:v>0.99994303573512211</c:v>
                </c:pt>
                <c:pt idx="15">
                  <c:v>0.99998523242798187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CF-44E6-84E5-CC6C3521A887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0.10712416203069081</c:v>
                </c:pt>
                <c:pt idx="1">
                  <c:v>0.78776895879561915</c:v>
                </c:pt>
                <c:pt idx="2">
                  <c:v>0.91237705935010227</c:v>
                </c:pt>
                <c:pt idx="3">
                  <c:v>0.94939894985223983</c:v>
                </c:pt>
                <c:pt idx="4">
                  <c:v>0.96544493387796382</c:v>
                </c:pt>
                <c:pt idx="5">
                  <c:v>0.97288446549089969</c:v>
                </c:pt>
                <c:pt idx="6">
                  <c:v>0.98064259031704526</c:v>
                </c:pt>
                <c:pt idx="7">
                  <c:v>0.98637536606319898</c:v>
                </c:pt>
                <c:pt idx="8">
                  <c:v>0.98908448311418873</c:v>
                </c:pt>
                <c:pt idx="9">
                  <c:v>0.99120428523872306</c:v>
                </c:pt>
                <c:pt idx="10">
                  <c:v>0.99528634696122542</c:v>
                </c:pt>
                <c:pt idx="11">
                  <c:v>0.99841403779753346</c:v>
                </c:pt>
                <c:pt idx="12">
                  <c:v>0.99933298705421703</c:v>
                </c:pt>
                <c:pt idx="13">
                  <c:v>0.99992008765836826</c:v>
                </c:pt>
                <c:pt idx="14">
                  <c:v>0.99994303573512211</c:v>
                </c:pt>
                <c:pt idx="15">
                  <c:v>0.99998523242798187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CF-44E6-84E5-CC6C3521A887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0.1096664190267435</c:v>
                </c:pt>
                <c:pt idx="1">
                  <c:v>0.82774746945126432</c:v>
                </c:pt>
                <c:pt idx="2">
                  <c:v>0.93138799115228132</c:v>
                </c:pt>
                <c:pt idx="3">
                  <c:v>0.96855602873338198</c:v>
                </c:pt>
                <c:pt idx="4">
                  <c:v>0.97950933339290713</c:v>
                </c:pt>
                <c:pt idx="5">
                  <c:v>0.98522407862372352</c:v>
                </c:pt>
                <c:pt idx="6">
                  <c:v>0.99038079286921565</c:v>
                </c:pt>
                <c:pt idx="7">
                  <c:v>0.99348132864933258</c:v>
                </c:pt>
                <c:pt idx="8">
                  <c:v>0.99526091188441335</c:v>
                </c:pt>
                <c:pt idx="9">
                  <c:v>0.99569769488207993</c:v>
                </c:pt>
                <c:pt idx="10">
                  <c:v>0.99853698551352676</c:v>
                </c:pt>
                <c:pt idx="11">
                  <c:v>0.99940450143068504</c:v>
                </c:pt>
                <c:pt idx="12">
                  <c:v>0.99961913723473061</c:v>
                </c:pt>
                <c:pt idx="13">
                  <c:v>0.99991697291889603</c:v>
                </c:pt>
                <c:pt idx="14">
                  <c:v>0.99993670536141466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CF-44E6-84E5-CC6C3521A887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0.11178611446379411</c:v>
                </c:pt>
                <c:pt idx="1">
                  <c:v>0.84059439739397135</c:v>
                </c:pt>
                <c:pt idx="2">
                  <c:v>0.94628682018028187</c:v>
                </c:pt>
                <c:pt idx="3">
                  <c:v>0.97907926422557623</c:v>
                </c:pt>
                <c:pt idx="4">
                  <c:v>0.99071247277127761</c:v>
                </c:pt>
                <c:pt idx="5">
                  <c:v>0.99393376695784075</c:v>
                </c:pt>
                <c:pt idx="6">
                  <c:v>0.99743215348142344</c:v>
                </c:pt>
                <c:pt idx="7">
                  <c:v>0.9977960839275567</c:v>
                </c:pt>
                <c:pt idx="8">
                  <c:v>0.99884945200313491</c:v>
                </c:pt>
                <c:pt idx="9">
                  <c:v>0.99905079555984555</c:v>
                </c:pt>
                <c:pt idx="10">
                  <c:v>0.99937404837640376</c:v>
                </c:pt>
                <c:pt idx="11">
                  <c:v>0.99968306867859069</c:v>
                </c:pt>
                <c:pt idx="12">
                  <c:v>0.99977744748790864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CF-44E6-84E5-CC6C3521A887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0.126982456583739</c:v>
                </c:pt>
                <c:pt idx="1">
                  <c:v>0.83577512947058097</c:v>
                </c:pt>
                <c:pt idx="2">
                  <c:v>0.93814909953940484</c:v>
                </c:pt>
                <c:pt idx="3">
                  <c:v>0.97357046870583108</c:v>
                </c:pt>
                <c:pt idx="4">
                  <c:v>0.98504334224571932</c:v>
                </c:pt>
                <c:pt idx="5">
                  <c:v>0.98984060220969983</c:v>
                </c:pt>
                <c:pt idx="6">
                  <c:v>0.99395384320986124</c:v>
                </c:pt>
                <c:pt idx="7">
                  <c:v>0.99554776134950984</c:v>
                </c:pt>
                <c:pt idx="8">
                  <c:v>0.99689271042721261</c:v>
                </c:pt>
                <c:pt idx="9">
                  <c:v>0.99721931053453106</c:v>
                </c:pt>
                <c:pt idx="10">
                  <c:v>0.99893663547379707</c:v>
                </c:pt>
                <c:pt idx="11">
                  <c:v>0.99952998599244447</c:v>
                </c:pt>
                <c:pt idx="12">
                  <c:v>0.9996891460680829</c:v>
                </c:pt>
                <c:pt idx="13">
                  <c:v>0.99995222863230904</c:v>
                </c:pt>
                <c:pt idx="14">
                  <c:v>0.99996370142983926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CF-44E6-84E5-CC6C3521A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6.3409100094729398</c:v>
                </c:pt>
                <c:pt idx="1">
                  <c:v>1.171556476983233</c:v>
                </c:pt>
                <c:pt idx="2">
                  <c:v>1.0310085613950981</c:v>
                </c:pt>
                <c:pt idx="3">
                  <c:v>1.022470830257006</c:v>
                </c:pt>
                <c:pt idx="4">
                  <c:v>1.009915479691637</c:v>
                </c:pt>
                <c:pt idx="5">
                  <c:v>1.008569823004839</c:v>
                </c:pt>
                <c:pt idx="6">
                  <c:v>1.0054422982270099</c:v>
                </c:pt>
                <c:pt idx="7">
                  <c:v>1.0030923655866759</c:v>
                </c:pt>
                <c:pt idx="8">
                  <c:v>1.002102839203451</c:v>
                </c:pt>
                <c:pt idx="9">
                  <c:v>1.0034958579154809</c:v>
                </c:pt>
                <c:pt idx="10">
                  <c:v>1.002864046129381</c:v>
                </c:pt>
                <c:pt idx="11">
                  <c:v>1.0008490411202939</c:v>
                </c:pt>
                <c:pt idx="12">
                  <c:v>1.000660784996878</c:v>
                </c:pt>
                <c:pt idx="13">
                  <c:v>1.0000244213746221</c:v>
                </c:pt>
                <c:pt idx="14">
                  <c:v>1.0000486526583741</c:v>
                </c:pt>
                <c:pt idx="15">
                  <c:v>1.000014381698267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2-4D44-8785-B88FD35EE87B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6.5865268028466648</c:v>
                </c:pt>
                <c:pt idx="1">
                  <c:v>1.158002291258472</c:v>
                </c:pt>
                <c:pt idx="2">
                  <c:v>1.039856551460516</c:v>
                </c:pt>
                <c:pt idx="3">
                  <c:v>1.017386785706162</c:v>
                </c:pt>
                <c:pt idx="4">
                  <c:v>1.0080408446547471</c:v>
                </c:pt>
                <c:pt idx="5">
                  <c:v>1.008095688817505</c:v>
                </c:pt>
                <c:pt idx="6">
                  <c:v>1.005836963362156</c:v>
                </c:pt>
                <c:pt idx="7">
                  <c:v>1.0028387126944129</c:v>
                </c:pt>
                <c:pt idx="8">
                  <c:v>1.0025325880980049</c:v>
                </c:pt>
                <c:pt idx="9">
                  <c:v>1.003948725290819</c:v>
                </c:pt>
                <c:pt idx="10">
                  <c:v>1.00309894015597</c:v>
                </c:pt>
                <c:pt idx="11">
                  <c:v>1.0008490411202939</c:v>
                </c:pt>
                <c:pt idx="12">
                  <c:v>1.000660784996878</c:v>
                </c:pt>
                <c:pt idx="13">
                  <c:v>1.0000244213746221</c:v>
                </c:pt>
                <c:pt idx="14">
                  <c:v>1.0000486526583741</c:v>
                </c:pt>
                <c:pt idx="15">
                  <c:v>1.000014381698267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2-4D44-8785-B88FD35EE87B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6.3256318747429896</c:v>
                </c:pt>
                <c:pt idx="1">
                  <c:v>1.1237654470644061</c:v>
                </c:pt>
                <c:pt idx="2">
                  <c:v>1.0394671983213351</c:v>
                </c:pt>
                <c:pt idx="3">
                  <c:v>1.011366990992089</c:v>
                </c:pt>
                <c:pt idx="4">
                  <c:v>1.006315391593783</c:v>
                </c:pt>
                <c:pt idx="5">
                  <c:v>1.004905018177183</c:v>
                </c:pt>
                <c:pt idx="6">
                  <c:v>1.002835267990283</c:v>
                </c:pt>
                <c:pt idx="7">
                  <c:v>1.0016969744860651</c:v>
                </c:pt>
                <c:pt idx="8">
                  <c:v>1.0004524970719979</c:v>
                </c:pt>
                <c:pt idx="9">
                  <c:v>1.003114785498922</c:v>
                </c:pt>
                <c:pt idx="10">
                  <c:v>1.0008673756018509</c:v>
                </c:pt>
                <c:pt idx="11">
                  <c:v>1.0002201287583581</c:v>
                </c:pt>
                <c:pt idx="12">
                  <c:v>1.000313232461757</c:v>
                </c:pt>
                <c:pt idx="13">
                  <c:v>1.0000229458583541</c:v>
                </c:pt>
                <c:pt idx="14">
                  <c:v>1.0000725997755899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2-4D44-8785-B88FD35EE87B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6.8421871416874014</c:v>
                </c:pt>
                <c:pt idx="1">
                  <c:v>1.1211963655324939</c:v>
                </c:pt>
                <c:pt idx="2">
                  <c:v>1.0360278589767871</c:v>
                </c:pt>
                <c:pt idx="3">
                  <c:v>1.0122064665636721</c:v>
                </c:pt>
                <c:pt idx="4">
                  <c:v>1.003412396708407</c:v>
                </c:pt>
                <c:pt idx="5">
                  <c:v>1.00340059212855</c:v>
                </c:pt>
                <c:pt idx="6">
                  <c:v>1.000366295487074</c:v>
                </c:pt>
                <c:pt idx="7">
                  <c:v>1.001003602651849</c:v>
                </c:pt>
                <c:pt idx="8">
                  <c:v>1.00020228304328</c:v>
                </c:pt>
                <c:pt idx="9">
                  <c:v>1.000328237935995</c:v>
                </c:pt>
                <c:pt idx="10">
                  <c:v>1.0003205018753829</c:v>
                </c:pt>
                <c:pt idx="11">
                  <c:v>1.000098329162709</c:v>
                </c:pt>
                <c:pt idx="12">
                  <c:v>1.0002130914941829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2-4D44-8785-B88FD35EE87B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7.1043952476530121</c:v>
                </c:pt>
                <c:pt idx="1">
                  <c:v>1.1695959757704519</c:v>
                </c:pt>
                <c:pt idx="2">
                  <c:v>1.0324895703274459</c:v>
                </c:pt>
                <c:pt idx="3">
                  <c:v>1.0218310374525801</c:v>
                </c:pt>
                <c:pt idx="4">
                  <c:v>1.0095728956897161</c:v>
                </c:pt>
                <c:pt idx="5">
                  <c:v>1.0084463138851709</c:v>
                </c:pt>
                <c:pt idx="6">
                  <c:v>1.005561372702664</c:v>
                </c:pt>
                <c:pt idx="7">
                  <c:v>1.0029665784388131</c:v>
                </c:pt>
                <c:pt idx="8">
                  <c:v>1.0018229114299</c:v>
                </c:pt>
                <c:pt idx="9">
                  <c:v>1.0036730017798019</c:v>
                </c:pt>
                <c:pt idx="10">
                  <c:v>1.0029135919417</c:v>
                </c:pt>
                <c:pt idx="11">
                  <c:v>1.000920408990553</c:v>
                </c:pt>
                <c:pt idx="12">
                  <c:v>1.000587492469234</c:v>
                </c:pt>
                <c:pt idx="13">
                  <c:v>1.0000229499107349</c:v>
                </c:pt>
                <c:pt idx="14">
                  <c:v>1.0000421990966999</c:v>
                </c:pt>
                <c:pt idx="15">
                  <c:v>1.000014767790103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02-4D44-8785-B88FD35EE87B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7.3537934286937556</c:v>
                </c:pt>
                <c:pt idx="1">
                  <c:v>1.1581784851550769</c:v>
                </c:pt>
                <c:pt idx="2">
                  <c:v>1.0405774017690761</c:v>
                </c:pt>
                <c:pt idx="3">
                  <c:v>1.016901202627432</c:v>
                </c:pt>
                <c:pt idx="4">
                  <c:v>1.007705806257694</c:v>
                </c:pt>
                <c:pt idx="5">
                  <c:v>1.007974353688782</c:v>
                </c:pt>
                <c:pt idx="6">
                  <c:v>1.0058459379622711</c:v>
                </c:pt>
                <c:pt idx="7">
                  <c:v>1.002746537620665</c:v>
                </c:pt>
                <c:pt idx="8">
                  <c:v>1.002143196219053</c:v>
                </c:pt>
                <c:pt idx="9">
                  <c:v>1.0041182849825141</c:v>
                </c:pt>
                <c:pt idx="10">
                  <c:v>1.0031425035075161</c:v>
                </c:pt>
                <c:pt idx="11">
                  <c:v>1.000920408990553</c:v>
                </c:pt>
                <c:pt idx="12">
                  <c:v>1.000587492469234</c:v>
                </c:pt>
                <c:pt idx="13">
                  <c:v>1.0000229499107349</c:v>
                </c:pt>
                <c:pt idx="14">
                  <c:v>1.0000421990966999</c:v>
                </c:pt>
                <c:pt idx="15">
                  <c:v>1.000014767790103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02-4D44-8785-B88FD35EE87B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7.5478663094616776</c:v>
                </c:pt>
                <c:pt idx="1">
                  <c:v>1.125207899179351</c:v>
                </c:pt>
                <c:pt idx="2">
                  <c:v>1.0399060734454151</c:v>
                </c:pt>
                <c:pt idx="3">
                  <c:v>1.011308901431184</c:v>
                </c:pt>
                <c:pt idx="4">
                  <c:v>1.0058342937999589</c:v>
                </c:pt>
                <c:pt idx="5">
                  <c:v>1.0052340521891181</c:v>
                </c:pt>
                <c:pt idx="6">
                  <c:v>1.0031306501523869</c:v>
                </c:pt>
                <c:pt idx="7">
                  <c:v>1.001791259869474</c:v>
                </c:pt>
                <c:pt idx="8">
                  <c:v>1.0004388628071801</c:v>
                </c:pt>
                <c:pt idx="9">
                  <c:v>1.002851558907931</c:v>
                </c:pt>
                <c:pt idx="10">
                  <c:v>1.0008687869650741</c:v>
                </c:pt>
                <c:pt idx="11">
                  <c:v>1.000214763695519</c:v>
                </c:pt>
                <c:pt idx="12">
                  <c:v>1.0002979491619071</c:v>
                </c:pt>
                <c:pt idx="13">
                  <c:v>1.000019734080982</c:v>
                </c:pt>
                <c:pt idx="14">
                  <c:v>1.0000632986450499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02-4D44-8785-B88FD35EE87B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7.5196673703711916</c:v>
                </c:pt>
                <c:pt idx="1">
                  <c:v>1.125735340509026</c:v>
                </c:pt>
                <c:pt idx="2">
                  <c:v>1.03465381039445</c:v>
                </c:pt>
                <c:pt idx="3">
                  <c:v>1.011881784213766</c:v>
                </c:pt>
                <c:pt idx="4">
                  <c:v>1.003251492511801</c:v>
                </c:pt>
                <c:pt idx="5">
                  <c:v>1.003519738074993</c:v>
                </c:pt>
                <c:pt idx="6">
                  <c:v>1.000364867369538</c:v>
                </c:pt>
                <c:pt idx="7">
                  <c:v>1.001055694738179</c:v>
                </c:pt>
                <c:pt idx="8">
                  <c:v>1.0002015754789739</c:v>
                </c:pt>
                <c:pt idx="9">
                  <c:v>1.0003235599410909</c:v>
                </c:pt>
                <c:pt idx="10">
                  <c:v>1.000309213855102</c:v>
                </c:pt>
                <c:pt idx="11">
                  <c:v>1.000094408730402</c:v>
                </c:pt>
                <c:pt idx="12">
                  <c:v>1.0002226020527369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02-4D44-8785-B88FD35EE87B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6.5839095082151946</c:v>
                </c:pt>
                <c:pt idx="1">
                  <c:v>1.12248090629845</c:v>
                </c:pt>
                <c:pt idx="2">
                  <c:v>1.0377475286490609</c:v>
                </c:pt>
                <c:pt idx="3">
                  <c:v>1.011786728777881</c:v>
                </c:pt>
                <c:pt idx="4">
                  <c:v>1.004863894151095</c:v>
                </c:pt>
                <c:pt idx="5">
                  <c:v>1.004152805152867</c:v>
                </c:pt>
                <c:pt idx="6">
                  <c:v>1.0016007817386789</c:v>
                </c:pt>
                <c:pt idx="7">
                  <c:v>1.0013502885689569</c:v>
                </c:pt>
                <c:pt idx="8">
                  <c:v>1.000327390057639</c:v>
                </c:pt>
                <c:pt idx="9">
                  <c:v>1.001721511717458</c:v>
                </c:pt>
                <c:pt idx="10">
                  <c:v>1.0005939387386169</c:v>
                </c:pt>
                <c:pt idx="11">
                  <c:v>1.0001592289605341</c:v>
                </c:pt>
                <c:pt idx="12">
                  <c:v>1.0002631619779701</c:v>
                </c:pt>
                <c:pt idx="13">
                  <c:v>1.0000114729291769</c:v>
                </c:pt>
                <c:pt idx="14">
                  <c:v>1.000036299887795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02-4D44-8785-B88FD35E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0.14615209717186761</v>
      </c>
      <c r="C7" s="4">
        <f t="shared" ref="C7:C29" si="1">+F7/F8</f>
        <v>0.15808697372871225</v>
      </c>
      <c r="D7" s="4">
        <f t="shared" ref="D7:D29" si="2">+G7/G8</f>
        <v>0.15182508626060781</v>
      </c>
      <c r="E7" s="5">
        <v>0.1231486189848041</v>
      </c>
      <c r="F7" s="5">
        <v>0.13106267288888759</v>
      </c>
      <c r="G7" s="5">
        <v>0.11956079171512821</v>
      </c>
      <c r="H7" s="4">
        <f t="shared" ref="H7:H29" si="3">+I7/I8</f>
        <v>0.15193375838328141</v>
      </c>
      <c r="I7" s="5">
        <v>0.126982456583739</v>
      </c>
      <c r="J7" s="5">
        <f t="shared" ref="J7:J30" si="4">I7</f>
        <v>0.126982456583739</v>
      </c>
    </row>
    <row r="8" spans="1:10" ht="15.5" customHeight="1" x14ac:dyDescent="0.35">
      <c r="A8" s="3">
        <f t="shared" ref="A8:A29" si="5">1+A7</f>
        <v>1</v>
      </c>
      <c r="B8" s="4">
        <f t="shared" si="0"/>
        <v>0.89190442525655733</v>
      </c>
      <c r="C8" s="4">
        <f t="shared" si="1"/>
        <v>0.88986540973677697</v>
      </c>
      <c r="D8" s="4">
        <f t="shared" si="2"/>
        <v>0.86355614971472905</v>
      </c>
      <c r="E8" s="5">
        <v>0.8426058973343874</v>
      </c>
      <c r="F8" s="5">
        <v>0.82905422121496142</v>
      </c>
      <c r="G8" s="5">
        <v>0.7874903592012592</v>
      </c>
      <c r="H8" s="4">
        <f t="shared" si="3"/>
        <v>0.89087665263540139</v>
      </c>
      <c r="I8" s="5">
        <v>0.83577512947058097</v>
      </c>
      <c r="J8" s="5">
        <f t="shared" si="4"/>
        <v>0.83577512947058097</v>
      </c>
    </row>
    <row r="9" spans="1:10" ht="15.5" customHeight="1" x14ac:dyDescent="0.35">
      <c r="A9" s="3">
        <f t="shared" si="5"/>
        <v>2</v>
      </c>
      <c r="B9" s="4">
        <f t="shared" si="0"/>
        <v>0.96522500947767087</v>
      </c>
      <c r="C9" s="4">
        <f t="shared" si="1"/>
        <v>0.96203131913631212</v>
      </c>
      <c r="D9" s="4">
        <f t="shared" si="2"/>
        <v>0.96167110607272122</v>
      </c>
      <c r="E9" s="5">
        <v>0.94472666966756091</v>
      </c>
      <c r="F9" s="5">
        <v>0.93166248754426406</v>
      </c>
      <c r="G9" s="5">
        <v>0.91191564029901506</v>
      </c>
      <c r="H9" s="4">
        <f t="shared" si="3"/>
        <v>0.96361704642344803</v>
      </c>
      <c r="I9" s="5">
        <v>0.93814909953940484</v>
      </c>
      <c r="J9" s="5">
        <f t="shared" si="4"/>
        <v>0.93814909953940484</v>
      </c>
    </row>
    <row r="10" spans="1:10" ht="15.5" customHeight="1" x14ac:dyDescent="0.35">
      <c r="A10" s="3">
        <f t="shared" si="5"/>
        <v>3</v>
      </c>
      <c r="B10" s="4">
        <f t="shared" si="0"/>
        <v>0.98794073445794917</v>
      </c>
      <c r="C10" s="4">
        <f t="shared" si="1"/>
        <v>0.98876076528764378</v>
      </c>
      <c r="D10" s="4">
        <f t="shared" si="2"/>
        <v>0.98291034840393143</v>
      </c>
      <c r="E10" s="5">
        <v>0.97876314889395311</v>
      </c>
      <c r="F10" s="5">
        <v>0.96843259570872142</v>
      </c>
      <c r="G10" s="5">
        <v>0.94826145294424213</v>
      </c>
      <c r="H10" s="4">
        <f t="shared" si="3"/>
        <v>0.98835292514770756</v>
      </c>
      <c r="I10" s="5">
        <v>0.97357046870583108</v>
      </c>
      <c r="J10" s="5">
        <f t="shared" si="4"/>
        <v>0.97357046870583108</v>
      </c>
    </row>
    <row r="11" spans="1:10" ht="15.5" customHeight="1" x14ac:dyDescent="0.35">
      <c r="A11" s="3">
        <f t="shared" si="5"/>
        <v>4</v>
      </c>
      <c r="B11" s="4">
        <f t="shared" si="0"/>
        <v>0.99659920814253311</v>
      </c>
      <c r="C11" s="4">
        <f t="shared" si="1"/>
        <v>0.99372424227380607</v>
      </c>
      <c r="D11" s="4">
        <f t="shared" si="2"/>
        <v>0.99202329479268159</v>
      </c>
      <c r="E11" s="5">
        <v>0.99071038854468174</v>
      </c>
      <c r="F11" s="5">
        <v>0.97944076030058835</v>
      </c>
      <c r="G11" s="5">
        <v>0.96474867161999789</v>
      </c>
      <c r="H11" s="4">
        <f t="shared" si="3"/>
        <v>0.99515350254043811</v>
      </c>
      <c r="I11" s="5">
        <v>0.98504334224571932</v>
      </c>
      <c r="J11" s="5">
        <f t="shared" si="4"/>
        <v>0.98504334224571932</v>
      </c>
    </row>
    <row r="12" spans="1:10" ht="15.5" customHeight="1" x14ac:dyDescent="0.35">
      <c r="A12" s="3">
        <f t="shared" si="5"/>
        <v>5</v>
      </c>
      <c r="B12" s="4">
        <f t="shared" si="0"/>
        <v>0.99661093270700996</v>
      </c>
      <c r="C12" s="4">
        <f t="shared" si="1"/>
        <v>0.99511892359132537</v>
      </c>
      <c r="D12" s="4">
        <f t="shared" si="2"/>
        <v>0.99196932502806201</v>
      </c>
      <c r="E12" s="5">
        <v>0.99409108541353652</v>
      </c>
      <c r="F12" s="5">
        <v>0.98562631224479869</v>
      </c>
      <c r="G12" s="5">
        <v>0.97250606581936794</v>
      </c>
      <c r="H12" s="4">
        <f t="shared" si="3"/>
        <v>0.99586173842149639</v>
      </c>
      <c r="I12" s="5">
        <v>0.98984060220969983</v>
      </c>
      <c r="J12" s="5">
        <f t="shared" si="4"/>
        <v>0.98984060220969983</v>
      </c>
    </row>
    <row r="13" spans="1:10" ht="15.5" customHeight="1" x14ac:dyDescent="0.35">
      <c r="A13" s="3">
        <f t="shared" si="5"/>
        <v>6</v>
      </c>
      <c r="B13" s="4">
        <f t="shared" si="0"/>
        <v>0.99963383863618072</v>
      </c>
      <c r="C13" s="4">
        <f t="shared" si="1"/>
        <v>0.99717274802673694</v>
      </c>
      <c r="D13" s="4">
        <f t="shared" si="2"/>
        <v>0.99419690906700753</v>
      </c>
      <c r="E13" s="5">
        <v>0.99747158373365519</v>
      </c>
      <c r="F13" s="5">
        <v>0.99046082722226969</v>
      </c>
      <c r="G13" s="5">
        <v>0.98037917230137794</v>
      </c>
      <c r="H13" s="4">
        <f t="shared" si="3"/>
        <v>0.99839895361977615</v>
      </c>
      <c r="I13" s="5">
        <v>0.99395384320986124</v>
      </c>
      <c r="J13" s="5">
        <f t="shared" si="4"/>
        <v>0.99395384320986124</v>
      </c>
    </row>
    <row r="14" spans="1:10" ht="15.5" customHeight="1" x14ac:dyDescent="0.35">
      <c r="A14" s="3">
        <f t="shared" si="5"/>
        <v>7</v>
      </c>
      <c r="B14" s="4">
        <f t="shared" si="0"/>
        <v>0.99899740355660083</v>
      </c>
      <c r="C14" s="4">
        <f t="shared" si="1"/>
        <v>0.99830590035780453</v>
      </c>
      <c r="D14" s="4">
        <f t="shared" si="2"/>
        <v>0.99716932278493109</v>
      </c>
      <c r="E14" s="5">
        <v>0.99783695307326181</v>
      </c>
      <c r="F14" s="5">
        <v>0.99326904910132252</v>
      </c>
      <c r="G14" s="5">
        <v>0.98610160961112148</v>
      </c>
      <c r="H14" s="4">
        <f t="shared" si="3"/>
        <v>0.99865085874975812</v>
      </c>
      <c r="I14" s="5">
        <v>0.99554776134950984</v>
      </c>
      <c r="J14" s="5">
        <f t="shared" si="4"/>
        <v>0.99554776134950984</v>
      </c>
    </row>
    <row r="15" spans="1:10" ht="15.5" customHeight="1" x14ac:dyDescent="0.35">
      <c r="A15" s="3">
        <f t="shared" si="5"/>
        <v>8</v>
      </c>
      <c r="B15" s="4">
        <f t="shared" si="0"/>
        <v>0.99979775786687475</v>
      </c>
      <c r="C15" s="4">
        <f t="shared" si="1"/>
        <v>0.99954770758899347</v>
      </c>
      <c r="D15" s="4">
        <f t="shared" si="2"/>
        <v>0.99747380970147848</v>
      </c>
      <c r="E15" s="5">
        <v>0.9988383848854786</v>
      </c>
      <c r="F15" s="5">
        <v>0.99495460133544567</v>
      </c>
      <c r="G15" s="5">
        <v>0.98890086876830574</v>
      </c>
      <c r="H15" s="4">
        <f t="shared" si="3"/>
        <v>0.99967248918681351</v>
      </c>
      <c r="I15" s="5">
        <v>0.99689271042721261</v>
      </c>
      <c r="J15" s="5">
        <f t="shared" si="4"/>
        <v>0.99689271042721261</v>
      </c>
    </row>
    <row r="16" spans="1:10" ht="15.5" customHeight="1" x14ac:dyDescent="0.35">
      <c r="A16" s="3">
        <f t="shared" si="5"/>
        <v>9</v>
      </c>
      <c r="B16" s="4">
        <f t="shared" si="0"/>
        <v>0.99967186976879541</v>
      </c>
      <c r="C16" s="4">
        <f t="shared" si="1"/>
        <v>0.99689488626431455</v>
      </c>
      <c r="D16" s="4">
        <f t="shared" si="2"/>
        <v>0.99606680581254237</v>
      </c>
      <c r="E16" s="5">
        <v>0.99904043295371758</v>
      </c>
      <c r="F16" s="5">
        <v>0.99540481537932113</v>
      </c>
      <c r="G16" s="5">
        <v>0.99140534733865504</v>
      </c>
      <c r="H16" s="4">
        <f t="shared" si="3"/>
        <v>0.99828084697439146</v>
      </c>
      <c r="I16" s="5">
        <v>0.99721931053453106</v>
      </c>
      <c r="J16" s="5">
        <f t="shared" si="4"/>
        <v>0.99721931053453106</v>
      </c>
    </row>
    <row r="17" spans="1:10" ht="15.5" customHeight="1" x14ac:dyDescent="0.35">
      <c r="A17" s="3">
        <f t="shared" si="5"/>
        <v>10</v>
      </c>
      <c r="B17" s="4">
        <f t="shared" si="0"/>
        <v>0.99967960081315754</v>
      </c>
      <c r="C17" s="4">
        <f t="shared" si="1"/>
        <v>0.99913337608658714</v>
      </c>
      <c r="D17" s="4">
        <f t="shared" si="2"/>
        <v>0.99691063360560572</v>
      </c>
      <c r="E17" s="5">
        <v>0.99936835592340534</v>
      </c>
      <c r="F17" s="5">
        <v>0.99850528786382164</v>
      </c>
      <c r="G17" s="5">
        <v>0.99532013470714475</v>
      </c>
      <c r="H17" s="4">
        <f t="shared" si="3"/>
        <v>0.99940637046715686</v>
      </c>
      <c r="I17" s="5">
        <v>0.99893663547379707</v>
      </c>
      <c r="J17" s="5">
        <f t="shared" si="4"/>
        <v>0.99893663547379707</v>
      </c>
    </row>
    <row r="18" spans="1:10" ht="15.5" customHeight="1" x14ac:dyDescent="0.35">
      <c r="A18" s="3">
        <f t="shared" si="5"/>
        <v>11</v>
      </c>
      <c r="B18" s="4">
        <f t="shared" si="0"/>
        <v>0.9999016805049642</v>
      </c>
      <c r="C18" s="4">
        <f t="shared" si="1"/>
        <v>0.99977991968764757</v>
      </c>
      <c r="D18" s="4">
        <f t="shared" si="2"/>
        <v>0.99915167913899972</v>
      </c>
      <c r="E18" s="5">
        <v>0.99968865535567697</v>
      </c>
      <c r="F18" s="5">
        <v>0.99937136698883422</v>
      </c>
      <c r="G18" s="5">
        <v>0.99840457224063461</v>
      </c>
      <c r="H18" s="4">
        <f t="shared" si="3"/>
        <v>0.99984079043344176</v>
      </c>
      <c r="I18" s="5">
        <v>0.99952998599244447</v>
      </c>
      <c r="J18" s="5">
        <f t="shared" si="4"/>
        <v>0.99952998599244447</v>
      </c>
    </row>
    <row r="19" spans="1:10" ht="15.5" customHeight="1" x14ac:dyDescent="0.35">
      <c r="A19" s="3">
        <f t="shared" si="5"/>
        <v>12</v>
      </c>
      <c r="B19" s="4">
        <f t="shared" si="0"/>
        <v>0.99978695390412819</v>
      </c>
      <c r="C19" s="4">
        <f t="shared" si="1"/>
        <v>0.99968686562209552</v>
      </c>
      <c r="D19" s="4">
        <f t="shared" si="2"/>
        <v>0.99933965135160097</v>
      </c>
      <c r="E19" s="5">
        <v>0.99978695390412819</v>
      </c>
      <c r="F19" s="5">
        <v>0.99959135736698834</v>
      </c>
      <c r="G19" s="5">
        <v>0.99925225877715695</v>
      </c>
      <c r="H19" s="4">
        <f t="shared" si="3"/>
        <v>0.99973690486735955</v>
      </c>
      <c r="I19" s="5">
        <v>0.9996891460680829</v>
      </c>
      <c r="J19" s="5">
        <f t="shared" si="4"/>
        <v>0.9996891460680829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0.99997705466814679</v>
      </c>
      <c r="D20" s="4">
        <f t="shared" si="2"/>
        <v>0.99997557922176694</v>
      </c>
      <c r="E20" s="5">
        <v>1</v>
      </c>
      <c r="F20" s="5">
        <v>0.99990446182860693</v>
      </c>
      <c r="G20" s="5">
        <v>0.99991254967785392</v>
      </c>
      <c r="H20" s="4">
        <f t="shared" si="3"/>
        <v>0.99998852678600847</v>
      </c>
      <c r="I20" s="5">
        <v>0.99995222863230904</v>
      </c>
      <c r="J20" s="5">
        <f t="shared" si="4"/>
        <v>0.99995222863230904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0.99992740549475512</v>
      </c>
      <c r="D21" s="4">
        <f t="shared" si="2"/>
        <v>0.99995134970859201</v>
      </c>
      <c r="E21" s="5">
        <v>1</v>
      </c>
      <c r="F21" s="5">
        <v>0.99992740549475512</v>
      </c>
      <c r="G21" s="5">
        <v>0.99993696891681882</v>
      </c>
      <c r="H21" s="4">
        <f t="shared" si="3"/>
        <v>0.99996370142983926</v>
      </c>
      <c r="I21" s="5">
        <v>0.99996370142983926</v>
      </c>
      <c r="J21" s="5">
        <f t="shared" si="4"/>
        <v>0.99996370142983926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0.99998561850856305</v>
      </c>
      <c r="E22" s="5">
        <v>1</v>
      </c>
      <c r="F22" s="5">
        <v>1</v>
      </c>
      <c r="G22" s="5">
        <v>0.99998561850856305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4.8298232843831732</v>
      </c>
      <c r="C38" s="4">
        <v>1.1497508147009801</v>
      </c>
      <c r="D38" s="4">
        <v>1.042319976159205</v>
      </c>
      <c r="E38" s="4">
        <v>1.0060399852297299</v>
      </c>
      <c r="F38" s="4">
        <v>1.0311356037368149</v>
      </c>
      <c r="G38" s="4">
        <v>1.0288857322104441</v>
      </c>
      <c r="H38" s="4">
        <v>1.011207437595437</v>
      </c>
      <c r="I38" s="4">
        <v>1.0026158212874019</v>
      </c>
      <c r="J38" s="4">
        <v>1.000745585456176</v>
      </c>
      <c r="K38" s="4">
        <v>1.0012050637357519</v>
      </c>
      <c r="L38" s="4">
        <v>1.0001666531519109</v>
      </c>
      <c r="M38" s="4">
        <v>1.0009068078954619</v>
      </c>
      <c r="N38" s="4">
        <v>1.0003558236887471</v>
      </c>
      <c r="O38" s="4">
        <v>1.0001110946214591</v>
      </c>
      <c r="P38" s="4">
        <v>1</v>
      </c>
      <c r="Q38" s="4">
        <v>1.0001181423208201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6.7206489853087721</v>
      </c>
      <c r="C39" s="4">
        <v>1.114358274984323</v>
      </c>
      <c r="D39" s="4">
        <v>1.0195814304274</v>
      </c>
      <c r="E39" s="4">
        <v>1.096271759134321</v>
      </c>
      <c r="F39" s="4">
        <v>1.0028001078925339</v>
      </c>
      <c r="G39" s="4">
        <v>1.0015848646926491</v>
      </c>
      <c r="H39" s="4">
        <v>1.0004267051312841</v>
      </c>
      <c r="I39" s="4">
        <v>1.0012965025231</v>
      </c>
      <c r="J39" s="4">
        <v>1.000596742098288</v>
      </c>
      <c r="K39" s="4">
        <v>1.0007975413913139</v>
      </c>
      <c r="L39" s="4">
        <v>1.0000735409294781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7.544889001565096</v>
      </c>
      <c r="C40" s="4">
        <v>1.1143744497146051</v>
      </c>
      <c r="D40" s="4">
        <v>1.0133861047303829</v>
      </c>
      <c r="E40" s="4">
        <v>1.003411203789303</v>
      </c>
      <c r="F40" s="4">
        <v>1.0240485030729169</v>
      </c>
      <c r="G40" s="4">
        <v>1.005577062206356</v>
      </c>
      <c r="H40" s="4">
        <v>1.0010605444266421</v>
      </c>
      <c r="I40" s="4">
        <v>1.003457889575589</v>
      </c>
      <c r="J40" s="4">
        <v>1.0002829892653899</v>
      </c>
      <c r="K40" s="4">
        <v>1.0007206665012971</v>
      </c>
      <c r="L40" s="4">
        <v>1.000022639657663</v>
      </c>
      <c r="M40" s="4">
        <v>1</v>
      </c>
      <c r="N40" s="4">
        <v>1.00009242705116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7.3772930632493132</v>
      </c>
      <c r="C41" s="4">
        <v>1.2905478797144121</v>
      </c>
      <c r="D41" s="4">
        <v>1.023439757178811</v>
      </c>
      <c r="E41" s="4">
        <v>1.0056237505704191</v>
      </c>
      <c r="F41" s="4">
        <v>1.010253789090547</v>
      </c>
      <c r="G41" s="4">
        <v>1.0012357611571849</v>
      </c>
      <c r="H41" s="4">
        <v>1.001604822927403</v>
      </c>
      <c r="I41" s="4">
        <v>1.007136590186932</v>
      </c>
      <c r="J41" s="4">
        <v>1.0083964776898959</v>
      </c>
      <c r="K41" s="4">
        <v>1.0000916471021479</v>
      </c>
      <c r="L41" s="4">
        <v>1.0007564772217321</v>
      </c>
      <c r="M41" s="4">
        <v>1.00034875142221</v>
      </c>
      <c r="N41" s="4">
        <v>1.0042264714502209</v>
      </c>
      <c r="O41" s="4">
        <v>0.99999999999999989</v>
      </c>
      <c r="P41" s="4">
        <v>1.000379791870301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7.2050642154348106</v>
      </c>
      <c r="C42" s="4">
        <v>1.1696938214594279</v>
      </c>
      <c r="D42" s="4">
        <v>1.0110350901216649</v>
      </c>
      <c r="E42" s="4">
        <v>1.0237648179501511</v>
      </c>
      <c r="F42" s="4">
        <v>1.0112134759398921</v>
      </c>
      <c r="G42" s="4">
        <v>1.0008449265934001</v>
      </c>
      <c r="H42" s="4">
        <v>1.010092570317269</v>
      </c>
      <c r="I42" s="4">
        <v>1.000253494939318</v>
      </c>
      <c r="J42" s="4">
        <v>1.0001985848589809</v>
      </c>
      <c r="K42" s="4">
        <v>1.0001586587416229</v>
      </c>
      <c r="L42" s="4">
        <v>1.000370243656433</v>
      </c>
      <c r="M42" s="4">
        <v>1.008500766395857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3.9734477839701641</v>
      </c>
      <c r="C43" s="4">
        <v>1.304353678964997</v>
      </c>
      <c r="D43" s="4">
        <v>1.023612733806841</v>
      </c>
      <c r="E43" s="4">
        <v>1.059671526185737</v>
      </c>
      <c r="F43" s="4">
        <v>1.0052745872409281</v>
      </c>
      <c r="G43" s="4">
        <v>1.018213058807663</v>
      </c>
      <c r="H43" s="4">
        <v>1.0047582203469501</v>
      </c>
      <c r="I43" s="4">
        <v>1.009588252663471</v>
      </c>
      <c r="J43" s="4">
        <v>1.0038383415544569</v>
      </c>
      <c r="K43" s="4">
        <v>1.0001892840987361</v>
      </c>
      <c r="L43" s="4">
        <v>1.0066887993645299</v>
      </c>
      <c r="M43" s="4">
        <v>1</v>
      </c>
      <c r="N43" s="4">
        <v>1.001035687659851</v>
      </c>
      <c r="O43" s="4">
        <v>1.0001184044858911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>
        <v>13.15481131946235</v>
      </c>
      <c r="C44" s="4">
        <v>1.158523599318825</v>
      </c>
      <c r="D44" s="4">
        <v>1.023018113479278</v>
      </c>
      <c r="E44" s="4">
        <v>1.0283200341750129</v>
      </c>
      <c r="F44" s="4">
        <v>1.004689276038637</v>
      </c>
      <c r="G44" s="4">
        <v>1.026399495840304</v>
      </c>
      <c r="H44" s="4">
        <v>1.0021193258412071</v>
      </c>
      <c r="I44" s="4">
        <v>1.007499032403526</v>
      </c>
      <c r="J44" s="4">
        <v>1.000458691399992</v>
      </c>
      <c r="K44" s="4">
        <v>1.0307274807887989</v>
      </c>
      <c r="L44" s="4">
        <v>1.024585619469907</v>
      </c>
      <c r="M44" s="4">
        <v>1.000501788459939</v>
      </c>
      <c r="N44" s="4">
        <v>1.000084201153379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6.5427523375361796</v>
      </c>
      <c r="C45" s="4">
        <v>1.2352502270659751</v>
      </c>
      <c r="D45" s="4">
        <v>1.029201329432863</v>
      </c>
      <c r="E45" s="4">
        <v>1.0107032404877421</v>
      </c>
      <c r="F45" s="4">
        <v>1.006602709138648</v>
      </c>
      <c r="G45" s="4">
        <v>1.017834948117079</v>
      </c>
      <c r="H45" s="4">
        <v>1.006188343241518</v>
      </c>
      <c r="I45" s="4">
        <v>1.001304667979821</v>
      </c>
      <c r="J45" s="4">
        <v>1.010193082282232</v>
      </c>
      <c r="K45" s="4">
        <v>1.0004223291099821</v>
      </c>
      <c r="L45" s="4">
        <v>1</v>
      </c>
      <c r="M45" s="4">
        <v>1.000221588746383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5.8605639179429518</v>
      </c>
      <c r="C46" s="4">
        <v>1.1381116786457219</v>
      </c>
      <c r="D46" s="4">
        <v>1.009757620310997</v>
      </c>
      <c r="E46" s="4">
        <v>1.039055622598291</v>
      </c>
      <c r="F46" s="4">
        <v>1.0029748437911481</v>
      </c>
      <c r="G46" s="4">
        <v>1.008848430921703</v>
      </c>
      <c r="H46" s="4">
        <v>1.012259713424378</v>
      </c>
      <c r="I46" s="4">
        <v>1.000789334027486</v>
      </c>
      <c r="J46" s="4">
        <v>1</v>
      </c>
      <c r="K46" s="4">
        <v>1.0116426123446649</v>
      </c>
      <c r="L46" s="4">
        <v>1.000204230861357</v>
      </c>
      <c r="M46" s="4">
        <v>1.000281978775587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8.1997313733423791</v>
      </c>
      <c r="C47" s="4">
        <v>1.158005220519748</v>
      </c>
      <c r="D47" s="4">
        <v>1.025800084646904</v>
      </c>
      <c r="E47" s="4">
        <v>1.0330462930450139</v>
      </c>
      <c r="F47" s="4">
        <v>1.01860200357759</v>
      </c>
      <c r="G47" s="4">
        <v>1.006705579100285</v>
      </c>
      <c r="H47" s="4">
        <v>1.024762197357084</v>
      </c>
      <c r="I47" s="4">
        <v>1.0027761102175099</v>
      </c>
      <c r="J47" s="4">
        <v>1.00051738950205</v>
      </c>
      <c r="K47" s="4">
        <v>1.000085529805165</v>
      </c>
      <c r="L47" s="4">
        <v>1.0040808493637821</v>
      </c>
      <c r="M47" s="4">
        <v>1.0002832261912049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3.7465442694990418</v>
      </c>
      <c r="C48" s="4">
        <v>1.224152043993084</v>
      </c>
      <c r="D48" s="4">
        <v>1.080316951318296</v>
      </c>
      <c r="E48" s="4">
        <v>1.026430713331083</v>
      </c>
      <c r="F48" s="4">
        <v>1.0230386655088941</v>
      </c>
      <c r="G48" s="4">
        <v>1.00223465189123</v>
      </c>
      <c r="H48" s="4">
        <v>1.001279554421791</v>
      </c>
      <c r="I48" s="4">
        <v>1.0021505858628761</v>
      </c>
      <c r="J48" s="4">
        <v>1.001051996518026</v>
      </c>
      <c r="K48" s="4">
        <v>1.0044105314744809</v>
      </c>
      <c r="L48" s="4">
        <v>1.000277831966629</v>
      </c>
      <c r="M48" s="4">
        <v>1</v>
      </c>
      <c r="N48" s="4">
        <v>1.0006678061582119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10.30881150711568</v>
      </c>
      <c r="C49" s="4">
        <v>1.3317655890127611</v>
      </c>
      <c r="D49" s="4">
        <v>1.017928924691339</v>
      </c>
      <c r="E49" s="4">
        <v>1.006436293695504</v>
      </c>
      <c r="F49" s="4">
        <v>1.0030596679327579</v>
      </c>
      <c r="G49" s="4">
        <v>1.0022648252600741</v>
      </c>
      <c r="H49" s="4">
        <v>1.0028420566333061</v>
      </c>
      <c r="I49" s="4">
        <v>1.000135578939483</v>
      </c>
      <c r="J49" s="4">
        <v>1.000459064386082</v>
      </c>
      <c r="K49" s="4">
        <v>1.000467979773622</v>
      </c>
      <c r="L49" s="4">
        <v>1.000649809598676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5.2781972971827624</v>
      </c>
      <c r="C50" s="4">
        <v>1.105300047565976</v>
      </c>
      <c r="D50" s="4">
        <v>1.067378554317443</v>
      </c>
      <c r="E50" s="4">
        <v>1.026801921647559</v>
      </c>
      <c r="F50" s="4">
        <v>1.003186022343536</v>
      </c>
      <c r="G50" s="4">
        <v>1.0157812208302219</v>
      </c>
      <c r="H50" s="4">
        <v>1.0061057276079231</v>
      </c>
      <c r="I50" s="4">
        <v>1.005294310199945</v>
      </c>
      <c r="J50" s="4">
        <v>1</v>
      </c>
      <c r="K50" s="4">
        <v>1.000130958981249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6.057869586511897</v>
      </c>
      <c r="C51" s="4">
        <v>1.212187037913814</v>
      </c>
      <c r="D51" s="4">
        <v>1.029652128022873</v>
      </c>
      <c r="E51" s="4">
        <v>1.0031901786246309</v>
      </c>
      <c r="F51" s="4">
        <v>1.0045201046075329</v>
      </c>
      <c r="G51" s="4">
        <v>1.0049903504251041</v>
      </c>
      <c r="H51" s="4">
        <v>1.008741514564478</v>
      </c>
      <c r="I51" s="4">
        <v>1.0015435736891809</v>
      </c>
      <c r="J51" s="4">
        <v>1.0003381460915099</v>
      </c>
      <c r="K51" s="4">
        <v>1.0003717410684021</v>
      </c>
      <c r="U51" s="4"/>
      <c r="V51" s="4"/>
    </row>
    <row r="52" spans="1:22" ht="15.5" customHeight="1" x14ac:dyDescent="0.35">
      <c r="A52" s="1">
        <f t="shared" si="6"/>
        <v>14</v>
      </c>
      <c r="B52" s="4">
        <v>8.0764280718116126</v>
      </c>
      <c r="C52" s="4">
        <v>1.1078350710488409</v>
      </c>
      <c r="D52" s="4">
        <v>1.026415737559573</v>
      </c>
      <c r="E52" s="4">
        <v>1.0093219020231441</v>
      </c>
      <c r="F52" s="4">
        <v>1.012196582616123</v>
      </c>
      <c r="G52" s="4">
        <v>1.0000735276544011</v>
      </c>
      <c r="H52" s="4">
        <v>1.000631443565499</v>
      </c>
      <c r="I52" s="4">
        <v>1.0011221500991889</v>
      </c>
      <c r="J52" s="4">
        <v>1.000266580345412</v>
      </c>
      <c r="V52" s="4"/>
    </row>
    <row r="53" spans="1:22" ht="15.5" customHeight="1" x14ac:dyDescent="0.35">
      <c r="A53" s="1">
        <f t="shared" si="6"/>
        <v>15</v>
      </c>
      <c r="B53" s="4">
        <v>5.8634566431724942</v>
      </c>
      <c r="C53" s="4">
        <v>1.165654637250338</v>
      </c>
      <c r="D53" s="4">
        <v>1.0130123072934529</v>
      </c>
      <c r="E53" s="4">
        <v>1.011274851096303</v>
      </c>
      <c r="F53" s="4">
        <v>1.008534598040697</v>
      </c>
      <c r="G53" s="4">
        <v>1.0010533062286719</v>
      </c>
      <c r="H53" s="4">
        <v>1.000216552734275</v>
      </c>
      <c r="I53" s="4">
        <v>1.000501360426169</v>
      </c>
    </row>
    <row r="54" spans="1:22" ht="15.5" customHeight="1" x14ac:dyDescent="0.35">
      <c r="A54" s="1">
        <f t="shared" si="6"/>
        <v>16</v>
      </c>
      <c r="B54" s="4">
        <v>7.3735601817605421</v>
      </c>
      <c r="C54" s="4">
        <v>1.2032109894519609</v>
      </c>
      <c r="D54" s="4">
        <v>1.084051380795126</v>
      </c>
      <c r="E54" s="4">
        <v>1.0116113028263589</v>
      </c>
      <c r="F54" s="4">
        <v>1.0068803168698059</v>
      </c>
      <c r="G54" s="4">
        <v>1.0091620834899451</v>
      </c>
      <c r="H54" s="4">
        <v>1.00024660580884</v>
      </c>
    </row>
    <row r="55" spans="1:22" ht="15.5" customHeight="1" x14ac:dyDescent="0.35">
      <c r="A55" s="1">
        <f t="shared" si="6"/>
        <v>17</v>
      </c>
      <c r="B55" s="4">
        <v>11.99846984024675</v>
      </c>
      <c r="C55" s="4">
        <v>1.1065856441459589</v>
      </c>
      <c r="D55" s="4">
        <v>1.0384113214005619</v>
      </c>
      <c r="E55" s="4">
        <v>1.022492646916048</v>
      </c>
      <c r="F55" s="4">
        <v>1.0009906447209811</v>
      </c>
      <c r="G55" s="4">
        <v>1.0003438245063621</v>
      </c>
    </row>
    <row r="56" spans="1:22" ht="15.5" customHeight="1" x14ac:dyDescent="0.35">
      <c r="A56" s="1">
        <f t="shared" si="6"/>
        <v>18</v>
      </c>
      <c r="B56" s="4">
        <v>7.0798224701034718</v>
      </c>
      <c r="C56" s="4">
        <v>1.0642447399511099</v>
      </c>
      <c r="D56" s="4">
        <v>1.045604231436621</v>
      </c>
      <c r="E56" s="4">
        <v>1.006290439999092</v>
      </c>
      <c r="F56" s="4">
        <v>1.001883515944616</v>
      </c>
    </row>
    <row r="57" spans="1:22" ht="15.5" customHeight="1" x14ac:dyDescent="0.35">
      <c r="A57" s="1">
        <f t="shared" si="6"/>
        <v>19</v>
      </c>
      <c r="B57" s="4">
        <v>3.649903435306264</v>
      </c>
      <c r="C57" s="4">
        <v>1.09205865112515</v>
      </c>
      <c r="D57" s="4">
        <v>1.0475054683128879</v>
      </c>
      <c r="E57" s="4">
        <v>1.0068622657261601</v>
      </c>
    </row>
    <row r="58" spans="1:22" ht="15.5" customHeight="1" x14ac:dyDescent="0.35">
      <c r="A58" s="1">
        <f t="shared" si="6"/>
        <v>20</v>
      </c>
      <c r="B58" s="4">
        <v>10.66349415667198</v>
      </c>
      <c r="C58" s="4">
        <v>1.1796513433905571</v>
      </c>
      <c r="D58" s="4">
        <v>1.010851731433841</v>
      </c>
    </row>
    <row r="59" spans="1:22" ht="15.5" customHeight="1" x14ac:dyDescent="0.35">
      <c r="A59" s="1">
        <f t="shared" si="6"/>
        <v>21</v>
      </c>
      <c r="B59" s="4">
        <v>5.3927742862674943</v>
      </c>
      <c r="C59" s="4">
        <v>1.105496027011371</v>
      </c>
    </row>
    <row r="60" spans="1:22" ht="15.5" customHeight="1" x14ac:dyDescent="0.35">
      <c r="A60" s="1">
        <f t="shared" si="6"/>
        <v>22</v>
      </c>
      <c r="B60" s="4">
        <v>6.5027336681740984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0.1230607420707088</v>
      </c>
      <c r="C2" s="32">
        <v>0.11956079171512821</v>
      </c>
      <c r="D2" s="32">
        <v>0.13106267288888759</v>
      </c>
      <c r="E2" s="32">
        <v>0.1231486189848041</v>
      </c>
      <c r="F2" s="32">
        <v>0.1099893681627814</v>
      </c>
      <c r="G2" s="32">
        <v>0.10712416203069081</v>
      </c>
      <c r="H2" s="32">
        <v>0.1096664190267435</v>
      </c>
      <c r="I2" s="32">
        <v>0.11178611446379411</v>
      </c>
      <c r="J2" s="32">
        <v>0.126982456583739</v>
      </c>
      <c r="M2" s="31">
        <v>1</v>
      </c>
      <c r="N2" s="17">
        <v>6.3409100094729398</v>
      </c>
      <c r="O2" s="17">
        <v>6.5865268028466648</v>
      </c>
      <c r="P2" s="17">
        <v>6.3256318747429896</v>
      </c>
      <c r="Q2" s="17">
        <v>6.8421871416874014</v>
      </c>
      <c r="R2" s="17">
        <v>7.1043952476530121</v>
      </c>
      <c r="S2" s="17">
        <v>7.3537934286937556</v>
      </c>
      <c r="T2" s="17">
        <v>7.5478663094616776</v>
      </c>
      <c r="U2" s="17">
        <v>7.5196673703711916</v>
      </c>
      <c r="V2" s="17">
        <v>6.5839095082151946</v>
      </c>
    </row>
    <row r="3" spans="1:27" x14ac:dyDescent="0.35">
      <c r="A3">
        <f t="shared" ref="A3:A24" si="0">+A2+1</f>
        <v>2</v>
      </c>
      <c r="B3" s="32">
        <v>0.78031709116932502</v>
      </c>
      <c r="C3" s="32">
        <v>0.7874903592012592</v>
      </c>
      <c r="D3" s="32">
        <v>0.82905422121496142</v>
      </c>
      <c r="E3" s="32">
        <v>0.8426058973343874</v>
      </c>
      <c r="F3" s="32">
        <v>0.78140794446802198</v>
      </c>
      <c r="G3" s="32">
        <v>0.78776895879561915</v>
      </c>
      <c r="H3" s="32">
        <v>0.82774746945126432</v>
      </c>
      <c r="I3" s="32">
        <v>0.84059439739397135</v>
      </c>
      <c r="J3" s="32">
        <v>0.83577512947058097</v>
      </c>
      <c r="M3">
        <f t="shared" ref="M3:M24" si="1">+M2+1</f>
        <v>2</v>
      </c>
      <c r="N3" s="17">
        <v>1.171556476983233</v>
      </c>
      <c r="O3" s="17">
        <v>1.158002291258472</v>
      </c>
      <c r="P3" s="17">
        <v>1.1237654470644061</v>
      </c>
      <c r="Q3" s="17">
        <v>1.1211963655324939</v>
      </c>
      <c r="R3" s="17">
        <v>1.1695959757704519</v>
      </c>
      <c r="S3" s="17">
        <v>1.1581784851550769</v>
      </c>
      <c r="T3" s="17">
        <v>1.125207899179351</v>
      </c>
      <c r="U3" s="17">
        <v>1.125735340509026</v>
      </c>
      <c r="V3" s="17">
        <v>1.12248090629845</v>
      </c>
    </row>
    <row r="4" spans="1:27" x14ac:dyDescent="0.35">
      <c r="A4">
        <f t="shared" si="0"/>
        <v>3</v>
      </c>
      <c r="B4" s="32">
        <v>0.91418554226013893</v>
      </c>
      <c r="C4" s="32">
        <v>0.91191564029901506</v>
      </c>
      <c r="D4" s="32">
        <v>0.93166248754426406</v>
      </c>
      <c r="E4" s="32">
        <v>0.94472666966756091</v>
      </c>
      <c r="F4" s="32">
        <v>0.91393158728485924</v>
      </c>
      <c r="G4" s="32">
        <v>0.91237705935010227</v>
      </c>
      <c r="H4" s="32">
        <v>0.93138799115228132</v>
      </c>
      <c r="I4" s="32">
        <v>0.94628682018028187</v>
      </c>
      <c r="J4" s="32">
        <v>0.93814909953940484</v>
      </c>
      <c r="M4">
        <f t="shared" si="1"/>
        <v>3</v>
      </c>
      <c r="N4" s="17">
        <v>1.0310085613950981</v>
      </c>
      <c r="O4" s="17">
        <v>1.039856551460516</v>
      </c>
      <c r="P4" s="17">
        <v>1.0394671983213351</v>
      </c>
      <c r="Q4" s="17">
        <v>1.0360278589767871</v>
      </c>
      <c r="R4" s="17">
        <v>1.0324895703274459</v>
      </c>
      <c r="S4" s="17">
        <v>1.0405774017690761</v>
      </c>
      <c r="T4" s="17">
        <v>1.0399060734454151</v>
      </c>
      <c r="U4" s="17">
        <v>1.03465381039445</v>
      </c>
      <c r="V4" s="17">
        <v>1.0377475286490609</v>
      </c>
    </row>
    <row r="5" spans="1:27" x14ac:dyDescent="0.35">
      <c r="A5">
        <f t="shared" si="0"/>
        <v>4</v>
      </c>
      <c r="B5" s="32">
        <v>0.94253312077382312</v>
      </c>
      <c r="C5" s="32">
        <v>0.94826145294424213</v>
      </c>
      <c r="D5" s="32">
        <v>0.96843259570872142</v>
      </c>
      <c r="E5" s="32">
        <v>0.97876314889395311</v>
      </c>
      <c r="F5" s="32">
        <v>0.9436248318644247</v>
      </c>
      <c r="G5" s="32">
        <v>0.94939894985223983</v>
      </c>
      <c r="H5" s="32">
        <v>0.96855602873338198</v>
      </c>
      <c r="I5" s="32">
        <v>0.97907926422557623</v>
      </c>
      <c r="J5" s="32">
        <v>0.97357046870583108</v>
      </c>
      <c r="M5">
        <f t="shared" si="1"/>
        <v>4</v>
      </c>
      <c r="N5" s="17">
        <v>1.022470830257006</v>
      </c>
      <c r="O5" s="17">
        <v>1.017386785706162</v>
      </c>
      <c r="P5" s="17">
        <v>1.011366990992089</v>
      </c>
      <c r="Q5" s="17">
        <v>1.0122064665636721</v>
      </c>
      <c r="R5" s="17">
        <v>1.0218310374525801</v>
      </c>
      <c r="S5" s="17">
        <v>1.016901202627432</v>
      </c>
      <c r="T5" s="17">
        <v>1.011308901431184</v>
      </c>
      <c r="U5" s="17">
        <v>1.011881784213766</v>
      </c>
      <c r="V5" s="17">
        <v>1.011786728777881</v>
      </c>
    </row>
    <row r="6" spans="1:27" x14ac:dyDescent="0.35">
      <c r="A6">
        <f t="shared" si="0"/>
        <v>5</v>
      </c>
      <c r="B6" s="32">
        <v>0.96371262254233825</v>
      </c>
      <c r="C6" s="32">
        <v>0.96474867161999789</v>
      </c>
      <c r="D6" s="32">
        <v>0.97944076030058835</v>
      </c>
      <c r="E6" s="32">
        <v>0.99071038854468174</v>
      </c>
      <c r="F6" s="32">
        <v>0.96422514091004174</v>
      </c>
      <c r="G6" s="32">
        <v>0.96544493387796382</v>
      </c>
      <c r="H6" s="32">
        <v>0.97950933339290713</v>
      </c>
      <c r="I6" s="32">
        <v>0.99071247277127761</v>
      </c>
      <c r="J6" s="32">
        <v>0.98504334224571932</v>
      </c>
      <c r="M6">
        <f t="shared" si="1"/>
        <v>5</v>
      </c>
      <c r="N6" s="17">
        <v>1.009915479691637</v>
      </c>
      <c r="O6" s="17">
        <v>1.0080408446547471</v>
      </c>
      <c r="P6" s="17">
        <v>1.006315391593783</v>
      </c>
      <c r="Q6" s="17">
        <v>1.003412396708407</v>
      </c>
      <c r="R6" s="17">
        <v>1.0095728956897161</v>
      </c>
      <c r="S6" s="17">
        <v>1.007705806257694</v>
      </c>
      <c r="T6" s="17">
        <v>1.0058342937999589</v>
      </c>
      <c r="U6" s="17">
        <v>1.003251492511801</v>
      </c>
      <c r="V6" s="17">
        <v>1.004863894151095</v>
      </c>
    </row>
    <row r="7" spans="1:27" x14ac:dyDescent="0.35">
      <c r="A7">
        <f t="shared" si="0"/>
        <v>6</v>
      </c>
      <c r="B7" s="32">
        <v>0.97326829547973148</v>
      </c>
      <c r="C7" s="32">
        <v>0.97250606581936794</v>
      </c>
      <c r="D7" s="32">
        <v>0.98562631224479869</v>
      </c>
      <c r="E7" s="32">
        <v>0.99409108541353652</v>
      </c>
      <c r="F7" s="32">
        <v>0.9734555676053751</v>
      </c>
      <c r="G7" s="32">
        <v>0.97288446549089969</v>
      </c>
      <c r="H7" s="32">
        <v>0.98522407862372352</v>
      </c>
      <c r="I7" s="32">
        <v>0.99393376695784075</v>
      </c>
      <c r="J7" s="32">
        <v>0.98984060220969983</v>
      </c>
      <c r="M7">
        <f t="shared" si="1"/>
        <v>6</v>
      </c>
      <c r="N7" s="17">
        <v>1.008569823004839</v>
      </c>
      <c r="O7" s="17">
        <v>1.008095688817505</v>
      </c>
      <c r="P7" s="17">
        <v>1.004905018177183</v>
      </c>
      <c r="Q7" s="17">
        <v>1.00340059212855</v>
      </c>
      <c r="R7" s="17">
        <v>1.0084463138851709</v>
      </c>
      <c r="S7" s="17">
        <v>1.007974353688782</v>
      </c>
      <c r="T7" s="17">
        <v>1.0052340521891181</v>
      </c>
      <c r="U7" s="17">
        <v>1.003519738074993</v>
      </c>
      <c r="V7" s="17">
        <v>1.004152805152867</v>
      </c>
    </row>
    <row r="8" spans="1:27" x14ac:dyDescent="0.35">
      <c r="A8">
        <f t="shared" si="0"/>
        <v>7</v>
      </c>
      <c r="B8" s="32">
        <v>0.98160903250821374</v>
      </c>
      <c r="C8" s="32">
        <v>0.98037917230137794</v>
      </c>
      <c r="D8" s="32">
        <v>0.99046082722226969</v>
      </c>
      <c r="E8" s="32">
        <v>0.99747158373365519</v>
      </c>
      <c r="F8" s="32">
        <v>0.98167767888263724</v>
      </c>
      <c r="G8" s="32">
        <v>0.98064259031704526</v>
      </c>
      <c r="H8" s="32">
        <v>0.99038079286921565</v>
      </c>
      <c r="I8" s="32">
        <v>0.99743215348142344</v>
      </c>
      <c r="J8" s="32">
        <v>0.99395384320986124</v>
      </c>
      <c r="M8">
        <f t="shared" si="1"/>
        <v>7</v>
      </c>
      <c r="N8" s="17">
        <v>1.0054422982270099</v>
      </c>
      <c r="O8" s="17">
        <v>1.005836963362156</v>
      </c>
      <c r="P8" s="17">
        <v>1.002835267990283</v>
      </c>
      <c r="Q8" s="17">
        <v>1.000366295487074</v>
      </c>
      <c r="R8" s="17">
        <v>1.005561372702664</v>
      </c>
      <c r="S8" s="17">
        <v>1.0058459379622711</v>
      </c>
      <c r="T8" s="17">
        <v>1.0031306501523869</v>
      </c>
      <c r="U8" s="17">
        <v>1.000364867369538</v>
      </c>
      <c r="V8" s="17">
        <v>1.0016007817386789</v>
      </c>
    </row>
    <row r="9" spans="1:27" x14ac:dyDescent="0.35">
      <c r="A9">
        <f t="shared" si="0"/>
        <v>8</v>
      </c>
      <c r="B9" s="32">
        <v>0.98695124160545034</v>
      </c>
      <c r="C9" s="32">
        <v>0.98610160961112148</v>
      </c>
      <c r="D9" s="32">
        <v>0.99326904910132252</v>
      </c>
      <c r="E9" s="32">
        <v>0.99783695307326181</v>
      </c>
      <c r="F9" s="32">
        <v>0.98713715432878923</v>
      </c>
      <c r="G9" s="32">
        <v>0.98637536606319898</v>
      </c>
      <c r="H9" s="32">
        <v>0.99348132864933258</v>
      </c>
      <c r="I9" s="32">
        <v>0.9977960839275567</v>
      </c>
      <c r="J9" s="32">
        <v>0.99554776134950984</v>
      </c>
      <c r="M9">
        <f t="shared" si="1"/>
        <v>8</v>
      </c>
      <c r="N9" s="17">
        <v>1.0030923655866759</v>
      </c>
      <c r="O9" s="17">
        <v>1.0028387126944129</v>
      </c>
      <c r="P9" s="17">
        <v>1.0016969744860651</v>
      </c>
      <c r="Q9" s="17">
        <v>1.001003602651849</v>
      </c>
      <c r="R9" s="17">
        <v>1.0029665784388131</v>
      </c>
      <c r="S9" s="17">
        <v>1.002746537620665</v>
      </c>
      <c r="T9" s="17">
        <v>1.001791259869474</v>
      </c>
      <c r="U9" s="17">
        <v>1.001055694738179</v>
      </c>
      <c r="V9" s="17">
        <v>1.0013502885689569</v>
      </c>
    </row>
    <row r="10" spans="1:27" x14ac:dyDescent="0.35">
      <c r="A10">
        <f t="shared" si="0"/>
        <v>9</v>
      </c>
      <c r="B10" s="32">
        <v>0.99000325566071823</v>
      </c>
      <c r="C10" s="32">
        <v>0.98890086876830574</v>
      </c>
      <c r="D10" s="32">
        <v>0.99495460133544567</v>
      </c>
      <c r="E10" s="32">
        <v>0.9988383848854786</v>
      </c>
      <c r="F10" s="32">
        <v>0.99006557412697183</v>
      </c>
      <c r="G10" s="32">
        <v>0.98908448311418873</v>
      </c>
      <c r="H10" s="32">
        <v>0.99526091188441335</v>
      </c>
      <c r="I10" s="32">
        <v>0.99884945200313491</v>
      </c>
      <c r="J10" s="32">
        <v>0.99689271042721261</v>
      </c>
      <c r="M10">
        <f t="shared" si="1"/>
        <v>9</v>
      </c>
      <c r="N10" s="17">
        <v>1.002102839203451</v>
      </c>
      <c r="O10" s="17">
        <v>1.0025325880980049</v>
      </c>
      <c r="P10" s="17">
        <v>1.0004524970719979</v>
      </c>
      <c r="Q10" s="17">
        <v>1.00020228304328</v>
      </c>
      <c r="R10" s="17">
        <v>1.0018229114299</v>
      </c>
      <c r="S10" s="17">
        <v>1.002143196219053</v>
      </c>
      <c r="T10" s="17">
        <v>1.0004388628071801</v>
      </c>
      <c r="U10" s="17">
        <v>1.0002015754789739</v>
      </c>
      <c r="V10" s="17">
        <v>1.000327390057639</v>
      </c>
    </row>
    <row r="11" spans="1:27" x14ac:dyDescent="0.35">
      <c r="A11">
        <f t="shared" si="0"/>
        <v>10</v>
      </c>
      <c r="B11" s="32">
        <v>0.99208507331826612</v>
      </c>
      <c r="C11" s="32">
        <v>0.99140534733865504</v>
      </c>
      <c r="D11" s="32">
        <v>0.99540481537932113</v>
      </c>
      <c r="E11" s="32">
        <v>0.99904043295371758</v>
      </c>
      <c r="F11" s="32">
        <v>0.99187037597839789</v>
      </c>
      <c r="G11" s="32">
        <v>0.99120428523872306</v>
      </c>
      <c r="H11" s="32">
        <v>0.99569769488207993</v>
      </c>
      <c r="I11" s="32">
        <v>0.99905079555984555</v>
      </c>
      <c r="J11" s="32">
        <v>0.99721931053453106</v>
      </c>
      <c r="M11">
        <f t="shared" si="1"/>
        <v>10</v>
      </c>
      <c r="N11" s="17">
        <v>1.0034958579154809</v>
      </c>
      <c r="O11" s="17">
        <v>1.003948725290819</v>
      </c>
      <c r="P11" s="17">
        <v>1.003114785498922</v>
      </c>
      <c r="Q11" s="17">
        <v>1.000328237935995</v>
      </c>
      <c r="R11" s="17">
        <v>1.0036730017798019</v>
      </c>
      <c r="S11" s="17">
        <v>1.0041182849825141</v>
      </c>
      <c r="T11" s="17">
        <v>1.002851558907931</v>
      </c>
      <c r="U11" s="17">
        <v>1.0003235599410909</v>
      </c>
      <c r="V11" s="17">
        <v>1.001721511717458</v>
      </c>
    </row>
    <row r="12" spans="1:27" x14ac:dyDescent="0.35">
      <c r="A12">
        <f t="shared" si="0"/>
        <v>11</v>
      </c>
      <c r="B12" s="32">
        <v>0.99555326177465664</v>
      </c>
      <c r="C12" s="32">
        <v>0.99532013470714475</v>
      </c>
      <c r="D12" s="32">
        <v>0.99850528786382164</v>
      </c>
      <c r="E12" s="32">
        <v>0.99936835592340534</v>
      </c>
      <c r="F12" s="32">
        <v>0.99551351763469964</v>
      </c>
      <c r="G12" s="32">
        <v>0.99528634696122542</v>
      </c>
      <c r="H12" s="32">
        <v>0.99853698551352676</v>
      </c>
      <c r="I12" s="32">
        <v>0.99937404837640376</v>
      </c>
      <c r="J12" s="32">
        <v>0.99893663547379707</v>
      </c>
      <c r="M12">
        <f t="shared" si="1"/>
        <v>11</v>
      </c>
      <c r="N12" s="17">
        <v>1.002864046129381</v>
      </c>
      <c r="O12" s="17">
        <v>1.00309894015597</v>
      </c>
      <c r="P12" s="17">
        <v>1.0008673756018509</v>
      </c>
      <c r="Q12" s="17">
        <v>1.0003205018753829</v>
      </c>
      <c r="R12" s="17">
        <v>1.0029135919417</v>
      </c>
      <c r="S12" s="17">
        <v>1.0031425035075161</v>
      </c>
      <c r="T12" s="17">
        <v>1.0008687869650741</v>
      </c>
      <c r="U12" s="17">
        <v>1.000309213855102</v>
      </c>
      <c r="V12" s="17">
        <v>1.0005939387386169</v>
      </c>
    </row>
    <row r="13" spans="1:27" x14ac:dyDescent="0.35">
      <c r="A13">
        <f t="shared" si="0"/>
        <v>12</v>
      </c>
      <c r="B13" s="32">
        <v>0.99840457224063461</v>
      </c>
      <c r="C13" s="32">
        <v>0.99840457224063461</v>
      </c>
      <c r="D13" s="32">
        <v>0.99937136698883422</v>
      </c>
      <c r="E13" s="32">
        <v>0.99968865535567697</v>
      </c>
      <c r="F13" s="32">
        <v>0.99841403779753346</v>
      </c>
      <c r="G13" s="32">
        <v>0.99841403779753346</v>
      </c>
      <c r="H13" s="32">
        <v>0.99940450143068504</v>
      </c>
      <c r="I13" s="32">
        <v>0.99968306867859069</v>
      </c>
      <c r="J13" s="32">
        <v>0.99952998599244447</v>
      </c>
      <c r="M13">
        <f t="shared" si="1"/>
        <v>12</v>
      </c>
      <c r="N13" s="17">
        <v>1.0008490411202939</v>
      </c>
      <c r="O13" s="17">
        <v>1.0008490411202939</v>
      </c>
      <c r="P13" s="17">
        <v>1.0002201287583581</v>
      </c>
      <c r="Q13" s="17">
        <v>1.000098329162709</v>
      </c>
      <c r="R13" s="17">
        <v>1.000920408990553</v>
      </c>
      <c r="S13" s="17">
        <v>1.000920408990553</v>
      </c>
      <c r="T13" s="17">
        <v>1.000214763695519</v>
      </c>
      <c r="U13" s="17">
        <v>1.000094408730402</v>
      </c>
      <c r="V13" s="17">
        <v>1.0001592289605341</v>
      </c>
    </row>
    <row r="14" spans="1:27" x14ac:dyDescent="0.35">
      <c r="A14">
        <f t="shared" si="0"/>
        <v>13</v>
      </c>
      <c r="B14" s="32">
        <v>0.99925225877715695</v>
      </c>
      <c r="C14" s="32">
        <v>0.99925225877715695</v>
      </c>
      <c r="D14" s="32">
        <v>0.99959135736698834</v>
      </c>
      <c r="E14" s="32">
        <v>0.99978695390412819</v>
      </c>
      <c r="F14" s="32">
        <v>0.99933298705421703</v>
      </c>
      <c r="G14" s="32">
        <v>0.99933298705421703</v>
      </c>
      <c r="H14" s="32">
        <v>0.99961913723473061</v>
      </c>
      <c r="I14" s="32">
        <v>0.99977744748790864</v>
      </c>
      <c r="J14" s="32">
        <v>0.9996891460680829</v>
      </c>
      <c r="M14">
        <f t="shared" si="1"/>
        <v>13</v>
      </c>
      <c r="N14" s="17">
        <v>1.000660784996878</v>
      </c>
      <c r="O14" s="17">
        <v>1.000660784996878</v>
      </c>
      <c r="P14" s="17">
        <v>1.000313232461757</v>
      </c>
      <c r="Q14" s="17">
        <v>1.0002130914941829</v>
      </c>
      <c r="R14" s="17">
        <v>1.000587492469234</v>
      </c>
      <c r="S14" s="17">
        <v>1.000587492469234</v>
      </c>
      <c r="T14" s="17">
        <v>1.0002979491619071</v>
      </c>
      <c r="U14" s="17">
        <v>1.0002226020527369</v>
      </c>
      <c r="V14" s="17">
        <v>1.0002631619779701</v>
      </c>
    </row>
    <row r="15" spans="1:27" x14ac:dyDescent="0.35">
      <c r="A15">
        <f t="shared" si="0"/>
        <v>14</v>
      </c>
      <c r="B15" s="32">
        <v>0.99991254967785392</v>
      </c>
      <c r="C15" s="32">
        <v>0.99991254967785392</v>
      </c>
      <c r="D15" s="32">
        <v>0.99990446182860693</v>
      </c>
      <c r="E15" s="32">
        <v>1</v>
      </c>
      <c r="F15" s="32">
        <v>0.99992008765836826</v>
      </c>
      <c r="G15" s="32">
        <v>0.99992008765836826</v>
      </c>
      <c r="H15" s="32">
        <v>0.99991697291889603</v>
      </c>
      <c r="I15" s="32">
        <v>1</v>
      </c>
      <c r="J15" s="32">
        <v>0.99995222863230904</v>
      </c>
      <c r="M15">
        <f t="shared" si="1"/>
        <v>14</v>
      </c>
      <c r="N15" s="17">
        <v>1.0000244213746221</v>
      </c>
      <c r="O15" s="17">
        <v>1.0000244213746221</v>
      </c>
      <c r="P15" s="17">
        <v>1.0000229458583541</v>
      </c>
      <c r="Q15" s="17">
        <v>1</v>
      </c>
      <c r="R15" s="17">
        <v>1.0000229499107349</v>
      </c>
      <c r="S15" s="17">
        <v>1.0000229499107349</v>
      </c>
      <c r="T15" s="17">
        <v>1.000019734080982</v>
      </c>
      <c r="U15" s="17">
        <v>1</v>
      </c>
      <c r="V15" s="17">
        <v>1.0000114729291769</v>
      </c>
    </row>
    <row r="16" spans="1:27" x14ac:dyDescent="0.35">
      <c r="A16">
        <f t="shared" si="0"/>
        <v>15</v>
      </c>
      <c r="B16" s="32">
        <v>0.99993696891681882</v>
      </c>
      <c r="C16" s="32">
        <v>0.99993696891681882</v>
      </c>
      <c r="D16" s="32">
        <v>0.99992740549475512</v>
      </c>
      <c r="E16" s="32">
        <v>1</v>
      </c>
      <c r="F16" s="32">
        <v>0.99994303573512211</v>
      </c>
      <c r="G16" s="32">
        <v>0.99994303573512211</v>
      </c>
      <c r="H16" s="32">
        <v>0.99993670536141466</v>
      </c>
      <c r="I16" s="32">
        <v>1</v>
      </c>
      <c r="J16" s="32">
        <v>0.99996370142983926</v>
      </c>
      <c r="M16">
        <f t="shared" si="1"/>
        <v>15</v>
      </c>
      <c r="N16" s="17">
        <v>1.0000486526583741</v>
      </c>
      <c r="O16" s="17">
        <v>1.0000486526583741</v>
      </c>
      <c r="P16" s="17">
        <v>1.0000725997755899</v>
      </c>
      <c r="Q16" s="17">
        <v>1</v>
      </c>
      <c r="R16" s="17">
        <v>1.0000421990966999</v>
      </c>
      <c r="S16" s="17">
        <v>1.0000421990966999</v>
      </c>
      <c r="T16" s="17">
        <v>1.0000632986450499</v>
      </c>
      <c r="U16" s="17">
        <v>1</v>
      </c>
      <c r="V16" s="17">
        <v>1.000036299887795</v>
      </c>
    </row>
    <row r="17" spans="1:22" x14ac:dyDescent="0.35">
      <c r="A17">
        <f t="shared" si="0"/>
        <v>16</v>
      </c>
      <c r="B17" s="32">
        <v>0.99998561850856305</v>
      </c>
      <c r="C17" s="32">
        <v>0.99998561850856305</v>
      </c>
      <c r="D17" s="32">
        <v>1</v>
      </c>
      <c r="E17" s="32">
        <v>1</v>
      </c>
      <c r="F17" s="32">
        <v>0.99998523242798187</v>
      </c>
      <c r="G17" s="32">
        <v>0.99998523242798187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1.000014381698267</v>
      </c>
      <c r="O17" s="17">
        <v>1.000014381698267</v>
      </c>
      <c r="P17" s="17">
        <v>1</v>
      </c>
      <c r="Q17" s="17">
        <v>1</v>
      </c>
      <c r="R17" s="17">
        <v>1.000014767790103</v>
      </c>
      <c r="S17" s="17">
        <v>1.000014767790103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45565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44835</v>
      </c>
      <c r="T7" s="11">
        <f>R9</f>
        <v>44866</v>
      </c>
      <c r="U7" s="11">
        <f>R10</f>
        <v>44896</v>
      </c>
      <c r="V7" s="11">
        <f>R11</f>
        <v>44927</v>
      </c>
      <c r="W7" s="11">
        <f>R12</f>
        <v>44958</v>
      </c>
      <c r="X7" s="11">
        <f>R13</f>
        <v>44986</v>
      </c>
      <c r="Y7" s="11">
        <f>R14</f>
        <v>45017</v>
      </c>
      <c r="Z7" s="11">
        <f>R15</f>
        <v>45047</v>
      </c>
      <c r="AA7" s="11">
        <f>R16</f>
        <v>45078</v>
      </c>
      <c r="AB7" s="11">
        <f>R17</f>
        <v>45108</v>
      </c>
      <c r="AC7" s="11">
        <f>R18</f>
        <v>45139</v>
      </c>
      <c r="AD7" s="11">
        <f>R19</f>
        <v>45170</v>
      </c>
      <c r="AE7" s="11">
        <f>R20</f>
        <v>45200</v>
      </c>
      <c r="AF7" s="11">
        <f>R21</f>
        <v>45231</v>
      </c>
      <c r="AG7" s="11">
        <f>R22</f>
        <v>45261</v>
      </c>
      <c r="AH7" s="11">
        <f>R23</f>
        <v>45292</v>
      </c>
      <c r="AI7" s="11">
        <f>R24</f>
        <v>45323</v>
      </c>
      <c r="AJ7" s="11">
        <f>R25</f>
        <v>45352</v>
      </c>
      <c r="AK7" s="11">
        <f>R26</f>
        <v>45383</v>
      </c>
      <c r="AL7" s="11">
        <f>R27</f>
        <v>45413</v>
      </c>
      <c r="AM7" s="11">
        <f>R28</f>
        <v>45444</v>
      </c>
      <c r="AN7" s="11">
        <f>R29</f>
        <v>45474</v>
      </c>
      <c r="AO7" s="11">
        <f>R30</f>
        <v>45505</v>
      </c>
      <c r="AP7" s="11">
        <f>R31</f>
        <v>45536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44835</v>
      </c>
      <c r="B8" s="13">
        <v>154408.29999999999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154408.29999999999</v>
      </c>
      <c r="H8" s="14">
        <f t="shared" ref="H8:H31" si="4">G8-B8</f>
        <v>0</v>
      </c>
      <c r="I8" s="13">
        <v>189244.95333333331</v>
      </c>
      <c r="J8" s="13">
        <f t="shared" ref="J8:J28" si="5">100*$G8/$I8</f>
        <v>81.591766269205309</v>
      </c>
      <c r="K8" s="13">
        <f t="shared" ref="K8:K31" si="6">100*(B8/I8)</f>
        <v>81.591766269205309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44835</v>
      </c>
      <c r="S8" s="17">
        <v>24563.759999999998</v>
      </c>
      <c r="T8" s="17">
        <v>118638.62</v>
      </c>
      <c r="U8" s="17">
        <v>136404.85</v>
      </c>
      <c r="V8" s="17">
        <v>142177.5</v>
      </c>
      <c r="W8" s="17">
        <v>143036.25</v>
      </c>
      <c r="X8" s="17">
        <v>147489.76999999999</v>
      </c>
      <c r="Y8" s="17">
        <v>151750.12</v>
      </c>
      <c r="Z8" s="17">
        <v>153450.85</v>
      </c>
      <c r="AA8" s="17">
        <v>153852.25</v>
      </c>
      <c r="AB8" s="17">
        <v>153966.96</v>
      </c>
      <c r="AC8" s="17">
        <v>154152.5</v>
      </c>
      <c r="AD8" s="17">
        <v>154178.19</v>
      </c>
      <c r="AE8" s="17">
        <v>154318</v>
      </c>
      <c r="AF8" s="17">
        <v>154372.91</v>
      </c>
      <c r="AG8" s="17">
        <v>154390.06</v>
      </c>
      <c r="AH8" s="17">
        <v>154390.06</v>
      </c>
      <c r="AI8" s="17">
        <v>154408.29999999999</v>
      </c>
      <c r="AJ8" s="17">
        <v>154408.29999999999</v>
      </c>
      <c r="AK8" s="17">
        <v>154408.29999999999</v>
      </c>
      <c r="AL8" s="17">
        <v>154408.29999999999</v>
      </c>
      <c r="AM8" s="17">
        <v>154408.29999999999</v>
      </c>
      <c r="AN8" s="17">
        <v>154408.29999999999</v>
      </c>
      <c r="AO8" s="17">
        <v>154408.29999999999</v>
      </c>
      <c r="AP8" s="17">
        <v>154408.29999999999</v>
      </c>
      <c r="AQ8" s="13"/>
      <c r="AR8" s="13"/>
    </row>
    <row r="9" spans="1:44" x14ac:dyDescent="0.35">
      <c r="A9" s="12">
        <f t="shared" si="0"/>
        <v>44866</v>
      </c>
      <c r="B9" s="13">
        <v>156930.96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156930.96</v>
      </c>
      <c r="H9" s="14">
        <f t="shared" si="4"/>
        <v>0</v>
      </c>
      <c r="I9" s="13">
        <v>181551.74</v>
      </c>
      <c r="J9" s="13">
        <f t="shared" si="5"/>
        <v>86.43869786100646</v>
      </c>
      <c r="K9" s="13">
        <f t="shared" si="6"/>
        <v>86.438697861006446</v>
      </c>
      <c r="L9" s="13">
        <f t="shared" si="7"/>
        <v>0</v>
      </c>
      <c r="M9" s="13"/>
      <c r="N9" s="13"/>
      <c r="O9" s="13"/>
      <c r="P9" s="13"/>
      <c r="R9" s="16">
        <f t="shared" si="8"/>
        <v>44866</v>
      </c>
      <c r="S9" s="17">
        <v>18605.66</v>
      </c>
      <c r="T9" s="17">
        <v>125042.11</v>
      </c>
      <c r="U9" s="17">
        <v>139341.71</v>
      </c>
      <c r="V9" s="17">
        <v>142070.22</v>
      </c>
      <c r="W9" s="17">
        <v>155747.57</v>
      </c>
      <c r="X9" s="17">
        <v>156183.67999999999</v>
      </c>
      <c r="Y9" s="17">
        <v>156431.21</v>
      </c>
      <c r="Z9" s="17">
        <v>156497.96</v>
      </c>
      <c r="AA9" s="17">
        <v>156700.85999999999</v>
      </c>
      <c r="AB9" s="17">
        <v>156794.37</v>
      </c>
      <c r="AC9" s="17">
        <v>156919.42000000001</v>
      </c>
      <c r="AD9" s="17">
        <v>156930.96</v>
      </c>
      <c r="AE9" s="17">
        <v>156930.96</v>
      </c>
      <c r="AF9" s="17">
        <v>156930.96</v>
      </c>
      <c r="AG9" s="17">
        <v>156930.96</v>
      </c>
      <c r="AH9" s="17">
        <v>156930.96</v>
      </c>
      <c r="AI9" s="17">
        <v>156930.96</v>
      </c>
      <c r="AJ9" s="17">
        <v>156930.96</v>
      </c>
      <c r="AK9" s="17">
        <v>156930.96</v>
      </c>
      <c r="AL9" s="17">
        <v>156930.96</v>
      </c>
      <c r="AM9" s="17">
        <v>156930.96</v>
      </c>
      <c r="AN9" s="17">
        <v>156930.96</v>
      </c>
      <c r="AO9" s="17">
        <v>156930.96</v>
      </c>
      <c r="AP9" s="17"/>
      <c r="AQ9" s="13"/>
      <c r="AR9" s="13"/>
    </row>
    <row r="10" spans="1:44" x14ac:dyDescent="0.35">
      <c r="A10" s="12">
        <f t="shared" si="0"/>
        <v>44896</v>
      </c>
      <c r="B10" s="13">
        <v>155055.51999999999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155055.51999999999</v>
      </c>
      <c r="H10" s="14">
        <f t="shared" si="4"/>
        <v>0</v>
      </c>
      <c r="I10" s="13">
        <v>715.08333333333337</v>
      </c>
      <c r="J10" s="13">
        <f t="shared" si="5"/>
        <v>21683.559491900705</v>
      </c>
      <c r="K10" s="13">
        <f t="shared" si="6"/>
        <v>21683.559491900709</v>
      </c>
      <c r="L10" s="13">
        <f t="shared" si="7"/>
        <v>0</v>
      </c>
      <c r="M10" s="13"/>
      <c r="N10" s="13"/>
      <c r="O10" s="13"/>
      <c r="P10" s="13"/>
      <c r="R10" s="16">
        <f t="shared" si="8"/>
        <v>44896</v>
      </c>
      <c r="S10" s="17">
        <v>17513.310000000001</v>
      </c>
      <c r="T10" s="17">
        <v>132135.98000000001</v>
      </c>
      <c r="U10" s="17">
        <v>147248.95999999999</v>
      </c>
      <c r="V10" s="17">
        <v>149220.04999999999</v>
      </c>
      <c r="W10" s="17">
        <v>149729.07</v>
      </c>
      <c r="X10" s="17">
        <v>153329.82999999999</v>
      </c>
      <c r="Y10" s="17">
        <v>154184.95999999999</v>
      </c>
      <c r="Z10" s="17">
        <v>154348.48000000001</v>
      </c>
      <c r="AA10" s="17">
        <v>154882.20000000001</v>
      </c>
      <c r="AB10" s="17">
        <v>154926.03</v>
      </c>
      <c r="AC10" s="17">
        <v>155037.68</v>
      </c>
      <c r="AD10" s="17">
        <v>155041.19</v>
      </c>
      <c r="AE10" s="17">
        <v>155041.19</v>
      </c>
      <c r="AF10" s="17">
        <v>155055.51999999999</v>
      </c>
      <c r="AG10" s="17">
        <v>155055.51999999999</v>
      </c>
      <c r="AH10" s="17">
        <v>155055.51999999999</v>
      </c>
      <c r="AI10" s="17">
        <v>155055.51999999999</v>
      </c>
      <c r="AJ10" s="17">
        <v>155055.51999999999</v>
      </c>
      <c r="AK10" s="17">
        <v>155055.51999999999</v>
      </c>
      <c r="AL10" s="17">
        <v>155055.51999999999</v>
      </c>
      <c r="AM10" s="17">
        <v>155055.51999999999</v>
      </c>
      <c r="AN10" s="17">
        <v>155055.51999999999</v>
      </c>
      <c r="AO10" s="17"/>
      <c r="AP10" s="17"/>
      <c r="AQ10" s="13"/>
      <c r="AR10" s="13"/>
    </row>
    <row r="11" spans="1:44" x14ac:dyDescent="0.35">
      <c r="A11" s="12">
        <f t="shared" si="0"/>
        <v>44927</v>
      </c>
      <c r="B11" s="13">
        <v>181194.31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181194.31</v>
      </c>
      <c r="H11" s="14">
        <f t="shared" si="4"/>
        <v>0</v>
      </c>
      <c r="I11" s="13">
        <v>161661.0216666667</v>
      </c>
      <c r="J11" s="13">
        <f t="shared" si="5"/>
        <v>112.08286829561769</v>
      </c>
      <c r="K11" s="13">
        <f t="shared" si="6"/>
        <v>112.08286829561769</v>
      </c>
      <c r="L11" s="13">
        <f t="shared" si="7"/>
        <v>0</v>
      </c>
      <c r="M11" s="13"/>
      <c r="N11" s="13"/>
      <c r="O11" s="13"/>
      <c r="P11" s="13"/>
      <c r="R11" s="16">
        <f t="shared" si="8"/>
        <v>44927</v>
      </c>
      <c r="S11" s="17">
        <v>17868.02</v>
      </c>
      <c r="T11" s="17">
        <v>131817.62</v>
      </c>
      <c r="U11" s="17">
        <v>170116.95</v>
      </c>
      <c r="V11" s="17">
        <v>174104.45</v>
      </c>
      <c r="W11" s="17">
        <v>175083.57</v>
      </c>
      <c r="X11" s="17">
        <v>176878.84</v>
      </c>
      <c r="Y11" s="17">
        <v>177097.42</v>
      </c>
      <c r="Z11" s="17">
        <v>177381.63</v>
      </c>
      <c r="AA11" s="17">
        <v>178647.53</v>
      </c>
      <c r="AB11" s="17">
        <v>180147.54</v>
      </c>
      <c r="AC11" s="17">
        <v>180164.05</v>
      </c>
      <c r="AD11" s="17">
        <v>180300.34</v>
      </c>
      <c r="AE11" s="17">
        <v>180363.22</v>
      </c>
      <c r="AF11" s="17">
        <v>181125.52</v>
      </c>
      <c r="AG11" s="17">
        <v>181125.52</v>
      </c>
      <c r="AH11" s="17">
        <v>181194.31</v>
      </c>
      <c r="AI11" s="17">
        <v>181194.31</v>
      </c>
      <c r="AJ11" s="17">
        <v>181194.31</v>
      </c>
      <c r="AK11" s="17">
        <v>181194.31</v>
      </c>
      <c r="AL11" s="17">
        <v>181194.31</v>
      </c>
      <c r="AM11" s="17">
        <v>181194.31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44958</v>
      </c>
      <c r="B12" s="13">
        <v>136353.62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136353.62</v>
      </c>
      <c r="H12" s="14">
        <f t="shared" si="4"/>
        <v>0</v>
      </c>
      <c r="I12" s="13">
        <v>154975.55083333331</v>
      </c>
      <c r="J12" s="13">
        <f t="shared" si="5"/>
        <v>87.983955705787395</v>
      </c>
      <c r="K12" s="13">
        <f t="shared" si="6"/>
        <v>87.98395570578738</v>
      </c>
      <c r="L12" s="13">
        <f t="shared" si="7"/>
        <v>0</v>
      </c>
      <c r="M12" s="13"/>
      <c r="N12" s="13"/>
      <c r="O12" s="13"/>
      <c r="P12" s="13"/>
      <c r="R12" s="16">
        <f t="shared" si="8"/>
        <v>44958</v>
      </c>
      <c r="S12" s="17">
        <v>15146.67</v>
      </c>
      <c r="T12" s="17">
        <v>109132.73</v>
      </c>
      <c r="U12" s="17">
        <v>127651.88</v>
      </c>
      <c r="V12" s="17">
        <v>129060.53</v>
      </c>
      <c r="W12" s="17">
        <v>132127.63</v>
      </c>
      <c r="X12" s="17">
        <v>133609.24</v>
      </c>
      <c r="Y12" s="17">
        <v>133722.13</v>
      </c>
      <c r="Z12" s="17">
        <v>135071.73000000001</v>
      </c>
      <c r="AA12" s="17">
        <v>135105.97</v>
      </c>
      <c r="AB12" s="17">
        <v>135132.79999999999</v>
      </c>
      <c r="AC12" s="17">
        <v>135154.23999999999</v>
      </c>
      <c r="AD12" s="17">
        <v>135204.28</v>
      </c>
      <c r="AE12" s="17">
        <v>136353.62</v>
      </c>
      <c r="AF12" s="17">
        <v>136353.62</v>
      </c>
      <c r="AG12" s="17">
        <v>136353.62</v>
      </c>
      <c r="AH12" s="17">
        <v>136353.62</v>
      </c>
      <c r="AI12" s="17">
        <v>136353.62</v>
      </c>
      <c r="AJ12" s="17">
        <v>136353.62</v>
      </c>
      <c r="AK12" s="17">
        <v>136353.62</v>
      </c>
      <c r="AL12" s="17">
        <v>136353.62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44986</v>
      </c>
      <c r="B13" s="13">
        <v>175689.82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175689.82</v>
      </c>
      <c r="H13" s="14">
        <f t="shared" si="4"/>
        <v>0</v>
      </c>
      <c r="I13" s="13">
        <v>148037.285</v>
      </c>
      <c r="J13" s="13">
        <f t="shared" si="5"/>
        <v>118.67943943986813</v>
      </c>
      <c r="K13" s="13">
        <f t="shared" si="6"/>
        <v>118.67943943986813</v>
      </c>
      <c r="L13" s="13">
        <f t="shared" si="7"/>
        <v>0</v>
      </c>
      <c r="M13" s="13"/>
      <c r="N13" s="13"/>
      <c r="O13" s="13"/>
      <c r="P13" s="13"/>
      <c r="R13" s="16">
        <f t="shared" si="8"/>
        <v>44986</v>
      </c>
      <c r="S13" s="17">
        <v>29744.41</v>
      </c>
      <c r="T13" s="17">
        <v>118187.86</v>
      </c>
      <c r="U13" s="17">
        <v>154158.76999999999</v>
      </c>
      <c r="V13" s="17">
        <v>157798.88</v>
      </c>
      <c r="W13" s="17">
        <v>167214.98000000001</v>
      </c>
      <c r="X13" s="17">
        <v>168096.97</v>
      </c>
      <c r="Y13" s="17">
        <v>171158.53</v>
      </c>
      <c r="Z13" s="17">
        <v>171972.94</v>
      </c>
      <c r="AA13" s="17">
        <v>173621.86</v>
      </c>
      <c r="AB13" s="17">
        <v>174288.28</v>
      </c>
      <c r="AC13" s="17">
        <v>174321.27</v>
      </c>
      <c r="AD13" s="17">
        <v>175487.27</v>
      </c>
      <c r="AE13" s="17">
        <v>175487.27</v>
      </c>
      <c r="AF13" s="17">
        <v>175669.02</v>
      </c>
      <c r="AG13" s="17">
        <v>175689.82</v>
      </c>
      <c r="AH13" s="17">
        <v>175689.82</v>
      </c>
      <c r="AI13" s="17">
        <v>175689.82</v>
      </c>
      <c r="AJ13" s="17">
        <v>175689.82</v>
      </c>
      <c r="AK13" s="17">
        <v>175689.82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45017</v>
      </c>
      <c r="B14" s="13">
        <v>141696.45000000001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141696.45000000001</v>
      </c>
      <c r="H14" s="14">
        <f t="shared" si="4"/>
        <v>0</v>
      </c>
      <c r="I14" s="13">
        <v>146051.98499999999</v>
      </c>
      <c r="J14" s="13">
        <f t="shared" si="5"/>
        <v>97.01781868969465</v>
      </c>
      <c r="K14" s="13">
        <f t="shared" si="6"/>
        <v>97.01781868969465</v>
      </c>
      <c r="L14" s="13">
        <f t="shared" si="7"/>
        <v>0</v>
      </c>
      <c r="M14" s="13"/>
      <c r="N14" s="13"/>
      <c r="O14" s="13"/>
      <c r="P14" s="13"/>
      <c r="R14" s="16">
        <f t="shared" si="8"/>
        <v>45017</v>
      </c>
      <c r="S14" s="17">
        <v>8029.71</v>
      </c>
      <c r="T14" s="17">
        <v>105629.32</v>
      </c>
      <c r="U14" s="17">
        <v>122374.06</v>
      </c>
      <c r="V14" s="17">
        <v>125190.88</v>
      </c>
      <c r="W14" s="17">
        <v>128736.29</v>
      </c>
      <c r="X14" s="17">
        <v>129339.97</v>
      </c>
      <c r="Y14" s="17">
        <v>132754.48000000001</v>
      </c>
      <c r="Z14" s="17">
        <v>133035.82999999999</v>
      </c>
      <c r="AA14" s="17">
        <v>134033.47</v>
      </c>
      <c r="AB14" s="17">
        <v>134094.95000000001</v>
      </c>
      <c r="AC14" s="17">
        <v>138215.35</v>
      </c>
      <c r="AD14" s="17">
        <v>141613.46</v>
      </c>
      <c r="AE14" s="17">
        <v>141684.51999999999</v>
      </c>
      <c r="AF14" s="17">
        <v>141696.45000000001</v>
      </c>
      <c r="AG14" s="17">
        <v>141696.45000000001</v>
      </c>
      <c r="AH14" s="17">
        <v>141696.45000000001</v>
      </c>
      <c r="AI14" s="17">
        <v>141696.45000000001</v>
      </c>
      <c r="AJ14" s="17">
        <v>141696.45000000001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45047</v>
      </c>
      <c r="B15" s="13">
        <v>166967.85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166967.85</v>
      </c>
      <c r="H15" s="14">
        <f t="shared" si="4"/>
        <v>0</v>
      </c>
      <c r="I15" s="13">
        <v>143947.91666666669</v>
      </c>
      <c r="J15" s="13">
        <f t="shared" si="5"/>
        <v>115.99184890368332</v>
      </c>
      <c r="K15" s="13">
        <f t="shared" si="6"/>
        <v>115.99184890368332</v>
      </c>
      <c r="L15" s="13">
        <f t="shared" si="7"/>
        <v>0</v>
      </c>
      <c r="M15" s="13"/>
      <c r="N15" s="13"/>
      <c r="O15" s="13"/>
      <c r="P15" s="13"/>
      <c r="R15" s="16">
        <f t="shared" si="8"/>
        <v>45047</v>
      </c>
      <c r="S15" s="17">
        <v>19033.93</v>
      </c>
      <c r="T15" s="17">
        <v>124534.29</v>
      </c>
      <c r="U15" s="17">
        <v>153831.01</v>
      </c>
      <c r="V15" s="17">
        <v>158323.07999999999</v>
      </c>
      <c r="W15" s="17">
        <v>160017.65</v>
      </c>
      <c r="X15" s="17">
        <v>161074.20000000001</v>
      </c>
      <c r="Y15" s="17">
        <v>163946.95000000001</v>
      </c>
      <c r="Z15" s="17">
        <v>164961.51</v>
      </c>
      <c r="AA15" s="17">
        <v>165176.73000000001</v>
      </c>
      <c r="AB15" s="17">
        <v>166860.39000000001</v>
      </c>
      <c r="AC15" s="17">
        <v>166930.85999999999</v>
      </c>
      <c r="AD15" s="17">
        <v>166930.85999999999</v>
      </c>
      <c r="AE15" s="17">
        <v>166967.85</v>
      </c>
      <c r="AF15" s="17">
        <v>166967.85</v>
      </c>
      <c r="AG15" s="17">
        <v>166967.85</v>
      </c>
      <c r="AH15" s="17">
        <v>166967.85</v>
      </c>
      <c r="AI15" s="17">
        <v>166967.85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45078</v>
      </c>
      <c r="B16" s="13">
        <v>145690.32999999999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145690.32999999999</v>
      </c>
      <c r="H16" s="14">
        <f t="shared" si="4"/>
        <v>0</v>
      </c>
      <c r="I16" s="13">
        <v>143763.39416666669</v>
      </c>
      <c r="J16" s="13">
        <f t="shared" si="5"/>
        <v>101.34035221170375</v>
      </c>
      <c r="K16" s="13">
        <f t="shared" si="6"/>
        <v>101.34035221170375</v>
      </c>
      <c r="L16" s="13">
        <f t="shared" si="7"/>
        <v>0</v>
      </c>
      <c r="M16" s="13"/>
      <c r="N16" s="13"/>
      <c r="O16" s="13"/>
      <c r="P16" s="13"/>
      <c r="R16" s="16">
        <f t="shared" si="8"/>
        <v>45078</v>
      </c>
      <c r="S16" s="17">
        <v>20066.04</v>
      </c>
      <c r="T16" s="17">
        <v>117598.31</v>
      </c>
      <c r="U16" s="17">
        <v>133840.01</v>
      </c>
      <c r="V16" s="17">
        <v>135145.97</v>
      </c>
      <c r="W16" s="17">
        <v>140424.18</v>
      </c>
      <c r="X16" s="17">
        <v>140841.92000000001</v>
      </c>
      <c r="Y16" s="17">
        <v>142088.15</v>
      </c>
      <c r="Z16" s="17">
        <v>143830.10999999999</v>
      </c>
      <c r="AA16" s="17">
        <v>143943.64000000001</v>
      </c>
      <c r="AB16" s="17">
        <v>143943.64000000001</v>
      </c>
      <c r="AC16" s="17">
        <v>145619.51999999999</v>
      </c>
      <c r="AD16" s="17">
        <v>145649.26</v>
      </c>
      <c r="AE16" s="17">
        <v>145690.32999999999</v>
      </c>
      <c r="AF16" s="17">
        <v>145690.32999999999</v>
      </c>
      <c r="AG16" s="17">
        <v>145690.32999999999</v>
      </c>
      <c r="AH16" s="17">
        <v>145690.32999999999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45108</v>
      </c>
      <c r="B17" s="13">
        <v>140104.40000000011</v>
      </c>
      <c r="C17" s="13">
        <f>++'Completion Factors'!J21</f>
        <v>0.99996370142983926</v>
      </c>
      <c r="D17" s="13">
        <f t="shared" si="1"/>
        <v>5.0857739995499385</v>
      </c>
      <c r="E17" s="13">
        <f t="shared" si="2"/>
        <v>5.0857739995499385</v>
      </c>
      <c r="F17" s="13"/>
      <c r="G17" s="13">
        <f t="shared" si="3"/>
        <v>140109.48577399965</v>
      </c>
      <c r="H17" s="14">
        <f t="shared" si="4"/>
        <v>5.0857739995408338</v>
      </c>
      <c r="I17" s="13">
        <v>146003.04749999999</v>
      </c>
      <c r="J17" s="13">
        <f t="shared" si="5"/>
        <v>95.963398143452906</v>
      </c>
      <c r="K17" s="13">
        <f t="shared" si="6"/>
        <v>95.959914809312536</v>
      </c>
      <c r="L17" s="13">
        <f t="shared" si="7"/>
        <v>3.4833341403697204E-3</v>
      </c>
      <c r="M17" s="13"/>
      <c r="N17" s="13"/>
      <c r="O17" s="13"/>
      <c r="P17" s="13"/>
      <c r="R17" s="16">
        <f t="shared" si="8"/>
        <v>45108</v>
      </c>
      <c r="S17" s="17">
        <v>13148.36</v>
      </c>
      <c r="T17" s="17">
        <v>107813.02</v>
      </c>
      <c r="U17" s="17">
        <v>124848.04</v>
      </c>
      <c r="V17" s="17">
        <v>128069.13</v>
      </c>
      <c r="W17" s="17">
        <v>132301.34</v>
      </c>
      <c r="X17" s="17">
        <v>134762.41</v>
      </c>
      <c r="Y17" s="17">
        <v>135666.07</v>
      </c>
      <c r="Z17" s="17">
        <v>139025.46</v>
      </c>
      <c r="AA17" s="17">
        <v>139411.41</v>
      </c>
      <c r="AB17" s="17">
        <v>139483.54</v>
      </c>
      <c r="AC17" s="17">
        <v>139495.47</v>
      </c>
      <c r="AD17" s="17">
        <v>140064.73000000001</v>
      </c>
      <c r="AE17" s="17">
        <v>140104.40000000011</v>
      </c>
      <c r="AF17" s="17">
        <v>140104.40000000011</v>
      </c>
      <c r="AG17" s="17">
        <v>140104.40000000011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45139</v>
      </c>
      <c r="B18" s="13">
        <v>134020.51999999999</v>
      </c>
      <c r="C18" s="13">
        <f>++'Completion Factors'!J20</f>
        <v>0.99995222863230904</v>
      </c>
      <c r="D18" s="13">
        <f t="shared" si="1"/>
        <v>6.4026494023789722</v>
      </c>
      <c r="E18" s="13">
        <f t="shared" si="2"/>
        <v>6.4026494023789722</v>
      </c>
      <c r="F18" s="13"/>
      <c r="G18" s="13">
        <f t="shared" si="3"/>
        <v>134026.92264940238</v>
      </c>
      <c r="H18" s="14">
        <f t="shared" si="4"/>
        <v>6.4026494023855776</v>
      </c>
      <c r="I18" s="13">
        <v>146622.88666666669</v>
      </c>
      <c r="J18" s="13">
        <f t="shared" si="5"/>
        <v>91.409278385099554</v>
      </c>
      <c r="K18" s="13">
        <f t="shared" si="6"/>
        <v>91.404911638851445</v>
      </c>
      <c r="L18" s="13">
        <f t="shared" si="7"/>
        <v>4.3667462481096209E-3</v>
      </c>
      <c r="M18" s="13"/>
      <c r="N18" s="13"/>
      <c r="O18" s="13"/>
      <c r="P18" s="13"/>
      <c r="R18" s="16">
        <f t="shared" si="8"/>
        <v>45139</v>
      </c>
      <c r="S18" s="17">
        <v>25450.48</v>
      </c>
      <c r="T18" s="17">
        <v>95351.349999999991</v>
      </c>
      <c r="U18" s="17">
        <v>116724.55</v>
      </c>
      <c r="V18" s="17">
        <v>126099.51</v>
      </c>
      <c r="W18" s="17">
        <v>129432.41</v>
      </c>
      <c r="X18" s="17">
        <v>132414.35999999999</v>
      </c>
      <c r="Y18" s="17">
        <v>132710.26</v>
      </c>
      <c r="Z18" s="17">
        <v>132880.07</v>
      </c>
      <c r="AA18" s="17">
        <v>133165.84</v>
      </c>
      <c r="AB18" s="17">
        <v>133305.93</v>
      </c>
      <c r="AC18" s="17">
        <v>133893.88</v>
      </c>
      <c r="AD18" s="17">
        <v>133931.07999999999</v>
      </c>
      <c r="AE18" s="17">
        <v>133931.07999999999</v>
      </c>
      <c r="AF18" s="17">
        <v>134020.51999999999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45170</v>
      </c>
      <c r="B19" s="13">
        <v>129445.03</v>
      </c>
      <c r="C19" s="13">
        <f>++'Completion Factors'!J19</f>
        <v>0.9996891460680829</v>
      </c>
      <c r="D19" s="13">
        <f t="shared" si="1"/>
        <v>40.251008726949358</v>
      </c>
      <c r="E19" s="13">
        <f t="shared" si="2"/>
        <v>40.251008726949358</v>
      </c>
      <c r="F19" s="13"/>
      <c r="G19" s="13">
        <f t="shared" si="3"/>
        <v>129485.28100872695</v>
      </c>
      <c r="H19" s="14">
        <f t="shared" si="4"/>
        <v>40.251008726947475</v>
      </c>
      <c r="I19" s="13">
        <v>146738.51583333331</v>
      </c>
      <c r="J19" s="13">
        <f t="shared" si="5"/>
        <v>88.242190725029062</v>
      </c>
      <c r="K19" s="13">
        <f t="shared" si="6"/>
        <v>88.214760293081213</v>
      </c>
      <c r="L19" s="13">
        <f t="shared" si="7"/>
        <v>2.7430431947848888E-2</v>
      </c>
      <c r="M19" s="13">
        <f t="shared" ref="M19:M31" si="9">SUM(G8:G19)/SUM(I8:I19)*100</f>
        <v>106.3356123399753</v>
      </c>
      <c r="N19" s="18"/>
      <c r="O19" s="13"/>
      <c r="P19" s="13"/>
      <c r="R19" s="16">
        <f t="shared" si="8"/>
        <v>45170</v>
      </c>
      <c r="S19" s="17">
        <v>9112.9699999999993</v>
      </c>
      <c r="T19" s="17">
        <v>93943.89</v>
      </c>
      <c r="U19" s="17">
        <v>125111.24</v>
      </c>
      <c r="V19" s="17">
        <v>127354.35</v>
      </c>
      <c r="W19" s="17">
        <v>128174.04</v>
      </c>
      <c r="X19" s="17">
        <v>128566.21</v>
      </c>
      <c r="Y19" s="17">
        <v>128857.39</v>
      </c>
      <c r="Z19" s="17">
        <v>129223.61</v>
      </c>
      <c r="AA19" s="17">
        <v>129241.13</v>
      </c>
      <c r="AB19" s="17">
        <v>129300.46</v>
      </c>
      <c r="AC19" s="17">
        <v>129360.97</v>
      </c>
      <c r="AD19" s="17">
        <v>129445.03</v>
      </c>
      <c r="AE19" s="17">
        <v>129445.03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45200</v>
      </c>
      <c r="B20" s="13">
        <v>115089.27</v>
      </c>
      <c r="C20" s="13">
        <f>++'Completion Factors'!J18</f>
        <v>0.99952998599244447</v>
      </c>
      <c r="D20" s="13">
        <f t="shared" si="1"/>
        <v>54.119005710103067</v>
      </c>
      <c r="E20" s="13">
        <f t="shared" si="2"/>
        <v>54.119005710103067</v>
      </c>
      <c r="F20" s="13"/>
      <c r="G20" s="13">
        <f t="shared" si="3"/>
        <v>115143.38900571011</v>
      </c>
      <c r="H20" s="14">
        <f t="shared" si="4"/>
        <v>54.11900571010483</v>
      </c>
      <c r="I20" s="13">
        <v>144800.60999999999</v>
      </c>
      <c r="J20" s="13">
        <f t="shared" si="5"/>
        <v>79.518580070698675</v>
      </c>
      <c r="K20" s="13">
        <f t="shared" si="6"/>
        <v>79.481205224204516</v>
      </c>
      <c r="L20" s="13">
        <f t="shared" si="7"/>
        <v>3.7374846494159897E-2</v>
      </c>
      <c r="M20" s="13">
        <f t="shared" si="9"/>
        <v>106.81584552730747</v>
      </c>
      <c r="N20" s="18">
        <f t="shared" ref="N20:N31" si="10">J20/J8</f>
        <v>0.97459074250621902</v>
      </c>
      <c r="O20" s="18">
        <f t="shared" ref="O20:O31" si="11">I20/I8</f>
        <v>0.76514912260275869</v>
      </c>
      <c r="P20" s="13"/>
      <c r="R20" s="16">
        <f t="shared" si="8"/>
        <v>45200</v>
      </c>
      <c r="S20" s="17">
        <v>17461.78</v>
      </c>
      <c r="T20" s="17">
        <v>92166.720000000001</v>
      </c>
      <c r="U20" s="17">
        <v>101871.88</v>
      </c>
      <c r="V20" s="17">
        <v>108735.86</v>
      </c>
      <c r="W20" s="17">
        <v>111650.19</v>
      </c>
      <c r="X20" s="17">
        <v>112005.91</v>
      </c>
      <c r="Y20" s="17">
        <v>113773.5</v>
      </c>
      <c r="Z20" s="17">
        <v>114468.17</v>
      </c>
      <c r="AA20" s="17">
        <v>115074.2</v>
      </c>
      <c r="AB20" s="17">
        <v>115074.2</v>
      </c>
      <c r="AC20" s="17">
        <v>115089.27</v>
      </c>
      <c r="AD20" s="17">
        <v>115089.27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45231</v>
      </c>
      <c r="B21" s="13">
        <v>106538.45</v>
      </c>
      <c r="C21" s="13">
        <f>++'Completion Factors'!J17</f>
        <v>0.99893663547379707</v>
      </c>
      <c r="D21" s="13">
        <f t="shared" si="1"/>
        <v>113.40980436953566</v>
      </c>
      <c r="E21" s="13">
        <f t="shared" si="2"/>
        <v>113.40980436953566</v>
      </c>
      <c r="F21" s="13"/>
      <c r="G21" s="13">
        <f t="shared" si="3"/>
        <v>106651.85980436954</v>
      </c>
      <c r="H21" s="14">
        <f t="shared" si="4"/>
        <v>113.40980436954123</v>
      </c>
      <c r="I21" s="13">
        <v>141149.4075</v>
      </c>
      <c r="J21" s="13">
        <f t="shared" si="5"/>
        <v>75.559551891402407</v>
      </c>
      <c r="K21" s="13">
        <f t="shared" si="6"/>
        <v>75.47920454430529</v>
      </c>
      <c r="L21" s="13">
        <f t="shared" si="7"/>
        <v>8.0347347097116995E-2</v>
      </c>
      <c r="M21" s="13">
        <f t="shared" si="9"/>
        <v>106.37736272524505</v>
      </c>
      <c r="N21" s="18">
        <f t="shared" si="10"/>
        <v>0.87414033021300563</v>
      </c>
      <c r="O21" s="18">
        <f t="shared" si="11"/>
        <v>0.77746105600530191</v>
      </c>
      <c r="P21" s="13"/>
      <c r="R21" s="16">
        <f t="shared" si="8"/>
        <v>45231</v>
      </c>
      <c r="S21" s="17">
        <v>13761.46</v>
      </c>
      <c r="T21" s="17">
        <v>83365.13</v>
      </c>
      <c r="U21" s="17">
        <v>101054.13</v>
      </c>
      <c r="V21" s="17">
        <v>104050.6</v>
      </c>
      <c r="W21" s="17">
        <v>104382.54</v>
      </c>
      <c r="X21" s="17">
        <v>104854.36</v>
      </c>
      <c r="Y21" s="17">
        <v>105377.62</v>
      </c>
      <c r="Z21" s="17">
        <v>106298.78</v>
      </c>
      <c r="AA21" s="17">
        <v>106462.86</v>
      </c>
      <c r="AB21" s="17">
        <v>106498.86</v>
      </c>
      <c r="AC21" s="17">
        <v>106538.45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45261</v>
      </c>
      <c r="B22" s="13">
        <v>137105.91</v>
      </c>
      <c r="C22" s="13">
        <f>++'Completion Factors'!J16</f>
        <v>0.99721931053453106</v>
      </c>
      <c r="D22" s="13">
        <f t="shared" si="1"/>
        <v>382.31205068238859</v>
      </c>
      <c r="E22" s="13">
        <f t="shared" si="2"/>
        <v>382.31205068238859</v>
      </c>
      <c r="F22" s="13"/>
      <c r="G22" s="13">
        <f t="shared" si="3"/>
        <v>137488.22205068238</v>
      </c>
      <c r="H22" s="14">
        <f t="shared" si="4"/>
        <v>382.31205068237614</v>
      </c>
      <c r="I22" s="13">
        <v>134899.9383333333</v>
      </c>
      <c r="J22" s="13">
        <f t="shared" si="5"/>
        <v>101.91866931099221</v>
      </c>
      <c r="K22" s="13">
        <f t="shared" si="6"/>
        <v>101.63526514090452</v>
      </c>
      <c r="L22" s="13">
        <f t="shared" si="7"/>
        <v>0.28340417008769236</v>
      </c>
      <c r="M22" s="13">
        <f t="shared" si="9"/>
        <v>97.261878362272441</v>
      </c>
      <c r="N22" s="18">
        <f t="shared" si="10"/>
        <v>4.7002739263846934E-3</v>
      </c>
      <c r="O22" s="18">
        <f t="shared" si="11"/>
        <v>188.64925533154639</v>
      </c>
      <c r="P22" s="13"/>
      <c r="R22" s="16">
        <f t="shared" si="8"/>
        <v>45261</v>
      </c>
      <c r="S22" s="17">
        <v>14582.6</v>
      </c>
      <c r="T22" s="17">
        <v>117775.32</v>
      </c>
      <c r="U22" s="17">
        <v>130475.63</v>
      </c>
      <c r="V22" s="17">
        <v>133922.23999999999</v>
      </c>
      <c r="W22" s="17">
        <v>135170.65</v>
      </c>
      <c r="X22" s="17">
        <v>136819.26999999999</v>
      </c>
      <c r="Y22" s="17">
        <v>136829.32999999999</v>
      </c>
      <c r="Z22" s="17">
        <v>136915.73000000001</v>
      </c>
      <c r="AA22" s="17">
        <v>137069.37</v>
      </c>
      <c r="AB22" s="17">
        <v>137105.91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45292</v>
      </c>
      <c r="B23" s="13">
        <v>146674.62</v>
      </c>
      <c r="C23" s="13">
        <f>++'Completion Factors'!J15</f>
        <v>0.99689271042721261</v>
      </c>
      <c r="D23" s="13">
        <f t="shared" si="1"/>
        <v>457.18111141894303</v>
      </c>
      <c r="E23" s="13">
        <f t="shared" si="2"/>
        <v>457.18111141894303</v>
      </c>
      <c r="F23" s="13"/>
      <c r="G23" s="13">
        <f t="shared" si="3"/>
        <v>147131.80111141893</v>
      </c>
      <c r="H23" s="14">
        <f t="shared" si="4"/>
        <v>457.18111141893314</v>
      </c>
      <c r="I23" s="13">
        <v>132542.09083333341</v>
      </c>
      <c r="J23" s="13">
        <f t="shared" si="5"/>
        <v>111.00760534736962</v>
      </c>
      <c r="K23" s="13">
        <f t="shared" si="6"/>
        <v>110.66267257277364</v>
      </c>
      <c r="L23" s="13">
        <f t="shared" si="7"/>
        <v>0.34493277459597493</v>
      </c>
      <c r="M23" s="13">
        <f t="shared" si="9"/>
        <v>96.929945347131664</v>
      </c>
      <c r="N23" s="18">
        <f t="shared" si="10"/>
        <v>0.99040653612279028</v>
      </c>
      <c r="O23" s="18">
        <f t="shared" si="11"/>
        <v>0.81987661259883404</v>
      </c>
      <c r="P23" s="13"/>
      <c r="R23" s="16">
        <f t="shared" si="8"/>
        <v>45292</v>
      </c>
      <c r="S23" s="17">
        <v>20734.22</v>
      </c>
      <c r="T23" s="17">
        <v>121574.2</v>
      </c>
      <c r="U23" s="17">
        <v>141713.53</v>
      </c>
      <c r="V23" s="17">
        <v>143557.54999999999</v>
      </c>
      <c r="W23" s="17">
        <v>145176.14000000001</v>
      </c>
      <c r="X23" s="17">
        <v>146415.16</v>
      </c>
      <c r="Y23" s="17">
        <v>146569.38</v>
      </c>
      <c r="Z23" s="17">
        <v>146601.12</v>
      </c>
      <c r="AA23" s="17">
        <v>146674.62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45323</v>
      </c>
      <c r="B24" s="13">
        <v>119775.29</v>
      </c>
      <c r="C24" s="13">
        <f>++'Completion Factors'!J14</f>
        <v>0.99554776134950984</v>
      </c>
      <c r="D24" s="13">
        <f t="shared" si="1"/>
        <v>535.65303063792203</v>
      </c>
      <c r="E24" s="13">
        <f t="shared" si="2"/>
        <v>535.65303063792203</v>
      </c>
      <c r="F24" s="19">
        <v>0</v>
      </c>
      <c r="G24" s="13">
        <f t="shared" si="3"/>
        <v>120310.94303063792</v>
      </c>
      <c r="H24" s="14">
        <f t="shared" si="4"/>
        <v>535.65303063792817</v>
      </c>
      <c r="I24" s="13">
        <v>129006.9441666667</v>
      </c>
      <c r="J24" s="13">
        <f t="shared" si="5"/>
        <v>93.259276706225791</v>
      </c>
      <c r="K24" s="13">
        <f t="shared" si="6"/>
        <v>92.844064149957589</v>
      </c>
      <c r="L24" s="13">
        <f t="shared" si="7"/>
        <v>0.41521255626820164</v>
      </c>
      <c r="M24" s="13">
        <f t="shared" si="9"/>
        <v>97.465803064478777</v>
      </c>
      <c r="N24" s="18">
        <f t="shared" si="10"/>
        <v>1.0599577611408917</v>
      </c>
      <c r="O24" s="18">
        <f t="shared" si="11"/>
        <v>0.83243417089322524</v>
      </c>
      <c r="P24" s="13"/>
      <c r="R24" s="16">
        <f t="shared" si="8"/>
        <v>45323</v>
      </c>
      <c r="S24" s="17">
        <v>12112.64</v>
      </c>
      <c r="T24" s="17">
        <v>89313.279999999999</v>
      </c>
      <c r="U24" s="17">
        <v>107462.72</v>
      </c>
      <c r="V24" s="17">
        <v>116495.11</v>
      </c>
      <c r="W24" s="17">
        <v>117847.77</v>
      </c>
      <c r="X24" s="17">
        <v>118658.6</v>
      </c>
      <c r="Y24" s="17">
        <v>119745.76</v>
      </c>
      <c r="Z24" s="17">
        <v>119775.29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45352</v>
      </c>
      <c r="B25" s="13">
        <v>111257.77</v>
      </c>
      <c r="C25" s="13">
        <f>++'Completion Factors'!J13</f>
        <v>0.99395384320986124</v>
      </c>
      <c r="D25" s="13">
        <f t="shared" si="1"/>
        <v>676.77380205990494</v>
      </c>
      <c r="E25" s="13">
        <f t="shared" si="2"/>
        <v>676.77380205990494</v>
      </c>
      <c r="F25" s="19">
        <v>0</v>
      </c>
      <c r="G25" s="13">
        <f t="shared" si="3"/>
        <v>111934.54380205991</v>
      </c>
      <c r="H25" s="14">
        <f t="shared" si="4"/>
        <v>676.7738020599063</v>
      </c>
      <c r="I25" s="13">
        <v>126833.94500000001</v>
      </c>
      <c r="J25" s="13">
        <f t="shared" si="5"/>
        <v>88.252828374974783</v>
      </c>
      <c r="K25" s="13">
        <f t="shared" si="6"/>
        <v>87.719237937446479</v>
      </c>
      <c r="L25" s="13">
        <f t="shared" si="7"/>
        <v>0.5335904375283036</v>
      </c>
      <c r="M25" s="13">
        <f t="shared" si="9"/>
        <v>94.904564498931649</v>
      </c>
      <c r="N25" s="18">
        <f t="shared" si="10"/>
        <v>0.74362356943630714</v>
      </c>
      <c r="O25" s="18">
        <f t="shared" si="11"/>
        <v>0.85677027243508286</v>
      </c>
      <c r="P25" s="13"/>
      <c r="R25" s="16">
        <f t="shared" si="8"/>
        <v>45352</v>
      </c>
      <c r="S25" s="17">
        <v>7881.53</v>
      </c>
      <c r="T25" s="17">
        <v>94566.3</v>
      </c>
      <c r="U25" s="17">
        <v>104645.71</v>
      </c>
      <c r="V25" s="17">
        <v>108665.29</v>
      </c>
      <c r="W25" s="17">
        <v>111109.46</v>
      </c>
      <c r="X25" s="17">
        <v>111219.53</v>
      </c>
      <c r="Y25" s="17">
        <v>111257.77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45383</v>
      </c>
      <c r="B26" s="13">
        <v>91485.26</v>
      </c>
      <c r="C26" s="13">
        <f>++'Completion Factors'!J12</f>
        <v>0.98984060220969983</v>
      </c>
      <c r="D26" s="13">
        <f t="shared" si="1"/>
        <v>938.97456440378357</v>
      </c>
      <c r="E26" s="13">
        <f t="shared" si="2"/>
        <v>938.97456440378357</v>
      </c>
      <c r="F26" s="19">
        <v>0</v>
      </c>
      <c r="G26" s="13">
        <f t="shared" si="3"/>
        <v>92424.234564403785</v>
      </c>
      <c r="H26" s="14">
        <f t="shared" si="4"/>
        <v>938.97456440379028</v>
      </c>
      <c r="I26" s="13">
        <v>124708.82249999999</v>
      </c>
      <c r="J26" s="13">
        <f t="shared" si="5"/>
        <v>74.11202568639743</v>
      </c>
      <c r="K26" s="13">
        <f t="shared" si="6"/>
        <v>73.359092136404385</v>
      </c>
      <c r="L26" s="13">
        <f t="shared" si="7"/>
        <v>0.7529335499930454</v>
      </c>
      <c r="M26" s="13">
        <f t="shared" si="9"/>
        <v>93.157648546520164</v>
      </c>
      <c r="N26" s="18">
        <f t="shared" si="10"/>
        <v>0.76390117493199938</v>
      </c>
      <c r="O26" s="18">
        <f t="shared" si="11"/>
        <v>0.8538659881959153</v>
      </c>
      <c r="P26" s="13"/>
      <c r="R26" s="16">
        <f t="shared" si="8"/>
        <v>45383</v>
      </c>
      <c r="S26" s="17">
        <v>11518.06</v>
      </c>
      <c r="T26" s="17">
        <v>81545.819999999992</v>
      </c>
      <c r="U26" s="17">
        <v>86784.709999999992</v>
      </c>
      <c r="V26" s="17">
        <v>90742.459999999992</v>
      </c>
      <c r="W26" s="17">
        <v>91313.26999999999</v>
      </c>
      <c r="X26" s="17">
        <v>91485.26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45413</v>
      </c>
      <c r="B27" s="13">
        <v>109446.18</v>
      </c>
      <c r="C27" s="13">
        <f>++'Completion Factors'!J11</f>
        <v>0.98504334224571932</v>
      </c>
      <c r="D27" s="13">
        <f t="shared" si="1"/>
        <v>1661.8040918295535</v>
      </c>
      <c r="E27" s="13">
        <f t="shared" si="2"/>
        <v>1661.8040918295535</v>
      </c>
      <c r="F27" s="19">
        <v>0</v>
      </c>
      <c r="G27" s="13">
        <f t="shared" si="3"/>
        <v>111107.98409182955</v>
      </c>
      <c r="H27" s="14">
        <f t="shared" si="4"/>
        <v>1661.8040918295592</v>
      </c>
      <c r="I27" s="13">
        <v>123862.11500000001</v>
      </c>
      <c r="J27" s="13">
        <f t="shared" si="5"/>
        <v>89.702960499124003</v>
      </c>
      <c r="K27" s="13">
        <f t="shared" si="6"/>
        <v>88.361304019392847</v>
      </c>
      <c r="L27" s="13">
        <f t="shared" si="7"/>
        <v>1.3416564797311565</v>
      </c>
      <c r="M27" s="13">
        <f t="shared" si="9"/>
        <v>90.893788022184481</v>
      </c>
      <c r="N27" s="18">
        <f t="shared" si="10"/>
        <v>0.77335572582872669</v>
      </c>
      <c r="O27" s="18">
        <f t="shared" si="11"/>
        <v>0.86046479774223883</v>
      </c>
      <c r="P27" s="13"/>
      <c r="R27" s="16">
        <f t="shared" si="8"/>
        <v>45413</v>
      </c>
      <c r="S27" s="17">
        <v>26034.36</v>
      </c>
      <c r="T27" s="17">
        <v>95022.9</v>
      </c>
      <c r="U27" s="17">
        <v>103770.58</v>
      </c>
      <c r="V27" s="17">
        <v>108700.25</v>
      </c>
      <c r="W27" s="17">
        <v>109446.18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45444</v>
      </c>
      <c r="B28" s="13">
        <v>81190.580000000016</v>
      </c>
      <c r="C28" s="13">
        <f>++'Completion Factors'!J10</f>
        <v>0.97357046870583108</v>
      </c>
      <c r="D28" s="13">
        <f t="shared" si="1"/>
        <v>2204.0818244560965</v>
      </c>
      <c r="E28" s="13">
        <f t="shared" si="2"/>
        <v>2204.0818244560965</v>
      </c>
      <c r="F28" s="19">
        <v>0</v>
      </c>
      <c r="G28" s="13">
        <f t="shared" si="3"/>
        <v>83394.66182445611</v>
      </c>
      <c r="H28" s="14">
        <f t="shared" si="4"/>
        <v>2204.0818244560942</v>
      </c>
      <c r="I28" s="13">
        <v>124027.4041666667</v>
      </c>
      <c r="J28" s="13">
        <f t="shared" si="5"/>
        <v>67.238899648654467</v>
      </c>
      <c r="K28" s="13">
        <f t="shared" si="6"/>
        <v>65.461807046204868</v>
      </c>
      <c r="L28" s="13">
        <f t="shared" si="7"/>
        <v>1.7770926024495992</v>
      </c>
      <c r="M28" s="13">
        <f t="shared" si="9"/>
        <v>88.157728550249772</v>
      </c>
      <c r="N28" s="18">
        <f t="shared" si="10"/>
        <v>0.66349581564695881</v>
      </c>
      <c r="O28" s="18">
        <f t="shared" si="11"/>
        <v>0.86271894793246318</v>
      </c>
      <c r="P28" s="20"/>
      <c r="R28" s="16">
        <f t="shared" si="8"/>
        <v>45444</v>
      </c>
      <c r="S28" s="17">
        <v>6385.06</v>
      </c>
      <c r="T28" s="17">
        <v>68087.05</v>
      </c>
      <c r="U28" s="17">
        <v>80318.98000000001</v>
      </c>
      <c r="V28" s="17">
        <v>81190.580000000016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45474</v>
      </c>
      <c r="B29" s="13">
        <v>85288.72</v>
      </c>
      <c r="C29" s="13">
        <f>++'Completion Factors'!J9</f>
        <v>0.93814909953940484</v>
      </c>
      <c r="D29" s="13">
        <f t="shared" si="1"/>
        <v>5622.9698815694528</v>
      </c>
      <c r="E29" s="13">
        <f t="shared" si="2"/>
        <v>5622.9698815694528</v>
      </c>
      <c r="F29" s="13">
        <f>ROUND(+I29*J29/100,0)-D29-B29</f>
        <v>3272.3101184305415</v>
      </c>
      <c r="G29" s="13">
        <f t="shared" si="3"/>
        <v>94184</v>
      </c>
      <c r="H29" s="14">
        <f t="shared" si="4"/>
        <v>8895.2799999999988</v>
      </c>
      <c r="I29" s="13">
        <v>125579.33</v>
      </c>
      <c r="J29" s="19">
        <v>75</v>
      </c>
      <c r="K29" s="13">
        <f t="shared" si="6"/>
        <v>67.91620882194546</v>
      </c>
      <c r="L29" s="13">
        <f t="shared" si="7"/>
        <v>7.0837911780545397</v>
      </c>
      <c r="M29" s="13">
        <f t="shared" si="9"/>
        <v>86.413545108381641</v>
      </c>
      <c r="N29" s="18">
        <f t="shared" si="10"/>
        <v>0.78154798028186401</v>
      </c>
      <c r="O29" s="18">
        <f t="shared" si="11"/>
        <v>0.86011444384405755</v>
      </c>
      <c r="P29" s="13"/>
      <c r="R29" s="16">
        <f t="shared" si="8"/>
        <v>45474</v>
      </c>
      <c r="S29" s="17">
        <v>14306.13</v>
      </c>
      <c r="T29" s="17">
        <v>77149.73</v>
      </c>
      <c r="U29" s="17">
        <v>85288.72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45505</v>
      </c>
      <c r="B30" s="13">
        <v>70185.240000000005</v>
      </c>
      <c r="C30" s="13">
        <f>++'Completion Factors'!J8</f>
        <v>0.83577512947058097</v>
      </c>
      <c r="D30" s="13">
        <f t="shared" si="1"/>
        <v>13790.984614937532</v>
      </c>
      <c r="E30" s="13">
        <f t="shared" si="2"/>
        <v>13790.984614937532</v>
      </c>
      <c r="F30" s="13">
        <f>ROUND(+I30*J30/100,0)-D30-B30</f>
        <v>4297.7753850624576</v>
      </c>
      <c r="G30" s="13">
        <f t="shared" si="3"/>
        <v>88274</v>
      </c>
      <c r="H30" s="14">
        <f t="shared" si="4"/>
        <v>18088.759999999995</v>
      </c>
      <c r="I30" s="13">
        <v>126105.3775</v>
      </c>
      <c r="J30" s="19">
        <v>70</v>
      </c>
      <c r="K30" s="13">
        <f t="shared" si="6"/>
        <v>55.656024660804015</v>
      </c>
      <c r="L30" s="13">
        <f t="shared" si="7"/>
        <v>14.343975339195985</v>
      </c>
      <c r="M30" s="13">
        <f t="shared" si="9"/>
        <v>84.640222166047295</v>
      </c>
      <c r="N30" s="18">
        <f t="shared" si="10"/>
        <v>0.76578659449750741</v>
      </c>
      <c r="O30" s="18">
        <f t="shared" si="11"/>
        <v>0.86006612178280661</v>
      </c>
      <c r="P30" s="13"/>
      <c r="R30" s="16">
        <f t="shared" si="8"/>
        <v>45505</v>
      </c>
      <c r="S30" s="17">
        <v>10793.19</v>
      </c>
      <c r="T30" s="17">
        <v>70185.240000000005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45536</v>
      </c>
      <c r="B31" s="13">
        <v>11314.78</v>
      </c>
      <c r="C31" s="13">
        <f>+'Completion Factors'!J7</f>
        <v>0.126982456583739</v>
      </c>
      <c r="D31" s="13">
        <f t="shared" si="1"/>
        <v>77790.284623934349</v>
      </c>
      <c r="E31" s="13">
        <f t="shared" si="2"/>
        <v>77790.284623934349</v>
      </c>
      <c r="F31" s="13">
        <f>ROUND(+I31*J31/100,0)-D31-B31</f>
        <v>-957.06462393434958</v>
      </c>
      <c r="G31" s="13">
        <f t="shared" si="3"/>
        <v>88148</v>
      </c>
      <c r="H31" s="14">
        <f t="shared" si="4"/>
        <v>76833.22</v>
      </c>
      <c r="I31" s="13">
        <v>125926.03750000001</v>
      </c>
      <c r="J31" s="19">
        <v>70</v>
      </c>
      <c r="K31" s="13">
        <f t="shared" si="6"/>
        <v>8.9852585093849235</v>
      </c>
      <c r="L31" s="13">
        <f t="shared" si="7"/>
        <v>61.01474149061508</v>
      </c>
      <c r="M31" s="13">
        <f t="shared" si="9"/>
        <v>83.119065703230916</v>
      </c>
      <c r="N31" s="18">
        <f t="shared" si="10"/>
        <v>0.79327133001634742</v>
      </c>
      <c r="O31" s="18">
        <f t="shared" si="11"/>
        <v>0.85816622026508516</v>
      </c>
      <c r="P31" s="13"/>
      <c r="R31" s="16">
        <f t="shared" si="8"/>
        <v>45536</v>
      </c>
      <c r="S31" s="17">
        <v>11314.78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110893.3087176971</v>
      </c>
      <c r="I33" s="13"/>
      <c r="J33" s="22">
        <f>SUM(G20:G31)/SUM(I20:I31)</f>
        <v>0.8311906570323091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119210.30687152439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