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BACD153B-8B55-4B9F-84FB-CE782AD31B0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<sst xmlns="http://schemas.openxmlformats.org/spreadsheetml/2006/main" count="137" uniqueCount="65">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</sst>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4.5488470553416227E-3</c:v>
                </c:pt>
                <c:pt idx="1">
                  <c:v>4.2878000904518418E-2</c:v>
                </c:pt>
                <c:pt idx="2">
                  <c:v>9.367436608862223E-2</c:v>
                </c:pt>
                <c:pt idx="3">
                  <c:v>0.123031277117092</c:v>
                </c:pt>
                <c:pt idx="4">
                  <c:v>0.14730304844637199</c:v>
                </c:pt>
                <c:pt idx="5">
                  <c:v>0.17903871379582051</c:v>
                </c:pt>
                <c:pt idx="6">
                  <c:v>0.55952029155056704</c:v>
                </c:pt>
                <c:pt idx="7">
                  <c:v>0.56477932867367597</c:v>
                </c:pt>
                <c:pt idx="8">
                  <c:v>0.56829832663152091</c:v>
                </c:pt>
                <c:pt idx="9">
                  <c:v>0.568343158702316</c:v>
                </c:pt>
                <c:pt idx="10">
                  <c:v>0.56856254763943503</c:v>
                </c:pt>
                <c:pt idx="11">
                  <c:v>0.56883249994594332</c:v>
                </c:pt>
                <c:pt idx="12">
                  <c:v>0.65260307268788642</c:v>
                </c:pt>
                <c:pt idx="13">
                  <c:v>0.64899283886415393</c:v>
                </c:pt>
                <c:pt idx="14">
                  <c:v>0.64994152308881692</c:v>
                </c:pt>
                <c:pt idx="15">
                  <c:v>0.65465786640279955</c:v>
                </c:pt>
                <c:pt idx="16">
                  <c:v>0.65466697242723082</c:v>
                </c:pt>
                <c:pt idx="17">
                  <c:v>0.6547345057995807</c:v>
                </c:pt>
                <c:pt idx="18">
                  <c:v>0.99811699876329341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9-4AE5-AEDA-EB1B39129D80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2.1473791818245672E-3</c:v>
                </c:pt>
                <c:pt idx="1">
                  <c:v>1.5879613832085509E-2</c:v>
                </c:pt>
                <c:pt idx="2">
                  <c:v>8.2903857441844392E-2</c:v>
                </c:pt>
                <c:pt idx="3">
                  <c:v>8.4153076564325593E-2</c:v>
                </c:pt>
                <c:pt idx="4">
                  <c:v>0.10227397349451579</c:v>
                </c:pt>
                <c:pt idx="5">
                  <c:v>0.11151171180257841</c:v>
                </c:pt>
                <c:pt idx="6">
                  <c:v>0.55965495722330971</c:v>
                </c:pt>
                <c:pt idx="7">
                  <c:v>0.56541522894802454</c:v>
                </c:pt>
                <c:pt idx="8">
                  <c:v>0.56853928563158929</c:v>
                </c:pt>
                <c:pt idx="9">
                  <c:v>0.56858326123680603</c:v>
                </c:pt>
                <c:pt idx="10">
                  <c:v>0.56862943318506154</c:v>
                </c:pt>
                <c:pt idx="11">
                  <c:v>0.56883249994594332</c:v>
                </c:pt>
                <c:pt idx="12">
                  <c:v>0.65260307268788642</c:v>
                </c:pt>
                <c:pt idx="13">
                  <c:v>0.64899283886415393</c:v>
                </c:pt>
                <c:pt idx="14">
                  <c:v>0.64994152308881692</c:v>
                </c:pt>
                <c:pt idx="15">
                  <c:v>0.65465786640279955</c:v>
                </c:pt>
                <c:pt idx="16">
                  <c:v>0.65466697242723082</c:v>
                </c:pt>
                <c:pt idx="17">
                  <c:v>0.6547345057995807</c:v>
                </c:pt>
                <c:pt idx="18">
                  <c:v>0.99811699876329341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9-4AE5-AEDA-EB1B39129D80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5.0564652392958223E-2</c:v>
                </c:pt>
                <c:pt idx="1">
                  <c:v>0.42304577789474462</c:v>
                </c:pt>
                <c:pt idx="2">
                  <c:v>0.52569674040432968</c:v>
                </c:pt>
                <c:pt idx="3">
                  <c:v>0.57869555884824042</c:v>
                </c:pt>
                <c:pt idx="4">
                  <c:v>0.64006966251861508</c:v>
                </c:pt>
                <c:pt idx="5">
                  <c:v>0.65093033086162977</c:v>
                </c:pt>
                <c:pt idx="6">
                  <c:v>0.6554427708935785</c:v>
                </c:pt>
                <c:pt idx="7">
                  <c:v>0.65600464375534018</c:v>
                </c:pt>
                <c:pt idx="8">
                  <c:v>0.66068806876617237</c:v>
                </c:pt>
                <c:pt idx="9">
                  <c:v>0.66076139462411754</c:v>
                </c:pt>
                <c:pt idx="10">
                  <c:v>0.66084319147002968</c:v>
                </c:pt>
                <c:pt idx="11">
                  <c:v>0.66084319147002968</c:v>
                </c:pt>
                <c:pt idx="12">
                  <c:v>0.66088298226088782</c:v>
                </c:pt>
                <c:pt idx="13">
                  <c:v>0.65299924077211868</c:v>
                </c:pt>
                <c:pt idx="14">
                  <c:v>0.65458928216823753</c:v>
                </c:pt>
                <c:pt idx="15">
                  <c:v>0.65464682126694984</c:v>
                </c:pt>
                <c:pt idx="16">
                  <c:v>0.65465851079871518</c:v>
                </c:pt>
                <c:pt idx="17">
                  <c:v>0.6547345057995807</c:v>
                </c:pt>
                <c:pt idx="18">
                  <c:v>0.99811699876329341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9-4AE5-AEDA-EB1B39129D80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5.8965310168760693E-2</c:v>
                </c:pt>
                <c:pt idx="1">
                  <c:v>0.49332931857793549</c:v>
                </c:pt>
                <c:pt idx="2">
                  <c:v>0.6156729184103692</c:v>
                </c:pt>
                <c:pt idx="3">
                  <c:v>0.70326870592896606</c:v>
                </c:pt>
                <c:pt idx="4">
                  <c:v>0.86782711963434633</c:v>
                </c:pt>
                <c:pt idx="5">
                  <c:v>0.94141081609522648</c:v>
                </c:pt>
                <c:pt idx="6">
                  <c:v>0.95475161726805124</c:v>
                </c:pt>
                <c:pt idx="7">
                  <c:v>0.95560156762097803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99-4AE5-AEDA-EB1B39129D80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1.9248847082915129E-4</c:v>
                </c:pt>
                <c:pt idx="1">
                  <c:v>3.007433963074476E-3</c:v>
                </c:pt>
                <c:pt idx="2">
                  <c:v>1.7726044083872482E-2</c:v>
                </c:pt>
                <c:pt idx="3">
                  <c:v>2.4412111946845661E-2</c:v>
                </c:pt>
                <c:pt idx="4">
                  <c:v>5.1739246759202502E-2</c:v>
                </c:pt>
                <c:pt idx="5">
                  <c:v>6.5446810987132953E-2</c:v>
                </c:pt>
                <c:pt idx="6">
                  <c:v>0.46128390166012562</c:v>
                </c:pt>
                <c:pt idx="7">
                  <c:v>0.48826575436343339</c:v>
                </c:pt>
                <c:pt idx="8">
                  <c:v>0.49469521148138962</c:v>
                </c:pt>
                <c:pt idx="9">
                  <c:v>0.49503011144600501</c:v>
                </c:pt>
                <c:pt idx="10">
                  <c:v>0.49523604417645811</c:v>
                </c:pt>
                <c:pt idx="11">
                  <c:v>0.49555225452987828</c:v>
                </c:pt>
                <c:pt idx="12">
                  <c:v>0.608680362818527</c:v>
                </c:pt>
                <c:pt idx="13">
                  <c:v>0.60999229690404932</c:v>
                </c:pt>
                <c:pt idx="14">
                  <c:v>0.61026570019499216</c:v>
                </c:pt>
                <c:pt idx="15">
                  <c:v>0.6151139977384753</c:v>
                </c:pt>
                <c:pt idx="16">
                  <c:v>0.61512183416590838</c:v>
                </c:pt>
                <c:pt idx="17">
                  <c:v>0.61527635775714873</c:v>
                </c:pt>
                <c:pt idx="18">
                  <c:v>0.99938109680898235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99-4AE5-AEDA-EB1B39129D80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1.1122710278943071E-4</c:v>
                </c:pt>
                <c:pt idx="1">
                  <c:v>1.1516838410710591E-3</c:v>
                </c:pt>
                <c:pt idx="2">
                  <c:v>1.201706283654368E-2</c:v>
                </c:pt>
                <c:pt idx="3">
                  <c:v>1.3334714456656901E-2</c:v>
                </c:pt>
                <c:pt idx="4">
                  <c:v>3.6324630838429427E-2</c:v>
                </c:pt>
                <c:pt idx="5">
                  <c:v>4.6668424362186538E-2</c:v>
                </c:pt>
                <c:pt idx="6">
                  <c:v>0.45227079488866989</c:v>
                </c:pt>
                <c:pt idx="7">
                  <c:v>0.48901313195986468</c:v>
                </c:pt>
                <c:pt idx="8">
                  <c:v>0.49489673183455418</c:v>
                </c:pt>
                <c:pt idx="9">
                  <c:v>0.49529865502546172</c:v>
                </c:pt>
                <c:pt idx="10">
                  <c:v>0.49530411869617241</c:v>
                </c:pt>
                <c:pt idx="11">
                  <c:v>0.49555225452987828</c:v>
                </c:pt>
                <c:pt idx="12">
                  <c:v>0.608680362818527</c:v>
                </c:pt>
                <c:pt idx="13">
                  <c:v>0.60999229690404932</c:v>
                </c:pt>
                <c:pt idx="14">
                  <c:v>0.61026570019499216</c:v>
                </c:pt>
                <c:pt idx="15">
                  <c:v>0.6151139977384753</c:v>
                </c:pt>
                <c:pt idx="16">
                  <c:v>0.61512183416590838</c:v>
                </c:pt>
                <c:pt idx="17">
                  <c:v>0.61527635775714873</c:v>
                </c:pt>
                <c:pt idx="18">
                  <c:v>0.99938109680898235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99-4AE5-AEDA-EB1B39129D80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7.5563586684525902E-3</c:v>
                </c:pt>
                <c:pt idx="1">
                  <c:v>0.117872196595038</c:v>
                </c:pt>
                <c:pt idx="2">
                  <c:v>0.15310665966904169</c:v>
                </c:pt>
                <c:pt idx="3">
                  <c:v>0.1789200336114751</c:v>
                </c:pt>
                <c:pt idx="4">
                  <c:v>0.56598725989744481</c:v>
                </c:pt>
                <c:pt idx="5">
                  <c:v>0.59574897405798044</c:v>
                </c:pt>
                <c:pt idx="6">
                  <c:v>0.60248881152931055</c:v>
                </c:pt>
                <c:pt idx="7">
                  <c:v>0.60442491819292965</c:v>
                </c:pt>
                <c:pt idx="8">
                  <c:v>0.61853979769707257</c:v>
                </c:pt>
                <c:pt idx="9">
                  <c:v>0.61954447391819933</c:v>
                </c:pt>
                <c:pt idx="10">
                  <c:v>0.61955814238655382</c:v>
                </c:pt>
                <c:pt idx="11">
                  <c:v>0.61955814238655382</c:v>
                </c:pt>
                <c:pt idx="12">
                  <c:v>0.61978618374020344</c:v>
                </c:pt>
                <c:pt idx="13">
                  <c:v>0.61430429433906952</c:v>
                </c:pt>
                <c:pt idx="14">
                  <c:v>0.61476318760861037</c:v>
                </c:pt>
                <c:pt idx="15">
                  <c:v>0.61508563969147612</c:v>
                </c:pt>
                <c:pt idx="16">
                  <c:v>0.61509608777968605</c:v>
                </c:pt>
                <c:pt idx="17">
                  <c:v>0.61527635775714873</c:v>
                </c:pt>
                <c:pt idx="18">
                  <c:v>0.99938109680898235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99-4AE5-AEDA-EB1B39129D80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2.7357043842033728E-2</c:v>
                </c:pt>
                <c:pt idx="1">
                  <c:v>0.42674454608275258</c:v>
                </c:pt>
                <c:pt idx="2">
                  <c:v>0.58871801835993831</c:v>
                </c:pt>
                <c:pt idx="3">
                  <c:v>0.75269998036730834</c:v>
                </c:pt>
                <c:pt idx="4">
                  <c:v>0.90192605364367917</c:v>
                </c:pt>
                <c:pt idx="5">
                  <c:v>0.95284916253173024</c:v>
                </c:pt>
                <c:pt idx="6">
                  <c:v>0.97220775185080843</c:v>
                </c:pt>
                <c:pt idx="7">
                  <c:v>0.97790264932234061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99-4AE5-AEDA-EB1B39129D80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2.1473791818245672E-3</c:v>
                </c:pt>
                <c:pt idx="1">
                  <c:v>1.5879613832085509E-2</c:v>
                </c:pt>
                <c:pt idx="2">
                  <c:v>8.2903857441844392E-2</c:v>
                </c:pt>
                <c:pt idx="3">
                  <c:v>8.4153076564325593E-2</c:v>
                </c:pt>
                <c:pt idx="4">
                  <c:v>0.10227397349451579</c:v>
                </c:pt>
                <c:pt idx="5">
                  <c:v>0.11151171180257841</c:v>
                </c:pt>
                <c:pt idx="6">
                  <c:v>0.55965495722330971</c:v>
                </c:pt>
                <c:pt idx="7">
                  <c:v>0.56541522894802454</c:v>
                </c:pt>
                <c:pt idx="8">
                  <c:v>0.56853928563158929</c:v>
                </c:pt>
                <c:pt idx="9">
                  <c:v>0.56858326123680603</c:v>
                </c:pt>
                <c:pt idx="10">
                  <c:v>0.56862943318506154</c:v>
                </c:pt>
                <c:pt idx="11">
                  <c:v>0.56883249994594332</c:v>
                </c:pt>
                <c:pt idx="12">
                  <c:v>0.65260307268788642</c:v>
                </c:pt>
                <c:pt idx="13">
                  <c:v>0.64899283886415393</c:v>
                </c:pt>
                <c:pt idx="14">
                  <c:v>0.64994152308881692</c:v>
                </c:pt>
                <c:pt idx="15">
                  <c:v>0.65465786640279955</c:v>
                </c:pt>
                <c:pt idx="16">
                  <c:v>0.65466697242723082</c:v>
                </c:pt>
                <c:pt idx="17">
                  <c:v>0.6547345057995807</c:v>
                </c:pt>
                <c:pt idx="18">
                  <c:v>0.99811699876329341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99-4AE5-AEDA-EB1B3912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9.4261249901043858</c:v>
                </c:pt>
                <c:pt idx="1">
                  <c:v>2.184671955607683</c:v>
                </c:pt>
                <c:pt idx="2">
                  <c:v>1.3133932179556591</c:v>
                </c:pt>
                <c:pt idx="3">
                  <c:v>1.1972813084446801</c:v>
                </c:pt>
                <c:pt idx="4">
                  <c:v>1.215444728973158</c:v>
                </c:pt>
                <c:pt idx="5">
                  <c:v>3.1251357859320632</c:v>
                </c:pt>
                <c:pt idx="6">
                  <c:v>1.0093991892743239</c:v>
                </c:pt>
                <c:pt idx="7">
                  <c:v>1.0062307485051001</c:v>
                </c:pt>
                <c:pt idx="8">
                  <c:v>1.0000788882681759</c:v>
                </c:pt>
                <c:pt idx="9">
                  <c:v>1.000386014916798</c:v>
                </c:pt>
                <c:pt idx="10">
                  <c:v>1.000474797905049</c:v>
                </c:pt>
                <c:pt idx="11">
                  <c:v>1.1472675572332871</c:v>
                </c:pt>
                <c:pt idx="12">
                  <c:v>0.99446794847461717</c:v>
                </c:pt>
                <c:pt idx="13">
                  <c:v>1.0014617791874609</c:v>
                </c:pt>
                <c:pt idx="14">
                  <c:v>1.0072565656238861</c:v>
                </c:pt>
                <c:pt idx="15">
                  <c:v>1.0000139095929319</c:v>
                </c:pt>
                <c:pt idx="16">
                  <c:v>1.0001031568342289</c:v>
                </c:pt>
                <c:pt idx="17">
                  <c:v>1.5244606629436219</c:v>
                </c:pt>
                <c:pt idx="18">
                  <c:v>1.001886553619505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C-4CCB-BDF5-D144104B88BD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7.3948811493054771</c:v>
                </c:pt>
                <c:pt idx="1">
                  <c:v>5.2207728927471297</c:v>
                </c:pt>
                <c:pt idx="2">
                  <c:v>1.015068287062004</c:v>
                </c:pt>
                <c:pt idx="3">
                  <c:v>1.215332554316523</c:v>
                </c:pt>
                <c:pt idx="4">
                  <c:v>1.090323451728977</c:v>
                </c:pt>
                <c:pt idx="5">
                  <c:v>5.0187998029671483</c:v>
                </c:pt>
                <c:pt idx="6">
                  <c:v>1.0102925412352179</c:v>
                </c:pt>
                <c:pt idx="7">
                  <c:v>1.00552524326127</c:v>
                </c:pt>
                <c:pt idx="8">
                  <c:v>1.000077348401998</c:v>
                </c:pt>
                <c:pt idx="9">
                  <c:v>1.000081205254187</c:v>
                </c:pt>
                <c:pt idx="10">
                  <c:v>1.00035711616218</c:v>
                </c:pt>
                <c:pt idx="11">
                  <c:v>1.1472675572332871</c:v>
                </c:pt>
                <c:pt idx="12">
                  <c:v>0.99446794847461717</c:v>
                </c:pt>
                <c:pt idx="13">
                  <c:v>1.0014617791874609</c:v>
                </c:pt>
                <c:pt idx="14">
                  <c:v>1.0072565656238861</c:v>
                </c:pt>
                <c:pt idx="15">
                  <c:v>1.0000139095929319</c:v>
                </c:pt>
                <c:pt idx="16">
                  <c:v>1.0001031568342289</c:v>
                </c:pt>
                <c:pt idx="17">
                  <c:v>1.5244606629436219</c:v>
                </c:pt>
                <c:pt idx="18">
                  <c:v>1.001886553619505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C-4CCB-BDF5-D144104B88BD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8.3664330292846856</c:v>
                </c:pt>
                <c:pt idx="1">
                  <c:v>1.2426474104538281</c:v>
                </c:pt>
                <c:pt idx="2">
                  <c:v>1.1008163345337609</c:v>
                </c:pt>
                <c:pt idx="3">
                  <c:v>1.1060559438066631</c:v>
                </c:pt>
                <c:pt idx="4">
                  <c:v>1.0169679473641651</c:v>
                </c:pt>
                <c:pt idx="5">
                  <c:v>1.00693229339302</c:v>
                </c:pt>
                <c:pt idx="6">
                  <c:v>1.000857241679538</c:v>
                </c:pt>
                <c:pt idx="7">
                  <c:v>1.007139316856084</c:v>
                </c:pt>
                <c:pt idx="8">
                  <c:v>1.0001109840807061</c:v>
                </c:pt>
                <c:pt idx="9">
                  <c:v>1.000123791805299</c:v>
                </c:pt>
                <c:pt idx="10">
                  <c:v>1</c:v>
                </c:pt>
                <c:pt idx="11">
                  <c:v>1.0000602121522499</c:v>
                </c:pt>
                <c:pt idx="12">
                  <c:v>0.98807089651211955</c:v>
                </c:pt>
                <c:pt idx="13">
                  <c:v>1.002434981998201</c:v>
                </c:pt>
                <c:pt idx="14">
                  <c:v>1.0000879010706101</c:v>
                </c:pt>
                <c:pt idx="15">
                  <c:v>1.000017856241542</c:v>
                </c:pt>
                <c:pt idx="16">
                  <c:v>1.0001160834230549</c:v>
                </c:pt>
                <c:pt idx="17">
                  <c:v>1.5244606629436219</c:v>
                </c:pt>
                <c:pt idx="18">
                  <c:v>1.001886553619505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C-4CCB-BDF5-D144104B88BD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8.3664330292846856</c:v>
                </c:pt>
                <c:pt idx="1">
                  <c:v>1.247995801638345</c:v>
                </c:pt>
                <c:pt idx="2">
                  <c:v>1.142276499256722</c:v>
                </c:pt>
                <c:pt idx="3">
                  <c:v>1.2339908093706671</c:v>
                </c:pt>
                <c:pt idx="4">
                  <c:v>1.084790731697673</c:v>
                </c:pt>
                <c:pt idx="5">
                  <c:v>1.0141710727609441</c:v>
                </c:pt>
                <c:pt idx="6">
                  <c:v>1.0008902319069739</c:v>
                </c:pt>
                <c:pt idx="7">
                  <c:v>1.0464612385364269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1C-4CCB-BDF5-D144104B88BD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15.62396932200584</c:v>
                </c:pt>
                <c:pt idx="1">
                  <c:v>5.8940759137238992</c:v>
                </c:pt>
                <c:pt idx="2">
                  <c:v>1.3771889447717389</c:v>
                </c:pt>
                <c:pt idx="3">
                  <c:v>2.1194088767026091</c:v>
                </c:pt>
                <c:pt idx="4">
                  <c:v>1.2649355196786349</c:v>
                </c:pt>
                <c:pt idx="5">
                  <c:v>7.0482257989746122</c:v>
                </c:pt>
                <c:pt idx="6">
                  <c:v>1.058492942429168</c:v>
                </c:pt>
                <c:pt idx="7">
                  <c:v>1.0131679460631811</c:v>
                </c:pt>
                <c:pt idx="8">
                  <c:v>1.000676982426437</c:v>
                </c:pt>
                <c:pt idx="9">
                  <c:v>1.0004160004122811</c:v>
                </c:pt>
                <c:pt idx="10">
                  <c:v>1.000638504319584</c:v>
                </c:pt>
                <c:pt idx="11">
                  <c:v>1.228286940992674</c:v>
                </c:pt>
                <c:pt idx="12">
                  <c:v>1.0021553744225411</c:v>
                </c:pt>
                <c:pt idx="13">
                  <c:v>1.0004482077762791</c:v>
                </c:pt>
                <c:pt idx="14">
                  <c:v>1.0079445683116941</c:v>
                </c:pt>
                <c:pt idx="15">
                  <c:v>1.0000127397969509</c:v>
                </c:pt>
                <c:pt idx="16">
                  <c:v>1.0002512081065209</c:v>
                </c:pt>
                <c:pt idx="17">
                  <c:v>1.6242800234548269</c:v>
                </c:pt>
                <c:pt idx="18">
                  <c:v>1.0006192864693899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1C-4CCB-BDF5-D144104B88BD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10.35434540852302</c:v>
                </c:pt>
                <c:pt idx="1">
                  <c:v>10.43434179415757</c:v>
                </c:pt>
                <c:pt idx="2">
                  <c:v>1.109648392293187</c:v>
                </c:pt>
                <c:pt idx="3">
                  <c:v>2.7240651426394509</c:v>
                </c:pt>
                <c:pt idx="4">
                  <c:v>1.284759770023979</c:v>
                </c:pt>
                <c:pt idx="5">
                  <c:v>9.6911520170182968</c:v>
                </c:pt>
                <c:pt idx="6">
                  <c:v>1.0812396853531949</c:v>
                </c:pt>
                <c:pt idx="7">
                  <c:v>1.0120315784795171</c:v>
                </c:pt>
                <c:pt idx="8">
                  <c:v>1.0008121354720161</c:v>
                </c:pt>
                <c:pt idx="9">
                  <c:v>1.000011031063087</c:v>
                </c:pt>
                <c:pt idx="10">
                  <c:v>1.0005009767218549</c:v>
                </c:pt>
                <c:pt idx="11">
                  <c:v>1.228286940992674</c:v>
                </c:pt>
                <c:pt idx="12">
                  <c:v>1.0021553744225411</c:v>
                </c:pt>
                <c:pt idx="13">
                  <c:v>1.0004482077762791</c:v>
                </c:pt>
                <c:pt idx="14">
                  <c:v>1.0079445683116941</c:v>
                </c:pt>
                <c:pt idx="15">
                  <c:v>1.0000127397969509</c:v>
                </c:pt>
                <c:pt idx="16">
                  <c:v>1.0002512081065209</c:v>
                </c:pt>
                <c:pt idx="17">
                  <c:v>1.6242800234548269</c:v>
                </c:pt>
                <c:pt idx="18">
                  <c:v>1.0006192864693899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1C-4CCB-BDF5-D144104B88BD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15.59907380881063</c:v>
                </c:pt>
                <c:pt idx="1">
                  <c:v>1.298920899854402</c:v>
                </c:pt>
                <c:pt idx="2">
                  <c:v>1.1685973294579881</c:v>
                </c:pt>
                <c:pt idx="3">
                  <c:v>3.1633531945700741</c:v>
                </c:pt>
                <c:pt idx="4">
                  <c:v>1.0525837174602271</c:v>
                </c:pt>
                <c:pt idx="5">
                  <c:v>1.0113132170844059</c:v>
                </c:pt>
                <c:pt idx="6">
                  <c:v>1.003213514718563</c:v>
                </c:pt>
                <c:pt idx="7">
                  <c:v>1.023352577101458</c:v>
                </c:pt>
                <c:pt idx="8">
                  <c:v>1.0016242709440319</c:v>
                </c:pt>
                <c:pt idx="9">
                  <c:v>1.0000220621261751</c:v>
                </c:pt>
                <c:pt idx="10">
                  <c:v>1</c:v>
                </c:pt>
                <c:pt idx="11">
                  <c:v>1.0003680709493561</c:v>
                </c:pt>
                <c:pt idx="12">
                  <c:v>0.99115519263747931</c:v>
                </c:pt>
                <c:pt idx="13">
                  <c:v>1.000747012960465</c:v>
                </c:pt>
                <c:pt idx="14">
                  <c:v>1.000524514299759</c:v>
                </c:pt>
                <c:pt idx="15">
                  <c:v>1.0000169863959349</c:v>
                </c:pt>
                <c:pt idx="16">
                  <c:v>1.0002930761242741</c:v>
                </c:pt>
                <c:pt idx="17">
                  <c:v>1.6242800234548269</c:v>
                </c:pt>
                <c:pt idx="18">
                  <c:v>1.0006192864693899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1C-4CCB-BDF5-D144104B88BD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15.59907380881063</c:v>
                </c:pt>
                <c:pt idx="1">
                  <c:v>1.379556045329696</c:v>
                </c:pt>
                <c:pt idx="2">
                  <c:v>1.2785407561742279</c:v>
                </c:pt>
                <c:pt idx="3">
                  <c:v>1.1982543870979649</c:v>
                </c:pt>
                <c:pt idx="4">
                  <c:v>1.0564604034691401</c:v>
                </c:pt>
                <c:pt idx="5">
                  <c:v>1.020316530758806</c:v>
                </c:pt>
                <c:pt idx="6">
                  <c:v>1.0058576960126999</c:v>
                </c:pt>
                <c:pt idx="7">
                  <c:v>1.022596677381918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1C-4CCB-BDF5-D144104B88BD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7.3948811493054771</c:v>
                </c:pt>
                <c:pt idx="1">
                  <c:v>5.2207728927471297</c:v>
                </c:pt>
                <c:pt idx="2">
                  <c:v>1.015068287062004</c:v>
                </c:pt>
                <c:pt idx="3">
                  <c:v>1.215332554316523</c:v>
                </c:pt>
                <c:pt idx="4">
                  <c:v>1.090323451728977</c:v>
                </c:pt>
                <c:pt idx="5">
                  <c:v>5.0187998029671483</c:v>
                </c:pt>
                <c:pt idx="6">
                  <c:v>1.0102925412352179</c:v>
                </c:pt>
                <c:pt idx="7">
                  <c:v>1.00552524326127</c:v>
                </c:pt>
                <c:pt idx="8">
                  <c:v>1.000077348401998</c:v>
                </c:pt>
                <c:pt idx="9">
                  <c:v>1.000081205254187</c:v>
                </c:pt>
                <c:pt idx="10">
                  <c:v>1.00035711616218</c:v>
                </c:pt>
                <c:pt idx="11">
                  <c:v>1.1472675572332871</c:v>
                </c:pt>
                <c:pt idx="12">
                  <c:v>0.99446794847461717</c:v>
                </c:pt>
                <c:pt idx="13">
                  <c:v>1.0014617791874609</c:v>
                </c:pt>
                <c:pt idx="14">
                  <c:v>1.0072565656238861</c:v>
                </c:pt>
                <c:pt idx="15">
                  <c:v>1.0000139095929319</c:v>
                </c:pt>
                <c:pt idx="16">
                  <c:v>1.0001031568342289</c:v>
                </c:pt>
                <c:pt idx="17">
                  <c:v>1.5244606629436219</c:v>
                </c:pt>
                <c:pt idx="18">
                  <c:v>1.001886553619505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1C-4CCB-BDF5-D144104B8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0.11952525006770996</v>
      </c>
      <c r="C7" s="4">
        <f t="shared" ref="C7:C29" si="1">+F7/F8</f>
        <v>0.11952525006770992</v>
      </c>
      <c r="D7" s="4">
        <f t="shared" ref="D7:D29" si="2">+G7/G8</f>
        <v>0.13522867775825168</v>
      </c>
      <c r="E7" s="5">
        <v>5.8965310168760693E-2</v>
      </c>
      <c r="F7" s="5">
        <v>5.0564652392958223E-2</v>
      </c>
      <c r="G7" s="5">
        <v>2.1473791818245672E-3</v>
      </c>
      <c r="H7" s="4">
        <f t="shared" ref="H7:H29" si="3">+I7/I8</f>
        <v>0.13522867775825168</v>
      </c>
      <c r="I7" s="5">
        <v>2.1473791818245672E-3</v>
      </c>
      <c r="J7" s="5">
        <f t="shared" ref="J7:J30" si="4">I7</f>
        <v>2.1473791818245672E-3</v>
      </c>
    </row>
    <row r="8" spans="1:10" ht="15.5" customHeight="1" x14ac:dyDescent="0.35">
      <c r="A8" s="3">
        <f t="shared" ref="A8:A29" si="5">1+A7</f>
        <v>1</v>
      </c>
      <c r="B8" s="4">
        <f t="shared" si="0"/>
        <v>0.80128474686150308</v>
      </c>
      <c r="C8" s="4">
        <f t="shared" si="1"/>
        <v>0.80473350009620948</v>
      </c>
      <c r="D8" s="4">
        <f t="shared" si="2"/>
        <v>0.1915425207231736</v>
      </c>
      <c r="E8" s="5">
        <v>0.49332931857793549</v>
      </c>
      <c r="F8" s="5">
        <v>0.42304577789474462</v>
      </c>
      <c r="G8" s="5">
        <v>1.5879613832085509E-2</v>
      </c>
      <c r="H8" s="4">
        <f t="shared" si="3"/>
        <v>0.1915425207231736</v>
      </c>
      <c r="I8" s="5">
        <v>1.5879613832085509E-2</v>
      </c>
      <c r="J8" s="5">
        <f t="shared" si="4"/>
        <v>1.5879613832085509E-2</v>
      </c>
    </row>
    <row r="9" spans="1:10" ht="15.5" customHeight="1" x14ac:dyDescent="0.35">
      <c r="A9" s="3">
        <f t="shared" si="5"/>
        <v>2</v>
      </c>
      <c r="B9" s="4">
        <f t="shared" si="0"/>
        <v>0.87544478123352676</v>
      </c>
      <c r="C9" s="4">
        <f t="shared" si="1"/>
        <v>0.90841675275788769</v>
      </c>
      <c r="D9" s="4">
        <f t="shared" si="2"/>
        <v>0.98515539569695576</v>
      </c>
      <c r="E9" s="5">
        <v>0.6156729184103692</v>
      </c>
      <c r="F9" s="5">
        <v>0.52569674040432968</v>
      </c>
      <c r="G9" s="5">
        <v>8.2903857441844392E-2</v>
      </c>
      <c r="H9" s="4">
        <f t="shared" si="3"/>
        <v>0.98515539569695576</v>
      </c>
      <c r="I9" s="5">
        <v>8.2903857441844392E-2</v>
      </c>
      <c r="J9" s="5">
        <f t="shared" si="4"/>
        <v>8.2903857441844392E-2</v>
      </c>
    </row>
    <row r="10" spans="1:10" ht="15.5" customHeight="1" x14ac:dyDescent="0.35">
      <c r="A10" s="3">
        <f t="shared" si="5"/>
        <v>3</v>
      </c>
      <c r="B10" s="4">
        <f t="shared" si="0"/>
        <v>0.81037880704314014</v>
      </c>
      <c r="C10" s="4">
        <f t="shared" si="1"/>
        <v>0.90411340004949892</v>
      </c>
      <c r="D10" s="4">
        <f t="shared" si="2"/>
        <v>0.82282005566976535</v>
      </c>
      <c r="E10" s="5">
        <v>0.70326870592896606</v>
      </c>
      <c r="F10" s="5">
        <v>0.57869555884824042</v>
      </c>
      <c r="G10" s="5">
        <v>8.4153076564325593E-2</v>
      </c>
      <c r="H10" s="4">
        <f t="shared" si="3"/>
        <v>0.82282005566976535</v>
      </c>
      <c r="I10" s="5">
        <v>8.4153076564325593E-2</v>
      </c>
      <c r="J10" s="5">
        <f t="shared" si="4"/>
        <v>8.4153076564325593E-2</v>
      </c>
    </row>
    <row r="11" spans="1:10" ht="15.5" customHeight="1" x14ac:dyDescent="0.35">
      <c r="A11" s="3">
        <f t="shared" si="5"/>
        <v>4</v>
      </c>
      <c r="B11" s="4">
        <f t="shared" si="0"/>
        <v>0.92183678453356865</v>
      </c>
      <c r="C11" s="4">
        <f t="shared" si="1"/>
        <v>0.98331516012068676</v>
      </c>
      <c r="D11" s="4">
        <f t="shared" si="2"/>
        <v>0.91715903057414083</v>
      </c>
      <c r="E11" s="5">
        <v>0.86782711963434633</v>
      </c>
      <c r="F11" s="5">
        <v>0.64006966251861508</v>
      </c>
      <c r="G11" s="5">
        <v>0.10227397349451579</v>
      </c>
      <c r="H11" s="4">
        <f t="shared" si="3"/>
        <v>0.91715903057414083</v>
      </c>
      <c r="I11" s="5">
        <v>0.10227397349451579</v>
      </c>
      <c r="J11" s="5">
        <f t="shared" si="4"/>
        <v>0.10227397349451579</v>
      </c>
    </row>
    <row r="12" spans="1:10" ht="15.5" customHeight="1" x14ac:dyDescent="0.35">
      <c r="A12" s="3">
        <f t="shared" si="5"/>
        <v>5</v>
      </c>
      <c r="B12" s="4">
        <f t="shared" si="0"/>
        <v>0.98602694048217643</v>
      </c>
      <c r="C12" s="4">
        <f t="shared" si="1"/>
        <v>0.99311543244912626</v>
      </c>
      <c r="D12" s="4">
        <f t="shared" si="2"/>
        <v>0.19925082475072897</v>
      </c>
      <c r="E12" s="5">
        <v>0.94141081609522648</v>
      </c>
      <c r="F12" s="5">
        <v>0.65093033086162977</v>
      </c>
      <c r="G12" s="5">
        <v>0.11151171180257841</v>
      </c>
      <c r="H12" s="4">
        <f t="shared" si="3"/>
        <v>0.19925082475072897</v>
      </c>
      <c r="I12" s="5">
        <v>0.11151171180257841</v>
      </c>
      <c r="J12" s="5">
        <f t="shared" si="4"/>
        <v>0.11151171180257841</v>
      </c>
    </row>
    <row r="13" spans="1:10" ht="15.5" customHeight="1" x14ac:dyDescent="0.35">
      <c r="A13" s="3">
        <f t="shared" si="5"/>
        <v>6</v>
      </c>
      <c r="B13" s="4">
        <f t="shared" si="0"/>
        <v>0.99911055990098174</v>
      </c>
      <c r="C13" s="4">
        <f t="shared" si="1"/>
        <v>0.99914349255434354</v>
      </c>
      <c r="D13" s="4">
        <f t="shared" si="2"/>
        <v>0.98981231592323393</v>
      </c>
      <c r="E13" s="5">
        <v>0.95475161726805124</v>
      </c>
      <c r="F13" s="5">
        <v>0.6554427708935785</v>
      </c>
      <c r="G13" s="5">
        <v>0.55965495722330971</v>
      </c>
      <c r="H13" s="4">
        <f t="shared" si="3"/>
        <v>0.98981231592323393</v>
      </c>
      <c r="I13" s="5">
        <v>0.55965495722330971</v>
      </c>
      <c r="J13" s="5">
        <f t="shared" si="4"/>
        <v>0.55965495722330971</v>
      </c>
    </row>
    <row r="14" spans="1:10" ht="15.5" customHeight="1" x14ac:dyDescent="0.35">
      <c r="A14" s="3">
        <f t="shared" si="5"/>
        <v>7</v>
      </c>
      <c r="B14" s="4">
        <f t="shared" si="0"/>
        <v>0.95560156762097803</v>
      </c>
      <c r="C14" s="4">
        <f t="shared" si="1"/>
        <v>0.9929112916787215</v>
      </c>
      <c r="D14" s="4">
        <f t="shared" si="2"/>
        <v>0.99450511730232638</v>
      </c>
      <c r="E14" s="5">
        <v>0.95560156762097803</v>
      </c>
      <c r="F14" s="5">
        <v>0.65600464375534018</v>
      </c>
      <c r="G14" s="5">
        <v>0.56541522894802454</v>
      </c>
      <c r="H14" s="4">
        <f t="shared" si="3"/>
        <v>0.99450511730232638</v>
      </c>
      <c r="I14" s="5">
        <v>0.56541522894802454</v>
      </c>
      <c r="J14" s="5">
        <f t="shared" si="4"/>
        <v>0.56541522894802454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0.99988902823539372</v>
      </c>
      <c r="D15" s="4">
        <f t="shared" si="2"/>
        <v>0.99992265758031451</v>
      </c>
      <c r="E15" s="5">
        <v>1</v>
      </c>
      <c r="F15" s="5">
        <v>0.66068806876617237</v>
      </c>
      <c r="G15" s="5">
        <v>0.56853928563158929</v>
      </c>
      <c r="H15" s="4">
        <f t="shared" si="3"/>
        <v>0.99992265758031451</v>
      </c>
      <c r="I15" s="5">
        <v>0.56853928563158929</v>
      </c>
      <c r="J15" s="5">
        <f t="shared" si="4"/>
        <v>0.56853928563158929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0.99987622351721561</v>
      </c>
      <c r="D16" s="4">
        <f t="shared" si="2"/>
        <v>0.99991880133957034</v>
      </c>
      <c r="E16" s="5">
        <v>1</v>
      </c>
      <c r="F16" s="5">
        <v>0.66076139462411754</v>
      </c>
      <c r="G16" s="5">
        <v>0.56858326123680603</v>
      </c>
      <c r="H16" s="4">
        <f t="shared" si="3"/>
        <v>0.99991880133957034</v>
      </c>
      <c r="I16" s="5">
        <v>0.56858326123680603</v>
      </c>
      <c r="J16" s="5">
        <f t="shared" si="4"/>
        <v>0.56858326123680603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0.9996430113242456</v>
      </c>
      <c r="E17" s="5">
        <v>1</v>
      </c>
      <c r="F17" s="5">
        <v>0.66084319147002968</v>
      </c>
      <c r="G17" s="5">
        <v>0.56862943318506154</v>
      </c>
      <c r="H17" s="4">
        <f t="shared" si="3"/>
        <v>0.9996430113242456</v>
      </c>
      <c r="I17" s="5">
        <v>0.56862943318506154</v>
      </c>
      <c r="J17" s="5">
        <f t="shared" si="4"/>
        <v>0.56862943318506154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0.99993979147303502</v>
      </c>
      <c r="D18" s="4">
        <f t="shared" si="2"/>
        <v>0.8716362575540505</v>
      </c>
      <c r="E18" s="5">
        <v>1</v>
      </c>
      <c r="F18" s="5">
        <v>0.66084319147002968</v>
      </c>
      <c r="G18" s="5">
        <v>0.56883249994594332</v>
      </c>
      <c r="H18" s="4">
        <f t="shared" si="3"/>
        <v>0.8716362575540505</v>
      </c>
      <c r="I18" s="5">
        <v>0.56883249994594332</v>
      </c>
      <c r="J18" s="5">
        <f t="shared" si="4"/>
        <v>0.56883249994594332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1.012073125045976</v>
      </c>
      <c r="D19" s="4">
        <f t="shared" si="2"/>
        <v>1.0055628253619115</v>
      </c>
      <c r="E19" s="5">
        <v>1</v>
      </c>
      <c r="F19" s="5">
        <v>0.66088298226088782</v>
      </c>
      <c r="G19" s="5">
        <v>0.65260307268788642</v>
      </c>
      <c r="H19" s="4">
        <f t="shared" si="3"/>
        <v>1.0055628253619115</v>
      </c>
      <c r="I19" s="5">
        <v>0.65260307268788642</v>
      </c>
      <c r="J19" s="5">
        <f t="shared" si="4"/>
        <v>0.65260307268788642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0.99757093273685749</v>
      </c>
      <c r="D20" s="4">
        <f t="shared" si="2"/>
        <v>0.99854035449196354</v>
      </c>
      <c r="E20" s="5">
        <v>1</v>
      </c>
      <c r="F20" s="5">
        <v>0.65299924077211868</v>
      </c>
      <c r="G20" s="5">
        <v>0.64899283886415393</v>
      </c>
      <c r="H20" s="4">
        <f t="shared" si="3"/>
        <v>0.99854035449196354</v>
      </c>
      <c r="I20" s="5">
        <v>0.64899283886415393</v>
      </c>
      <c r="J20" s="5">
        <f t="shared" si="4"/>
        <v>0.64899283886415393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0.99991210665530927</v>
      </c>
      <c r="D21" s="4">
        <f t="shared" si="2"/>
        <v>0.99279571275924949</v>
      </c>
      <c r="E21" s="5">
        <v>1</v>
      </c>
      <c r="F21" s="5">
        <v>0.65458928216823753</v>
      </c>
      <c r="G21" s="5">
        <v>0.64994152308881692</v>
      </c>
      <c r="H21" s="4">
        <f t="shared" si="3"/>
        <v>0.99279571275924949</v>
      </c>
      <c r="I21" s="5">
        <v>0.64994152308881692</v>
      </c>
      <c r="J21" s="5">
        <f t="shared" si="4"/>
        <v>0.64994152308881692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0.99998214407729757</v>
      </c>
      <c r="D22" s="4">
        <f t="shared" si="2"/>
        <v>0.99998609060054222</v>
      </c>
      <c r="E22" s="5">
        <v>1</v>
      </c>
      <c r="F22" s="5">
        <v>0.65464682126694984</v>
      </c>
      <c r="G22" s="5">
        <v>0.65465786640279955</v>
      </c>
      <c r="H22" s="4">
        <f t="shared" si="3"/>
        <v>0.99998609060054222</v>
      </c>
      <c r="I22" s="5">
        <v>0.65465786640279955</v>
      </c>
      <c r="J22" s="5">
        <f t="shared" si="4"/>
        <v>0.65465786640279955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0.99988393005074216</v>
      </c>
      <c r="D23" s="4">
        <f t="shared" si="2"/>
        <v>0.99989685380600579</v>
      </c>
      <c r="E23" s="5">
        <v>1</v>
      </c>
      <c r="F23" s="5">
        <v>0.65465851079871518</v>
      </c>
      <c r="G23" s="5">
        <v>0.65466697242723082</v>
      </c>
      <c r="H23" s="4">
        <f t="shared" si="3"/>
        <v>0.99989685380600579</v>
      </c>
      <c r="I23" s="5">
        <v>0.65466697242723082</v>
      </c>
      <c r="J23" s="5">
        <f t="shared" si="4"/>
        <v>0.65466697242723082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0.65596969755131185</v>
      </c>
      <c r="D24" s="4">
        <f t="shared" si="2"/>
        <v>0.65596969755131185</v>
      </c>
      <c r="E24" s="5">
        <v>1</v>
      </c>
      <c r="F24" s="5">
        <v>0.6547345057995807</v>
      </c>
      <c r="G24" s="5">
        <v>0.6547345057995807</v>
      </c>
      <c r="H24" s="4">
        <f t="shared" si="3"/>
        <v>0.65596969755131185</v>
      </c>
      <c r="I24" s="5">
        <v>0.6547345057995807</v>
      </c>
      <c r="J24" s="5">
        <f t="shared" si="4"/>
        <v>0.6547345057995807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0.99811699876329341</v>
      </c>
      <c r="D25" s="4">
        <f t="shared" si="2"/>
        <v>0.99811699876329341</v>
      </c>
      <c r="E25" s="5">
        <v>1</v>
      </c>
      <c r="F25" s="5">
        <v>0.99811699876329341</v>
      </c>
      <c r="G25" s="5">
        <v>0.99811699876329341</v>
      </c>
      <c r="H25" s="4">
        <f t="shared" si="3"/>
        <v>0.99811699876329341</v>
      </c>
      <c r="I25" s="5">
        <v>0.99811699876329341</v>
      </c>
      <c r="J25" s="5">
        <f t="shared" si="4"/>
        <v>0.99811699876329341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6.6442168923098066</v>
      </c>
      <c r="C38" s="4">
        <v>1.1086594952420361</v>
      </c>
      <c r="D38" s="4">
        <v>1.012841325108317</v>
      </c>
      <c r="E38" s="4">
        <v>1.2630396014797129</v>
      </c>
      <c r="F38" s="4">
        <v>0.99999999999999989</v>
      </c>
      <c r="G38" s="4">
        <v>3.3702281836904961</v>
      </c>
      <c r="H38" s="4">
        <v>1.0021639513405241</v>
      </c>
      <c r="I38" s="4">
        <v>1</v>
      </c>
      <c r="J38" s="4">
        <v>1</v>
      </c>
      <c r="K38" s="4">
        <v>1</v>
      </c>
      <c r="L38" s="4">
        <v>1.0022888354923241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4.7450260417564314</v>
      </c>
      <c r="T38" s="4">
        <v>1.0030964323469489</v>
      </c>
      <c r="U38" s="4">
        <v>0.99999999999999989</v>
      </c>
      <c r="V38" s="4">
        <v>0.99999999999999989</v>
      </c>
      <c r="W38" s="4">
        <v>0.99999999999999989</v>
      </c>
      <c r="X38" s="4">
        <v>0.99999999999999989</v>
      </c>
    </row>
    <row r="39" spans="1:24" ht="15.5" customHeight="1" x14ac:dyDescent="0.35">
      <c r="A39" s="1">
        <f t="shared" ref="A39:A60" si="6">1+A38</f>
        <v>1</v>
      </c>
      <c r="B39" s="4">
        <v>17.452919538285911</v>
      </c>
      <c r="C39" s="4">
        <v>1.489351444719814</v>
      </c>
      <c r="D39" s="4">
        <v>1.014691601615556</v>
      </c>
      <c r="E39" s="4">
        <v>1.036126674201072</v>
      </c>
      <c r="F39" s="4">
        <v>1.4918456356629091</v>
      </c>
      <c r="G39" s="4">
        <v>2.186546724314772</v>
      </c>
      <c r="H39" s="4">
        <v>1</v>
      </c>
      <c r="I39" s="4">
        <v>1</v>
      </c>
      <c r="J39" s="4">
        <v>1</v>
      </c>
      <c r="K39" s="4">
        <v>1.005691633014886</v>
      </c>
      <c r="L39" s="4">
        <v>1.0060117206622661</v>
      </c>
      <c r="M39" s="4">
        <v>1</v>
      </c>
      <c r="N39" s="4">
        <v>1.0733691027867831</v>
      </c>
      <c r="O39" s="4">
        <v>1</v>
      </c>
      <c r="P39" s="4">
        <v>1.0683540290067</v>
      </c>
      <c r="Q39" s="4">
        <v>1</v>
      </c>
      <c r="R39" s="4">
        <v>1</v>
      </c>
      <c r="S39" s="4">
        <v>1.000654098972533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80.924503882657476</v>
      </c>
      <c r="C40" s="4">
        <v>1.3144261473587691</v>
      </c>
      <c r="D40" s="4">
        <v>3.7566027481708599</v>
      </c>
      <c r="E40" s="4">
        <v>1.237432293685351</v>
      </c>
      <c r="F40" s="4">
        <v>1</v>
      </c>
      <c r="G40" s="4">
        <v>1</v>
      </c>
      <c r="H40" s="4">
        <v>1</v>
      </c>
      <c r="I40" s="4">
        <v>1.066308195256696</v>
      </c>
      <c r="J40" s="4">
        <v>1.000409110732366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1.001758456745645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15.611855174623519</v>
      </c>
      <c r="C41" s="4">
        <v>1.599807899910928</v>
      </c>
      <c r="D41" s="4">
        <v>2.9485926876202702</v>
      </c>
      <c r="E41" s="4">
        <v>1.298591037004422</v>
      </c>
      <c r="F41" s="4">
        <v>1.930359920099654</v>
      </c>
      <c r="G41" s="4">
        <v>1.0009518222432039</v>
      </c>
      <c r="H41" s="4">
        <v>1.0173398457169891</v>
      </c>
      <c r="I41" s="4">
        <v>0.99999999999999989</v>
      </c>
      <c r="J41" s="4">
        <v>0.99999999999999989</v>
      </c>
      <c r="K41" s="4">
        <v>0.99999999999999989</v>
      </c>
      <c r="L41" s="4">
        <v>0.99999999999999989</v>
      </c>
      <c r="M41" s="4">
        <v>0.99999999999999989</v>
      </c>
      <c r="N41" s="4">
        <v>1.0034088600362969</v>
      </c>
      <c r="O41" s="4">
        <v>1</v>
      </c>
      <c r="P41" s="4">
        <v>1</v>
      </c>
      <c r="Q41" s="4">
        <v>1.000101918375611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16.861070544161532</v>
      </c>
      <c r="C42" s="4">
        <v>1.1692858084317159</v>
      </c>
      <c r="D42" s="4">
        <v>1.125166667740211</v>
      </c>
      <c r="E42" s="4">
        <v>1.004906085950962</v>
      </c>
      <c r="F42" s="4">
        <v>1.0028483861044331</v>
      </c>
      <c r="G42" s="4">
        <v>1.26352264851907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1.0031470857985501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13.607573946241949</v>
      </c>
      <c r="C43" s="4">
        <v>1.560111999727936</v>
      </c>
      <c r="D43" s="4">
        <v>1.6078895836133831</v>
      </c>
      <c r="E43" s="4">
        <v>1.007924170187767</v>
      </c>
      <c r="F43" s="4">
        <v>1.191603691739318</v>
      </c>
      <c r="G43" s="4">
        <v>1.752990798555913</v>
      </c>
      <c r="H43" s="4">
        <v>1.086719532258636</v>
      </c>
      <c r="I43" s="4">
        <v>1</v>
      </c>
      <c r="J43" s="4">
        <v>1</v>
      </c>
      <c r="K43" s="4">
        <v>1</v>
      </c>
      <c r="L43" s="4">
        <v>1</v>
      </c>
      <c r="M43" s="4">
        <v>3.7372348662159469</v>
      </c>
      <c r="N43" s="4">
        <v>0.94625127317731017</v>
      </c>
      <c r="O43" s="4">
        <v>1.004482077762793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23.269640195869709</v>
      </c>
      <c r="C44" s="4">
        <v>1.4503808412818231</v>
      </c>
      <c r="D44" s="4">
        <v>1.006308232874725</v>
      </c>
      <c r="E44" s="4">
        <v>1.8433768171360869</v>
      </c>
      <c r="F44" s="4">
        <v>1</v>
      </c>
      <c r="G44" s="4">
        <v>7.249281611638402</v>
      </c>
      <c r="H44" s="4">
        <v>1</v>
      </c>
      <c r="I44" s="4">
        <v>1.0004644113164369</v>
      </c>
      <c r="J44" s="4">
        <v>1</v>
      </c>
      <c r="K44" s="4">
        <v>1</v>
      </c>
      <c r="L44" s="4">
        <v>1</v>
      </c>
      <c r="M44" s="4">
        <v>1</v>
      </c>
      <c r="N44" s="4">
        <v>1.000679882647566</v>
      </c>
      <c r="O44" s="4">
        <v>0.99999999999999989</v>
      </c>
      <c r="P44" s="4">
        <v>0.99999999999999989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4.3203851261620176</v>
      </c>
      <c r="C45" s="4">
        <v>1.2473261004729539</v>
      </c>
      <c r="D45" s="4">
        <v>1.8554630179337539</v>
      </c>
      <c r="E45" s="4">
        <v>1.007999142733383</v>
      </c>
      <c r="F45" s="4">
        <v>1.080681748421477</v>
      </c>
      <c r="G45" s="4">
        <v>1</v>
      </c>
      <c r="H45" s="4">
        <v>1</v>
      </c>
      <c r="I45" s="4">
        <v>1.003799067829017</v>
      </c>
      <c r="J45" s="4">
        <v>0.99999999999999989</v>
      </c>
      <c r="K45" s="4">
        <v>0.99999999999999989</v>
      </c>
      <c r="L45" s="4">
        <v>0.99999999999999989</v>
      </c>
      <c r="M45" s="4">
        <v>1.002208425696137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12.55037573058725</v>
      </c>
      <c r="C46" s="4">
        <v>1.0988390788029321</v>
      </c>
      <c r="D46" s="4">
        <v>1.010090715532638</v>
      </c>
      <c r="E46" s="4">
        <v>1</v>
      </c>
      <c r="F46" s="4">
        <v>1.884107051877604</v>
      </c>
      <c r="G46" s="4">
        <v>1</v>
      </c>
      <c r="H46" s="4">
        <v>1.8568883515994079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13.775719161384689</v>
      </c>
      <c r="C47" s="4">
        <v>1.4999115169533519</v>
      </c>
      <c r="D47" s="4">
        <v>1.023431692957514</v>
      </c>
      <c r="E47" s="4">
        <v>2.637019701877962</v>
      </c>
      <c r="F47" s="4">
        <v>1</v>
      </c>
      <c r="G47" s="4">
        <v>1</v>
      </c>
      <c r="H47" s="4">
        <v>1.0119872520689159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3.7327697441601781</v>
      </c>
      <c r="C48" s="4">
        <v>1.054127827973395</v>
      </c>
      <c r="D48" s="4">
        <v>1.090461921185051</v>
      </c>
      <c r="E48" s="4">
        <v>1.2073935811686629</v>
      </c>
      <c r="F48" s="4">
        <v>1.797432043629493</v>
      </c>
      <c r="G48" s="4">
        <v>98.976663290074725</v>
      </c>
      <c r="H48" s="4">
        <v>1</v>
      </c>
      <c r="I48" s="4">
        <v>1</v>
      </c>
      <c r="J48" s="4">
        <v>1</v>
      </c>
      <c r="K48" s="4">
        <v>1.000132372757049</v>
      </c>
      <c r="L48" s="4">
        <v>0.99999999999999989</v>
      </c>
      <c r="M48" s="4">
        <v>0.99999999999999989</v>
      </c>
      <c r="N48" s="4">
        <v>0.99999999999999989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14.59087413483722</v>
      </c>
      <c r="C49" s="4">
        <v>1</v>
      </c>
      <c r="D49" s="4">
        <v>1.0339254027653331</v>
      </c>
      <c r="E49" s="4">
        <v>1.014927782497876</v>
      </c>
      <c r="F49" s="4">
        <v>2.3393940915978129</v>
      </c>
      <c r="G49" s="4">
        <v>1</v>
      </c>
      <c r="H49" s="4">
        <v>1</v>
      </c>
      <c r="I49" s="4">
        <v>1.006798899293988</v>
      </c>
      <c r="J49" s="4">
        <v>1.0097456256641919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3.8840097298681351</v>
      </c>
      <c r="C50" s="4">
        <v>1.391027753971916</v>
      </c>
      <c r="D50" s="4">
        <v>1.2153266510272269</v>
      </c>
      <c r="E50" s="4">
        <v>6.84932147870847</v>
      </c>
      <c r="F50" s="4">
        <v>0.99999999999999989</v>
      </c>
      <c r="G50" s="4">
        <v>0.99999999999999989</v>
      </c>
      <c r="H50" s="4">
        <v>1.0017080002732801</v>
      </c>
      <c r="I50" s="4">
        <v>1.0655265311690081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25.82948442534909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1.0142531890340889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68.552005200520043</v>
      </c>
      <c r="D52" s="4">
        <v>1</v>
      </c>
      <c r="E52" s="4">
        <v>1</v>
      </c>
      <c r="F52" s="4">
        <v>1.000109416931759</v>
      </c>
      <c r="G52" s="4">
        <v>1.0069297102300201</v>
      </c>
      <c r="H52" s="4">
        <v>1.000060845138981</v>
      </c>
      <c r="I52" s="4">
        <v>1.053536843111663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6.2083125685238727</v>
      </c>
      <c r="C53" s="4">
        <v>1.3210891343436939</v>
      </c>
      <c r="D53" s="4">
        <v>1.0073643787672559</v>
      </c>
      <c r="E53" s="4">
        <v>3.022764011870581</v>
      </c>
      <c r="F53" s="4">
        <v>1.1460116774221869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1</v>
      </c>
      <c r="C54" s="4">
        <v>1.0570154634285169</v>
      </c>
      <c r="D54" s="4">
        <v>1</v>
      </c>
      <c r="E54" s="4">
        <v>11.36259199425597</v>
      </c>
      <c r="F54" s="4">
        <v>1.169381210407419</v>
      </c>
      <c r="G54" s="4">
        <v>1.034475771044135</v>
      </c>
      <c r="H54" s="4">
        <v>1.0175122428991179</v>
      </c>
    </row>
    <row r="55" spans="1:22" ht="15.5" customHeight="1" x14ac:dyDescent="0.35">
      <c r="A55" s="1">
        <f t="shared" si="6"/>
        <v>17</v>
      </c>
      <c r="B55" s="4"/>
      <c r="C55" s="4"/>
      <c r="D55" s="4"/>
      <c r="E55" s="4">
        <v>1.5947631612938939</v>
      </c>
      <c r="F55" s="4">
        <v>0.99999999999999989</v>
      </c>
      <c r="G55" s="4">
        <v>1.0264738212322819</v>
      </c>
    </row>
    <row r="56" spans="1:22" ht="15.5" customHeight="1" x14ac:dyDescent="0.35">
      <c r="A56" s="1">
        <f t="shared" si="6"/>
        <v>18</v>
      </c>
      <c r="B56" s="4"/>
      <c r="C56" s="4"/>
      <c r="D56" s="4">
        <v>1.103950391717188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>
        <v>1.011658532806569</v>
      </c>
      <c r="D57" s="4">
        <v>1.672269229296681</v>
      </c>
      <c r="E57" s="4">
        <v>1</v>
      </c>
    </row>
    <row r="58" spans="1:22" ht="15.5" customHeight="1" x14ac:dyDescent="0.35">
      <c r="A58" s="1">
        <f t="shared" si="6"/>
        <v>20</v>
      </c>
      <c r="B58" s="4">
        <v>2.5409588125637508</v>
      </c>
      <c r="C58" s="4">
        <v>2.0809224550815322</v>
      </c>
      <c r="D58" s="4">
        <v>1.0594026475088141</v>
      </c>
    </row>
    <row r="59" spans="1:22" ht="15.5" customHeight="1" x14ac:dyDescent="0.35">
      <c r="A59" s="1">
        <f t="shared" si="6"/>
        <v>21</v>
      </c>
      <c r="B59" s="4">
        <v>13.01059126463586</v>
      </c>
      <c r="C59" s="4">
        <v>1.046087148100987</v>
      </c>
    </row>
    <row r="60" spans="1:22" ht="15.5" customHeight="1" x14ac:dyDescent="0.35">
      <c r="A60" s="1">
        <f t="shared" si="6"/>
        <v>22</v>
      </c>
      <c r="B60" s="4">
        <v>31.245671349232278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4.5488470553416227E-3</v>
      </c>
      <c r="C2" s="32">
        <v>2.1473791818245672E-3</v>
      </c>
      <c r="D2" s="32">
        <v>5.0564652392958223E-2</v>
      </c>
      <c r="E2" s="32">
        <v>5.8965310168760693E-2</v>
      </c>
      <c r="F2" s="32">
        <v>1.9248847082915129E-4</v>
      </c>
      <c r="G2" s="32">
        <v>1.1122710278943071E-4</v>
      </c>
      <c r="H2" s="32">
        <v>7.5563586684525902E-3</v>
      </c>
      <c r="I2" s="32">
        <v>2.7357043842033728E-2</v>
      </c>
      <c r="J2" s="32">
        <v>2.1473791818245672E-3</v>
      </c>
      <c r="M2" s="31">
        <v>1</v>
      </c>
      <c r="N2" s="17">
        <v>9.4261249901043858</v>
      </c>
      <c r="O2" s="17">
        <v>7.3948811493054771</v>
      </c>
      <c r="P2" s="17">
        <v>8.3664330292846856</v>
      </c>
      <c r="Q2" s="17">
        <v>8.3664330292846856</v>
      </c>
      <c r="R2" s="17">
        <v>15.62396932200584</v>
      </c>
      <c r="S2" s="17">
        <v>10.35434540852302</v>
      </c>
      <c r="T2" s="17">
        <v>15.59907380881063</v>
      </c>
      <c r="U2" s="17">
        <v>15.59907380881063</v>
      </c>
      <c r="V2" s="17">
        <v>7.3948811493054771</v>
      </c>
    </row>
    <row r="3" spans="1:27" x14ac:dyDescent="0.35">
      <c r="A3">
        <f t="shared" ref="A3:A24" si="0">+A2+1</f>
        <v>2</v>
      </c>
      <c r="B3" s="32">
        <v>4.2878000904518418E-2</v>
      </c>
      <c r="C3" s="32">
        <v>1.5879613832085509E-2</v>
      </c>
      <c r="D3" s="32">
        <v>0.42304577789474462</v>
      </c>
      <c r="E3" s="32">
        <v>0.49332931857793549</v>
      </c>
      <c r="F3" s="32">
        <v>3.007433963074476E-3</v>
      </c>
      <c r="G3" s="32">
        <v>1.1516838410710591E-3</v>
      </c>
      <c r="H3" s="32">
        <v>0.117872196595038</v>
      </c>
      <c r="I3" s="32">
        <v>0.42674454608275258</v>
      </c>
      <c r="J3" s="32">
        <v>1.5879613832085509E-2</v>
      </c>
      <c r="M3">
        <f t="shared" ref="M3:M24" si="1">+M2+1</f>
        <v>2</v>
      </c>
      <c r="N3" s="17">
        <v>2.184671955607683</v>
      </c>
      <c r="O3" s="17">
        <v>5.2207728927471297</v>
      </c>
      <c r="P3" s="17">
        <v>1.2426474104538281</v>
      </c>
      <c r="Q3" s="17">
        <v>1.247995801638345</v>
      </c>
      <c r="R3" s="17">
        <v>5.8940759137238992</v>
      </c>
      <c r="S3" s="17">
        <v>10.43434179415757</v>
      </c>
      <c r="T3" s="17">
        <v>1.298920899854402</v>
      </c>
      <c r="U3" s="17">
        <v>1.379556045329696</v>
      </c>
      <c r="V3" s="17">
        <v>5.2207728927471297</v>
      </c>
    </row>
    <row r="4" spans="1:27" x14ac:dyDescent="0.35">
      <c r="A4">
        <f t="shared" si="0"/>
        <v>3</v>
      </c>
      <c r="B4" s="32">
        <v>9.367436608862223E-2</v>
      </c>
      <c r="C4" s="32">
        <v>8.2903857441844392E-2</v>
      </c>
      <c r="D4" s="32">
        <v>0.52569674040432968</v>
      </c>
      <c r="E4" s="32">
        <v>0.6156729184103692</v>
      </c>
      <c r="F4" s="32">
        <v>1.7726044083872482E-2</v>
      </c>
      <c r="G4" s="32">
        <v>1.201706283654368E-2</v>
      </c>
      <c r="H4" s="32">
        <v>0.15310665966904169</v>
      </c>
      <c r="I4" s="32">
        <v>0.58871801835993831</v>
      </c>
      <c r="J4" s="32">
        <v>8.2903857441844392E-2</v>
      </c>
      <c r="M4">
        <f t="shared" si="1"/>
        <v>3</v>
      </c>
      <c r="N4" s="17">
        <v>1.3133932179556591</v>
      </c>
      <c r="O4" s="17">
        <v>1.015068287062004</v>
      </c>
      <c r="P4" s="17">
        <v>1.1008163345337609</v>
      </c>
      <c r="Q4" s="17">
        <v>1.142276499256722</v>
      </c>
      <c r="R4" s="17">
        <v>1.3771889447717389</v>
      </c>
      <c r="S4" s="17">
        <v>1.109648392293187</v>
      </c>
      <c r="T4" s="17">
        <v>1.1685973294579881</v>
      </c>
      <c r="U4" s="17">
        <v>1.2785407561742279</v>
      </c>
      <c r="V4" s="17">
        <v>1.015068287062004</v>
      </c>
    </row>
    <row r="5" spans="1:27" x14ac:dyDescent="0.35">
      <c r="A5">
        <f t="shared" si="0"/>
        <v>4</v>
      </c>
      <c r="B5" s="32">
        <v>0.123031277117092</v>
      </c>
      <c r="C5" s="32">
        <v>8.4153076564325593E-2</v>
      </c>
      <c r="D5" s="32">
        <v>0.57869555884824042</v>
      </c>
      <c r="E5" s="32">
        <v>0.70326870592896606</v>
      </c>
      <c r="F5" s="32">
        <v>2.4412111946845661E-2</v>
      </c>
      <c r="G5" s="32">
        <v>1.3334714456656901E-2</v>
      </c>
      <c r="H5" s="32">
        <v>0.1789200336114751</v>
      </c>
      <c r="I5" s="32">
        <v>0.75269998036730834</v>
      </c>
      <c r="J5" s="32">
        <v>8.4153076564325593E-2</v>
      </c>
      <c r="M5">
        <f t="shared" si="1"/>
        <v>4</v>
      </c>
      <c r="N5" s="17">
        <v>1.1972813084446801</v>
      </c>
      <c r="O5" s="17">
        <v>1.215332554316523</v>
      </c>
      <c r="P5" s="17">
        <v>1.1060559438066631</v>
      </c>
      <c r="Q5" s="17">
        <v>1.2339908093706671</v>
      </c>
      <c r="R5" s="17">
        <v>2.1194088767026091</v>
      </c>
      <c r="S5" s="17">
        <v>2.7240651426394509</v>
      </c>
      <c r="T5" s="17">
        <v>3.1633531945700741</v>
      </c>
      <c r="U5" s="17">
        <v>1.1982543870979649</v>
      </c>
      <c r="V5" s="17">
        <v>1.215332554316523</v>
      </c>
    </row>
    <row r="6" spans="1:27" x14ac:dyDescent="0.35">
      <c r="A6">
        <f t="shared" si="0"/>
        <v>5</v>
      </c>
      <c r="B6" s="32">
        <v>0.14730304844637199</v>
      </c>
      <c r="C6" s="32">
        <v>0.10227397349451579</v>
      </c>
      <c r="D6" s="32">
        <v>0.64006966251861508</v>
      </c>
      <c r="E6" s="32">
        <v>0.86782711963434633</v>
      </c>
      <c r="F6" s="32">
        <v>5.1739246759202502E-2</v>
      </c>
      <c r="G6" s="32">
        <v>3.6324630838429427E-2</v>
      </c>
      <c r="H6" s="32">
        <v>0.56598725989744481</v>
      </c>
      <c r="I6" s="32">
        <v>0.90192605364367917</v>
      </c>
      <c r="J6" s="32">
        <v>0.10227397349451579</v>
      </c>
      <c r="M6">
        <f t="shared" si="1"/>
        <v>5</v>
      </c>
      <c r="N6" s="17">
        <v>1.215444728973158</v>
      </c>
      <c r="O6" s="17">
        <v>1.090323451728977</v>
      </c>
      <c r="P6" s="17">
        <v>1.0169679473641651</v>
      </c>
      <c r="Q6" s="17">
        <v>1.084790731697673</v>
      </c>
      <c r="R6" s="17">
        <v>1.2649355196786349</v>
      </c>
      <c r="S6" s="17">
        <v>1.284759770023979</v>
      </c>
      <c r="T6" s="17">
        <v>1.0525837174602271</v>
      </c>
      <c r="U6" s="17">
        <v>1.0564604034691401</v>
      </c>
      <c r="V6" s="17">
        <v>1.090323451728977</v>
      </c>
    </row>
    <row r="7" spans="1:27" x14ac:dyDescent="0.35">
      <c r="A7">
        <f t="shared" si="0"/>
        <v>6</v>
      </c>
      <c r="B7" s="32">
        <v>0.17903871379582051</v>
      </c>
      <c r="C7" s="32">
        <v>0.11151171180257841</v>
      </c>
      <c r="D7" s="32">
        <v>0.65093033086162977</v>
      </c>
      <c r="E7" s="32">
        <v>0.94141081609522648</v>
      </c>
      <c r="F7" s="32">
        <v>6.5446810987132953E-2</v>
      </c>
      <c r="G7" s="32">
        <v>4.6668424362186538E-2</v>
      </c>
      <c r="H7" s="32">
        <v>0.59574897405798044</v>
      </c>
      <c r="I7" s="32">
        <v>0.95284916253173024</v>
      </c>
      <c r="J7" s="32">
        <v>0.11151171180257841</v>
      </c>
      <c r="M7">
        <f t="shared" si="1"/>
        <v>6</v>
      </c>
      <c r="N7" s="17">
        <v>3.1251357859320632</v>
      </c>
      <c r="O7" s="17">
        <v>5.0187998029671483</v>
      </c>
      <c r="P7" s="17">
        <v>1.00693229339302</v>
      </c>
      <c r="Q7" s="17">
        <v>1.0141710727609441</v>
      </c>
      <c r="R7" s="17">
        <v>7.0482257989746122</v>
      </c>
      <c r="S7" s="17">
        <v>9.6911520170182968</v>
      </c>
      <c r="T7" s="17">
        <v>1.0113132170844059</v>
      </c>
      <c r="U7" s="17">
        <v>1.020316530758806</v>
      </c>
      <c r="V7" s="17">
        <v>5.0187998029671483</v>
      </c>
    </row>
    <row r="8" spans="1:27" x14ac:dyDescent="0.35">
      <c r="A8">
        <f t="shared" si="0"/>
        <v>7</v>
      </c>
      <c r="B8" s="32">
        <v>0.55952029155056704</v>
      </c>
      <c r="C8" s="32">
        <v>0.55965495722330971</v>
      </c>
      <c r="D8" s="32">
        <v>0.6554427708935785</v>
      </c>
      <c r="E8" s="32">
        <v>0.95475161726805124</v>
      </c>
      <c r="F8" s="32">
        <v>0.46128390166012562</v>
      </c>
      <c r="G8" s="32">
        <v>0.45227079488866989</v>
      </c>
      <c r="H8" s="32">
        <v>0.60248881152931055</v>
      </c>
      <c r="I8" s="32">
        <v>0.97220775185080843</v>
      </c>
      <c r="J8" s="32">
        <v>0.55965495722330971</v>
      </c>
      <c r="M8">
        <f t="shared" si="1"/>
        <v>7</v>
      </c>
      <c r="N8" s="17">
        <v>1.0093991892743239</v>
      </c>
      <c r="O8" s="17">
        <v>1.0102925412352179</v>
      </c>
      <c r="P8" s="17">
        <v>1.000857241679538</v>
      </c>
      <c r="Q8" s="17">
        <v>1.0008902319069739</v>
      </c>
      <c r="R8" s="17">
        <v>1.058492942429168</v>
      </c>
      <c r="S8" s="17">
        <v>1.0812396853531949</v>
      </c>
      <c r="T8" s="17">
        <v>1.003213514718563</v>
      </c>
      <c r="U8" s="17">
        <v>1.0058576960126999</v>
      </c>
      <c r="V8" s="17">
        <v>1.0102925412352179</v>
      </c>
    </row>
    <row r="9" spans="1:27" x14ac:dyDescent="0.35">
      <c r="A9">
        <f t="shared" si="0"/>
        <v>8</v>
      </c>
      <c r="B9" s="32">
        <v>0.56477932867367597</v>
      </c>
      <c r="C9" s="32">
        <v>0.56541522894802454</v>
      </c>
      <c r="D9" s="32">
        <v>0.65600464375534018</v>
      </c>
      <c r="E9" s="32">
        <v>0.95560156762097803</v>
      </c>
      <c r="F9" s="32">
        <v>0.48826575436343339</v>
      </c>
      <c r="G9" s="32">
        <v>0.48901313195986468</v>
      </c>
      <c r="H9" s="32">
        <v>0.60442491819292965</v>
      </c>
      <c r="I9" s="32">
        <v>0.97790264932234061</v>
      </c>
      <c r="J9" s="32">
        <v>0.56541522894802454</v>
      </c>
      <c r="M9">
        <f t="shared" si="1"/>
        <v>8</v>
      </c>
      <c r="N9" s="17">
        <v>1.0062307485051001</v>
      </c>
      <c r="O9" s="17">
        <v>1.00552524326127</v>
      </c>
      <c r="P9" s="17">
        <v>1.007139316856084</v>
      </c>
      <c r="Q9" s="17">
        <v>1.0464612385364269</v>
      </c>
      <c r="R9" s="17">
        <v>1.0131679460631811</v>
      </c>
      <c r="S9" s="17">
        <v>1.0120315784795171</v>
      </c>
      <c r="T9" s="17">
        <v>1.023352577101458</v>
      </c>
      <c r="U9" s="17">
        <v>1.022596677381918</v>
      </c>
      <c r="V9" s="17">
        <v>1.00552524326127</v>
      </c>
    </row>
    <row r="10" spans="1:27" x14ac:dyDescent="0.35">
      <c r="A10">
        <f t="shared" si="0"/>
        <v>9</v>
      </c>
      <c r="B10" s="32">
        <v>0.56829832663152091</v>
      </c>
      <c r="C10" s="32">
        <v>0.56853928563158929</v>
      </c>
      <c r="D10" s="32">
        <v>0.66068806876617237</v>
      </c>
      <c r="E10" s="32">
        <v>1</v>
      </c>
      <c r="F10" s="32">
        <v>0.49469521148138962</v>
      </c>
      <c r="G10" s="32">
        <v>0.49489673183455418</v>
      </c>
      <c r="H10" s="32">
        <v>0.61853979769707257</v>
      </c>
      <c r="I10" s="32">
        <v>1</v>
      </c>
      <c r="J10" s="32">
        <v>0.56853928563158929</v>
      </c>
      <c r="M10">
        <f t="shared" si="1"/>
        <v>9</v>
      </c>
      <c r="N10" s="17">
        <v>1.0000788882681759</v>
      </c>
      <c r="O10" s="17">
        <v>1.000077348401998</v>
      </c>
      <c r="P10" s="17">
        <v>1.0001109840807061</v>
      </c>
      <c r="Q10" s="17">
        <v>1</v>
      </c>
      <c r="R10" s="17">
        <v>1.000676982426437</v>
      </c>
      <c r="S10" s="17">
        <v>1.0008121354720161</v>
      </c>
      <c r="T10" s="17">
        <v>1.0016242709440319</v>
      </c>
      <c r="U10" s="17">
        <v>1</v>
      </c>
      <c r="V10" s="17">
        <v>1.000077348401998</v>
      </c>
    </row>
    <row r="11" spans="1:27" x14ac:dyDescent="0.35">
      <c r="A11">
        <f t="shared" si="0"/>
        <v>10</v>
      </c>
      <c r="B11" s="32">
        <v>0.568343158702316</v>
      </c>
      <c r="C11" s="32">
        <v>0.56858326123680603</v>
      </c>
      <c r="D11" s="32">
        <v>0.66076139462411754</v>
      </c>
      <c r="E11" s="32">
        <v>1</v>
      </c>
      <c r="F11" s="32">
        <v>0.49503011144600501</v>
      </c>
      <c r="G11" s="32">
        <v>0.49529865502546172</v>
      </c>
      <c r="H11" s="32">
        <v>0.61954447391819933</v>
      </c>
      <c r="I11" s="32">
        <v>1</v>
      </c>
      <c r="J11" s="32">
        <v>0.56858326123680603</v>
      </c>
      <c r="M11">
        <f t="shared" si="1"/>
        <v>10</v>
      </c>
      <c r="N11" s="17">
        <v>1.000386014916798</v>
      </c>
      <c r="O11" s="17">
        <v>1.000081205254187</v>
      </c>
      <c r="P11" s="17">
        <v>1.000123791805299</v>
      </c>
      <c r="Q11" s="17">
        <v>1</v>
      </c>
      <c r="R11" s="17">
        <v>1.0004160004122811</v>
      </c>
      <c r="S11" s="17">
        <v>1.000011031063087</v>
      </c>
      <c r="T11" s="17">
        <v>1.0000220621261751</v>
      </c>
      <c r="U11" s="17">
        <v>1</v>
      </c>
      <c r="V11" s="17">
        <v>1.000081205254187</v>
      </c>
    </row>
    <row r="12" spans="1:27" x14ac:dyDescent="0.35">
      <c r="A12">
        <f t="shared" si="0"/>
        <v>11</v>
      </c>
      <c r="B12" s="32">
        <v>0.56856254763943503</v>
      </c>
      <c r="C12" s="32">
        <v>0.56862943318506154</v>
      </c>
      <c r="D12" s="32">
        <v>0.66084319147002968</v>
      </c>
      <c r="E12" s="32">
        <v>1</v>
      </c>
      <c r="F12" s="32">
        <v>0.49523604417645811</v>
      </c>
      <c r="G12" s="32">
        <v>0.49530411869617241</v>
      </c>
      <c r="H12" s="32">
        <v>0.61955814238655382</v>
      </c>
      <c r="I12" s="32">
        <v>1</v>
      </c>
      <c r="J12" s="32">
        <v>0.56862943318506154</v>
      </c>
      <c r="M12">
        <f t="shared" si="1"/>
        <v>11</v>
      </c>
      <c r="N12" s="17">
        <v>1.000474797905049</v>
      </c>
      <c r="O12" s="17">
        <v>1.00035711616218</v>
      </c>
      <c r="P12" s="17">
        <v>1</v>
      </c>
      <c r="Q12" s="17">
        <v>1</v>
      </c>
      <c r="R12" s="17">
        <v>1.000638504319584</v>
      </c>
      <c r="S12" s="17">
        <v>1.0005009767218549</v>
      </c>
      <c r="T12" s="17">
        <v>1</v>
      </c>
      <c r="U12" s="17">
        <v>1</v>
      </c>
      <c r="V12" s="17">
        <v>1.00035711616218</v>
      </c>
    </row>
    <row r="13" spans="1:27" x14ac:dyDescent="0.35">
      <c r="A13">
        <f t="shared" si="0"/>
        <v>12</v>
      </c>
      <c r="B13" s="32">
        <v>0.56883249994594332</v>
      </c>
      <c r="C13" s="32">
        <v>0.56883249994594332</v>
      </c>
      <c r="D13" s="32">
        <v>0.66084319147002968</v>
      </c>
      <c r="E13" s="32">
        <v>1</v>
      </c>
      <c r="F13" s="32">
        <v>0.49555225452987828</v>
      </c>
      <c r="G13" s="32">
        <v>0.49555225452987828</v>
      </c>
      <c r="H13" s="32">
        <v>0.61955814238655382</v>
      </c>
      <c r="I13" s="32">
        <v>1</v>
      </c>
      <c r="J13" s="32">
        <v>0.56883249994594332</v>
      </c>
      <c r="M13">
        <f t="shared" si="1"/>
        <v>12</v>
      </c>
      <c r="N13" s="17">
        <v>1.1472675572332871</v>
      </c>
      <c r="O13" s="17">
        <v>1.1472675572332871</v>
      </c>
      <c r="P13" s="17">
        <v>1.0000602121522499</v>
      </c>
      <c r="Q13" s="17">
        <v>1</v>
      </c>
      <c r="R13" s="17">
        <v>1.228286940992674</v>
      </c>
      <c r="S13" s="17">
        <v>1.228286940992674</v>
      </c>
      <c r="T13" s="17">
        <v>1.0003680709493561</v>
      </c>
      <c r="U13" s="17">
        <v>1</v>
      </c>
      <c r="V13" s="17">
        <v>1.1472675572332871</v>
      </c>
    </row>
    <row r="14" spans="1:27" x14ac:dyDescent="0.35">
      <c r="A14">
        <f t="shared" si="0"/>
        <v>13</v>
      </c>
      <c r="B14" s="32">
        <v>0.65260307268788642</v>
      </c>
      <c r="C14" s="32">
        <v>0.65260307268788642</v>
      </c>
      <c r="D14" s="32">
        <v>0.66088298226088782</v>
      </c>
      <c r="E14" s="32">
        <v>1</v>
      </c>
      <c r="F14" s="32">
        <v>0.608680362818527</v>
      </c>
      <c r="G14" s="32">
        <v>0.608680362818527</v>
      </c>
      <c r="H14" s="32">
        <v>0.61978618374020344</v>
      </c>
      <c r="I14" s="32">
        <v>1</v>
      </c>
      <c r="J14" s="32">
        <v>0.65260307268788642</v>
      </c>
      <c r="M14">
        <f t="shared" si="1"/>
        <v>13</v>
      </c>
      <c r="N14" s="17">
        <v>0.99446794847461717</v>
      </c>
      <c r="O14" s="17">
        <v>0.99446794847461717</v>
      </c>
      <c r="P14" s="17">
        <v>0.98807089651211955</v>
      </c>
      <c r="Q14" s="17">
        <v>1</v>
      </c>
      <c r="R14" s="17">
        <v>1.0021553744225411</v>
      </c>
      <c r="S14" s="17">
        <v>1.0021553744225411</v>
      </c>
      <c r="T14" s="17">
        <v>0.99115519263747931</v>
      </c>
      <c r="U14" s="17">
        <v>1</v>
      </c>
      <c r="V14" s="17">
        <v>0.99446794847461717</v>
      </c>
    </row>
    <row r="15" spans="1:27" x14ac:dyDescent="0.35">
      <c r="A15">
        <f t="shared" si="0"/>
        <v>14</v>
      </c>
      <c r="B15" s="32">
        <v>0.64899283886415393</v>
      </c>
      <c r="C15" s="32">
        <v>0.64899283886415393</v>
      </c>
      <c r="D15" s="32">
        <v>0.65299924077211868</v>
      </c>
      <c r="E15" s="32">
        <v>1</v>
      </c>
      <c r="F15" s="32">
        <v>0.60999229690404932</v>
      </c>
      <c r="G15" s="32">
        <v>0.60999229690404932</v>
      </c>
      <c r="H15" s="32">
        <v>0.61430429433906952</v>
      </c>
      <c r="I15" s="32">
        <v>1</v>
      </c>
      <c r="J15" s="32">
        <v>0.64899283886415393</v>
      </c>
      <c r="M15">
        <f t="shared" si="1"/>
        <v>14</v>
      </c>
      <c r="N15" s="17">
        <v>1.0014617791874609</v>
      </c>
      <c r="O15" s="17">
        <v>1.0014617791874609</v>
      </c>
      <c r="P15" s="17">
        <v>1.002434981998201</v>
      </c>
      <c r="Q15" s="17">
        <v>1</v>
      </c>
      <c r="R15" s="17">
        <v>1.0004482077762791</v>
      </c>
      <c r="S15" s="17">
        <v>1.0004482077762791</v>
      </c>
      <c r="T15" s="17">
        <v>1.000747012960465</v>
      </c>
      <c r="U15" s="17">
        <v>1</v>
      </c>
      <c r="V15" s="17">
        <v>1.0014617791874609</v>
      </c>
    </row>
    <row r="16" spans="1:27" x14ac:dyDescent="0.35">
      <c r="A16">
        <f t="shared" si="0"/>
        <v>15</v>
      </c>
      <c r="B16" s="32">
        <v>0.64994152308881692</v>
      </c>
      <c r="C16" s="32">
        <v>0.64994152308881692</v>
      </c>
      <c r="D16" s="32">
        <v>0.65458928216823753</v>
      </c>
      <c r="E16" s="32">
        <v>1</v>
      </c>
      <c r="F16" s="32">
        <v>0.61026570019499216</v>
      </c>
      <c r="G16" s="32">
        <v>0.61026570019499216</v>
      </c>
      <c r="H16" s="32">
        <v>0.61476318760861037</v>
      </c>
      <c r="I16" s="32">
        <v>1</v>
      </c>
      <c r="J16" s="32">
        <v>0.64994152308881692</v>
      </c>
      <c r="M16">
        <f t="shared" si="1"/>
        <v>15</v>
      </c>
      <c r="N16" s="17">
        <v>1.0072565656238861</v>
      </c>
      <c r="O16" s="17">
        <v>1.0072565656238861</v>
      </c>
      <c r="P16" s="17">
        <v>1.0000879010706101</v>
      </c>
      <c r="Q16" s="17">
        <v>1</v>
      </c>
      <c r="R16" s="17">
        <v>1.0079445683116941</v>
      </c>
      <c r="S16" s="17">
        <v>1.0079445683116941</v>
      </c>
      <c r="T16" s="17">
        <v>1.000524514299759</v>
      </c>
      <c r="U16" s="17">
        <v>1</v>
      </c>
      <c r="V16" s="17">
        <v>1.0072565656238861</v>
      </c>
    </row>
    <row r="17" spans="1:22" x14ac:dyDescent="0.35">
      <c r="A17">
        <f t="shared" si="0"/>
        <v>16</v>
      </c>
      <c r="B17" s="32">
        <v>0.65465786640279955</v>
      </c>
      <c r="C17" s="32">
        <v>0.65465786640279955</v>
      </c>
      <c r="D17" s="32">
        <v>0.65464682126694984</v>
      </c>
      <c r="E17" s="32">
        <v>1</v>
      </c>
      <c r="F17" s="32">
        <v>0.6151139977384753</v>
      </c>
      <c r="G17" s="32">
        <v>0.6151139977384753</v>
      </c>
      <c r="H17" s="32">
        <v>0.61508563969147612</v>
      </c>
      <c r="I17" s="32">
        <v>1</v>
      </c>
      <c r="J17" s="32">
        <v>0.65465786640279955</v>
      </c>
      <c r="M17">
        <f t="shared" si="1"/>
        <v>16</v>
      </c>
      <c r="N17" s="17">
        <v>1.0000139095929319</v>
      </c>
      <c r="O17" s="17">
        <v>1.0000139095929319</v>
      </c>
      <c r="P17" s="17">
        <v>1.000017856241542</v>
      </c>
      <c r="Q17" s="17">
        <v>1</v>
      </c>
      <c r="R17" s="17">
        <v>1.0000127397969509</v>
      </c>
      <c r="S17" s="17">
        <v>1.0000127397969509</v>
      </c>
      <c r="T17" s="17">
        <v>1.0000169863959349</v>
      </c>
      <c r="U17" s="17">
        <v>1</v>
      </c>
      <c r="V17" s="17">
        <v>1.0000139095929319</v>
      </c>
    </row>
    <row r="18" spans="1:22" x14ac:dyDescent="0.35">
      <c r="A18">
        <f t="shared" si="0"/>
        <v>17</v>
      </c>
      <c r="B18" s="32">
        <v>0.65466697242723082</v>
      </c>
      <c r="C18" s="32">
        <v>0.65466697242723082</v>
      </c>
      <c r="D18" s="32">
        <v>0.65465851079871518</v>
      </c>
      <c r="E18" s="32">
        <v>1</v>
      </c>
      <c r="F18" s="32">
        <v>0.61512183416590838</v>
      </c>
      <c r="G18" s="32">
        <v>0.61512183416590838</v>
      </c>
      <c r="H18" s="32">
        <v>0.61509608777968605</v>
      </c>
      <c r="I18" s="32">
        <v>1</v>
      </c>
      <c r="J18" s="32">
        <v>0.65466697242723082</v>
      </c>
      <c r="M18">
        <f t="shared" si="1"/>
        <v>17</v>
      </c>
      <c r="N18" s="17">
        <v>1.0001031568342289</v>
      </c>
      <c r="O18" s="17">
        <v>1.0001031568342289</v>
      </c>
      <c r="P18" s="17">
        <v>1.0001160834230549</v>
      </c>
      <c r="Q18" s="17">
        <v>1</v>
      </c>
      <c r="R18" s="17">
        <v>1.0002512081065209</v>
      </c>
      <c r="S18" s="17">
        <v>1.0002512081065209</v>
      </c>
      <c r="T18" s="17">
        <v>1.0002930761242741</v>
      </c>
      <c r="U18" s="17">
        <v>1</v>
      </c>
      <c r="V18" s="17">
        <v>1.0001031568342289</v>
      </c>
    </row>
    <row r="19" spans="1:22" x14ac:dyDescent="0.35">
      <c r="A19">
        <f t="shared" si="0"/>
        <v>18</v>
      </c>
      <c r="B19" s="32">
        <v>0.6547345057995807</v>
      </c>
      <c r="C19" s="32">
        <v>0.6547345057995807</v>
      </c>
      <c r="D19" s="32">
        <v>0.6547345057995807</v>
      </c>
      <c r="E19" s="32">
        <v>1</v>
      </c>
      <c r="F19" s="32">
        <v>0.61527635775714873</v>
      </c>
      <c r="G19" s="32">
        <v>0.61527635775714873</v>
      </c>
      <c r="H19" s="32">
        <v>0.61527635775714873</v>
      </c>
      <c r="I19" s="32">
        <v>1</v>
      </c>
      <c r="J19" s="32">
        <v>0.6547345057995807</v>
      </c>
      <c r="M19">
        <f t="shared" si="1"/>
        <v>18</v>
      </c>
      <c r="N19" s="17">
        <v>1.5244606629436219</v>
      </c>
      <c r="O19" s="17">
        <v>1.5244606629436219</v>
      </c>
      <c r="P19" s="17">
        <v>1.5244606629436219</v>
      </c>
      <c r="Q19" s="17">
        <v>1</v>
      </c>
      <c r="R19" s="17">
        <v>1.6242800234548269</v>
      </c>
      <c r="S19" s="17">
        <v>1.6242800234548269</v>
      </c>
      <c r="T19" s="17">
        <v>1.6242800234548269</v>
      </c>
      <c r="U19" s="17">
        <v>1</v>
      </c>
      <c r="V19" s="17">
        <v>1.5244606629436219</v>
      </c>
    </row>
    <row r="20" spans="1:22" x14ac:dyDescent="0.35">
      <c r="A20">
        <f t="shared" si="0"/>
        <v>19</v>
      </c>
      <c r="B20" s="32">
        <v>0.99811699876329341</v>
      </c>
      <c r="C20" s="32">
        <v>0.99811699876329341</v>
      </c>
      <c r="D20" s="32">
        <v>0.99811699876329341</v>
      </c>
      <c r="E20" s="32">
        <v>1</v>
      </c>
      <c r="F20" s="32">
        <v>0.99938109680898235</v>
      </c>
      <c r="G20" s="32">
        <v>0.99938109680898235</v>
      </c>
      <c r="H20" s="32">
        <v>0.99938109680898235</v>
      </c>
      <c r="I20" s="32">
        <v>1</v>
      </c>
      <c r="J20" s="32">
        <v>0.99811699876329341</v>
      </c>
      <c r="M20">
        <f t="shared" si="1"/>
        <v>19</v>
      </c>
      <c r="N20" s="17">
        <v>1.001886553619505</v>
      </c>
      <c r="O20" s="17">
        <v>1.001886553619505</v>
      </c>
      <c r="P20" s="17">
        <v>1.001886553619505</v>
      </c>
      <c r="Q20" s="17">
        <v>1</v>
      </c>
      <c r="R20" s="17">
        <v>1.0006192864693899</v>
      </c>
      <c r="S20" s="17">
        <v>1.0006192864693899</v>
      </c>
      <c r="T20" s="17">
        <v>1.0006192864693899</v>
      </c>
      <c r="U20" s="17">
        <v>1</v>
      </c>
      <c r="V20" s="17">
        <v>1.001886553619505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45565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44835</v>
      </c>
      <c r="T7" s="11">
        <f>R9</f>
        <v>44866</v>
      </c>
      <c r="U7" s="11">
        <f>R10</f>
        <v>44896</v>
      </c>
      <c r="V7" s="11">
        <f>R11</f>
        <v>44927</v>
      </c>
      <c r="W7" s="11">
        <f>R12</f>
        <v>44958</v>
      </c>
      <c r="X7" s="11">
        <f>R13</f>
        <v>44986</v>
      </c>
      <c r="Y7" s="11">
        <f>R14</f>
        <v>45017</v>
      </c>
      <c r="Z7" s="11">
        <f>R15</f>
        <v>45047</v>
      </c>
      <c r="AA7" s="11">
        <f>R16</f>
        <v>45078</v>
      </c>
      <c r="AB7" s="11">
        <f>R17</f>
        <v>45108</v>
      </c>
      <c r="AC7" s="11">
        <f>R18</f>
        <v>45139</v>
      </c>
      <c r="AD7" s="11">
        <f>R19</f>
        <v>45170</v>
      </c>
      <c r="AE7" s="11">
        <f>R20</f>
        <v>45200</v>
      </c>
      <c r="AF7" s="11">
        <f>R21</f>
        <v>45231</v>
      </c>
      <c r="AG7" s="11">
        <f>R22</f>
        <v>45261</v>
      </c>
      <c r="AH7" s="11">
        <f>R23</f>
        <v>45292</v>
      </c>
      <c r="AI7" s="11">
        <f>R24</f>
        <v>45323</v>
      </c>
      <c r="AJ7" s="11">
        <f>R25</f>
        <v>45352</v>
      </c>
      <c r="AK7" s="11">
        <f>R26</f>
        <v>45383</v>
      </c>
      <c r="AL7" s="11">
        <f>R27</f>
        <v>45413</v>
      </c>
      <c r="AM7" s="11">
        <f>R28</f>
        <v>45444</v>
      </c>
      <c r="AN7" s="11">
        <f>R29</f>
        <v>45474</v>
      </c>
      <c r="AO7" s="11">
        <f>R30</f>
        <v>45505</v>
      </c>
      <c r="AP7" s="11">
        <f>R31</f>
        <v>45536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44835</v>
      </c>
      <c r="B8" s="13">
        <v>110467.74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110467.74</v>
      </c>
      <c r="H8" s="14">
        <f t="shared" ref="H8:H31" si="4">G8-B8</f>
        <v>0</v>
      </c>
      <c r="I8" s="13">
        <v>28527.522499999999</v>
      </c>
      <c r="J8" s="13">
        <f t="shared" ref="J8:J28" si="5">100*$G8/$I8</f>
        <v>387.2321544922101</v>
      </c>
      <c r="K8" s="13">
        <f t="shared" ref="K8:K31" si="6">100*(B8/I8)</f>
        <v>387.23215449221016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44835</v>
      </c>
      <c r="S8" s="17">
        <v>727.55</v>
      </c>
      <c r="T8" s="17">
        <v>4834</v>
      </c>
      <c r="U8" s="17">
        <v>5359.26</v>
      </c>
      <c r="V8" s="17">
        <v>5428.08</v>
      </c>
      <c r="W8" s="17">
        <v>6855.88</v>
      </c>
      <c r="X8" s="17">
        <v>6855.88</v>
      </c>
      <c r="Y8" s="17">
        <v>23105.88</v>
      </c>
      <c r="Z8" s="17">
        <v>23155.88</v>
      </c>
      <c r="AA8" s="17">
        <v>23155.88</v>
      </c>
      <c r="AB8" s="17">
        <v>23155.88</v>
      </c>
      <c r="AC8" s="17">
        <v>23155.88</v>
      </c>
      <c r="AD8" s="17">
        <v>23208.880000000001</v>
      </c>
      <c r="AE8" s="17">
        <v>23208.880000000001</v>
      </c>
      <c r="AF8" s="17">
        <v>23208.880000000001</v>
      </c>
      <c r="AG8" s="17">
        <v>23208.880000000001</v>
      </c>
      <c r="AH8" s="17">
        <v>23208.880000000001</v>
      </c>
      <c r="AI8" s="17">
        <v>23208.880000000001</v>
      </c>
      <c r="AJ8" s="17">
        <v>23208.880000000001</v>
      </c>
      <c r="AK8" s="17">
        <v>110126.74</v>
      </c>
      <c r="AL8" s="17">
        <v>110467.74</v>
      </c>
      <c r="AM8" s="17">
        <v>110467.74</v>
      </c>
      <c r="AN8" s="17">
        <v>110467.74</v>
      </c>
      <c r="AO8" s="17">
        <v>110467.74</v>
      </c>
      <c r="AP8" s="17">
        <v>110467.74</v>
      </c>
      <c r="AQ8" s="13"/>
      <c r="AR8" s="13"/>
    </row>
    <row r="9" spans="1:44" x14ac:dyDescent="0.35">
      <c r="A9" s="12">
        <f t="shared" si="0"/>
        <v>44866</v>
      </c>
      <c r="B9" s="13">
        <v>24477.13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24477.13</v>
      </c>
      <c r="H9" s="14">
        <f t="shared" si="4"/>
        <v>0</v>
      </c>
      <c r="I9" s="13">
        <v>27969.945833333331</v>
      </c>
      <c r="J9" s="13">
        <f t="shared" si="5"/>
        <v>87.512253852237535</v>
      </c>
      <c r="K9" s="13">
        <f t="shared" si="6"/>
        <v>87.512253852237549</v>
      </c>
      <c r="L9" s="13">
        <f t="shared" si="7"/>
        <v>0</v>
      </c>
      <c r="M9" s="13"/>
      <c r="N9" s="13"/>
      <c r="O9" s="13"/>
      <c r="P9" s="13"/>
      <c r="R9" s="16">
        <f t="shared" si="8"/>
        <v>44866</v>
      </c>
      <c r="S9" s="17">
        <v>236.51</v>
      </c>
      <c r="T9" s="17">
        <v>4127.79</v>
      </c>
      <c r="U9" s="17">
        <v>6147.73</v>
      </c>
      <c r="V9" s="17">
        <v>6238.0499999999993</v>
      </c>
      <c r="W9" s="17">
        <v>6463.4099999999989</v>
      </c>
      <c r="X9" s="17">
        <v>9642.41</v>
      </c>
      <c r="Y9" s="17">
        <v>21083.58</v>
      </c>
      <c r="Z9" s="17">
        <v>21083.58</v>
      </c>
      <c r="AA9" s="17">
        <v>21083.58</v>
      </c>
      <c r="AB9" s="17">
        <v>21083.58</v>
      </c>
      <c r="AC9" s="17">
        <v>21203.58</v>
      </c>
      <c r="AD9" s="17">
        <v>21331.05</v>
      </c>
      <c r="AE9" s="17">
        <v>21331.05</v>
      </c>
      <c r="AF9" s="17">
        <v>22896.09</v>
      </c>
      <c r="AG9" s="17">
        <v>22896.09</v>
      </c>
      <c r="AH9" s="17">
        <v>24461.13</v>
      </c>
      <c r="AI9" s="17">
        <v>24461.13</v>
      </c>
      <c r="AJ9" s="17">
        <v>24461.13</v>
      </c>
      <c r="AK9" s="17">
        <v>24477.13</v>
      </c>
      <c r="AL9" s="17">
        <v>24477.13</v>
      </c>
      <c r="AM9" s="17">
        <v>24477.13</v>
      </c>
      <c r="AN9" s="17">
        <v>24477.13</v>
      </c>
      <c r="AO9" s="17">
        <v>24477.13</v>
      </c>
      <c r="AP9" s="17"/>
      <c r="AQ9" s="13"/>
      <c r="AR9" s="13"/>
    </row>
    <row r="10" spans="1:44" x14ac:dyDescent="0.35">
      <c r="A10" s="12">
        <f t="shared" si="0"/>
        <v>44896</v>
      </c>
      <c r="B10" s="13">
        <v>12248.13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12248.13</v>
      </c>
      <c r="H10" s="14">
        <f t="shared" si="4"/>
        <v>0</v>
      </c>
      <c r="I10" s="13">
        <v>27441.040000000001</v>
      </c>
      <c r="J10" s="13">
        <f t="shared" si="5"/>
        <v>44.634350593126207</v>
      </c>
      <c r="K10" s="13">
        <f t="shared" si="6"/>
        <v>44.634350593126207</v>
      </c>
      <c r="L10" s="13">
        <f t="shared" si="7"/>
        <v>0</v>
      </c>
      <c r="M10" s="13"/>
      <c r="N10" s="13"/>
      <c r="O10" s="13"/>
      <c r="P10" s="13"/>
      <c r="R10" s="16">
        <f t="shared" si="8"/>
        <v>44896</v>
      </c>
      <c r="S10" s="17">
        <v>23.18</v>
      </c>
      <c r="T10" s="17">
        <v>1875.83</v>
      </c>
      <c r="U10" s="17">
        <v>2465.64</v>
      </c>
      <c r="V10" s="17">
        <v>9262.43</v>
      </c>
      <c r="W10" s="17">
        <v>11461.63</v>
      </c>
      <c r="X10" s="17">
        <v>11461.63</v>
      </c>
      <c r="Y10" s="17">
        <v>11461.63</v>
      </c>
      <c r="Z10" s="17">
        <v>11461.63</v>
      </c>
      <c r="AA10" s="17">
        <v>12221.63</v>
      </c>
      <c r="AB10" s="17">
        <v>12226.63</v>
      </c>
      <c r="AC10" s="17">
        <v>12226.63</v>
      </c>
      <c r="AD10" s="17">
        <v>12226.63</v>
      </c>
      <c r="AE10" s="17">
        <v>12226.63</v>
      </c>
      <c r="AF10" s="17">
        <v>12226.63</v>
      </c>
      <c r="AG10" s="17">
        <v>12226.63</v>
      </c>
      <c r="AH10" s="17">
        <v>12226.63</v>
      </c>
      <c r="AI10" s="17">
        <v>12226.63</v>
      </c>
      <c r="AJ10" s="17">
        <v>12248.13</v>
      </c>
      <c r="AK10" s="17">
        <v>12248.13</v>
      </c>
      <c r="AL10" s="17">
        <v>12248.13</v>
      </c>
      <c r="AM10" s="17">
        <v>12248.13</v>
      </c>
      <c r="AN10" s="17">
        <v>12248.13</v>
      </c>
      <c r="AO10" s="17"/>
      <c r="AP10" s="17"/>
      <c r="AQ10" s="13"/>
      <c r="AR10" s="13"/>
    </row>
    <row r="11" spans="1:44" x14ac:dyDescent="0.35">
      <c r="A11" s="12">
        <f t="shared" si="0"/>
        <v>44927</v>
      </c>
      <c r="B11" s="13">
        <v>29438.32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29438.32</v>
      </c>
      <c r="H11" s="14">
        <f t="shared" si="4"/>
        <v>0</v>
      </c>
      <c r="I11" s="13">
        <v>27160.433333333331</v>
      </c>
      <c r="J11" s="13">
        <f t="shared" si="5"/>
        <v>108.3867832251081</v>
      </c>
      <c r="K11" s="13">
        <f t="shared" si="6"/>
        <v>108.3867832251081</v>
      </c>
      <c r="L11" s="13">
        <f t="shared" si="7"/>
        <v>0</v>
      </c>
      <c r="M11" s="13"/>
      <c r="N11" s="13"/>
      <c r="O11" s="13"/>
      <c r="P11" s="13"/>
      <c r="R11" s="16">
        <f t="shared" si="8"/>
        <v>44927</v>
      </c>
      <c r="S11" s="17">
        <v>156.05000000000001</v>
      </c>
      <c r="T11" s="17">
        <v>2436.23</v>
      </c>
      <c r="U11" s="17">
        <v>3897.5</v>
      </c>
      <c r="V11" s="17">
        <v>11492.14</v>
      </c>
      <c r="W11" s="17">
        <v>14923.59</v>
      </c>
      <c r="X11" s="17">
        <v>28807.9</v>
      </c>
      <c r="Y11" s="17">
        <v>28835.32</v>
      </c>
      <c r="Z11" s="17">
        <v>29335.32</v>
      </c>
      <c r="AA11" s="17">
        <v>29335.32</v>
      </c>
      <c r="AB11" s="17">
        <v>29335.32</v>
      </c>
      <c r="AC11" s="17">
        <v>29335.32</v>
      </c>
      <c r="AD11" s="17">
        <v>29335.32</v>
      </c>
      <c r="AE11" s="17">
        <v>29335.32</v>
      </c>
      <c r="AF11" s="17">
        <v>29435.32</v>
      </c>
      <c r="AG11" s="17">
        <v>29435.32</v>
      </c>
      <c r="AH11" s="17">
        <v>29435.32</v>
      </c>
      <c r="AI11" s="17">
        <v>29438.32</v>
      </c>
      <c r="AJ11" s="17">
        <v>29438.32</v>
      </c>
      <c r="AK11" s="17">
        <v>29438.32</v>
      </c>
      <c r="AL11" s="17">
        <v>29438.32</v>
      </c>
      <c r="AM11" s="17">
        <v>29438.32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44958</v>
      </c>
      <c r="B12" s="13">
        <v>4462.5599999999986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4462.5599999999986</v>
      </c>
      <c r="H12" s="14">
        <f t="shared" si="4"/>
        <v>0</v>
      </c>
      <c r="I12" s="13">
        <v>26614.09</v>
      </c>
      <c r="J12" s="13">
        <f t="shared" si="5"/>
        <v>16.767659536734108</v>
      </c>
      <c r="K12" s="13">
        <f t="shared" si="6"/>
        <v>16.767659536734108</v>
      </c>
      <c r="L12" s="13">
        <f t="shared" si="7"/>
        <v>0</v>
      </c>
      <c r="M12" s="13"/>
      <c r="N12" s="13"/>
      <c r="O12" s="13"/>
      <c r="P12" s="13"/>
      <c r="R12" s="16">
        <f t="shared" si="8"/>
        <v>44958</v>
      </c>
      <c r="S12" s="17">
        <v>157.49</v>
      </c>
      <c r="T12" s="17">
        <v>2655.45</v>
      </c>
      <c r="U12" s="17">
        <v>3104.98</v>
      </c>
      <c r="V12" s="17">
        <v>3493.62</v>
      </c>
      <c r="W12" s="17">
        <v>3510.76</v>
      </c>
      <c r="X12" s="17">
        <v>3520.76</v>
      </c>
      <c r="Y12" s="17">
        <v>4448.5599999999986</v>
      </c>
      <c r="Z12" s="17">
        <v>4448.5599999999986</v>
      </c>
      <c r="AA12" s="17">
        <v>4448.5599999999986</v>
      </c>
      <c r="AB12" s="17">
        <v>4448.5599999999986</v>
      </c>
      <c r="AC12" s="17">
        <v>4448.5599999999986</v>
      </c>
      <c r="AD12" s="17">
        <v>4448.5599999999986</v>
      </c>
      <c r="AE12" s="17">
        <v>4448.5599999999986</v>
      </c>
      <c r="AF12" s="17">
        <v>4448.5599999999986</v>
      </c>
      <c r="AG12" s="17">
        <v>4448.5599999999986</v>
      </c>
      <c r="AH12" s="17">
        <v>4462.5599999999986</v>
      </c>
      <c r="AI12" s="17">
        <v>4462.5599999999986</v>
      </c>
      <c r="AJ12" s="17">
        <v>4462.5599999999986</v>
      </c>
      <c r="AK12" s="17">
        <v>4462.5599999999986</v>
      </c>
      <c r="AL12" s="17">
        <v>4462.5599999999986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44986</v>
      </c>
      <c r="B13" s="13">
        <v>71939.569999999992</v>
      </c>
      <c r="C13" s="13">
        <f>++'Completion Factors'!J25</f>
        <v>0.99811699876329341</v>
      </c>
      <c r="D13" s="13">
        <f t="shared" si="1"/>
        <v>135.71785616914642</v>
      </c>
      <c r="E13" s="13">
        <f t="shared" si="2"/>
        <v>135.71785616914642</v>
      </c>
      <c r="F13" s="13"/>
      <c r="G13" s="13">
        <f t="shared" si="3"/>
        <v>72075.287856169132</v>
      </c>
      <c r="H13" s="14">
        <f t="shared" si="4"/>
        <v>135.71785616913985</v>
      </c>
      <c r="I13" s="13">
        <v>25974.005833333329</v>
      </c>
      <c r="J13" s="13">
        <f t="shared" si="5"/>
        <v>277.49007341667897</v>
      </c>
      <c r="K13" s="13">
        <f t="shared" si="6"/>
        <v>276.96755926526157</v>
      </c>
      <c r="L13" s="13">
        <f t="shared" si="7"/>
        <v>0.52251415141739699</v>
      </c>
      <c r="M13" s="13"/>
      <c r="N13" s="13"/>
      <c r="O13" s="13"/>
      <c r="P13" s="13"/>
      <c r="R13" s="16">
        <f t="shared" si="8"/>
        <v>44986</v>
      </c>
      <c r="S13" s="17">
        <v>259.31</v>
      </c>
      <c r="T13" s="17">
        <v>3528.58</v>
      </c>
      <c r="U13" s="17">
        <v>5504.98</v>
      </c>
      <c r="V13" s="17">
        <v>8851.4</v>
      </c>
      <c r="W13" s="17">
        <v>8921.5399999999991</v>
      </c>
      <c r="X13" s="17">
        <v>10630.94</v>
      </c>
      <c r="Y13" s="17">
        <v>18635.939999999999</v>
      </c>
      <c r="Z13" s="17">
        <v>20252.04</v>
      </c>
      <c r="AA13" s="17">
        <v>20252.04</v>
      </c>
      <c r="AB13" s="17">
        <v>20252.04</v>
      </c>
      <c r="AC13" s="17">
        <v>20252.04</v>
      </c>
      <c r="AD13" s="17">
        <v>20252.04</v>
      </c>
      <c r="AE13" s="17">
        <v>75686.62999999999</v>
      </c>
      <c r="AF13" s="17">
        <v>71618.569999999992</v>
      </c>
      <c r="AG13" s="17">
        <v>71939.569999999992</v>
      </c>
      <c r="AH13" s="17">
        <v>71939.569999999992</v>
      </c>
      <c r="AI13" s="17">
        <v>71939.569999999992</v>
      </c>
      <c r="AJ13" s="17">
        <v>71939.569999999992</v>
      </c>
      <c r="AK13" s="17">
        <v>71939.569999999992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45017</v>
      </c>
      <c r="B14" s="13">
        <v>42683.420000000013</v>
      </c>
      <c r="C14" s="13">
        <f>++'Completion Factors'!J24</f>
        <v>0.6547345057995807</v>
      </c>
      <c r="D14" s="13">
        <f t="shared" si="1"/>
        <v>22508.531274774767</v>
      </c>
      <c r="E14" s="13">
        <f t="shared" si="2"/>
        <v>22508.531274774767</v>
      </c>
      <c r="F14" s="13"/>
      <c r="G14" s="13">
        <f t="shared" si="3"/>
        <v>65191.951274774779</v>
      </c>
      <c r="H14" s="14">
        <f t="shared" si="4"/>
        <v>22508.531274774767</v>
      </c>
      <c r="I14" s="13">
        <v>25374.62833333333</v>
      </c>
      <c r="J14" s="13">
        <f t="shared" si="5"/>
        <v>256.91785675983874</v>
      </c>
      <c r="K14" s="13">
        <f t="shared" si="6"/>
        <v>168.21298597674047</v>
      </c>
      <c r="L14" s="13">
        <f t="shared" si="7"/>
        <v>88.704870783098272</v>
      </c>
      <c r="M14" s="13"/>
      <c r="N14" s="13"/>
      <c r="O14" s="13"/>
      <c r="P14" s="13"/>
      <c r="R14" s="16">
        <f t="shared" si="8"/>
        <v>45017</v>
      </c>
      <c r="S14" s="17">
        <v>93.94</v>
      </c>
      <c r="T14" s="17">
        <v>2185.9499999999998</v>
      </c>
      <c r="U14" s="17">
        <v>3170.46</v>
      </c>
      <c r="V14" s="17">
        <v>3190.46</v>
      </c>
      <c r="W14" s="17">
        <v>5881.22</v>
      </c>
      <c r="X14" s="17">
        <v>5881.22</v>
      </c>
      <c r="Y14" s="17">
        <v>42634.62</v>
      </c>
      <c r="Z14" s="17">
        <v>42634.62</v>
      </c>
      <c r="AA14" s="17">
        <v>42654.420000000013</v>
      </c>
      <c r="AB14" s="17">
        <v>42654.420000000013</v>
      </c>
      <c r="AC14" s="17">
        <v>42654.420000000013</v>
      </c>
      <c r="AD14" s="17">
        <v>42654.420000000013</v>
      </c>
      <c r="AE14" s="17">
        <v>42654.420000000013</v>
      </c>
      <c r="AF14" s="17">
        <v>42683.420000000013</v>
      </c>
      <c r="AG14" s="17">
        <v>42683.420000000013</v>
      </c>
      <c r="AH14" s="17">
        <v>42683.420000000013</v>
      </c>
      <c r="AI14" s="17">
        <v>42683.420000000013</v>
      </c>
      <c r="AJ14" s="17">
        <v>42683.420000000013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45047</v>
      </c>
      <c r="B15" s="13">
        <v>7260.98</v>
      </c>
      <c r="C15" s="13">
        <f>++'Completion Factors'!J23</f>
        <v>0.65466697242723082</v>
      </c>
      <c r="D15" s="13">
        <f t="shared" si="1"/>
        <v>3830.1247995583594</v>
      </c>
      <c r="E15" s="13">
        <f t="shared" si="2"/>
        <v>3830.1247995583594</v>
      </c>
      <c r="F15" s="13"/>
      <c r="G15" s="13">
        <f t="shared" si="3"/>
        <v>11091.104799558359</v>
      </c>
      <c r="H15" s="14">
        <f t="shared" si="4"/>
        <v>3830.1247995583599</v>
      </c>
      <c r="I15" s="13">
        <v>24674.52916666666</v>
      </c>
      <c r="J15" s="13">
        <f t="shared" si="5"/>
        <v>44.949610688181096</v>
      </c>
      <c r="K15" s="13">
        <f t="shared" si="6"/>
        <v>29.427025541014213</v>
      </c>
      <c r="L15" s="13">
        <f t="shared" si="7"/>
        <v>15.522585147166883</v>
      </c>
      <c r="M15" s="13"/>
      <c r="N15" s="13"/>
      <c r="O15" s="13"/>
      <c r="P15" s="13"/>
      <c r="R15" s="16">
        <f t="shared" si="8"/>
        <v>45047</v>
      </c>
      <c r="S15" s="17">
        <v>662.64</v>
      </c>
      <c r="T15" s="17">
        <v>2862.86</v>
      </c>
      <c r="U15" s="17">
        <v>3570.92</v>
      </c>
      <c r="V15" s="17">
        <v>6625.7099999999991</v>
      </c>
      <c r="W15" s="17">
        <v>6678.7099999999991</v>
      </c>
      <c r="X15" s="17">
        <v>7217.5599999999986</v>
      </c>
      <c r="Y15" s="17">
        <v>7217.5599999999986</v>
      </c>
      <c r="Z15" s="17">
        <v>7217.5599999999986</v>
      </c>
      <c r="AA15" s="17">
        <v>7244.98</v>
      </c>
      <c r="AB15" s="17">
        <v>7244.98</v>
      </c>
      <c r="AC15" s="17">
        <v>7244.98</v>
      </c>
      <c r="AD15" s="17">
        <v>7244.98</v>
      </c>
      <c r="AE15" s="17">
        <v>7260.98</v>
      </c>
      <c r="AF15" s="17">
        <v>7260.98</v>
      </c>
      <c r="AG15" s="17">
        <v>7260.98</v>
      </c>
      <c r="AH15" s="17">
        <v>7260.98</v>
      </c>
      <c r="AI15" s="17">
        <v>7260.98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45078</v>
      </c>
      <c r="B16" s="13">
        <v>3502.11</v>
      </c>
      <c r="C16" s="13">
        <f>++'Completion Factors'!J22</f>
        <v>0.65465786640279955</v>
      </c>
      <c r="D16" s="13">
        <f t="shared" si="1"/>
        <v>1847.4171037424803</v>
      </c>
      <c r="E16" s="13">
        <f t="shared" si="2"/>
        <v>1847.4171037424803</v>
      </c>
      <c r="F16" s="13"/>
      <c r="G16" s="13">
        <f t="shared" si="3"/>
        <v>5349.5271037424809</v>
      </c>
      <c r="H16" s="14">
        <f t="shared" si="4"/>
        <v>1847.4171037424808</v>
      </c>
      <c r="I16" s="13">
        <v>24313.241666666669</v>
      </c>
      <c r="J16" s="13">
        <f t="shared" si="5"/>
        <v>22.002525114027289</v>
      </c>
      <c r="K16" s="13">
        <f t="shared" si="6"/>
        <v>14.404126146623121</v>
      </c>
      <c r="L16" s="13">
        <f t="shared" si="7"/>
        <v>7.5983989674041688</v>
      </c>
      <c r="M16" s="13"/>
      <c r="N16" s="13"/>
      <c r="O16" s="13"/>
      <c r="P16" s="13"/>
      <c r="R16" s="16">
        <f t="shared" si="8"/>
        <v>45078</v>
      </c>
      <c r="S16" s="17">
        <v>71.86</v>
      </c>
      <c r="T16" s="17">
        <v>901.87</v>
      </c>
      <c r="U16" s="17">
        <v>991.01</v>
      </c>
      <c r="V16" s="17">
        <v>1001.01</v>
      </c>
      <c r="W16" s="17">
        <v>1001.01</v>
      </c>
      <c r="X16" s="17">
        <v>1886.01</v>
      </c>
      <c r="Y16" s="17">
        <v>1886.01</v>
      </c>
      <c r="Z16" s="17">
        <v>3502.11</v>
      </c>
      <c r="AA16" s="17">
        <v>3502.11</v>
      </c>
      <c r="AB16" s="17">
        <v>3502.11</v>
      </c>
      <c r="AC16" s="17">
        <v>3502.11</v>
      </c>
      <c r="AD16" s="17">
        <v>3502.11</v>
      </c>
      <c r="AE16" s="17">
        <v>3502.11</v>
      </c>
      <c r="AF16" s="17">
        <v>3502.11</v>
      </c>
      <c r="AG16" s="17">
        <v>3502.11</v>
      </c>
      <c r="AH16" s="17">
        <v>3502.11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45108</v>
      </c>
      <c r="B17" s="13">
        <v>2314.85</v>
      </c>
      <c r="C17" s="13">
        <f>++'Completion Factors'!J21</f>
        <v>0.64994152308881692</v>
      </c>
      <c r="D17" s="13">
        <f t="shared" si="1"/>
        <v>1246.7781123242946</v>
      </c>
      <c r="E17" s="13">
        <f t="shared" si="2"/>
        <v>1246.7781123242946</v>
      </c>
      <c r="F17" s="13"/>
      <c r="G17" s="13">
        <f t="shared" si="3"/>
        <v>3561.6281123242943</v>
      </c>
      <c r="H17" s="14">
        <f t="shared" si="4"/>
        <v>1246.7781123242944</v>
      </c>
      <c r="I17" s="13">
        <v>24142.316666666669</v>
      </c>
      <c r="J17" s="13">
        <f t="shared" si="5"/>
        <v>14.752636051874173</v>
      </c>
      <c r="K17" s="13">
        <f t="shared" si="6"/>
        <v>9.5883507451300929</v>
      </c>
      <c r="L17" s="13">
        <f t="shared" si="7"/>
        <v>5.1642853067440804</v>
      </c>
      <c r="M17" s="13"/>
      <c r="N17" s="13"/>
      <c r="O17" s="13"/>
      <c r="P17" s="13"/>
      <c r="R17" s="16">
        <f t="shared" si="8"/>
        <v>45108</v>
      </c>
      <c r="S17" s="17">
        <v>41.02</v>
      </c>
      <c r="T17" s="17">
        <v>565.08000000000004</v>
      </c>
      <c r="U17" s="17">
        <v>847.57</v>
      </c>
      <c r="V17" s="17">
        <v>867.43000000000006</v>
      </c>
      <c r="W17" s="17">
        <v>2287.4299999999998</v>
      </c>
      <c r="X17" s="17">
        <v>2287.4299999999998</v>
      </c>
      <c r="Y17" s="17">
        <v>2287.4299999999998</v>
      </c>
      <c r="Z17" s="17">
        <v>2314.85</v>
      </c>
      <c r="AA17" s="17">
        <v>2314.85</v>
      </c>
      <c r="AB17" s="17">
        <v>2314.85</v>
      </c>
      <c r="AC17" s="17">
        <v>2314.85</v>
      </c>
      <c r="AD17" s="17">
        <v>2314.85</v>
      </c>
      <c r="AE17" s="17">
        <v>2314.85</v>
      </c>
      <c r="AF17" s="17">
        <v>2314.85</v>
      </c>
      <c r="AG17" s="17">
        <v>2314.85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45139</v>
      </c>
      <c r="B18" s="13">
        <v>207169.74</v>
      </c>
      <c r="C18" s="13">
        <f>++'Completion Factors'!J20</f>
        <v>0.64899283886415393</v>
      </c>
      <c r="D18" s="13">
        <f t="shared" si="1"/>
        <v>112047.55731653389</v>
      </c>
      <c r="E18" s="13">
        <f t="shared" si="2"/>
        <v>112047.55731653389</v>
      </c>
      <c r="F18" s="13"/>
      <c r="G18" s="13">
        <f t="shared" si="3"/>
        <v>319217.29731653386</v>
      </c>
      <c r="H18" s="14">
        <f t="shared" si="4"/>
        <v>112047.55731653387</v>
      </c>
      <c r="I18" s="13">
        <v>23964.32166666667</v>
      </c>
      <c r="J18" s="13">
        <f t="shared" si="5"/>
        <v>1332.0522973973898</v>
      </c>
      <c r="K18" s="13">
        <f t="shared" si="6"/>
        <v>864.49240200345037</v>
      </c>
      <c r="L18" s="13">
        <f t="shared" si="7"/>
        <v>467.55989539393943</v>
      </c>
      <c r="M18" s="13"/>
      <c r="N18" s="13"/>
      <c r="O18" s="13"/>
      <c r="P18" s="13"/>
      <c r="R18" s="16">
        <f t="shared" si="8"/>
        <v>45139</v>
      </c>
      <c r="S18" s="17">
        <v>224.75</v>
      </c>
      <c r="T18" s="17">
        <v>838.93999999999994</v>
      </c>
      <c r="U18" s="17">
        <v>884.34999999999991</v>
      </c>
      <c r="V18" s="17">
        <v>964.34999999999991</v>
      </c>
      <c r="W18" s="17">
        <v>1164.3499999999999</v>
      </c>
      <c r="X18" s="17">
        <v>2092.84</v>
      </c>
      <c r="Y18" s="17">
        <v>207142.32</v>
      </c>
      <c r="Z18" s="17">
        <v>207142.32</v>
      </c>
      <c r="AA18" s="17">
        <v>207142.32</v>
      </c>
      <c r="AB18" s="17">
        <v>207142.32</v>
      </c>
      <c r="AC18" s="17">
        <v>207169.74</v>
      </c>
      <c r="AD18" s="17">
        <v>207169.74</v>
      </c>
      <c r="AE18" s="17">
        <v>207169.74</v>
      </c>
      <c r="AF18" s="17">
        <v>207169.74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45170</v>
      </c>
      <c r="B19" s="13">
        <v>2840.99</v>
      </c>
      <c r="C19" s="13">
        <f>++'Completion Factors'!J19</f>
        <v>0.65260307268788642</v>
      </c>
      <c r="D19" s="13">
        <f t="shared" si="1"/>
        <v>1512.329987138231</v>
      </c>
      <c r="E19" s="13">
        <f t="shared" si="2"/>
        <v>1512.329987138231</v>
      </c>
      <c r="F19" s="13"/>
      <c r="G19" s="13">
        <f t="shared" si="3"/>
        <v>4353.3199871382312</v>
      </c>
      <c r="H19" s="14">
        <f t="shared" si="4"/>
        <v>1512.3299871382314</v>
      </c>
      <c r="I19" s="13">
        <v>23798.84</v>
      </c>
      <c r="J19" s="13">
        <f t="shared" si="5"/>
        <v>18.292152000426203</v>
      </c>
      <c r="K19" s="13">
        <f t="shared" si="6"/>
        <v>11.937514601552007</v>
      </c>
      <c r="L19" s="13">
        <f t="shared" si="7"/>
        <v>6.3546373988741962</v>
      </c>
      <c r="M19" s="13">
        <f t="shared" ref="M19:M31" si="9">SUM(G8:G19)/SUM(I8:I19)*100</f>
        <v>213.55815456265344</v>
      </c>
      <c r="N19" s="18"/>
      <c r="O19" s="13"/>
      <c r="P19" s="13"/>
      <c r="R19" s="16">
        <f t="shared" si="8"/>
        <v>45170</v>
      </c>
      <c r="S19" s="17">
        <v>78.02000000000001</v>
      </c>
      <c r="T19" s="17">
        <v>1138.3800000000001</v>
      </c>
      <c r="U19" s="17">
        <v>1138.3800000000001</v>
      </c>
      <c r="V19" s="17">
        <v>1177</v>
      </c>
      <c r="W19" s="17">
        <v>1194.57</v>
      </c>
      <c r="X19" s="17">
        <v>2794.57</v>
      </c>
      <c r="Y19" s="17">
        <v>2794.57</v>
      </c>
      <c r="Z19" s="17">
        <v>2794.57</v>
      </c>
      <c r="AA19" s="17">
        <v>2813.57</v>
      </c>
      <c r="AB19" s="17">
        <v>2840.99</v>
      </c>
      <c r="AC19" s="17">
        <v>2840.99</v>
      </c>
      <c r="AD19" s="17">
        <v>2840.99</v>
      </c>
      <c r="AE19" s="17">
        <v>2840.99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45200</v>
      </c>
      <c r="B20" s="13">
        <v>3749.46</v>
      </c>
      <c r="C20" s="13">
        <f>++'Completion Factors'!J18</f>
        <v>0.56883249994594332</v>
      </c>
      <c r="D20" s="13">
        <f t="shared" si="1"/>
        <v>2842.0410136662631</v>
      </c>
      <c r="E20" s="13">
        <f t="shared" si="2"/>
        <v>2842.0410136662631</v>
      </c>
      <c r="F20" s="13"/>
      <c r="G20" s="13">
        <f t="shared" si="3"/>
        <v>6591.5010136662631</v>
      </c>
      <c r="H20" s="14">
        <f t="shared" si="4"/>
        <v>2842.0410136662631</v>
      </c>
      <c r="I20" s="13">
        <v>23172.67083333333</v>
      </c>
      <c r="J20" s="13">
        <f t="shared" si="5"/>
        <v>28.445150155866141</v>
      </c>
      <c r="K20" s="13">
        <f t="shared" si="6"/>
        <v>16.180525874499075</v>
      </c>
      <c r="L20" s="13">
        <f t="shared" si="7"/>
        <v>12.264624281367066</v>
      </c>
      <c r="M20" s="13">
        <f t="shared" si="9"/>
        <v>183.20999390377915</v>
      </c>
      <c r="N20" s="18">
        <f t="shared" ref="N20:N31" si="10">J20/J8</f>
        <v>7.3457614058851012E-2</v>
      </c>
      <c r="O20" s="18">
        <f t="shared" ref="O20:O31" si="11">I20/I8</f>
        <v>0.81229173803415033</v>
      </c>
      <c r="P20" s="13"/>
      <c r="R20" s="16">
        <f t="shared" si="8"/>
        <v>45200</v>
      </c>
      <c r="S20" s="17">
        <v>78.11</v>
      </c>
      <c r="T20" s="17">
        <v>303.38</v>
      </c>
      <c r="U20" s="17">
        <v>422.01</v>
      </c>
      <c r="V20" s="17">
        <v>512.88</v>
      </c>
      <c r="W20" s="17">
        <v>3512.88</v>
      </c>
      <c r="X20" s="17">
        <v>3512.88</v>
      </c>
      <c r="Y20" s="17">
        <v>3512.88</v>
      </c>
      <c r="Z20" s="17">
        <v>3518.88</v>
      </c>
      <c r="AA20" s="17">
        <v>3749.46</v>
      </c>
      <c r="AB20" s="17">
        <v>3749.46</v>
      </c>
      <c r="AC20" s="17">
        <v>3749.46</v>
      </c>
      <c r="AD20" s="17">
        <v>3749.46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45231</v>
      </c>
      <c r="B21" s="13">
        <v>1951.2</v>
      </c>
      <c r="C21" s="13">
        <f>++'Completion Factors'!J17</f>
        <v>0.56862943318506154</v>
      </c>
      <c r="D21" s="13">
        <f t="shared" si="1"/>
        <v>1480.2087279491534</v>
      </c>
      <c r="E21" s="13">
        <f t="shared" si="2"/>
        <v>1480.2087279491534</v>
      </c>
      <c r="F21" s="13"/>
      <c r="G21" s="13">
        <f t="shared" si="3"/>
        <v>3431.4087279491532</v>
      </c>
      <c r="H21" s="14">
        <f t="shared" si="4"/>
        <v>1480.2087279491532</v>
      </c>
      <c r="I21" s="13">
        <v>22582.26416666666</v>
      </c>
      <c r="J21" s="13">
        <f t="shared" si="5"/>
        <v>15.195149178239639</v>
      </c>
      <c r="K21" s="13">
        <f t="shared" si="6"/>
        <v>8.6404090643848583</v>
      </c>
      <c r="L21" s="13">
        <f t="shared" si="7"/>
        <v>6.5547401138547805</v>
      </c>
      <c r="M21" s="13">
        <f t="shared" si="9"/>
        <v>179.47520527078564</v>
      </c>
      <c r="N21" s="18">
        <f t="shared" si="10"/>
        <v>0.17363453127257247</v>
      </c>
      <c r="O21" s="18">
        <f t="shared" si="11"/>
        <v>0.80737604217145564</v>
      </c>
      <c r="P21" s="13"/>
      <c r="R21" s="16">
        <f t="shared" si="8"/>
        <v>45231</v>
      </c>
      <c r="S21" s="17"/>
      <c r="T21" s="17">
        <v>74.48</v>
      </c>
      <c r="U21" s="17">
        <v>1923.78</v>
      </c>
      <c r="V21" s="17">
        <v>1923.78</v>
      </c>
      <c r="W21" s="17">
        <v>1923.78</v>
      </c>
      <c r="X21" s="17">
        <v>1923.78</v>
      </c>
      <c r="Y21" s="17">
        <v>1923.78</v>
      </c>
      <c r="Z21" s="17">
        <v>1923.78</v>
      </c>
      <c r="AA21" s="17">
        <v>1951.2</v>
      </c>
      <c r="AB21" s="17">
        <v>1951.2</v>
      </c>
      <c r="AC21" s="17">
        <v>1951.2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45261</v>
      </c>
      <c r="B22" s="13">
        <v>29091.06</v>
      </c>
      <c r="C22" s="13">
        <f>++'Completion Factors'!J16</f>
        <v>0.56858326123680603</v>
      </c>
      <c r="D22" s="13">
        <f t="shared" si="1"/>
        <v>22073.056116819746</v>
      </c>
      <c r="E22" s="13">
        <f t="shared" si="2"/>
        <v>22073.056116819746</v>
      </c>
      <c r="F22" s="13"/>
      <c r="G22" s="13">
        <f t="shared" si="3"/>
        <v>51164.116116819743</v>
      </c>
      <c r="H22" s="14">
        <f t="shared" si="4"/>
        <v>22073.056116819742</v>
      </c>
      <c r="I22" s="13">
        <v>22313.555833333328</v>
      </c>
      <c r="J22" s="13">
        <f t="shared" si="5"/>
        <v>229.29611263655127</v>
      </c>
      <c r="K22" s="13">
        <f t="shared" si="6"/>
        <v>130.37393151181234</v>
      </c>
      <c r="L22" s="13">
        <f t="shared" si="7"/>
        <v>98.922181124738927</v>
      </c>
      <c r="M22" s="13">
        <f t="shared" si="9"/>
        <v>195.83733377831015</v>
      </c>
      <c r="N22" s="18">
        <f t="shared" si="10"/>
        <v>5.1372118018865809</v>
      </c>
      <c r="O22" s="18">
        <f t="shared" si="11"/>
        <v>0.81314541407079788</v>
      </c>
      <c r="P22" s="13"/>
      <c r="R22" s="16">
        <f t="shared" si="8"/>
        <v>45261</v>
      </c>
      <c r="S22" s="17"/>
      <c r="T22" s="17">
        <v>399.96</v>
      </c>
      <c r="U22" s="17">
        <v>27418.06</v>
      </c>
      <c r="V22" s="17">
        <v>27418.06</v>
      </c>
      <c r="W22" s="17">
        <v>27418.06</v>
      </c>
      <c r="X22" s="17">
        <v>27421.06</v>
      </c>
      <c r="Y22" s="17">
        <v>27611.08</v>
      </c>
      <c r="Z22" s="17">
        <v>27612.76</v>
      </c>
      <c r="AA22" s="17">
        <v>29091.06</v>
      </c>
      <c r="AB22" s="17">
        <v>29091.06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45292</v>
      </c>
      <c r="B23" s="13">
        <v>2871.55</v>
      </c>
      <c r="C23" s="13">
        <f>++'Completion Factors'!J15</f>
        <v>0.56853928563158929</v>
      </c>
      <c r="D23" s="13">
        <f t="shared" si="1"/>
        <v>2179.2003572246558</v>
      </c>
      <c r="E23" s="13">
        <f t="shared" si="2"/>
        <v>2179.2003572246558</v>
      </c>
      <c r="F23" s="13"/>
      <c r="G23" s="13">
        <f t="shared" si="3"/>
        <v>5050.750357224656</v>
      </c>
      <c r="H23" s="14">
        <f t="shared" si="4"/>
        <v>2179.2003572246558</v>
      </c>
      <c r="I23" s="13">
        <v>21819.679166666661</v>
      </c>
      <c r="J23" s="13">
        <f t="shared" si="5"/>
        <v>23.147683880432815</v>
      </c>
      <c r="K23" s="13">
        <f t="shared" si="6"/>
        <v>13.160367657407127</v>
      </c>
      <c r="L23" s="13">
        <f t="shared" si="7"/>
        <v>9.9873162230256884</v>
      </c>
      <c r="M23" s="13">
        <f t="shared" si="9"/>
        <v>191.01355487206857</v>
      </c>
      <c r="N23" s="18">
        <f t="shared" si="10"/>
        <v>0.21356555837954411</v>
      </c>
      <c r="O23" s="18">
        <f t="shared" si="11"/>
        <v>0.80336270408056809</v>
      </c>
      <c r="P23" s="13"/>
      <c r="R23" s="16">
        <f t="shared" si="8"/>
        <v>45292</v>
      </c>
      <c r="S23" s="17">
        <v>100.33</v>
      </c>
      <c r="T23" s="17">
        <v>622.88000000000011</v>
      </c>
      <c r="U23" s="17">
        <v>822.88000000000011</v>
      </c>
      <c r="V23" s="17">
        <v>828.94</v>
      </c>
      <c r="W23" s="17">
        <v>2505.69</v>
      </c>
      <c r="X23" s="17">
        <v>2871.55</v>
      </c>
      <c r="Y23" s="17">
        <v>2871.55</v>
      </c>
      <c r="Z23" s="17">
        <v>2871.55</v>
      </c>
      <c r="AA23" s="17">
        <v>2871.55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45323</v>
      </c>
      <c r="B24" s="13">
        <v>1558.32</v>
      </c>
      <c r="C24" s="13">
        <f>++'Completion Factors'!J14</f>
        <v>0.56541522894802454</v>
      </c>
      <c r="D24" s="13">
        <f t="shared" si="1"/>
        <v>1197.7430139009707</v>
      </c>
      <c r="E24" s="13">
        <f t="shared" si="2"/>
        <v>1197.7430139009707</v>
      </c>
      <c r="F24" s="19">
        <v>0</v>
      </c>
      <c r="G24" s="13">
        <f t="shared" si="3"/>
        <v>2756.0630139009709</v>
      </c>
      <c r="H24" s="14">
        <f t="shared" si="4"/>
        <v>1197.7430139009709</v>
      </c>
      <c r="I24" s="13">
        <v>21537.366666666661</v>
      </c>
      <c r="J24" s="13">
        <f t="shared" si="5"/>
        <v>12.796657347002983</v>
      </c>
      <c r="K24" s="13">
        <f t="shared" si="6"/>
        <v>7.2354249436251115</v>
      </c>
      <c r="L24" s="13">
        <f t="shared" si="7"/>
        <v>5.5612324033778711</v>
      </c>
      <c r="M24" s="13">
        <f t="shared" si="9"/>
        <v>193.83049194715485</v>
      </c>
      <c r="N24" s="18">
        <f t="shared" si="10"/>
        <v>0.76317492724422464</v>
      </c>
      <c r="O24" s="18">
        <f t="shared" si="11"/>
        <v>0.80924678118495363</v>
      </c>
      <c r="P24" s="13"/>
      <c r="R24" s="16">
        <f t="shared" si="8"/>
        <v>45323</v>
      </c>
      <c r="S24" s="17">
        <v>105.41</v>
      </c>
      <c r="T24" s="17">
        <v>105.41</v>
      </c>
      <c r="U24" s="17">
        <v>111.42</v>
      </c>
      <c r="V24" s="17">
        <v>111.42</v>
      </c>
      <c r="W24" s="17">
        <v>1266.02</v>
      </c>
      <c r="X24" s="17">
        <v>1480.46</v>
      </c>
      <c r="Y24" s="17">
        <v>1531.5</v>
      </c>
      <c r="Z24" s="17">
        <v>1558.32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45352</v>
      </c>
      <c r="B25" s="13">
        <v>887.13</v>
      </c>
      <c r="C25" s="13">
        <f>++'Completion Factors'!J13</f>
        <v>0.55965495722330971</v>
      </c>
      <c r="D25" s="13">
        <f t="shared" si="1"/>
        <v>698.00739322784796</v>
      </c>
      <c r="E25" s="13">
        <f t="shared" si="2"/>
        <v>698.00739322784796</v>
      </c>
      <c r="F25" s="19">
        <v>0</v>
      </c>
      <c r="G25" s="13">
        <f t="shared" si="3"/>
        <v>1585.137393227848</v>
      </c>
      <c r="H25" s="14">
        <f t="shared" si="4"/>
        <v>698.00739322784796</v>
      </c>
      <c r="I25" s="13">
        <v>21386.118333333339</v>
      </c>
      <c r="J25" s="13">
        <f t="shared" si="5"/>
        <v>7.4119920619591051</v>
      </c>
      <c r="K25" s="13">
        <f t="shared" si="6"/>
        <v>4.1481581003752339</v>
      </c>
      <c r="L25" s="13">
        <f t="shared" si="7"/>
        <v>3.2638339615838712</v>
      </c>
      <c r="M25" s="13">
        <f t="shared" si="9"/>
        <v>171.75885344327807</v>
      </c>
      <c r="N25" s="18">
        <f t="shared" si="10"/>
        <v>2.6710836790292174E-2</v>
      </c>
      <c r="O25" s="18">
        <f t="shared" si="11"/>
        <v>0.82336619428520352</v>
      </c>
      <c r="P25" s="13"/>
      <c r="R25" s="16">
        <f t="shared" si="8"/>
        <v>45352</v>
      </c>
      <c r="S25" s="17"/>
      <c r="T25" s="17"/>
      <c r="U25" s="17"/>
      <c r="V25" s="17">
        <v>541.92999999999995</v>
      </c>
      <c r="W25" s="17">
        <v>864.25</v>
      </c>
      <c r="X25" s="17">
        <v>864.25</v>
      </c>
      <c r="Y25" s="17">
        <v>887.13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45383</v>
      </c>
      <c r="B26" s="13">
        <v>398.78</v>
      </c>
      <c r="C26" s="13">
        <f>++'Completion Factors'!J12</f>
        <v>0.11151171180257841</v>
      </c>
      <c r="D26" s="13">
        <f t="shared" si="1"/>
        <v>3177.346610862226</v>
      </c>
      <c r="E26" s="13">
        <f t="shared" si="2"/>
        <v>3177.346610862226</v>
      </c>
      <c r="F26" s="19">
        <v>0</v>
      </c>
      <c r="G26" s="13">
        <f t="shared" si="3"/>
        <v>3576.1266108622258</v>
      </c>
      <c r="H26" s="14">
        <f t="shared" si="4"/>
        <v>3177.346610862226</v>
      </c>
      <c r="I26" s="13">
        <v>21237.958333333328</v>
      </c>
      <c r="J26" s="13">
        <f t="shared" si="5"/>
        <v>16.838372854557473</v>
      </c>
      <c r="K26" s="13">
        <f t="shared" si="6"/>
        <v>1.8776757809817726</v>
      </c>
      <c r="L26" s="13">
        <f t="shared" si="7"/>
        <v>14.960697073575702</v>
      </c>
      <c r="M26" s="13">
        <f t="shared" si="9"/>
        <v>151.93265129875778</v>
      </c>
      <c r="N26" s="18">
        <f t="shared" si="10"/>
        <v>6.5539908618720971E-2</v>
      </c>
      <c r="O26" s="18">
        <f t="shared" si="11"/>
        <v>0.83697613436308449</v>
      </c>
      <c r="P26" s="13"/>
      <c r="R26" s="16">
        <f t="shared" si="8"/>
        <v>45383</v>
      </c>
      <c r="S26" s="17"/>
      <c r="T26" s="17"/>
      <c r="U26" s="17">
        <v>361.23</v>
      </c>
      <c r="V26" s="17">
        <v>398.78</v>
      </c>
      <c r="W26" s="17">
        <v>398.78</v>
      </c>
      <c r="X26" s="17">
        <v>398.78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45413</v>
      </c>
      <c r="B27" s="13">
        <v>436.78</v>
      </c>
      <c r="C27" s="13">
        <f>++'Completion Factors'!J11</f>
        <v>0.10227397349451579</v>
      </c>
      <c r="D27" s="13">
        <f t="shared" si="1"/>
        <v>3833.9057382775036</v>
      </c>
      <c r="E27" s="13">
        <f t="shared" si="2"/>
        <v>3833.9057382775036</v>
      </c>
      <c r="F27" s="19">
        <v>0</v>
      </c>
      <c r="G27" s="13">
        <f t="shared" si="3"/>
        <v>4270.6857382775033</v>
      </c>
      <c r="H27" s="14">
        <f t="shared" si="4"/>
        <v>3833.9057382775036</v>
      </c>
      <c r="I27" s="13">
        <v>21061.721666666672</v>
      </c>
      <c r="J27" s="13">
        <f t="shared" si="5"/>
        <v>20.277002069761956</v>
      </c>
      <c r="K27" s="13">
        <f t="shared" si="6"/>
        <v>2.0738095722310761</v>
      </c>
      <c r="L27" s="13">
        <f t="shared" si="7"/>
        <v>18.203192497530878</v>
      </c>
      <c r="M27" s="13">
        <f t="shared" si="9"/>
        <v>151.44196299656784</v>
      </c>
      <c r="N27" s="18">
        <f t="shared" si="10"/>
        <v>0.45110517664824901</v>
      </c>
      <c r="O27" s="18">
        <f t="shared" si="11"/>
        <v>0.8535815019773263</v>
      </c>
      <c r="P27" s="13"/>
      <c r="R27" s="16">
        <f t="shared" si="8"/>
        <v>45413</v>
      </c>
      <c r="S27" s="17"/>
      <c r="T27" s="17">
        <v>258.18</v>
      </c>
      <c r="U27" s="17">
        <v>261.19</v>
      </c>
      <c r="V27" s="17">
        <v>436.78</v>
      </c>
      <c r="W27" s="17">
        <v>436.78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45444</v>
      </c>
      <c r="B28" s="13">
        <v>1592.6</v>
      </c>
      <c r="C28" s="13">
        <f>++'Completion Factors'!J10</f>
        <v>8.4153076564325593E-2</v>
      </c>
      <c r="D28" s="13">
        <f t="shared" si="1"/>
        <v>17332.435958520611</v>
      </c>
      <c r="E28" s="13">
        <f t="shared" si="2"/>
        <v>17332.435958520611</v>
      </c>
      <c r="F28" s="19">
        <v>0</v>
      </c>
      <c r="G28" s="13">
        <f t="shared" si="3"/>
        <v>18925.03595852061</v>
      </c>
      <c r="H28" s="14">
        <f t="shared" si="4"/>
        <v>17332.435958520611</v>
      </c>
      <c r="I28" s="13">
        <v>20916.384999999998</v>
      </c>
      <c r="J28" s="13">
        <f t="shared" si="5"/>
        <v>90.479477971554886</v>
      </c>
      <c r="K28" s="13">
        <f t="shared" si="6"/>
        <v>7.6141264372404702</v>
      </c>
      <c r="L28" s="13">
        <f t="shared" si="7"/>
        <v>82.865351534314414</v>
      </c>
      <c r="M28" s="13">
        <f t="shared" si="9"/>
        <v>158.42869528185511</v>
      </c>
      <c r="N28" s="18">
        <f t="shared" si="10"/>
        <v>4.1122315508173841</v>
      </c>
      <c r="O28" s="18">
        <f t="shared" si="11"/>
        <v>0.86028779242038533</v>
      </c>
      <c r="P28" s="20"/>
      <c r="R28" s="16">
        <f t="shared" si="8"/>
        <v>45444</v>
      </c>
      <c r="S28" s="17">
        <v>284.31</v>
      </c>
      <c r="T28" s="17">
        <v>722.42000000000007</v>
      </c>
      <c r="U28" s="17">
        <v>1503.3</v>
      </c>
      <c r="V28" s="17">
        <v>1592.6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45474</v>
      </c>
      <c r="B29" s="13">
        <v>2801.39</v>
      </c>
      <c r="C29" s="13">
        <f>++'Completion Factors'!J9</f>
        <v>8.2903857441844392E-2</v>
      </c>
      <c r="D29" s="13">
        <f t="shared" si="1"/>
        <v>30989.438152539537</v>
      </c>
      <c r="E29" s="13">
        <f t="shared" si="2"/>
        <v>30989.438152539537</v>
      </c>
      <c r="F29" s="13">
        <f>ROUND(+I29*J29/100,0)-D29-B29</f>
        <v>-17162.828152539536</v>
      </c>
      <c r="G29" s="13">
        <f t="shared" si="3"/>
        <v>16628</v>
      </c>
      <c r="H29" s="14">
        <f t="shared" si="4"/>
        <v>13826.61</v>
      </c>
      <c r="I29" s="13">
        <v>20785.004166666669</v>
      </c>
      <c r="J29" s="19">
        <v>80</v>
      </c>
      <c r="K29" s="13">
        <f t="shared" si="6"/>
        <v>13.477938120852754</v>
      </c>
      <c r="L29" s="13">
        <f t="shared" si="7"/>
        <v>66.522061879147245</v>
      </c>
      <c r="M29" s="13">
        <f t="shared" si="9"/>
        <v>165.37767259324247</v>
      </c>
      <c r="N29" s="18">
        <f t="shared" si="10"/>
        <v>5.4227596829948777</v>
      </c>
      <c r="O29" s="18">
        <f t="shared" si="11"/>
        <v>0.86093660578003084</v>
      </c>
      <c r="P29" s="13"/>
      <c r="R29" s="16">
        <f t="shared" si="8"/>
        <v>45474</v>
      </c>
      <c r="S29" s="17">
        <v>205.83</v>
      </c>
      <c r="T29" s="17">
        <v>2677.97</v>
      </c>
      <c r="U29" s="17">
        <v>2801.39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45505</v>
      </c>
      <c r="B30" s="13">
        <v>956.43</v>
      </c>
      <c r="C30" s="13">
        <f>++'Completion Factors'!J8</f>
        <v>1.5879613832085509E-2</v>
      </c>
      <c r="D30" s="13">
        <f t="shared" si="1"/>
        <v>59273.624087807104</v>
      </c>
      <c r="E30" s="13">
        <f t="shared" si="2"/>
        <v>59273.624087807104</v>
      </c>
      <c r="F30" s="13">
        <f>ROUND(+I30*J30/100,0)-D30-B30</f>
        <v>-47838.054087807104</v>
      </c>
      <c r="G30" s="13">
        <f t="shared" si="3"/>
        <v>12392</v>
      </c>
      <c r="H30" s="14">
        <f t="shared" si="4"/>
        <v>11435.57</v>
      </c>
      <c r="I30" s="13">
        <v>20653.009999999998</v>
      </c>
      <c r="J30" s="19">
        <v>60</v>
      </c>
      <c r="K30" s="13">
        <f t="shared" si="6"/>
        <v>4.6309472565984331</v>
      </c>
      <c r="L30" s="13">
        <f t="shared" si="7"/>
        <v>55.369052743401568</v>
      </c>
      <c r="M30" s="13">
        <f t="shared" si="9"/>
        <v>50.035158932108125</v>
      </c>
      <c r="N30" s="18">
        <f t="shared" si="10"/>
        <v>4.5043276541942151E-2</v>
      </c>
      <c r="O30" s="18">
        <f t="shared" si="11"/>
        <v>0.8618232674087094</v>
      </c>
      <c r="P30" s="13"/>
      <c r="R30" s="16">
        <f t="shared" si="8"/>
        <v>45505</v>
      </c>
      <c r="S30" s="17">
        <v>30.61</v>
      </c>
      <c r="T30" s="17">
        <v>956.43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45536</v>
      </c>
      <c r="B31" s="13">
        <v>27.45</v>
      </c>
      <c r="C31" s="13">
        <f>+'Completion Factors'!J7</f>
        <v>2.1473791818245672E-3</v>
      </c>
      <c r="D31" s="13">
        <f t="shared" si="1"/>
        <v>12755.574177721846</v>
      </c>
      <c r="E31" s="13">
        <f t="shared" si="2"/>
        <v>12755.574177721846</v>
      </c>
      <c r="F31" s="13">
        <f>ROUND(+I31*J31/100,0)-D31-B31</f>
        <v>-469.02417772184634</v>
      </c>
      <c r="G31" s="13">
        <f t="shared" si="3"/>
        <v>12314</v>
      </c>
      <c r="H31" s="14">
        <f t="shared" si="4"/>
        <v>12286.55</v>
      </c>
      <c r="I31" s="13">
        <v>20523.284166666672</v>
      </c>
      <c r="J31" s="19">
        <v>60</v>
      </c>
      <c r="K31" s="13">
        <f t="shared" si="6"/>
        <v>0.13375052344002283</v>
      </c>
      <c r="L31" s="13">
        <f t="shared" si="7"/>
        <v>59.866249476559979</v>
      </c>
      <c r="M31" s="13">
        <f t="shared" si="9"/>
        <v>53.756096219282469</v>
      </c>
      <c r="N31" s="18">
        <f t="shared" si="10"/>
        <v>3.2800952014067022</v>
      </c>
      <c r="O31" s="18">
        <f t="shared" si="11"/>
        <v>0.86236489537585326</v>
      </c>
      <c r="P31" s="13"/>
      <c r="R31" s="16">
        <f t="shared" si="8"/>
        <v>45536</v>
      </c>
      <c r="S31" s="17">
        <v>27.45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235491.13138069009</v>
      </c>
      <c r="I33" s="13"/>
      <c r="J33" s="22">
        <f>SUM(G20:G31)/SUM(I20:I31)</f>
        <v>0.53756096219282468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253152.96623424185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