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Process Results _06.2024\"/>
    </mc:Choice>
  </mc:AlternateContent>
  <xr:revisionPtr revIDLastSave="0" documentId="8_{E20392A8-9FD5-49BA-AA69-3C03EE07B93B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<sst xmlns="http://schemas.openxmlformats.org/spreadsheetml/2006/main" count="137" uniqueCount="65">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</sst>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0.37600013822766631</c:v>
                </c:pt>
                <c:pt idx="1">
                  <c:v>0.37600013822766631</c:v>
                </c:pt>
                <c:pt idx="2">
                  <c:v>0.69876753507629108</c:v>
                </c:pt>
                <c:pt idx="3">
                  <c:v>0.74714363678371554</c:v>
                </c:pt>
                <c:pt idx="4">
                  <c:v>0.80314739022274806</c:v>
                </c:pt>
                <c:pt idx="5">
                  <c:v>0.80321052553057726</c:v>
                </c:pt>
                <c:pt idx="6">
                  <c:v>0.85195115063553029</c:v>
                </c:pt>
                <c:pt idx="7">
                  <c:v>0.8886458027983446</c:v>
                </c:pt>
                <c:pt idx="8">
                  <c:v>0.90564747427786274</c:v>
                </c:pt>
                <c:pt idx="9">
                  <c:v>0.90826522995635695</c:v>
                </c:pt>
                <c:pt idx="10">
                  <c:v>0.92419908005650198</c:v>
                </c:pt>
                <c:pt idx="11">
                  <c:v>0.94364027079961232</c:v>
                </c:pt>
                <c:pt idx="12">
                  <c:v>0.96158642940823158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30-47B0-B52E-0ACAEC6E0105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0.39704626505054552</c:v>
                </c:pt>
                <c:pt idx="1">
                  <c:v>0.39704626505054552</c:v>
                </c:pt>
                <c:pt idx="2">
                  <c:v>0.56852257562390363</c:v>
                </c:pt>
                <c:pt idx="3">
                  <c:v>0.71735189418340528</c:v>
                </c:pt>
                <c:pt idx="4">
                  <c:v>0.81253330928681744</c:v>
                </c:pt>
                <c:pt idx="5">
                  <c:v>0.81266270062936241</c:v>
                </c:pt>
                <c:pt idx="6">
                  <c:v>0.81266270062936241</c:v>
                </c:pt>
                <c:pt idx="7">
                  <c:v>0.88705383518467851</c:v>
                </c:pt>
                <c:pt idx="8">
                  <c:v>0.90665055507081949</c:v>
                </c:pt>
                <c:pt idx="9">
                  <c:v>0.90665055507081949</c:v>
                </c:pt>
                <c:pt idx="10">
                  <c:v>0.92362434381146785</c:v>
                </c:pt>
                <c:pt idx="11">
                  <c:v>0.94364027079961232</c:v>
                </c:pt>
                <c:pt idx="12">
                  <c:v>0.96158642940823158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30-47B0-B52E-0ACAEC6E0105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0.80401406642212958</c:v>
                </c:pt>
                <c:pt idx="1">
                  <c:v>0.80401406642212958</c:v>
                </c:pt>
                <c:pt idx="2">
                  <c:v>0.94659561376359214</c:v>
                </c:pt>
                <c:pt idx="3">
                  <c:v>0.97463789368499687</c:v>
                </c:pt>
                <c:pt idx="4">
                  <c:v>0.99144553468240826</c:v>
                </c:pt>
                <c:pt idx="5">
                  <c:v>0.99144553468240826</c:v>
                </c:pt>
                <c:pt idx="6">
                  <c:v>0.99144553468240826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30-47B0-B52E-0ACAEC6E0105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0.1104499915706722</c:v>
                </c:pt>
                <c:pt idx="1">
                  <c:v>0.1104499915706722</c:v>
                </c:pt>
                <c:pt idx="2">
                  <c:v>0.88221141838563233</c:v>
                </c:pt>
                <c:pt idx="3">
                  <c:v>0.95556249067151522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30-47B0-B52E-0ACAEC6E0105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3.5174383681089667E-2</c:v>
                </c:pt>
                <c:pt idx="1">
                  <c:v>3.5174383681089667E-2</c:v>
                </c:pt>
                <c:pt idx="2">
                  <c:v>9.3501196426465455E-2</c:v>
                </c:pt>
                <c:pt idx="3">
                  <c:v>0.18000723045739611</c:v>
                </c:pt>
                <c:pt idx="4">
                  <c:v>0.2134262352808477</c:v>
                </c:pt>
                <c:pt idx="5">
                  <c:v>0.2134352848456095</c:v>
                </c:pt>
                <c:pt idx="6">
                  <c:v>0.48519316771197601</c:v>
                </c:pt>
                <c:pt idx="7">
                  <c:v>0.54823668673815851</c:v>
                </c:pt>
                <c:pt idx="8">
                  <c:v>0.57603546428541108</c:v>
                </c:pt>
                <c:pt idx="9">
                  <c:v>0.57968638428835539</c:v>
                </c:pt>
                <c:pt idx="10">
                  <c:v>0.59003309743698706</c:v>
                </c:pt>
                <c:pt idx="11">
                  <c:v>0.61369913809580701</c:v>
                </c:pt>
                <c:pt idx="12">
                  <c:v>0.98933248444659272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30-47B0-B52E-0ACAEC6E0105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6.4361001695483255E-2</c:v>
                </c:pt>
                <c:pt idx="1">
                  <c:v>6.4361001695483255E-2</c:v>
                </c:pt>
                <c:pt idx="2">
                  <c:v>0.15646158704935961</c:v>
                </c:pt>
                <c:pt idx="3">
                  <c:v>0.41388796878768619</c:v>
                </c:pt>
                <c:pt idx="4">
                  <c:v>0.45810089999841092</c:v>
                </c:pt>
                <c:pt idx="5">
                  <c:v>0.45813165483250079</c:v>
                </c:pt>
                <c:pt idx="6">
                  <c:v>0.45813165483250079</c:v>
                </c:pt>
                <c:pt idx="7">
                  <c:v>0.54246197444180111</c:v>
                </c:pt>
                <c:pt idx="8">
                  <c:v>0.57614562001973213</c:v>
                </c:pt>
                <c:pt idx="9">
                  <c:v>0.57614562001973213</c:v>
                </c:pt>
                <c:pt idx="10">
                  <c:v>0.58814305385243004</c:v>
                </c:pt>
                <c:pt idx="11">
                  <c:v>0.61369913809580701</c:v>
                </c:pt>
                <c:pt idx="12">
                  <c:v>0.98933248444659272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30-47B0-B52E-0ACAEC6E0105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0.27193571044593029</c:v>
                </c:pt>
                <c:pt idx="1">
                  <c:v>0.27193571044593029</c:v>
                </c:pt>
                <c:pt idx="2">
                  <c:v>0.92206276624126715</c:v>
                </c:pt>
                <c:pt idx="3">
                  <c:v>0.9817825060311165</c:v>
                </c:pt>
                <c:pt idx="4">
                  <c:v>0.99665345779810832</c:v>
                </c:pt>
                <c:pt idx="5">
                  <c:v>0.99665345779810832</c:v>
                </c:pt>
                <c:pt idx="6">
                  <c:v>0.99665345779810832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A30-47B0-B52E-0ACAEC6E0105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0.1048024742119163</c:v>
                </c:pt>
                <c:pt idx="1">
                  <c:v>0.1048024742119163</c:v>
                </c:pt>
                <c:pt idx="2">
                  <c:v>0.83710227687666627</c:v>
                </c:pt>
                <c:pt idx="3">
                  <c:v>0.97059694926514806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30-47B0-B52E-0ACAEC6E0105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0.53158159295725682</c:v>
                </c:pt>
                <c:pt idx="1">
                  <c:v>0.53158159295725682</c:v>
                </c:pt>
                <c:pt idx="2">
                  <c:v>0.71038811385232614</c:v>
                </c:pt>
                <c:pt idx="3">
                  <c:v>0.82643328487067114</c:v>
                </c:pt>
                <c:pt idx="4">
                  <c:v>0.89311748191086648</c:v>
                </c:pt>
                <c:pt idx="5">
                  <c:v>0.89319564089533898</c:v>
                </c:pt>
                <c:pt idx="6">
                  <c:v>0.89319564089533898</c:v>
                </c:pt>
                <c:pt idx="7">
                  <c:v>0.94014682426679796</c:v>
                </c:pt>
                <c:pt idx="8">
                  <c:v>0.95104008719326483</c:v>
                </c:pt>
                <c:pt idx="9">
                  <c:v>0.95104008719326483</c:v>
                </c:pt>
                <c:pt idx="10">
                  <c:v>0.96029596088537672</c:v>
                </c:pt>
                <c:pt idx="11">
                  <c:v>0.97100300397809658</c:v>
                </c:pt>
                <c:pt idx="12">
                  <c:v>0.98041708995542098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A30-47B0-B52E-0ACAEC6E0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1">
                  <c:v>1.858423612209394</c:v>
                </c:pt>
                <c:pt idx="2">
                  <c:v>1.0692306085773471</c:v>
                </c:pt>
                <c:pt idx="3">
                  <c:v>1.074957144358635</c:v>
                </c:pt>
                <c:pt idx="4">
                  <c:v>1.0000786098648859</c:v>
                </c:pt>
                <c:pt idx="5">
                  <c:v>1.060682253974145</c:v>
                </c:pt>
                <c:pt idx="6">
                  <c:v>1.043071310057438</c:v>
                </c:pt>
                <c:pt idx="7">
                  <c:v>1.0191321125086961</c:v>
                </c:pt>
                <c:pt idx="8">
                  <c:v>1.002890479742774</c:v>
                </c:pt>
                <c:pt idx="9">
                  <c:v>1.017543168641291</c:v>
                </c:pt>
                <c:pt idx="10">
                  <c:v>1.0210357174797471</c:v>
                </c:pt>
                <c:pt idx="11">
                  <c:v>1.019018008412689</c:v>
                </c:pt>
                <c:pt idx="12">
                  <c:v>1.039948120540146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A7-4F09-9058-FAAC9C2D1A93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1">
                  <c:v>1.431879923493371</c:v>
                </c:pt>
                <c:pt idx="2">
                  <c:v>1.26178260097442</c:v>
                </c:pt>
                <c:pt idx="3">
                  <c:v>1.1326844131522951</c:v>
                </c:pt>
                <c:pt idx="4">
                  <c:v>1.000159244354744</c:v>
                </c:pt>
                <c:pt idx="5">
                  <c:v>1</c:v>
                </c:pt>
                <c:pt idx="6">
                  <c:v>1.091539988851099</c:v>
                </c:pt>
                <c:pt idx="7">
                  <c:v>1.0220919172082279</c:v>
                </c:pt>
                <c:pt idx="8">
                  <c:v>1</c:v>
                </c:pt>
                <c:pt idx="9">
                  <c:v>1.018721423205132</c:v>
                </c:pt>
                <c:pt idx="10">
                  <c:v>1.0216710691118711</c:v>
                </c:pt>
                <c:pt idx="11">
                  <c:v>1.019018008412689</c:v>
                </c:pt>
                <c:pt idx="12">
                  <c:v>1.039948120540146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A7-4F09-9058-FAAC9C2D1A93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1">
                  <c:v>1.1773371304011531</c:v>
                </c:pt>
                <c:pt idx="2">
                  <c:v>1.029624350159315</c:v>
                </c:pt>
                <c:pt idx="3">
                  <c:v>1.017245010794587</c:v>
                </c:pt>
                <c:pt idx="4">
                  <c:v>1</c:v>
                </c:pt>
                <c:pt idx="5">
                  <c:v>1</c:v>
                </c:pt>
                <c:pt idx="6">
                  <c:v>1.00862827560198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A7-4F09-9058-FAAC9C2D1A93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1">
                  <c:v>7.9874285714285724</c:v>
                </c:pt>
                <c:pt idx="2">
                  <c:v>1.083144551019424</c:v>
                </c:pt>
                <c:pt idx="3">
                  <c:v>1.046504032716119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A7-4F09-9058-FAAC9C2D1A93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1">
                  <c:v>2.6582184715501711</c:v>
                </c:pt>
                <c:pt idx="2">
                  <c:v>1.9251863862401359</c:v>
                </c:pt>
                <c:pt idx="3">
                  <c:v>1.1856536803468081</c:v>
                </c:pt>
                <c:pt idx="4">
                  <c:v>1.000042401369962</c:v>
                </c:pt>
                <c:pt idx="5">
                  <c:v>2.273256589522886</c:v>
                </c:pt>
                <c:pt idx="6">
                  <c:v>1.129934886188684</c:v>
                </c:pt>
                <c:pt idx="7">
                  <c:v>1.0507057959084181</c:v>
                </c:pt>
                <c:pt idx="8">
                  <c:v>1.0063380125518371</c:v>
                </c:pt>
                <c:pt idx="9">
                  <c:v>1.017848811752468</c:v>
                </c:pt>
                <c:pt idx="10">
                  <c:v>1.0401096832730601</c:v>
                </c:pt>
                <c:pt idx="11">
                  <c:v>1.6120806157823611</c:v>
                </c:pt>
                <c:pt idx="12">
                  <c:v>1.010782538450028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A7-4F09-9058-FAAC9C2D1A93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1">
                  <c:v>2.4309998745768411</c:v>
                </c:pt>
                <c:pt idx="2">
                  <c:v>2.6453008472751538</c:v>
                </c:pt>
                <c:pt idx="3">
                  <c:v>1.1068234269776629</c:v>
                </c:pt>
                <c:pt idx="4">
                  <c:v>1.0000671355024411</c:v>
                </c:pt>
                <c:pt idx="5">
                  <c:v>1</c:v>
                </c:pt>
                <c:pt idx="6">
                  <c:v>1.184074422100635</c:v>
                </c:pt>
                <c:pt idx="7">
                  <c:v>1.0620940216364321</c:v>
                </c:pt>
                <c:pt idx="8">
                  <c:v>1</c:v>
                </c:pt>
                <c:pt idx="9">
                  <c:v>1.020823613711213</c:v>
                </c:pt>
                <c:pt idx="10">
                  <c:v>1.0434521568791479</c:v>
                </c:pt>
                <c:pt idx="11">
                  <c:v>1.6120806157823611</c:v>
                </c:pt>
                <c:pt idx="12">
                  <c:v>1.010782538450028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8A7-4F09-9058-FAAC9C2D1A93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1">
                  <c:v>3.390738070881659</c:v>
                </c:pt>
                <c:pt idx="2">
                  <c:v>1.064767542922586</c:v>
                </c:pt>
                <c:pt idx="3">
                  <c:v>1.0151468901468901</c:v>
                </c:pt>
                <c:pt idx="4">
                  <c:v>1</c:v>
                </c:pt>
                <c:pt idx="5">
                  <c:v>1</c:v>
                </c:pt>
                <c:pt idx="6">
                  <c:v>1.0033577791515269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8A7-4F09-9058-FAAC9C2D1A93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1">
                  <c:v>7.9874285714285724</c:v>
                </c:pt>
                <c:pt idx="2">
                  <c:v>1.1594723560979521</c:v>
                </c:pt>
                <c:pt idx="3">
                  <c:v>1.0302937802937799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8A7-4F09-9058-FAAC9C2D1A93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1">
                  <c:v>1.304608526947262</c:v>
                </c:pt>
                <c:pt idx="2">
                  <c:v>1.145703475566868</c:v>
                </c:pt>
                <c:pt idx="3">
                  <c:v>1.0749647119734409</c:v>
                </c:pt>
                <c:pt idx="4">
                  <c:v>1.000079622177372</c:v>
                </c:pt>
                <c:pt idx="5">
                  <c:v>1</c:v>
                </c:pt>
                <c:pt idx="6">
                  <c:v>1.05008413222654</c:v>
                </c:pt>
                <c:pt idx="7">
                  <c:v>1.0110459586041141</c:v>
                </c:pt>
                <c:pt idx="8">
                  <c:v>1</c:v>
                </c:pt>
                <c:pt idx="9">
                  <c:v>1.009360711602566</c:v>
                </c:pt>
                <c:pt idx="10">
                  <c:v>1.010835534555935</c:v>
                </c:pt>
                <c:pt idx="11">
                  <c:v>1.009509004206345</c:v>
                </c:pt>
                <c:pt idx="12">
                  <c:v>1.0199740602700731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8A7-4F09-9058-FAAC9C2D1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1</v>
      </c>
      <c r="C7" s="4">
        <f t="shared" ref="C7:C29" si="1">+F7/F8</f>
        <v>1</v>
      </c>
      <c r="D7" s="4">
        <f t="shared" ref="D7:D29" si="2">+G7/G8</f>
        <v>1</v>
      </c>
      <c r="E7" s="5">
        <v>0.1104499915706722</v>
      </c>
      <c r="F7" s="5">
        <v>0.80401406642212958</v>
      </c>
      <c r="G7" s="5">
        <v>0.39704626505054552</v>
      </c>
      <c r="H7" s="4">
        <f t="shared" ref="H7:H29" si="3">+I7/I8</f>
        <v>1</v>
      </c>
      <c r="I7" s="5">
        <v>0.53158159295725682</v>
      </c>
      <c r="J7" s="5">
        <f t="shared" ref="J7:J30" si="4">I7</f>
        <v>0.53158159295725682</v>
      </c>
    </row>
    <row r="8" spans="1:10" ht="15.5" customHeight="1" x14ac:dyDescent="0.35">
      <c r="A8" s="3">
        <f t="shared" ref="A8:A29" si="5">1+A7</f>
        <v>1</v>
      </c>
      <c r="B8" s="4">
        <f t="shared" si="0"/>
        <v>0.12519673773071965</v>
      </c>
      <c r="C8" s="4">
        <f t="shared" si="1"/>
        <v>0.84937438408934818</v>
      </c>
      <c r="D8" s="4">
        <f t="shared" si="2"/>
        <v>0.69838258333861603</v>
      </c>
      <c r="E8" s="5">
        <v>0.1104499915706722</v>
      </c>
      <c r="F8" s="5">
        <v>0.80401406642212958</v>
      </c>
      <c r="G8" s="5">
        <v>0.39704626505054552</v>
      </c>
      <c r="H8" s="4">
        <f t="shared" si="3"/>
        <v>0.74829742022930412</v>
      </c>
      <c r="I8" s="5">
        <v>0.53158159295725682</v>
      </c>
      <c r="J8" s="5">
        <f t="shared" si="4"/>
        <v>0.53158159295725682</v>
      </c>
    </row>
    <row r="9" spans="1:10" ht="15.5" customHeight="1" x14ac:dyDescent="0.35">
      <c r="A9" s="3">
        <f t="shared" si="5"/>
        <v>2</v>
      </c>
      <c r="B9" s="4">
        <f t="shared" si="0"/>
        <v>0.92323780704877201</v>
      </c>
      <c r="C9" s="4">
        <f t="shared" si="1"/>
        <v>0.9712280015961825</v>
      </c>
      <c r="D9" s="4">
        <f t="shared" si="2"/>
        <v>0.7925295524187318</v>
      </c>
      <c r="E9" s="5">
        <v>0.88221141838563233</v>
      </c>
      <c r="F9" s="5">
        <v>0.94659561376359214</v>
      </c>
      <c r="G9" s="5">
        <v>0.56852257562390363</v>
      </c>
      <c r="H9" s="4">
        <f t="shared" si="3"/>
        <v>0.85958313496956384</v>
      </c>
      <c r="I9" s="5">
        <v>0.71038811385232614</v>
      </c>
      <c r="J9" s="5">
        <f t="shared" si="4"/>
        <v>0.71038811385232614</v>
      </c>
    </row>
    <row r="10" spans="1:10" ht="15.5" customHeight="1" x14ac:dyDescent="0.35">
      <c r="A10" s="3">
        <f t="shared" si="5"/>
        <v>3</v>
      </c>
      <c r="B10" s="4">
        <f t="shared" si="0"/>
        <v>0.95556249067151522</v>
      </c>
      <c r="C10" s="4">
        <f t="shared" si="1"/>
        <v>0.98304733804384381</v>
      </c>
      <c r="D10" s="4">
        <f t="shared" si="2"/>
        <v>0.88285844529013158</v>
      </c>
      <c r="E10" s="5">
        <v>0.95556249067151522</v>
      </c>
      <c r="F10" s="5">
        <v>0.97463789368499687</v>
      </c>
      <c r="G10" s="5">
        <v>0.71735189418340528</v>
      </c>
      <c r="H10" s="4">
        <f t="shared" si="3"/>
        <v>0.92533546997924465</v>
      </c>
      <c r="I10" s="5">
        <v>0.82643328487067114</v>
      </c>
      <c r="J10" s="5">
        <f t="shared" si="4"/>
        <v>0.82643328487067114</v>
      </c>
    </row>
    <row r="11" spans="1:10" ht="15.5" customHeight="1" x14ac:dyDescent="0.35">
      <c r="A11" s="3">
        <f t="shared" si="5"/>
        <v>4</v>
      </c>
      <c r="B11" s="4">
        <f t="shared" si="0"/>
        <v>1</v>
      </c>
      <c r="C11" s="4">
        <f t="shared" si="1"/>
        <v>1</v>
      </c>
      <c r="D11" s="4">
        <f t="shared" si="2"/>
        <v>0.99984078099998341</v>
      </c>
      <c r="E11" s="5">
        <v>1</v>
      </c>
      <c r="F11" s="5">
        <v>0.99144553468240826</v>
      </c>
      <c r="G11" s="5">
        <v>0.81253330928681744</v>
      </c>
      <c r="H11" s="4">
        <f t="shared" si="3"/>
        <v>0.9999124951120516</v>
      </c>
      <c r="I11" s="5">
        <v>0.89311748191086648</v>
      </c>
      <c r="J11" s="5">
        <f t="shared" si="4"/>
        <v>0.89311748191086648</v>
      </c>
    </row>
    <row r="12" spans="1:10" ht="15.5" customHeight="1" x14ac:dyDescent="0.35">
      <c r="A12" s="3">
        <f t="shared" si="5"/>
        <v>5</v>
      </c>
      <c r="B12" s="4">
        <f t="shared" si="0"/>
        <v>1</v>
      </c>
      <c r="C12" s="4">
        <f t="shared" si="1"/>
        <v>1</v>
      </c>
      <c r="D12" s="4">
        <f t="shared" si="2"/>
        <v>1</v>
      </c>
      <c r="E12" s="5">
        <v>1</v>
      </c>
      <c r="F12" s="5">
        <v>0.99144553468240826</v>
      </c>
      <c r="G12" s="5">
        <v>0.81266270062936241</v>
      </c>
      <c r="H12" s="4">
        <f t="shared" si="3"/>
        <v>1</v>
      </c>
      <c r="I12" s="5">
        <v>0.89319564089533898</v>
      </c>
      <c r="J12" s="5">
        <f t="shared" si="4"/>
        <v>0.89319564089533898</v>
      </c>
    </row>
    <row r="13" spans="1:10" ht="15.5" customHeight="1" x14ac:dyDescent="0.35">
      <c r="A13" s="3">
        <f t="shared" si="5"/>
        <v>6</v>
      </c>
      <c r="B13" s="4">
        <f t="shared" si="0"/>
        <v>1</v>
      </c>
      <c r="C13" s="4">
        <f t="shared" si="1"/>
        <v>0.99144553468240826</v>
      </c>
      <c r="D13" s="4">
        <f t="shared" si="2"/>
        <v>0.91613684355490288</v>
      </c>
      <c r="E13" s="5">
        <v>1</v>
      </c>
      <c r="F13" s="5">
        <v>0.99144553468240826</v>
      </c>
      <c r="G13" s="5">
        <v>0.81266270062936241</v>
      </c>
      <c r="H13" s="4">
        <f t="shared" si="3"/>
        <v>0.95005973305491376</v>
      </c>
      <c r="I13" s="5">
        <v>0.89319564089533898</v>
      </c>
      <c r="J13" s="5">
        <f t="shared" si="4"/>
        <v>0.89319564089533898</v>
      </c>
    </row>
    <row r="14" spans="1:10" ht="15.5" customHeight="1" x14ac:dyDescent="0.35">
      <c r="A14" s="3">
        <f t="shared" si="5"/>
        <v>7</v>
      </c>
      <c r="B14" s="4">
        <f t="shared" si="0"/>
        <v>1</v>
      </c>
      <c r="C14" s="4">
        <f t="shared" si="1"/>
        <v>1</v>
      </c>
      <c r="D14" s="4">
        <f t="shared" si="2"/>
        <v>0.97838558662260977</v>
      </c>
      <c r="E14" s="5">
        <v>1</v>
      </c>
      <c r="F14" s="5">
        <v>1</v>
      </c>
      <c r="G14" s="5">
        <v>0.88705383518467851</v>
      </c>
      <c r="H14" s="4">
        <f t="shared" si="3"/>
        <v>0.98854594767018145</v>
      </c>
      <c r="I14" s="5">
        <v>0.94014682426679796</v>
      </c>
      <c r="J14" s="5">
        <f t="shared" si="4"/>
        <v>0.94014682426679796</v>
      </c>
    </row>
    <row r="15" spans="1:10" ht="15.5" customHeight="1" x14ac:dyDescent="0.35">
      <c r="A15" s="3">
        <f t="shared" si="5"/>
        <v>8</v>
      </c>
      <c r="B15" s="4">
        <f t="shared" si="0"/>
        <v>1</v>
      </c>
      <c r="C15" s="4">
        <f t="shared" si="1"/>
        <v>1</v>
      </c>
      <c r="D15" s="4">
        <f t="shared" si="2"/>
        <v>1</v>
      </c>
      <c r="E15" s="5">
        <v>1</v>
      </c>
      <c r="F15" s="5">
        <v>1</v>
      </c>
      <c r="G15" s="5">
        <v>0.90665055507081949</v>
      </c>
      <c r="H15" s="4">
        <f t="shared" si="3"/>
        <v>1</v>
      </c>
      <c r="I15" s="5">
        <v>0.95104008719326483</v>
      </c>
      <c r="J15" s="5">
        <f t="shared" si="4"/>
        <v>0.95104008719326483</v>
      </c>
    </row>
    <row r="16" spans="1:10" ht="15.5" customHeight="1" x14ac:dyDescent="0.35">
      <c r="A16" s="3">
        <f t="shared" si="5"/>
        <v>9</v>
      </c>
      <c r="B16" s="4">
        <f t="shared" si="0"/>
        <v>1</v>
      </c>
      <c r="C16" s="4">
        <f t="shared" si="1"/>
        <v>1</v>
      </c>
      <c r="D16" s="4">
        <f t="shared" si="2"/>
        <v>0.98162262736535977</v>
      </c>
      <c r="E16" s="5">
        <v>1</v>
      </c>
      <c r="F16" s="5">
        <v>1</v>
      </c>
      <c r="G16" s="5">
        <v>0.90665055507081949</v>
      </c>
      <c r="H16" s="4">
        <f t="shared" si="3"/>
        <v>0.99036143640177543</v>
      </c>
      <c r="I16" s="5">
        <v>0.95104008719326483</v>
      </c>
      <c r="J16" s="5">
        <f t="shared" si="4"/>
        <v>0.95104008719326483</v>
      </c>
    </row>
    <row r="17" spans="1:10" ht="15.5" customHeight="1" x14ac:dyDescent="0.35">
      <c r="A17" s="3">
        <f t="shared" si="5"/>
        <v>10</v>
      </c>
      <c r="B17" s="4">
        <f t="shared" si="0"/>
        <v>1</v>
      </c>
      <c r="C17" s="4">
        <f t="shared" si="1"/>
        <v>1</v>
      </c>
      <c r="D17" s="4">
        <f t="shared" si="2"/>
        <v>0.97878860450584249</v>
      </c>
      <c r="E17" s="5">
        <v>1</v>
      </c>
      <c r="F17" s="5">
        <v>1</v>
      </c>
      <c r="G17" s="5">
        <v>0.92362434381146785</v>
      </c>
      <c r="H17" s="4">
        <f t="shared" si="3"/>
        <v>0.98897321321473342</v>
      </c>
      <c r="I17" s="5">
        <v>0.96029596088537672</v>
      </c>
      <c r="J17" s="5">
        <f t="shared" si="4"/>
        <v>0.96029596088537672</v>
      </c>
    </row>
    <row r="18" spans="1:10" ht="15.5" customHeight="1" x14ac:dyDescent="0.35">
      <c r="A18" s="3">
        <f t="shared" si="5"/>
        <v>11</v>
      </c>
      <c r="B18" s="4">
        <f t="shared" si="0"/>
        <v>1</v>
      </c>
      <c r="C18" s="4">
        <f t="shared" si="1"/>
        <v>1</v>
      </c>
      <c r="D18" s="4">
        <f t="shared" si="2"/>
        <v>0.9813369260840511</v>
      </c>
      <c r="E18" s="5">
        <v>1</v>
      </c>
      <c r="F18" s="5">
        <v>1</v>
      </c>
      <c r="G18" s="5">
        <v>0.94364027079961232</v>
      </c>
      <c r="H18" s="4">
        <f t="shared" si="3"/>
        <v>0.99039787650197686</v>
      </c>
      <c r="I18" s="5">
        <v>0.97100300397809658</v>
      </c>
      <c r="J18" s="5">
        <f t="shared" si="4"/>
        <v>0.97100300397809658</v>
      </c>
    </row>
    <row r="19" spans="1:10" ht="15.5" customHeight="1" x14ac:dyDescent="0.35">
      <c r="A19" s="3">
        <f t="shared" si="5"/>
        <v>12</v>
      </c>
      <c r="B19" s="4">
        <f t="shared" si="0"/>
        <v>1</v>
      </c>
      <c r="C19" s="4">
        <f t="shared" si="1"/>
        <v>1</v>
      </c>
      <c r="D19" s="4">
        <f t="shared" si="2"/>
        <v>0.96158642940823158</v>
      </c>
      <c r="E19" s="5">
        <v>1</v>
      </c>
      <c r="F19" s="5">
        <v>1</v>
      </c>
      <c r="G19" s="5">
        <v>0.96158642940823158</v>
      </c>
      <c r="H19" s="4">
        <f t="shared" si="3"/>
        <v>0.98041708995542098</v>
      </c>
      <c r="I19" s="5">
        <v>0.98041708995542098</v>
      </c>
      <c r="J19" s="5">
        <f t="shared" si="4"/>
        <v>0.98041708995542098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1</v>
      </c>
      <c r="D20" s="4">
        <f t="shared" si="2"/>
        <v>1</v>
      </c>
      <c r="E20" s="5">
        <v>1</v>
      </c>
      <c r="F20" s="5">
        <v>1</v>
      </c>
      <c r="G20" s="5">
        <v>1</v>
      </c>
      <c r="H20" s="4">
        <f t="shared" si="3"/>
        <v>1</v>
      </c>
      <c r="I20" s="5">
        <v>1</v>
      </c>
      <c r="J20" s="5">
        <f t="shared" si="4"/>
        <v>1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1</v>
      </c>
      <c r="E21" s="5">
        <v>1</v>
      </c>
      <c r="F21" s="5">
        <v>1</v>
      </c>
      <c r="G21" s="5">
        <v>1</v>
      </c>
      <c r="H21" s="4">
        <f t="shared" si="3"/>
        <v>1</v>
      </c>
      <c r="I21" s="5">
        <v>1</v>
      </c>
      <c r="J21" s="5">
        <f t="shared" si="4"/>
        <v>1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5">
        <v>1</v>
      </c>
      <c r="F22" s="5">
        <v>1</v>
      </c>
      <c r="G22" s="5">
        <v>1</v>
      </c>
      <c r="H22" s="4">
        <f t="shared" si="3"/>
        <v>1</v>
      </c>
      <c r="I22" s="5">
        <v>1</v>
      </c>
      <c r="J22" s="5">
        <f t="shared" si="4"/>
        <v>1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</v>
      </c>
      <c r="G23" s="5">
        <v>1</v>
      </c>
      <c r="H23" s="4">
        <f t="shared" si="3"/>
        <v>1</v>
      </c>
      <c r="I23" s="5">
        <v>1</v>
      </c>
      <c r="J23" s="5">
        <f t="shared" si="4"/>
        <v>1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/>
      <c r="C38" s="4">
        <v>3.5990678404971521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/>
      <c r="C39" s="4">
        <v>8.7601145721446461</v>
      </c>
      <c r="D39" s="4">
        <v>1.030490047819512</v>
      </c>
      <c r="E39" s="4">
        <v>1.397909808432158</v>
      </c>
      <c r="F39" s="4">
        <v>1</v>
      </c>
      <c r="G39" s="4">
        <v>1</v>
      </c>
      <c r="H39" s="4">
        <v>1</v>
      </c>
      <c r="I39" s="4">
        <v>1.066164474897505</v>
      </c>
      <c r="J39" s="4">
        <v>1.09507018827756</v>
      </c>
      <c r="K39" s="4">
        <v>0.99999999999999989</v>
      </c>
      <c r="L39" s="4">
        <v>0.99999999999999989</v>
      </c>
      <c r="M39" s="4">
        <v>0.99999999999999989</v>
      </c>
      <c r="N39" s="4">
        <v>0.99999999999999989</v>
      </c>
      <c r="O39" s="4">
        <v>0.99999999999999989</v>
      </c>
      <c r="P39" s="4">
        <v>0.99999999999999989</v>
      </c>
      <c r="Q39" s="4">
        <v>0.99999999999999989</v>
      </c>
      <c r="R39" s="4">
        <v>0.99999999999999989</v>
      </c>
      <c r="S39" s="4">
        <v>0.99999999999999989</v>
      </c>
      <c r="T39" s="4">
        <v>0.99999999999999989</v>
      </c>
      <c r="U39" s="4">
        <v>0.99999999999999989</v>
      </c>
      <c r="V39" s="4">
        <v>0.99999999999999989</v>
      </c>
      <c r="W39" s="4">
        <v>0.99999999999999989</v>
      </c>
      <c r="X39" s="4"/>
    </row>
    <row r="40" spans="1:24" ht="15.5" customHeight="1" x14ac:dyDescent="0.35">
      <c r="A40" s="1">
        <f t="shared" si="6"/>
        <v>2</v>
      </c>
      <c r="B40" s="4"/>
      <c r="C40" s="4">
        <v>2.4110169491525419</v>
      </c>
      <c r="D40" s="4">
        <v>1</v>
      </c>
      <c r="E40" s="4">
        <v>1</v>
      </c>
      <c r="F40" s="4">
        <v>1</v>
      </c>
      <c r="G40" s="4">
        <v>23.87016695957821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/>
      <c r="C41" s="4"/>
      <c r="D41" s="4">
        <v>1.0019854721549639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/>
      <c r="C42" s="4">
        <v>2.575291560783902</v>
      </c>
      <c r="D42" s="4">
        <v>1</v>
      </c>
      <c r="E42" s="4">
        <v>1</v>
      </c>
      <c r="F42" s="4">
        <v>1</v>
      </c>
      <c r="G42" s="4">
        <v>1.048451651833735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1.118607922950309</v>
      </c>
      <c r="O42" s="4">
        <v>0.99999999999999989</v>
      </c>
      <c r="P42" s="4">
        <v>0.99999999999999989</v>
      </c>
      <c r="Q42" s="4">
        <v>0.99999999999999989</v>
      </c>
      <c r="R42" s="4">
        <v>0.99999999999999989</v>
      </c>
      <c r="S42" s="4">
        <v>0.99999999999999989</v>
      </c>
      <c r="T42" s="4">
        <v>0.99999999999999989</v>
      </c>
      <c r="U42" s="4"/>
      <c r="V42" s="4"/>
    </row>
    <row r="43" spans="1:24" ht="15.5" customHeight="1" x14ac:dyDescent="0.35">
      <c r="A43" s="1">
        <f t="shared" si="6"/>
        <v>5</v>
      </c>
      <c r="B43" s="4"/>
      <c r="C43" s="4">
        <v>1</v>
      </c>
      <c r="D43" s="4">
        <v>1.372942884801549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8.3449673893883318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/>
      <c r="C44" s="4"/>
      <c r="D44" s="4">
        <v>1</v>
      </c>
      <c r="E44" s="4">
        <v>3.0332826747720358</v>
      </c>
      <c r="F44" s="4">
        <v>1</v>
      </c>
      <c r="G44" s="4">
        <v>1</v>
      </c>
      <c r="H44" s="4">
        <v>2.3957112079763521</v>
      </c>
      <c r="I44" s="4">
        <v>0.99999999999999989</v>
      </c>
      <c r="J44" s="4">
        <v>0.99999999999999989</v>
      </c>
      <c r="K44" s="4">
        <v>0.99999999999999989</v>
      </c>
      <c r="L44" s="4">
        <v>1.521425882549774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/>
      <c r="C45" s="4"/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1.2498833645345511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/>
      <c r="C46" s="4">
        <v>1.2693553009469569</v>
      </c>
      <c r="D46" s="4">
        <v>1</v>
      </c>
      <c r="E46" s="4">
        <v>1.288221815509216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/>
      <c r="C47" s="4">
        <v>1.037650450085972</v>
      </c>
      <c r="D47" s="4">
        <v>1.2921266174427961</v>
      </c>
      <c r="E47" s="4">
        <v>1.0645544554455451</v>
      </c>
      <c r="F47" s="4">
        <v>1</v>
      </c>
      <c r="G47" s="4">
        <v>1</v>
      </c>
      <c r="H47" s="4">
        <v>1</v>
      </c>
      <c r="I47" s="4">
        <v>1.745128259637188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/>
      <c r="C48" s="4">
        <v>1.099665637860082</v>
      </c>
      <c r="D48" s="4">
        <v>1.0337582349043</v>
      </c>
      <c r="E48" s="4">
        <v>1</v>
      </c>
      <c r="F48" s="4">
        <v>1</v>
      </c>
      <c r="G48" s="4">
        <v>1</v>
      </c>
      <c r="H48" s="4">
        <v>1.7930351823221089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/>
      <c r="C49" s="4">
        <v>1.4154905957326041</v>
      </c>
      <c r="D49" s="4">
        <v>1</v>
      </c>
      <c r="E49" s="4">
        <v>1.76665512276033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/>
      <c r="C50" s="4">
        <v>1.2858780147498501</v>
      </c>
      <c r="D50" s="4">
        <v>1.243778891134055</v>
      </c>
      <c r="E50" s="4">
        <v>1</v>
      </c>
      <c r="F50" s="4">
        <v>1.000805626029287</v>
      </c>
      <c r="G50" s="4">
        <v>1</v>
      </c>
      <c r="H50" s="4">
        <v>1.0201466749091621</v>
      </c>
      <c r="I50" s="4">
        <v>1</v>
      </c>
      <c r="J50" s="4">
        <v>1</v>
      </c>
      <c r="K50" s="4">
        <v>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/>
      <c r="C51" s="4">
        <v>4.6159285959491934</v>
      </c>
      <c r="D51" s="4">
        <v>1.1626035608573431</v>
      </c>
      <c r="E51" s="4">
        <v>1.071568389135525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U51" s="4"/>
      <c r="V51" s="4"/>
    </row>
    <row r="52" spans="1:22" ht="15.5" customHeight="1" x14ac:dyDescent="0.35">
      <c r="A52" s="1">
        <f t="shared" si="6"/>
        <v>14</v>
      </c>
      <c r="B52" s="4"/>
      <c r="C52" s="4">
        <v>1</v>
      </c>
      <c r="D52" s="4">
        <v>18.04220430107527</v>
      </c>
      <c r="E52" s="4">
        <v>0.99999999999999989</v>
      </c>
      <c r="F52" s="4">
        <v>0.99999999999999989</v>
      </c>
      <c r="G52" s="4">
        <v>0.99999999999999989</v>
      </c>
      <c r="H52" s="4">
        <v>0.99999999999999989</v>
      </c>
      <c r="I52" s="4">
        <v>0.99999999999999989</v>
      </c>
      <c r="J52" s="4">
        <v>0.99999999999999989</v>
      </c>
      <c r="V52" s="4"/>
    </row>
    <row r="53" spans="1:22" ht="15.5" customHeight="1" x14ac:dyDescent="0.35">
      <c r="A53" s="1">
        <f t="shared" si="6"/>
        <v>15</v>
      </c>
      <c r="B53" s="4"/>
      <c r="C53" s="4">
        <v>2.289821814254859</v>
      </c>
      <c r="D53" s="4">
        <v>1.0048930024170251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</row>
    <row r="54" spans="1:22" ht="15.5" customHeight="1" x14ac:dyDescent="0.35">
      <c r="A54" s="1">
        <f t="shared" si="6"/>
        <v>16</v>
      </c>
      <c r="B54" s="4"/>
      <c r="C54" s="4"/>
      <c r="D54" s="4">
        <v>1</v>
      </c>
      <c r="E54" s="4">
        <v>1</v>
      </c>
      <c r="F54" s="4">
        <v>1</v>
      </c>
      <c r="G54" s="4">
        <v>1</v>
      </c>
      <c r="H54" s="4">
        <v>1</v>
      </c>
    </row>
    <row r="55" spans="1:22" ht="15.5" customHeight="1" x14ac:dyDescent="0.35">
      <c r="A55" s="1">
        <f t="shared" si="6"/>
        <v>17</v>
      </c>
      <c r="B55" s="4"/>
      <c r="C55" s="4">
        <v>1.1847856412164051</v>
      </c>
      <c r="D55" s="4">
        <v>1</v>
      </c>
      <c r="E55" s="4">
        <v>1</v>
      </c>
      <c r="F55" s="4">
        <v>1</v>
      </c>
      <c r="G55" s="4">
        <v>1</v>
      </c>
    </row>
    <row r="56" spans="1:22" ht="15.5" customHeight="1" x14ac:dyDescent="0.35">
      <c r="A56" s="1">
        <f t="shared" si="6"/>
        <v>18</v>
      </c>
      <c r="B56" s="4"/>
      <c r="C56" s="4">
        <v>1</v>
      </c>
      <c r="D56" s="4">
        <v>1.044370381104188</v>
      </c>
      <c r="E56" s="4">
        <v>1.0908813408813409</v>
      </c>
      <c r="F56" s="4">
        <v>1</v>
      </c>
    </row>
    <row r="57" spans="1:22" ht="15.5" customHeight="1" x14ac:dyDescent="0.35">
      <c r="A57" s="1">
        <f t="shared" si="6"/>
        <v>19</v>
      </c>
      <c r="B57" s="4"/>
      <c r="C57" s="4">
        <v>7.9874285714285724</v>
      </c>
      <c r="D57" s="4">
        <v>1.274574331091715</v>
      </c>
      <c r="E57" s="4">
        <v>1</v>
      </c>
    </row>
    <row r="58" spans="1:22" ht="15.5" customHeight="1" x14ac:dyDescent="0.35">
      <c r="A58" s="1">
        <f t="shared" si="6"/>
        <v>20</v>
      </c>
      <c r="B58" s="4"/>
      <c r="C58" s="4"/>
      <c r="D58" s="4"/>
    </row>
    <row r="59" spans="1:22" ht="15.5" customHeight="1" x14ac:dyDescent="0.35">
      <c r="A59" s="1">
        <f t="shared" si="6"/>
        <v>21</v>
      </c>
      <c r="B59" s="4"/>
      <c r="C59" s="4"/>
    </row>
    <row r="60" spans="1:22" ht="15.5" customHeight="1" x14ac:dyDescent="0.35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0.37600013822766631</v>
      </c>
      <c r="C2" s="32">
        <v>0.39704626505054552</v>
      </c>
      <c r="D2" s="32">
        <v>0.80401406642212958</v>
      </c>
      <c r="E2" s="32">
        <v>0.1104499915706722</v>
      </c>
      <c r="F2" s="32">
        <v>3.5174383681089667E-2</v>
      </c>
      <c r="G2" s="32">
        <v>6.4361001695483255E-2</v>
      </c>
      <c r="H2" s="32">
        <v>0.27193571044593029</v>
      </c>
      <c r="I2" s="32">
        <v>0.1048024742119163</v>
      </c>
      <c r="J2" s="32">
        <v>0.53158159295725682</v>
      </c>
      <c r="M2" s="31">
        <v>1</v>
      </c>
      <c r="N2" s="17"/>
      <c r="O2" s="17"/>
      <c r="P2" s="17"/>
      <c r="Q2" s="17"/>
      <c r="R2" s="17"/>
      <c r="S2" s="17"/>
      <c r="T2" s="17"/>
      <c r="U2" s="17"/>
      <c r="V2" s="17"/>
    </row>
    <row r="3" spans="1:27" x14ac:dyDescent="0.35">
      <c r="A3">
        <f t="shared" ref="A3:A24" si="0">+A2+1</f>
        <v>2</v>
      </c>
      <c r="B3" s="32">
        <v>0.37600013822766631</v>
      </c>
      <c r="C3" s="32">
        <v>0.39704626505054552</v>
      </c>
      <c r="D3" s="32">
        <v>0.80401406642212958</v>
      </c>
      <c r="E3" s="32">
        <v>0.1104499915706722</v>
      </c>
      <c r="F3" s="32">
        <v>3.5174383681089667E-2</v>
      </c>
      <c r="G3" s="32">
        <v>6.4361001695483255E-2</v>
      </c>
      <c r="H3" s="32">
        <v>0.27193571044593029</v>
      </c>
      <c r="I3" s="32">
        <v>0.1048024742119163</v>
      </c>
      <c r="J3" s="32">
        <v>0.53158159295725682</v>
      </c>
      <c r="M3">
        <f t="shared" ref="M3:M24" si="1">+M2+1</f>
        <v>2</v>
      </c>
      <c r="N3" s="17">
        <v>1.858423612209394</v>
      </c>
      <c r="O3" s="17">
        <v>1.431879923493371</v>
      </c>
      <c r="P3" s="17">
        <v>1.1773371304011531</v>
      </c>
      <c r="Q3" s="17">
        <v>7.9874285714285724</v>
      </c>
      <c r="R3" s="17">
        <v>2.6582184715501711</v>
      </c>
      <c r="S3" s="17">
        <v>2.4309998745768411</v>
      </c>
      <c r="T3" s="17">
        <v>3.390738070881659</v>
      </c>
      <c r="U3" s="17">
        <v>7.9874285714285724</v>
      </c>
      <c r="V3" s="17">
        <v>1.304608526947262</v>
      </c>
    </row>
    <row r="4" spans="1:27" x14ac:dyDescent="0.35">
      <c r="A4">
        <f t="shared" si="0"/>
        <v>3</v>
      </c>
      <c r="B4" s="32">
        <v>0.69876753507629108</v>
      </c>
      <c r="C4" s="32">
        <v>0.56852257562390363</v>
      </c>
      <c r="D4" s="32">
        <v>0.94659561376359214</v>
      </c>
      <c r="E4" s="32">
        <v>0.88221141838563233</v>
      </c>
      <c r="F4" s="32">
        <v>9.3501196426465455E-2</v>
      </c>
      <c r="G4" s="32">
        <v>0.15646158704935961</v>
      </c>
      <c r="H4" s="32">
        <v>0.92206276624126715</v>
      </c>
      <c r="I4" s="32">
        <v>0.83710227687666627</v>
      </c>
      <c r="J4" s="32">
        <v>0.71038811385232614</v>
      </c>
      <c r="M4">
        <f t="shared" si="1"/>
        <v>3</v>
      </c>
      <c r="N4" s="17">
        <v>1.0692306085773471</v>
      </c>
      <c r="O4" s="17">
        <v>1.26178260097442</v>
      </c>
      <c r="P4" s="17">
        <v>1.029624350159315</v>
      </c>
      <c r="Q4" s="17">
        <v>1.083144551019424</v>
      </c>
      <c r="R4" s="17">
        <v>1.9251863862401359</v>
      </c>
      <c r="S4" s="17">
        <v>2.6453008472751538</v>
      </c>
      <c r="T4" s="17">
        <v>1.064767542922586</v>
      </c>
      <c r="U4" s="17">
        <v>1.1594723560979521</v>
      </c>
      <c r="V4" s="17">
        <v>1.145703475566868</v>
      </c>
    </row>
    <row r="5" spans="1:27" x14ac:dyDescent="0.35">
      <c r="A5">
        <f t="shared" si="0"/>
        <v>4</v>
      </c>
      <c r="B5" s="32">
        <v>0.74714363678371554</v>
      </c>
      <c r="C5" s="32">
        <v>0.71735189418340528</v>
      </c>
      <c r="D5" s="32">
        <v>0.97463789368499687</v>
      </c>
      <c r="E5" s="32">
        <v>0.95556249067151522</v>
      </c>
      <c r="F5" s="32">
        <v>0.18000723045739611</v>
      </c>
      <c r="G5" s="32">
        <v>0.41388796878768619</v>
      </c>
      <c r="H5" s="32">
        <v>0.9817825060311165</v>
      </c>
      <c r="I5" s="32">
        <v>0.97059694926514806</v>
      </c>
      <c r="J5" s="32">
        <v>0.82643328487067114</v>
      </c>
      <c r="M5">
        <f t="shared" si="1"/>
        <v>4</v>
      </c>
      <c r="N5" s="17">
        <v>1.074957144358635</v>
      </c>
      <c r="O5" s="17">
        <v>1.1326844131522951</v>
      </c>
      <c r="P5" s="17">
        <v>1.017245010794587</v>
      </c>
      <c r="Q5" s="17">
        <v>1.046504032716119</v>
      </c>
      <c r="R5" s="17">
        <v>1.1856536803468081</v>
      </c>
      <c r="S5" s="17">
        <v>1.1068234269776629</v>
      </c>
      <c r="T5" s="17">
        <v>1.0151468901468901</v>
      </c>
      <c r="U5" s="17">
        <v>1.0302937802937799</v>
      </c>
      <c r="V5" s="17">
        <v>1.0749647119734409</v>
      </c>
    </row>
    <row r="6" spans="1:27" x14ac:dyDescent="0.35">
      <c r="A6">
        <f t="shared" si="0"/>
        <v>5</v>
      </c>
      <c r="B6" s="32">
        <v>0.80314739022274806</v>
      </c>
      <c r="C6" s="32">
        <v>0.81253330928681744</v>
      </c>
      <c r="D6" s="32">
        <v>0.99144553468240826</v>
      </c>
      <c r="E6" s="32">
        <v>1</v>
      </c>
      <c r="F6" s="32">
        <v>0.2134262352808477</v>
      </c>
      <c r="G6" s="32">
        <v>0.45810089999841092</v>
      </c>
      <c r="H6" s="32">
        <v>0.99665345779810832</v>
      </c>
      <c r="I6" s="32">
        <v>1</v>
      </c>
      <c r="J6" s="32">
        <v>0.89311748191086648</v>
      </c>
      <c r="M6">
        <f t="shared" si="1"/>
        <v>5</v>
      </c>
      <c r="N6" s="17">
        <v>1.0000786098648859</v>
      </c>
      <c r="O6" s="17">
        <v>1.000159244354744</v>
      </c>
      <c r="P6" s="17">
        <v>1</v>
      </c>
      <c r="Q6" s="17">
        <v>1</v>
      </c>
      <c r="R6" s="17">
        <v>1.000042401369962</v>
      </c>
      <c r="S6" s="17">
        <v>1.0000671355024411</v>
      </c>
      <c r="T6" s="17">
        <v>1</v>
      </c>
      <c r="U6" s="17">
        <v>1</v>
      </c>
      <c r="V6" s="17">
        <v>1.000079622177372</v>
      </c>
    </row>
    <row r="7" spans="1:27" x14ac:dyDescent="0.35">
      <c r="A7">
        <f t="shared" si="0"/>
        <v>6</v>
      </c>
      <c r="B7" s="32">
        <v>0.80321052553057726</v>
      </c>
      <c r="C7" s="32">
        <v>0.81266270062936241</v>
      </c>
      <c r="D7" s="32">
        <v>0.99144553468240826</v>
      </c>
      <c r="E7" s="32">
        <v>1</v>
      </c>
      <c r="F7" s="32">
        <v>0.2134352848456095</v>
      </c>
      <c r="G7" s="32">
        <v>0.45813165483250079</v>
      </c>
      <c r="H7" s="32">
        <v>0.99665345779810832</v>
      </c>
      <c r="I7" s="32">
        <v>1</v>
      </c>
      <c r="J7" s="32">
        <v>0.89319564089533898</v>
      </c>
      <c r="M7">
        <f t="shared" si="1"/>
        <v>6</v>
      </c>
      <c r="N7" s="17">
        <v>1.060682253974145</v>
      </c>
      <c r="O7" s="17">
        <v>1</v>
      </c>
      <c r="P7" s="17">
        <v>1</v>
      </c>
      <c r="Q7" s="17">
        <v>1</v>
      </c>
      <c r="R7" s="17">
        <v>2.273256589522886</v>
      </c>
      <c r="S7" s="17">
        <v>1</v>
      </c>
      <c r="T7" s="17">
        <v>1</v>
      </c>
      <c r="U7" s="17">
        <v>1</v>
      </c>
      <c r="V7" s="17">
        <v>1</v>
      </c>
    </row>
    <row r="8" spans="1:27" x14ac:dyDescent="0.35">
      <c r="A8">
        <f t="shared" si="0"/>
        <v>7</v>
      </c>
      <c r="B8" s="32">
        <v>0.85195115063553029</v>
      </c>
      <c r="C8" s="32">
        <v>0.81266270062936241</v>
      </c>
      <c r="D8" s="32">
        <v>0.99144553468240826</v>
      </c>
      <c r="E8" s="32">
        <v>1</v>
      </c>
      <c r="F8" s="32">
        <v>0.48519316771197601</v>
      </c>
      <c r="G8" s="32">
        <v>0.45813165483250079</v>
      </c>
      <c r="H8" s="32">
        <v>0.99665345779810832</v>
      </c>
      <c r="I8" s="32">
        <v>1</v>
      </c>
      <c r="J8" s="32">
        <v>0.89319564089533898</v>
      </c>
      <c r="M8">
        <f t="shared" si="1"/>
        <v>7</v>
      </c>
      <c r="N8" s="17">
        <v>1.043071310057438</v>
      </c>
      <c r="O8" s="17">
        <v>1.091539988851099</v>
      </c>
      <c r="P8" s="17">
        <v>1.00862827560198</v>
      </c>
      <c r="Q8" s="17">
        <v>1</v>
      </c>
      <c r="R8" s="17">
        <v>1.129934886188684</v>
      </c>
      <c r="S8" s="17">
        <v>1.184074422100635</v>
      </c>
      <c r="T8" s="17">
        <v>1.0033577791515269</v>
      </c>
      <c r="U8" s="17">
        <v>1</v>
      </c>
      <c r="V8" s="17">
        <v>1.05008413222654</v>
      </c>
    </row>
    <row r="9" spans="1:27" x14ac:dyDescent="0.35">
      <c r="A9">
        <f t="shared" si="0"/>
        <v>8</v>
      </c>
      <c r="B9" s="32">
        <v>0.8886458027983446</v>
      </c>
      <c r="C9" s="32">
        <v>0.88705383518467851</v>
      </c>
      <c r="D9" s="32">
        <v>1</v>
      </c>
      <c r="E9" s="32">
        <v>1</v>
      </c>
      <c r="F9" s="32">
        <v>0.54823668673815851</v>
      </c>
      <c r="G9" s="32">
        <v>0.54246197444180111</v>
      </c>
      <c r="H9" s="32">
        <v>1</v>
      </c>
      <c r="I9" s="32">
        <v>1</v>
      </c>
      <c r="J9" s="32">
        <v>0.94014682426679796</v>
      </c>
      <c r="M9">
        <f t="shared" si="1"/>
        <v>8</v>
      </c>
      <c r="N9" s="17">
        <v>1.0191321125086961</v>
      </c>
      <c r="O9" s="17">
        <v>1.0220919172082279</v>
      </c>
      <c r="P9" s="17">
        <v>1</v>
      </c>
      <c r="Q9" s="17">
        <v>1</v>
      </c>
      <c r="R9" s="17">
        <v>1.0507057959084181</v>
      </c>
      <c r="S9" s="17">
        <v>1.0620940216364321</v>
      </c>
      <c r="T9" s="17">
        <v>1</v>
      </c>
      <c r="U9" s="17">
        <v>1</v>
      </c>
      <c r="V9" s="17">
        <v>1.0110459586041141</v>
      </c>
    </row>
    <row r="10" spans="1:27" x14ac:dyDescent="0.35">
      <c r="A10">
        <f t="shared" si="0"/>
        <v>9</v>
      </c>
      <c r="B10" s="32">
        <v>0.90564747427786274</v>
      </c>
      <c r="C10" s="32">
        <v>0.90665055507081949</v>
      </c>
      <c r="D10" s="32">
        <v>1</v>
      </c>
      <c r="E10" s="32">
        <v>1</v>
      </c>
      <c r="F10" s="32">
        <v>0.57603546428541108</v>
      </c>
      <c r="G10" s="32">
        <v>0.57614562001973213</v>
      </c>
      <c r="H10" s="32">
        <v>1</v>
      </c>
      <c r="I10" s="32">
        <v>1</v>
      </c>
      <c r="J10" s="32">
        <v>0.95104008719326483</v>
      </c>
      <c r="M10">
        <f t="shared" si="1"/>
        <v>9</v>
      </c>
      <c r="N10" s="17">
        <v>1.002890479742774</v>
      </c>
      <c r="O10" s="17">
        <v>1</v>
      </c>
      <c r="P10" s="17">
        <v>1</v>
      </c>
      <c r="Q10" s="17">
        <v>1</v>
      </c>
      <c r="R10" s="17">
        <v>1.0063380125518371</v>
      </c>
      <c r="S10" s="17">
        <v>1</v>
      </c>
      <c r="T10" s="17">
        <v>1</v>
      </c>
      <c r="U10" s="17">
        <v>1</v>
      </c>
      <c r="V10" s="17">
        <v>1</v>
      </c>
    </row>
    <row r="11" spans="1:27" x14ac:dyDescent="0.35">
      <c r="A11">
        <f t="shared" si="0"/>
        <v>10</v>
      </c>
      <c r="B11" s="32">
        <v>0.90826522995635695</v>
      </c>
      <c r="C11" s="32">
        <v>0.90665055507081949</v>
      </c>
      <c r="D11" s="32">
        <v>1</v>
      </c>
      <c r="E11" s="32">
        <v>1</v>
      </c>
      <c r="F11" s="32">
        <v>0.57968638428835539</v>
      </c>
      <c r="G11" s="32">
        <v>0.57614562001973213</v>
      </c>
      <c r="H11" s="32">
        <v>1</v>
      </c>
      <c r="I11" s="32">
        <v>1</v>
      </c>
      <c r="J11" s="32">
        <v>0.95104008719326483</v>
      </c>
      <c r="M11">
        <f t="shared" si="1"/>
        <v>10</v>
      </c>
      <c r="N11" s="17">
        <v>1.017543168641291</v>
      </c>
      <c r="O11" s="17">
        <v>1.018721423205132</v>
      </c>
      <c r="P11" s="17">
        <v>1</v>
      </c>
      <c r="Q11" s="17">
        <v>1</v>
      </c>
      <c r="R11" s="17">
        <v>1.017848811752468</v>
      </c>
      <c r="S11" s="17">
        <v>1.020823613711213</v>
      </c>
      <c r="T11" s="17">
        <v>1</v>
      </c>
      <c r="U11" s="17">
        <v>1</v>
      </c>
      <c r="V11" s="17">
        <v>1.009360711602566</v>
      </c>
    </row>
    <row r="12" spans="1:27" x14ac:dyDescent="0.35">
      <c r="A12">
        <f t="shared" si="0"/>
        <v>11</v>
      </c>
      <c r="B12" s="32">
        <v>0.92419908005650198</v>
      </c>
      <c r="C12" s="32">
        <v>0.92362434381146785</v>
      </c>
      <c r="D12" s="32">
        <v>1</v>
      </c>
      <c r="E12" s="32">
        <v>1</v>
      </c>
      <c r="F12" s="32">
        <v>0.59003309743698706</v>
      </c>
      <c r="G12" s="32">
        <v>0.58814305385243004</v>
      </c>
      <c r="H12" s="32">
        <v>1</v>
      </c>
      <c r="I12" s="32">
        <v>1</v>
      </c>
      <c r="J12" s="32">
        <v>0.96029596088537672</v>
      </c>
      <c r="M12">
        <f t="shared" si="1"/>
        <v>11</v>
      </c>
      <c r="N12" s="17">
        <v>1.0210357174797471</v>
      </c>
      <c r="O12" s="17">
        <v>1.0216710691118711</v>
      </c>
      <c r="P12" s="17">
        <v>1</v>
      </c>
      <c r="Q12" s="17">
        <v>1</v>
      </c>
      <c r="R12" s="17">
        <v>1.0401096832730601</v>
      </c>
      <c r="S12" s="17">
        <v>1.0434521568791479</v>
      </c>
      <c r="T12" s="17">
        <v>1</v>
      </c>
      <c r="U12" s="17">
        <v>1</v>
      </c>
      <c r="V12" s="17">
        <v>1.010835534555935</v>
      </c>
    </row>
    <row r="13" spans="1:27" x14ac:dyDescent="0.35">
      <c r="A13">
        <f t="shared" si="0"/>
        <v>12</v>
      </c>
      <c r="B13" s="32">
        <v>0.94364027079961232</v>
      </c>
      <c r="C13" s="32">
        <v>0.94364027079961232</v>
      </c>
      <c r="D13" s="32">
        <v>1</v>
      </c>
      <c r="E13" s="32">
        <v>1</v>
      </c>
      <c r="F13" s="32">
        <v>0.61369913809580701</v>
      </c>
      <c r="G13" s="32">
        <v>0.61369913809580701</v>
      </c>
      <c r="H13" s="32">
        <v>1</v>
      </c>
      <c r="I13" s="32">
        <v>1</v>
      </c>
      <c r="J13" s="32">
        <v>0.97100300397809658</v>
      </c>
      <c r="M13">
        <f t="shared" si="1"/>
        <v>12</v>
      </c>
      <c r="N13" s="17">
        <v>1.019018008412689</v>
      </c>
      <c r="O13" s="17">
        <v>1.019018008412689</v>
      </c>
      <c r="P13" s="17">
        <v>1</v>
      </c>
      <c r="Q13" s="17">
        <v>1</v>
      </c>
      <c r="R13" s="17">
        <v>1.6120806157823611</v>
      </c>
      <c r="S13" s="17">
        <v>1.6120806157823611</v>
      </c>
      <c r="T13" s="17">
        <v>1</v>
      </c>
      <c r="U13" s="17">
        <v>1</v>
      </c>
      <c r="V13" s="17">
        <v>1.009509004206345</v>
      </c>
    </row>
    <row r="14" spans="1:27" x14ac:dyDescent="0.35">
      <c r="A14">
        <f t="shared" si="0"/>
        <v>13</v>
      </c>
      <c r="B14" s="32">
        <v>0.96158642940823158</v>
      </c>
      <c r="C14" s="32">
        <v>0.96158642940823158</v>
      </c>
      <c r="D14" s="32">
        <v>1</v>
      </c>
      <c r="E14" s="32">
        <v>1</v>
      </c>
      <c r="F14" s="32">
        <v>0.98933248444659272</v>
      </c>
      <c r="G14" s="32">
        <v>0.98933248444659272</v>
      </c>
      <c r="H14" s="32">
        <v>1</v>
      </c>
      <c r="I14" s="32">
        <v>1</v>
      </c>
      <c r="J14" s="32">
        <v>0.98041708995542098</v>
      </c>
      <c r="M14">
        <f t="shared" si="1"/>
        <v>13</v>
      </c>
      <c r="N14" s="17">
        <v>1.039948120540146</v>
      </c>
      <c r="O14" s="17">
        <v>1.039948120540146</v>
      </c>
      <c r="P14" s="17">
        <v>1</v>
      </c>
      <c r="Q14" s="17">
        <v>1</v>
      </c>
      <c r="R14" s="17">
        <v>1.010782538450028</v>
      </c>
      <c r="S14" s="17">
        <v>1.010782538450028</v>
      </c>
      <c r="T14" s="17">
        <v>1</v>
      </c>
      <c r="U14" s="17">
        <v>1</v>
      </c>
      <c r="V14" s="17">
        <v>1.0199740602700731</v>
      </c>
    </row>
    <row r="15" spans="1:27" x14ac:dyDescent="0.35">
      <c r="A15">
        <f t="shared" si="0"/>
        <v>14</v>
      </c>
      <c r="B15" s="32">
        <v>1</v>
      </c>
      <c r="C15" s="32">
        <v>1</v>
      </c>
      <c r="D15" s="32">
        <v>1</v>
      </c>
      <c r="E15" s="32">
        <v>1</v>
      </c>
      <c r="F15" s="32">
        <v>1</v>
      </c>
      <c r="G15" s="32">
        <v>1</v>
      </c>
      <c r="H15" s="32">
        <v>1</v>
      </c>
      <c r="I15" s="32">
        <v>1</v>
      </c>
      <c r="J15" s="32">
        <v>1</v>
      </c>
      <c r="M15">
        <f t="shared" si="1"/>
        <v>14</v>
      </c>
      <c r="N15" s="17">
        <v>1</v>
      </c>
      <c r="O15" s="17">
        <v>1</v>
      </c>
      <c r="P15" s="17">
        <v>1</v>
      </c>
      <c r="Q15" s="17">
        <v>1</v>
      </c>
      <c r="R15" s="17">
        <v>1</v>
      </c>
      <c r="S15" s="17">
        <v>1</v>
      </c>
      <c r="T15" s="17">
        <v>1</v>
      </c>
      <c r="U15" s="17">
        <v>1</v>
      </c>
      <c r="V15" s="17">
        <v>1</v>
      </c>
    </row>
    <row r="16" spans="1:27" x14ac:dyDescent="0.35">
      <c r="A16">
        <f t="shared" si="0"/>
        <v>15</v>
      </c>
      <c r="B16" s="32">
        <v>1</v>
      </c>
      <c r="C16" s="32">
        <v>1</v>
      </c>
      <c r="D16" s="32">
        <v>1</v>
      </c>
      <c r="E16" s="32">
        <v>1</v>
      </c>
      <c r="F16" s="32">
        <v>1</v>
      </c>
      <c r="G16" s="32">
        <v>1</v>
      </c>
      <c r="H16" s="32">
        <v>1</v>
      </c>
      <c r="I16" s="32">
        <v>1</v>
      </c>
      <c r="J16" s="32">
        <v>1</v>
      </c>
      <c r="M16">
        <f t="shared" si="1"/>
        <v>15</v>
      </c>
      <c r="N16" s="17">
        <v>1</v>
      </c>
      <c r="O16" s="17">
        <v>1</v>
      </c>
      <c r="P16" s="17">
        <v>1</v>
      </c>
      <c r="Q16" s="17">
        <v>1</v>
      </c>
      <c r="R16" s="17">
        <v>1</v>
      </c>
      <c r="S16" s="17">
        <v>1</v>
      </c>
      <c r="T16" s="17">
        <v>1</v>
      </c>
      <c r="U16" s="17">
        <v>1</v>
      </c>
      <c r="V16" s="17">
        <v>1</v>
      </c>
    </row>
    <row r="17" spans="1:22" x14ac:dyDescent="0.35">
      <c r="A17">
        <f t="shared" si="0"/>
        <v>16</v>
      </c>
      <c r="B17" s="32">
        <v>1</v>
      </c>
      <c r="C17" s="32">
        <v>1</v>
      </c>
      <c r="D17" s="32">
        <v>1</v>
      </c>
      <c r="E17" s="32">
        <v>1</v>
      </c>
      <c r="F17" s="32">
        <v>1</v>
      </c>
      <c r="G17" s="32">
        <v>1</v>
      </c>
      <c r="H17" s="32">
        <v>1</v>
      </c>
      <c r="I17" s="32">
        <v>1</v>
      </c>
      <c r="J17" s="32">
        <v>1</v>
      </c>
      <c r="M17">
        <f t="shared" si="1"/>
        <v>16</v>
      </c>
      <c r="N17" s="17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7">
        <v>1</v>
      </c>
    </row>
    <row r="18" spans="1:22" x14ac:dyDescent="0.35">
      <c r="A18">
        <f t="shared" si="0"/>
        <v>17</v>
      </c>
      <c r="B18" s="32">
        <v>1</v>
      </c>
      <c r="C18" s="32">
        <v>1</v>
      </c>
      <c r="D18" s="32">
        <v>1</v>
      </c>
      <c r="E18" s="32">
        <v>1</v>
      </c>
      <c r="F18" s="32">
        <v>1</v>
      </c>
      <c r="G18" s="32">
        <v>1</v>
      </c>
      <c r="H18" s="32">
        <v>1</v>
      </c>
      <c r="I18" s="32">
        <v>1</v>
      </c>
      <c r="J18" s="32">
        <v>1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1</v>
      </c>
      <c r="C19" s="32">
        <v>1</v>
      </c>
      <c r="D19" s="32">
        <v>1</v>
      </c>
      <c r="E19" s="32">
        <v>1</v>
      </c>
      <c r="F19" s="32">
        <v>1</v>
      </c>
      <c r="G19" s="32">
        <v>1</v>
      </c>
      <c r="H19" s="32">
        <v>1</v>
      </c>
      <c r="I19" s="32">
        <v>1</v>
      </c>
      <c r="J19" s="32">
        <v>1</v>
      </c>
      <c r="M19">
        <f t="shared" si="1"/>
        <v>18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</row>
    <row r="20" spans="1:22" x14ac:dyDescent="0.35">
      <c r="A20">
        <f t="shared" si="0"/>
        <v>19</v>
      </c>
      <c r="B20" s="32">
        <v>1</v>
      </c>
      <c r="C20" s="32">
        <v>1</v>
      </c>
      <c r="D20" s="32">
        <v>1</v>
      </c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tabSelected="1"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45473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44743</v>
      </c>
      <c r="T7" s="11">
        <f>R9</f>
        <v>44774</v>
      </c>
      <c r="U7" s="11">
        <f>R10</f>
        <v>44805</v>
      </c>
      <c r="V7" s="11">
        <f>R11</f>
        <v>44835</v>
      </c>
      <c r="W7" s="11">
        <f>R12</f>
        <v>44866</v>
      </c>
      <c r="X7" s="11">
        <f>R13</f>
        <v>44896</v>
      </c>
      <c r="Y7" s="11">
        <f>R14</f>
        <v>44927</v>
      </c>
      <c r="Z7" s="11">
        <f>R15</f>
        <v>44958</v>
      </c>
      <c r="AA7" s="11">
        <f>R16</f>
        <v>44986</v>
      </c>
      <c r="AB7" s="11">
        <f>R17</f>
        <v>45017</v>
      </c>
      <c r="AC7" s="11">
        <f>R18</f>
        <v>45047</v>
      </c>
      <c r="AD7" s="11">
        <f>R19</f>
        <v>45078</v>
      </c>
      <c r="AE7" s="11">
        <f>R20</f>
        <v>45108</v>
      </c>
      <c r="AF7" s="11">
        <f>R21</f>
        <v>45139</v>
      </c>
      <c r="AG7" s="11">
        <f>R22</f>
        <v>45170</v>
      </c>
      <c r="AH7" s="11">
        <f>R23</f>
        <v>45200</v>
      </c>
      <c r="AI7" s="11">
        <f>R24</f>
        <v>45231</v>
      </c>
      <c r="AJ7" s="11">
        <f>R25</f>
        <v>45261</v>
      </c>
      <c r="AK7" s="11">
        <f>R26</f>
        <v>45292</v>
      </c>
      <c r="AL7" s="11">
        <f>R27</f>
        <v>45323</v>
      </c>
      <c r="AM7" s="11">
        <f>R28</f>
        <v>45352</v>
      </c>
      <c r="AN7" s="11">
        <f>R29</f>
        <v>45383</v>
      </c>
      <c r="AO7" s="11">
        <f>R30</f>
        <v>45413</v>
      </c>
      <c r="AP7" s="11">
        <f>R31</f>
        <v>45444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44743</v>
      </c>
      <c r="B8" s="13">
        <v>694.98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694.98</v>
      </c>
      <c r="H8" s="14">
        <f t="shared" ref="H8:H31" si="4">G8-B8</f>
        <v>0</v>
      </c>
      <c r="I8" s="13">
        <v>4426.1266666666661</v>
      </c>
      <c r="J8" s="13">
        <f t="shared" ref="J8:J28" si="5">100*$G8/$I8</f>
        <v>15.701764823720968</v>
      </c>
      <c r="K8" s="13">
        <f t="shared" ref="K8:K31" si="6">100*(B8/I8)</f>
        <v>15.701764823720968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44743</v>
      </c>
      <c r="S8" s="17"/>
      <c r="T8" s="17">
        <v>193.1</v>
      </c>
      <c r="U8" s="17">
        <v>694.98</v>
      </c>
      <c r="V8" s="17">
        <v>694.98</v>
      </c>
      <c r="W8" s="17">
        <v>694.98</v>
      </c>
      <c r="X8" s="17">
        <v>694.98</v>
      </c>
      <c r="Y8" s="17">
        <v>694.98</v>
      </c>
      <c r="Z8" s="17">
        <v>694.98</v>
      </c>
      <c r="AA8" s="17">
        <v>694.98</v>
      </c>
      <c r="AB8" s="17">
        <v>694.98</v>
      </c>
      <c r="AC8" s="17">
        <v>694.98</v>
      </c>
      <c r="AD8" s="17">
        <v>694.98</v>
      </c>
      <c r="AE8" s="17">
        <v>694.98</v>
      </c>
      <c r="AF8" s="17">
        <v>694.98</v>
      </c>
      <c r="AG8" s="17">
        <v>694.98</v>
      </c>
      <c r="AH8" s="17">
        <v>694.98</v>
      </c>
      <c r="AI8" s="17">
        <v>694.98</v>
      </c>
      <c r="AJ8" s="17">
        <v>694.98</v>
      </c>
      <c r="AK8" s="17">
        <v>694.98</v>
      </c>
      <c r="AL8" s="17">
        <v>694.98</v>
      </c>
      <c r="AM8" s="17">
        <v>694.98</v>
      </c>
      <c r="AN8" s="17">
        <v>694.98</v>
      </c>
      <c r="AO8" s="17">
        <v>694.98</v>
      </c>
      <c r="AP8" s="17">
        <v>694.98</v>
      </c>
      <c r="AQ8" s="13"/>
      <c r="AR8" s="13"/>
    </row>
    <row r="9" spans="1:44" x14ac:dyDescent="0.35">
      <c r="A9" s="12">
        <f t="shared" si="0"/>
        <v>44774</v>
      </c>
      <c r="B9" s="13">
        <v>823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823</v>
      </c>
      <c r="H9" s="14">
        <f t="shared" si="4"/>
        <v>0</v>
      </c>
      <c r="I9" s="13">
        <v>4393.6783333333333</v>
      </c>
      <c r="J9" s="13">
        <f t="shared" si="5"/>
        <v>18.731457734540573</v>
      </c>
      <c r="K9" s="13">
        <f t="shared" si="6"/>
        <v>18.731457734540573</v>
      </c>
      <c r="L9" s="13">
        <f t="shared" si="7"/>
        <v>0</v>
      </c>
      <c r="M9" s="13"/>
      <c r="N9" s="13"/>
      <c r="O9" s="13"/>
      <c r="P9" s="13"/>
      <c r="R9" s="16">
        <f t="shared" si="8"/>
        <v>44774</v>
      </c>
      <c r="S9" s="17"/>
      <c r="T9" s="17">
        <v>55.86</v>
      </c>
      <c r="U9" s="17">
        <v>489.34</v>
      </c>
      <c r="V9" s="17">
        <v>504.26</v>
      </c>
      <c r="W9" s="17">
        <v>704.91</v>
      </c>
      <c r="X9" s="17">
        <v>704.91</v>
      </c>
      <c r="Y9" s="17">
        <v>704.91</v>
      </c>
      <c r="Z9" s="17">
        <v>704.91</v>
      </c>
      <c r="AA9" s="17">
        <v>751.55</v>
      </c>
      <c r="AB9" s="17">
        <v>823</v>
      </c>
      <c r="AC9" s="17">
        <v>823</v>
      </c>
      <c r="AD9" s="17">
        <v>823</v>
      </c>
      <c r="AE9" s="17">
        <v>823</v>
      </c>
      <c r="AF9" s="17">
        <v>823</v>
      </c>
      <c r="AG9" s="17">
        <v>823</v>
      </c>
      <c r="AH9" s="17">
        <v>823</v>
      </c>
      <c r="AI9" s="17">
        <v>823</v>
      </c>
      <c r="AJ9" s="17">
        <v>823</v>
      </c>
      <c r="AK9" s="17">
        <v>823</v>
      </c>
      <c r="AL9" s="17">
        <v>823</v>
      </c>
      <c r="AM9" s="17">
        <v>823</v>
      </c>
      <c r="AN9" s="17">
        <v>823</v>
      </c>
      <c r="AO9" s="17">
        <v>823</v>
      </c>
      <c r="AP9" s="17"/>
      <c r="AQ9" s="13"/>
      <c r="AR9" s="13"/>
    </row>
    <row r="10" spans="1:44" x14ac:dyDescent="0.35">
      <c r="A10" s="12">
        <f t="shared" si="0"/>
        <v>44805</v>
      </c>
      <c r="B10" s="13">
        <v>1086.57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1086.57</v>
      </c>
      <c r="H10" s="14">
        <f t="shared" si="4"/>
        <v>0</v>
      </c>
      <c r="I10" s="13">
        <v>4373.916666666667</v>
      </c>
      <c r="J10" s="13">
        <f t="shared" si="5"/>
        <v>24.842037075847351</v>
      </c>
      <c r="K10" s="13">
        <f t="shared" si="6"/>
        <v>24.842037075847351</v>
      </c>
      <c r="L10" s="13">
        <f t="shared" si="7"/>
        <v>0</v>
      </c>
      <c r="M10" s="13"/>
      <c r="N10" s="13"/>
      <c r="O10" s="13"/>
      <c r="P10" s="13"/>
      <c r="R10" s="16">
        <f t="shared" si="8"/>
        <v>44805</v>
      </c>
      <c r="S10" s="17"/>
      <c r="T10" s="17">
        <v>18.88</v>
      </c>
      <c r="U10" s="17">
        <v>45.52</v>
      </c>
      <c r="V10" s="17">
        <v>45.52</v>
      </c>
      <c r="W10" s="17">
        <v>45.52</v>
      </c>
      <c r="X10" s="17">
        <v>45.52</v>
      </c>
      <c r="Y10" s="17">
        <v>1086.57</v>
      </c>
      <c r="Z10" s="17">
        <v>1086.57</v>
      </c>
      <c r="AA10" s="17">
        <v>1086.57</v>
      </c>
      <c r="AB10" s="17">
        <v>1086.57</v>
      </c>
      <c r="AC10" s="17">
        <v>1086.57</v>
      </c>
      <c r="AD10" s="17">
        <v>1086.57</v>
      </c>
      <c r="AE10" s="17">
        <v>1086.57</v>
      </c>
      <c r="AF10" s="17">
        <v>1086.57</v>
      </c>
      <c r="AG10" s="17">
        <v>1086.57</v>
      </c>
      <c r="AH10" s="17">
        <v>1086.57</v>
      </c>
      <c r="AI10" s="17">
        <v>1086.57</v>
      </c>
      <c r="AJ10" s="17">
        <v>1086.57</v>
      </c>
      <c r="AK10" s="17">
        <v>1086.57</v>
      </c>
      <c r="AL10" s="17">
        <v>1086.57</v>
      </c>
      <c r="AM10" s="17">
        <v>1086.57</v>
      </c>
      <c r="AN10" s="17">
        <v>1086.57</v>
      </c>
      <c r="AO10" s="17"/>
      <c r="AP10" s="17"/>
      <c r="AQ10" s="13"/>
      <c r="AR10" s="13"/>
    </row>
    <row r="11" spans="1:44" x14ac:dyDescent="0.35">
      <c r="A11" s="12">
        <f t="shared" si="0"/>
        <v>44835</v>
      </c>
      <c r="B11" s="13">
        <v>2896.74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2896.74</v>
      </c>
      <c r="H11" s="14">
        <f t="shared" si="4"/>
        <v>0</v>
      </c>
      <c r="I11" s="13">
        <v>4375.0616666666656</v>
      </c>
      <c r="J11" s="13">
        <f t="shared" si="5"/>
        <v>66.210266750525818</v>
      </c>
      <c r="K11" s="13">
        <f t="shared" si="6"/>
        <v>66.210266750525818</v>
      </c>
      <c r="L11" s="13">
        <f t="shared" si="7"/>
        <v>0</v>
      </c>
      <c r="M11" s="13"/>
      <c r="N11" s="13"/>
      <c r="O11" s="13"/>
      <c r="P11" s="13"/>
      <c r="R11" s="16">
        <f t="shared" si="8"/>
        <v>44835</v>
      </c>
      <c r="S11" s="17"/>
      <c r="T11" s="17"/>
      <c r="U11" s="17">
        <v>2891</v>
      </c>
      <c r="V11" s="17">
        <v>2896.74</v>
      </c>
      <c r="W11" s="17">
        <v>2896.74</v>
      </c>
      <c r="X11" s="17">
        <v>2896.74</v>
      </c>
      <c r="Y11" s="17">
        <v>2896.74</v>
      </c>
      <c r="Z11" s="17">
        <v>2896.74</v>
      </c>
      <c r="AA11" s="17">
        <v>2896.74</v>
      </c>
      <c r="AB11" s="17">
        <v>2896.74</v>
      </c>
      <c r="AC11" s="17">
        <v>2896.74</v>
      </c>
      <c r="AD11" s="17">
        <v>2896.74</v>
      </c>
      <c r="AE11" s="17">
        <v>2896.74</v>
      </c>
      <c r="AF11" s="17">
        <v>2896.74</v>
      </c>
      <c r="AG11" s="17">
        <v>2896.74</v>
      </c>
      <c r="AH11" s="17">
        <v>2896.74</v>
      </c>
      <c r="AI11" s="17">
        <v>2896.74</v>
      </c>
      <c r="AJ11" s="17">
        <v>2896.74</v>
      </c>
      <c r="AK11" s="17">
        <v>2896.74</v>
      </c>
      <c r="AL11" s="17">
        <v>2896.74</v>
      </c>
      <c r="AM11" s="17">
        <v>2896.74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44866</v>
      </c>
      <c r="B12" s="13">
        <v>8046.4600000000009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8046.4600000000009</v>
      </c>
      <c r="H12" s="14">
        <f t="shared" si="4"/>
        <v>0</v>
      </c>
      <c r="I12" s="13">
        <v>4312.8950000000004</v>
      </c>
      <c r="J12" s="13">
        <f t="shared" si="5"/>
        <v>186.56749120950082</v>
      </c>
      <c r="K12" s="13">
        <f t="shared" si="6"/>
        <v>186.56749120950082</v>
      </c>
      <c r="L12" s="13">
        <f t="shared" si="7"/>
        <v>0</v>
      </c>
      <c r="M12" s="13"/>
      <c r="N12" s="13"/>
      <c r="O12" s="13"/>
      <c r="P12" s="13"/>
      <c r="R12" s="16">
        <f t="shared" si="8"/>
        <v>44866</v>
      </c>
      <c r="S12" s="17"/>
      <c r="T12" s="17">
        <v>2664.11</v>
      </c>
      <c r="U12" s="17">
        <v>6860.8600000000006</v>
      </c>
      <c r="V12" s="17">
        <v>6860.8600000000006</v>
      </c>
      <c r="W12" s="17">
        <v>6860.8600000000006</v>
      </c>
      <c r="X12" s="17">
        <v>6860.8600000000006</v>
      </c>
      <c r="Y12" s="17">
        <v>7193.2800000000007</v>
      </c>
      <c r="Z12" s="17">
        <v>7193.2800000000007</v>
      </c>
      <c r="AA12" s="17">
        <v>7193.2800000000007</v>
      </c>
      <c r="AB12" s="17">
        <v>7193.2800000000007</v>
      </c>
      <c r="AC12" s="17">
        <v>7193.2800000000007</v>
      </c>
      <c r="AD12" s="17">
        <v>7193.2800000000007</v>
      </c>
      <c r="AE12" s="17">
        <v>7193.2800000000007</v>
      </c>
      <c r="AF12" s="17">
        <v>8046.4600000000009</v>
      </c>
      <c r="AG12" s="17">
        <v>8046.4600000000009</v>
      </c>
      <c r="AH12" s="17">
        <v>8046.4600000000009</v>
      </c>
      <c r="AI12" s="17">
        <v>8046.4600000000009</v>
      </c>
      <c r="AJ12" s="17">
        <v>8046.4600000000009</v>
      </c>
      <c r="AK12" s="17">
        <v>8046.4600000000009</v>
      </c>
      <c r="AL12" s="17">
        <v>8046.4600000000009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44896</v>
      </c>
      <c r="B13" s="13">
        <v>473.41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473.41</v>
      </c>
      <c r="H13" s="14">
        <f t="shared" si="4"/>
        <v>0</v>
      </c>
      <c r="I13" s="13">
        <v>4277.5</v>
      </c>
      <c r="J13" s="13">
        <f t="shared" si="5"/>
        <v>11.067445938047925</v>
      </c>
      <c r="K13" s="13">
        <f t="shared" si="6"/>
        <v>11.067445938047927</v>
      </c>
      <c r="L13" s="13">
        <f t="shared" si="7"/>
        <v>0</v>
      </c>
      <c r="M13" s="13"/>
      <c r="N13" s="13"/>
      <c r="O13" s="13"/>
      <c r="P13" s="13"/>
      <c r="R13" s="16">
        <f t="shared" si="8"/>
        <v>44896</v>
      </c>
      <c r="S13" s="17"/>
      <c r="T13" s="17">
        <v>41.32</v>
      </c>
      <c r="U13" s="17">
        <v>41.32</v>
      </c>
      <c r="V13" s="17">
        <v>56.73</v>
      </c>
      <c r="W13" s="17">
        <v>56.73</v>
      </c>
      <c r="X13" s="17">
        <v>56.73</v>
      </c>
      <c r="Y13" s="17">
        <v>56.73</v>
      </c>
      <c r="Z13" s="17">
        <v>56.73</v>
      </c>
      <c r="AA13" s="17">
        <v>56.73</v>
      </c>
      <c r="AB13" s="17">
        <v>56.73</v>
      </c>
      <c r="AC13" s="17">
        <v>56.73</v>
      </c>
      <c r="AD13" s="17">
        <v>56.73</v>
      </c>
      <c r="AE13" s="17">
        <v>473.41</v>
      </c>
      <c r="AF13" s="17">
        <v>473.41</v>
      </c>
      <c r="AG13" s="17">
        <v>473.41</v>
      </c>
      <c r="AH13" s="17">
        <v>473.41</v>
      </c>
      <c r="AI13" s="17">
        <v>473.41</v>
      </c>
      <c r="AJ13" s="17">
        <v>473.41</v>
      </c>
      <c r="AK13" s="17">
        <v>473.41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44927</v>
      </c>
      <c r="B14" s="13">
        <v>1454.97</v>
      </c>
      <c r="C14" s="13">
        <f>++'Completion Factors'!J24</f>
        <v>1</v>
      </c>
      <c r="D14" s="13">
        <f t="shared" si="1"/>
        <v>0</v>
      </c>
      <c r="E14" s="13">
        <f t="shared" si="2"/>
        <v>0</v>
      </c>
      <c r="F14" s="13"/>
      <c r="G14" s="13">
        <f t="shared" si="3"/>
        <v>1454.97</v>
      </c>
      <c r="H14" s="14">
        <f t="shared" si="4"/>
        <v>0</v>
      </c>
      <c r="I14" s="13">
        <v>4272.4449999999997</v>
      </c>
      <c r="J14" s="13">
        <f t="shared" si="5"/>
        <v>34.054739148192667</v>
      </c>
      <c r="K14" s="13">
        <f t="shared" si="6"/>
        <v>34.054739148192667</v>
      </c>
      <c r="L14" s="13">
        <f t="shared" si="7"/>
        <v>0</v>
      </c>
      <c r="M14" s="13"/>
      <c r="N14" s="13"/>
      <c r="O14" s="13"/>
      <c r="P14" s="13"/>
      <c r="R14" s="16">
        <f t="shared" si="8"/>
        <v>44927</v>
      </c>
      <c r="S14" s="17"/>
      <c r="T14" s="17"/>
      <c r="U14" s="17">
        <v>131.6</v>
      </c>
      <c r="V14" s="17">
        <v>131.6</v>
      </c>
      <c r="W14" s="17">
        <v>399.17999999999989</v>
      </c>
      <c r="X14" s="17">
        <v>399.17999999999989</v>
      </c>
      <c r="Y14" s="17">
        <v>399.17999999999989</v>
      </c>
      <c r="Z14" s="17">
        <v>956.31999999999994</v>
      </c>
      <c r="AA14" s="17">
        <v>956.31999999999994</v>
      </c>
      <c r="AB14" s="17">
        <v>956.31999999999994</v>
      </c>
      <c r="AC14" s="17">
        <v>956.31999999999994</v>
      </c>
      <c r="AD14" s="17">
        <v>1454.97</v>
      </c>
      <c r="AE14" s="17">
        <v>1454.97</v>
      </c>
      <c r="AF14" s="17">
        <v>1454.97</v>
      </c>
      <c r="AG14" s="17">
        <v>1454.97</v>
      </c>
      <c r="AH14" s="17">
        <v>1454.97</v>
      </c>
      <c r="AI14" s="17">
        <v>1454.97</v>
      </c>
      <c r="AJ14" s="17">
        <v>1454.97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44958</v>
      </c>
      <c r="B15" s="13">
        <v>2116.44</v>
      </c>
      <c r="C15" s="13">
        <f>++'Completion Factors'!J23</f>
        <v>1</v>
      </c>
      <c r="D15" s="13">
        <f t="shared" si="1"/>
        <v>0</v>
      </c>
      <c r="E15" s="13">
        <f t="shared" si="2"/>
        <v>0</v>
      </c>
      <c r="F15" s="13"/>
      <c r="G15" s="13">
        <f t="shared" si="3"/>
        <v>2116.44</v>
      </c>
      <c r="H15" s="14">
        <f t="shared" si="4"/>
        <v>0</v>
      </c>
      <c r="I15" s="13">
        <v>4233.7550000000001</v>
      </c>
      <c r="J15" s="13">
        <f t="shared" si="5"/>
        <v>49.989666383623991</v>
      </c>
      <c r="K15" s="13">
        <f t="shared" si="6"/>
        <v>49.989666383623991</v>
      </c>
      <c r="L15" s="13">
        <f t="shared" si="7"/>
        <v>0</v>
      </c>
      <c r="M15" s="13"/>
      <c r="N15" s="13"/>
      <c r="O15" s="13"/>
      <c r="P15" s="13"/>
      <c r="R15" s="16">
        <f t="shared" si="8"/>
        <v>44958</v>
      </c>
      <c r="S15" s="17"/>
      <c r="T15" s="17"/>
      <c r="U15" s="17">
        <v>1693.31</v>
      </c>
      <c r="V15" s="17">
        <v>1693.31</v>
      </c>
      <c r="W15" s="17">
        <v>1693.31</v>
      </c>
      <c r="X15" s="17">
        <v>1693.31</v>
      </c>
      <c r="Y15" s="17">
        <v>1693.31</v>
      </c>
      <c r="Z15" s="17">
        <v>1693.31</v>
      </c>
      <c r="AA15" s="17">
        <v>1693.31</v>
      </c>
      <c r="AB15" s="17">
        <v>1693.31</v>
      </c>
      <c r="AC15" s="17">
        <v>2116.44</v>
      </c>
      <c r="AD15" s="17">
        <v>2116.44</v>
      </c>
      <c r="AE15" s="17">
        <v>2116.44</v>
      </c>
      <c r="AF15" s="17">
        <v>2116.44</v>
      </c>
      <c r="AG15" s="17">
        <v>2116.44</v>
      </c>
      <c r="AH15" s="17">
        <v>2116.44</v>
      </c>
      <c r="AI15" s="17">
        <v>2116.44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44986</v>
      </c>
      <c r="B16" s="13">
        <v>2681.73</v>
      </c>
      <c r="C16" s="13">
        <f>++'Completion Factors'!J22</f>
        <v>1</v>
      </c>
      <c r="D16" s="13">
        <f t="shared" si="1"/>
        <v>0</v>
      </c>
      <c r="E16" s="13">
        <f t="shared" si="2"/>
        <v>0</v>
      </c>
      <c r="F16" s="13"/>
      <c r="G16" s="13">
        <f t="shared" si="3"/>
        <v>2681.73</v>
      </c>
      <c r="H16" s="14">
        <f t="shared" si="4"/>
        <v>0</v>
      </c>
      <c r="I16" s="13">
        <v>4154.583333333333</v>
      </c>
      <c r="J16" s="13">
        <f t="shared" si="5"/>
        <v>64.548711262661726</v>
      </c>
      <c r="K16" s="13">
        <f t="shared" si="6"/>
        <v>64.548711262661726</v>
      </c>
      <c r="L16" s="13">
        <f t="shared" si="7"/>
        <v>0</v>
      </c>
      <c r="M16" s="13"/>
      <c r="N16" s="13"/>
      <c r="O16" s="13"/>
      <c r="P16" s="13"/>
      <c r="R16" s="16">
        <f t="shared" si="8"/>
        <v>44986</v>
      </c>
      <c r="S16" s="17"/>
      <c r="T16" s="17">
        <v>1639.99</v>
      </c>
      <c r="U16" s="17">
        <v>2081.73</v>
      </c>
      <c r="V16" s="17">
        <v>2081.73</v>
      </c>
      <c r="W16" s="17">
        <v>2681.73</v>
      </c>
      <c r="X16" s="17">
        <v>2681.73</v>
      </c>
      <c r="Y16" s="17">
        <v>2681.73</v>
      </c>
      <c r="Z16" s="17">
        <v>2681.73</v>
      </c>
      <c r="AA16" s="17">
        <v>2681.73</v>
      </c>
      <c r="AB16" s="17">
        <v>2681.73</v>
      </c>
      <c r="AC16" s="17">
        <v>2681.73</v>
      </c>
      <c r="AD16" s="17">
        <v>2681.73</v>
      </c>
      <c r="AE16" s="17">
        <v>2681.73</v>
      </c>
      <c r="AF16" s="17">
        <v>2681.73</v>
      </c>
      <c r="AG16" s="17">
        <v>2681.73</v>
      </c>
      <c r="AH16" s="17">
        <v>2681.73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45017</v>
      </c>
      <c r="B17" s="13">
        <v>985.09</v>
      </c>
      <c r="C17" s="13">
        <f>++'Completion Factors'!J21</f>
        <v>1</v>
      </c>
      <c r="D17" s="13">
        <f t="shared" si="1"/>
        <v>0</v>
      </c>
      <c r="E17" s="13">
        <f t="shared" si="2"/>
        <v>0</v>
      </c>
      <c r="F17" s="13"/>
      <c r="G17" s="13">
        <f t="shared" si="3"/>
        <v>985.09</v>
      </c>
      <c r="H17" s="14">
        <f t="shared" si="4"/>
        <v>0</v>
      </c>
      <c r="I17" s="13">
        <v>4124.0950000000003</v>
      </c>
      <c r="J17" s="13">
        <f t="shared" si="5"/>
        <v>23.886210186719751</v>
      </c>
      <c r="K17" s="13">
        <f t="shared" si="6"/>
        <v>23.886210186719754</v>
      </c>
      <c r="L17" s="13">
        <f t="shared" si="7"/>
        <v>0</v>
      </c>
      <c r="M17" s="13"/>
      <c r="N17" s="13"/>
      <c r="O17" s="13"/>
      <c r="P17" s="13"/>
      <c r="R17" s="16">
        <f t="shared" si="8"/>
        <v>45017</v>
      </c>
      <c r="S17" s="17"/>
      <c r="T17" s="17">
        <v>395.48</v>
      </c>
      <c r="U17" s="17">
        <v>410.37</v>
      </c>
      <c r="V17" s="17">
        <v>530.25</v>
      </c>
      <c r="W17" s="17">
        <v>564.48</v>
      </c>
      <c r="X17" s="17">
        <v>564.48</v>
      </c>
      <c r="Y17" s="17">
        <v>564.48</v>
      </c>
      <c r="Z17" s="17">
        <v>564.48</v>
      </c>
      <c r="AA17" s="17">
        <v>985.09</v>
      </c>
      <c r="AB17" s="17">
        <v>985.09</v>
      </c>
      <c r="AC17" s="17">
        <v>985.09</v>
      </c>
      <c r="AD17" s="17">
        <v>985.09</v>
      </c>
      <c r="AE17" s="17">
        <v>985.09</v>
      </c>
      <c r="AF17" s="17">
        <v>985.09</v>
      </c>
      <c r="AG17" s="17">
        <v>985.09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45047</v>
      </c>
      <c r="B18" s="13">
        <v>950.99</v>
      </c>
      <c r="C18" s="13">
        <f>++'Completion Factors'!J20</f>
        <v>1</v>
      </c>
      <c r="D18" s="13">
        <f t="shared" si="1"/>
        <v>0</v>
      </c>
      <c r="E18" s="13">
        <f t="shared" si="2"/>
        <v>0</v>
      </c>
      <c r="F18" s="13"/>
      <c r="G18" s="13">
        <f t="shared" si="3"/>
        <v>950.99</v>
      </c>
      <c r="H18" s="14">
        <f t="shared" si="4"/>
        <v>0</v>
      </c>
      <c r="I18" s="13">
        <v>4092.936666666666</v>
      </c>
      <c r="J18" s="13">
        <f t="shared" si="5"/>
        <v>23.234906314211234</v>
      </c>
      <c r="K18" s="13">
        <f t="shared" si="6"/>
        <v>23.234906314211234</v>
      </c>
      <c r="L18" s="13">
        <f t="shared" si="7"/>
        <v>0</v>
      </c>
      <c r="M18" s="13"/>
      <c r="N18" s="13"/>
      <c r="O18" s="13"/>
      <c r="P18" s="13"/>
      <c r="R18" s="16">
        <f t="shared" si="8"/>
        <v>45047</v>
      </c>
      <c r="S18" s="17"/>
      <c r="T18" s="17">
        <v>466.56</v>
      </c>
      <c r="U18" s="17">
        <v>513.05999999999995</v>
      </c>
      <c r="V18" s="17">
        <v>530.38</v>
      </c>
      <c r="W18" s="17">
        <v>530.38</v>
      </c>
      <c r="X18" s="17">
        <v>530.38</v>
      </c>
      <c r="Y18" s="17">
        <v>530.38</v>
      </c>
      <c r="Z18" s="17">
        <v>950.99</v>
      </c>
      <c r="AA18" s="17">
        <v>950.99</v>
      </c>
      <c r="AB18" s="17">
        <v>950.99</v>
      </c>
      <c r="AC18" s="17">
        <v>950.99</v>
      </c>
      <c r="AD18" s="17">
        <v>950.99</v>
      </c>
      <c r="AE18" s="17">
        <v>950.99</v>
      </c>
      <c r="AF18" s="17">
        <v>950.99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45078</v>
      </c>
      <c r="B19" s="13">
        <v>969.24</v>
      </c>
      <c r="C19" s="13">
        <f>++'Completion Factors'!J19</f>
        <v>0.98041708995542098</v>
      </c>
      <c r="D19" s="13">
        <f t="shared" si="1"/>
        <v>19.359658176165429</v>
      </c>
      <c r="E19" s="13">
        <f t="shared" si="2"/>
        <v>19.359658176165429</v>
      </c>
      <c r="F19" s="13"/>
      <c r="G19" s="13">
        <f t="shared" si="3"/>
        <v>988.59965817616546</v>
      </c>
      <c r="H19" s="14">
        <f t="shared" si="4"/>
        <v>19.359658176165453</v>
      </c>
      <c r="I19" s="13">
        <v>4057.166666666667</v>
      </c>
      <c r="J19" s="13">
        <f t="shared" si="5"/>
        <v>24.36674998585627</v>
      </c>
      <c r="K19" s="13">
        <f t="shared" si="6"/>
        <v>23.889578112804504</v>
      </c>
      <c r="L19" s="13">
        <f t="shared" si="7"/>
        <v>0.47717187305176623</v>
      </c>
      <c r="M19" s="13">
        <f t="shared" ref="M19:M31" si="9">SUM(G8:G19)/SUM(I8:I19)*100</f>
        <v>45.404366483715876</v>
      </c>
      <c r="N19" s="18"/>
      <c r="O19" s="13"/>
      <c r="P19" s="13"/>
      <c r="R19" s="16">
        <f t="shared" si="8"/>
        <v>45078</v>
      </c>
      <c r="S19" s="17"/>
      <c r="T19" s="17">
        <v>387.59</v>
      </c>
      <c r="U19" s="17">
        <v>548.63</v>
      </c>
      <c r="V19" s="17">
        <v>548.63</v>
      </c>
      <c r="W19" s="17">
        <v>969.24</v>
      </c>
      <c r="X19" s="17">
        <v>969.24</v>
      </c>
      <c r="Y19" s="17">
        <v>969.24</v>
      </c>
      <c r="Z19" s="17">
        <v>969.24</v>
      </c>
      <c r="AA19" s="17">
        <v>969.24</v>
      </c>
      <c r="AB19" s="17">
        <v>969.24</v>
      </c>
      <c r="AC19" s="17">
        <v>969.24</v>
      </c>
      <c r="AD19" s="17">
        <v>969.24</v>
      </c>
      <c r="AE19" s="17">
        <v>969.24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45108</v>
      </c>
      <c r="B20" s="13">
        <v>2293.81</v>
      </c>
      <c r="C20" s="13">
        <f>++'Completion Factors'!J18</f>
        <v>0.97100300397809658</v>
      </c>
      <c r="D20" s="13">
        <f t="shared" si="1"/>
        <v>68.499890497251982</v>
      </c>
      <c r="E20" s="13">
        <f t="shared" si="2"/>
        <v>68.499890497251982</v>
      </c>
      <c r="F20" s="13"/>
      <c r="G20" s="13">
        <f t="shared" si="3"/>
        <v>2362.3098904972521</v>
      </c>
      <c r="H20" s="14">
        <f t="shared" si="4"/>
        <v>68.499890497252181</v>
      </c>
      <c r="I20" s="13">
        <v>4056.085</v>
      </c>
      <c r="J20" s="13">
        <f t="shared" si="5"/>
        <v>58.241133765620098</v>
      </c>
      <c r="K20" s="13">
        <f t="shared" si="6"/>
        <v>56.552315841507259</v>
      </c>
      <c r="L20" s="13">
        <f t="shared" si="7"/>
        <v>1.6888179241128398</v>
      </c>
      <c r="M20" s="13">
        <f t="shared" si="9"/>
        <v>49.022655032197044</v>
      </c>
      <c r="N20" s="18">
        <f t="shared" ref="N20:N31" si="10">J20/J8</f>
        <v>3.7092094054060767</v>
      </c>
      <c r="O20" s="18">
        <f t="shared" ref="O20:O31" si="11">I20/I8</f>
        <v>0.91639605132553836</v>
      </c>
      <c r="P20" s="13"/>
      <c r="R20" s="16">
        <f t="shared" si="8"/>
        <v>45108</v>
      </c>
      <c r="S20" s="17"/>
      <c r="T20" s="17">
        <v>1404.76</v>
      </c>
      <c r="U20" s="17">
        <v>1806.35</v>
      </c>
      <c r="V20" s="17">
        <v>2246.6999999999998</v>
      </c>
      <c r="W20" s="17">
        <v>2246.6999999999998</v>
      </c>
      <c r="X20" s="17">
        <v>2248.5100000000002</v>
      </c>
      <c r="Y20" s="17">
        <v>2248.5100000000002</v>
      </c>
      <c r="Z20" s="17">
        <v>2293.81</v>
      </c>
      <c r="AA20" s="17">
        <v>2293.81</v>
      </c>
      <c r="AB20" s="17">
        <v>2293.81</v>
      </c>
      <c r="AC20" s="17">
        <v>2293.81</v>
      </c>
      <c r="AD20" s="17">
        <v>2293.81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45139</v>
      </c>
      <c r="B21" s="13">
        <v>837.57000000000016</v>
      </c>
      <c r="C21" s="13">
        <f>++'Completion Factors'!J17</f>
        <v>0.96029596088537672</v>
      </c>
      <c r="D21" s="13">
        <f t="shared" si="1"/>
        <v>34.629857247941061</v>
      </c>
      <c r="E21" s="13">
        <f t="shared" si="2"/>
        <v>34.629857247941061</v>
      </c>
      <c r="F21" s="13"/>
      <c r="G21" s="13">
        <f t="shared" si="3"/>
        <v>872.19985724794128</v>
      </c>
      <c r="H21" s="14">
        <f t="shared" si="4"/>
        <v>34.629857247941118</v>
      </c>
      <c r="I21" s="13">
        <v>4047.085</v>
      </c>
      <c r="J21" s="13">
        <f t="shared" si="5"/>
        <v>21.551310566690375</v>
      </c>
      <c r="K21" s="13">
        <f t="shared" si="6"/>
        <v>20.695636488979108</v>
      </c>
      <c r="L21" s="13">
        <f t="shared" si="7"/>
        <v>0.85567407771126724</v>
      </c>
      <c r="M21" s="13">
        <f t="shared" si="9"/>
        <v>49.457589283954228</v>
      </c>
      <c r="N21" s="18">
        <f t="shared" si="10"/>
        <v>1.1505410242017646</v>
      </c>
      <c r="O21" s="18">
        <f t="shared" si="11"/>
        <v>0.92111545110076709</v>
      </c>
      <c r="P21" s="13"/>
      <c r="R21" s="16">
        <f t="shared" si="8"/>
        <v>45139</v>
      </c>
      <c r="S21" s="17"/>
      <c r="T21" s="17">
        <v>145.65</v>
      </c>
      <c r="U21" s="17">
        <v>672.31000000000006</v>
      </c>
      <c r="V21" s="17">
        <v>781.63000000000011</v>
      </c>
      <c r="W21" s="17">
        <v>837.57000000000016</v>
      </c>
      <c r="X21" s="17">
        <v>837.57000000000016</v>
      </c>
      <c r="Y21" s="17">
        <v>837.57000000000016</v>
      </c>
      <c r="Z21" s="17">
        <v>837.57000000000016</v>
      </c>
      <c r="AA21" s="17">
        <v>837.57000000000016</v>
      </c>
      <c r="AB21" s="17">
        <v>837.57000000000016</v>
      </c>
      <c r="AC21" s="17">
        <v>837.57000000000016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45170</v>
      </c>
      <c r="B22" s="13">
        <v>671.17000000000007</v>
      </c>
      <c r="C22" s="13">
        <f>++'Completion Factors'!J16</f>
        <v>0.95104008719326483</v>
      </c>
      <c r="D22" s="13">
        <f t="shared" si="1"/>
        <v>34.552092094745483</v>
      </c>
      <c r="E22" s="13">
        <f t="shared" si="2"/>
        <v>34.552092094745483</v>
      </c>
      <c r="F22" s="13"/>
      <c r="G22" s="13">
        <f t="shared" si="3"/>
        <v>705.72209209474556</v>
      </c>
      <c r="H22" s="14">
        <f t="shared" si="4"/>
        <v>34.55209209474549</v>
      </c>
      <c r="I22" s="13">
        <v>4013.103333333333</v>
      </c>
      <c r="J22" s="13">
        <f t="shared" si="5"/>
        <v>17.585445314426135</v>
      </c>
      <c r="K22" s="13">
        <f t="shared" si="6"/>
        <v>16.724463445164218</v>
      </c>
      <c r="L22" s="13">
        <f t="shared" si="7"/>
        <v>0.86098186926191644</v>
      </c>
      <c r="M22" s="13">
        <f t="shared" si="9"/>
        <v>49.052927872439646</v>
      </c>
      <c r="N22" s="18">
        <f t="shared" si="10"/>
        <v>0.70789063154259479</v>
      </c>
      <c r="O22" s="18">
        <f t="shared" si="11"/>
        <v>0.91750795435060095</v>
      </c>
      <c r="P22" s="13"/>
      <c r="R22" s="16">
        <f t="shared" si="8"/>
        <v>45170</v>
      </c>
      <c r="S22" s="17"/>
      <c r="T22" s="17">
        <v>37.200000000000003</v>
      </c>
      <c r="U22" s="17">
        <v>37.200000000000003</v>
      </c>
      <c r="V22" s="17">
        <v>671.17000000000007</v>
      </c>
      <c r="W22" s="17">
        <v>671.17000000000007</v>
      </c>
      <c r="X22" s="17">
        <v>671.17000000000007</v>
      </c>
      <c r="Y22" s="17">
        <v>671.17000000000007</v>
      </c>
      <c r="Z22" s="17">
        <v>671.17000000000007</v>
      </c>
      <c r="AA22" s="17">
        <v>671.17000000000007</v>
      </c>
      <c r="AB22" s="17">
        <v>671.17000000000007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45200</v>
      </c>
      <c r="B23" s="13">
        <v>170.46</v>
      </c>
      <c r="C23" s="13">
        <f>++'Completion Factors'!J15</f>
        <v>0.95104008719326483</v>
      </c>
      <c r="D23" s="13">
        <f t="shared" si="1"/>
        <v>8.775346958997444</v>
      </c>
      <c r="E23" s="13">
        <f t="shared" si="2"/>
        <v>8.775346958997444</v>
      </c>
      <c r="F23" s="13"/>
      <c r="G23" s="13">
        <f t="shared" si="3"/>
        <v>179.23534695899744</v>
      </c>
      <c r="H23" s="14">
        <f t="shared" si="4"/>
        <v>8.7753469589974316</v>
      </c>
      <c r="I23" s="13">
        <v>3974.7616666666672</v>
      </c>
      <c r="J23" s="13">
        <f t="shared" si="5"/>
        <v>4.5093357033733446</v>
      </c>
      <c r="K23" s="13">
        <f t="shared" si="6"/>
        <v>4.2885590205198882</v>
      </c>
      <c r="L23" s="13">
        <f t="shared" si="7"/>
        <v>0.22077668285345631</v>
      </c>
      <c r="M23" s="13">
        <f t="shared" si="9"/>
        <v>43.971653959071624</v>
      </c>
      <c r="N23" s="18">
        <f t="shared" si="10"/>
        <v>6.8106291134033728E-2</v>
      </c>
      <c r="O23" s="18">
        <f t="shared" si="11"/>
        <v>0.90850414679869307</v>
      </c>
      <c r="P23" s="13"/>
      <c r="R23" s="16">
        <f t="shared" si="8"/>
        <v>45200</v>
      </c>
      <c r="S23" s="17"/>
      <c r="T23" s="17">
        <v>74.080000000000013</v>
      </c>
      <c r="U23" s="17">
        <v>169.63</v>
      </c>
      <c r="V23" s="17">
        <v>170.46</v>
      </c>
      <c r="W23" s="17">
        <v>170.46</v>
      </c>
      <c r="X23" s="17">
        <v>170.46</v>
      </c>
      <c r="Y23" s="17">
        <v>170.46</v>
      </c>
      <c r="Z23" s="17">
        <v>170.46</v>
      </c>
      <c r="AA23" s="17">
        <v>170.46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45231</v>
      </c>
      <c r="B24" s="13">
        <v>353.23</v>
      </c>
      <c r="C24" s="13">
        <f>++'Completion Factors'!J14</f>
        <v>0.94014682426679796</v>
      </c>
      <c r="D24" s="13">
        <f t="shared" si="1"/>
        <v>22.487910099283845</v>
      </c>
      <c r="E24" s="13">
        <f t="shared" si="2"/>
        <v>22.487910099283845</v>
      </c>
      <c r="F24" s="19">
        <v>0</v>
      </c>
      <c r="G24" s="13">
        <f t="shared" si="3"/>
        <v>375.71791009928387</v>
      </c>
      <c r="H24" s="14">
        <f t="shared" si="4"/>
        <v>22.487910099283852</v>
      </c>
      <c r="I24" s="13">
        <v>3943.9416666666671</v>
      </c>
      <c r="J24" s="13">
        <f t="shared" si="5"/>
        <v>9.5264570790884022</v>
      </c>
      <c r="K24" s="13">
        <f t="shared" si="6"/>
        <v>8.9562683694189182</v>
      </c>
      <c r="L24" s="13">
        <f t="shared" si="7"/>
        <v>0.57018870966948398</v>
      </c>
      <c r="M24" s="13">
        <f t="shared" si="9"/>
        <v>28.725167214364301</v>
      </c>
      <c r="N24" s="18">
        <f t="shared" si="10"/>
        <v>5.1061720438695987E-2</v>
      </c>
      <c r="O24" s="18">
        <f t="shared" si="11"/>
        <v>0.91445343943376012</v>
      </c>
      <c r="P24" s="13"/>
      <c r="R24" s="16">
        <f t="shared" si="8"/>
        <v>45231</v>
      </c>
      <c r="S24" s="17"/>
      <c r="T24" s="17"/>
      <c r="U24" s="17">
        <v>353.23</v>
      </c>
      <c r="V24" s="17">
        <v>353.23</v>
      </c>
      <c r="W24" s="17">
        <v>353.23</v>
      </c>
      <c r="X24" s="17">
        <v>353.23</v>
      </c>
      <c r="Y24" s="17">
        <v>353.23</v>
      </c>
      <c r="Z24" s="17">
        <v>353.23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45261</v>
      </c>
      <c r="B25" s="13">
        <v>254.8</v>
      </c>
      <c r="C25" s="13">
        <f>++'Completion Factors'!J13</f>
        <v>0.89319564089533898</v>
      </c>
      <c r="D25" s="13">
        <f t="shared" si="1"/>
        <v>30.467849879549973</v>
      </c>
      <c r="E25" s="13">
        <f t="shared" si="2"/>
        <v>30.467849879549973</v>
      </c>
      <c r="F25" s="19">
        <v>0</v>
      </c>
      <c r="G25" s="13">
        <f t="shared" si="3"/>
        <v>285.26784987955</v>
      </c>
      <c r="H25" s="14">
        <f t="shared" si="4"/>
        <v>30.467849879549988</v>
      </c>
      <c r="I25" s="13">
        <v>3936.333333333333</v>
      </c>
      <c r="J25" s="13">
        <f t="shared" si="5"/>
        <v>7.2470450473253463</v>
      </c>
      <c r="K25" s="13">
        <f t="shared" si="6"/>
        <v>6.4730290456431545</v>
      </c>
      <c r="L25" s="13">
        <f t="shared" si="7"/>
        <v>0.77401600168219176</v>
      </c>
      <c r="M25" s="13">
        <f t="shared" si="9"/>
        <v>28.540852575963253</v>
      </c>
      <c r="N25" s="18">
        <f t="shared" si="10"/>
        <v>0.65480735915874544</v>
      </c>
      <c r="O25" s="18">
        <f t="shared" si="11"/>
        <v>0.92024157412819008</v>
      </c>
      <c r="P25" s="13"/>
      <c r="R25" s="16">
        <f t="shared" si="8"/>
        <v>45261</v>
      </c>
      <c r="S25" s="17"/>
      <c r="T25" s="17">
        <v>215.06</v>
      </c>
      <c r="U25" s="17">
        <v>254.8</v>
      </c>
      <c r="V25" s="17">
        <v>254.8</v>
      </c>
      <c r="W25" s="17">
        <v>254.8</v>
      </c>
      <c r="X25" s="17">
        <v>254.8</v>
      </c>
      <c r="Y25" s="17">
        <v>254.8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45292</v>
      </c>
      <c r="B26" s="13">
        <v>393.11</v>
      </c>
      <c r="C26" s="13">
        <f>++'Completion Factors'!J12</f>
        <v>0.89319564089533898</v>
      </c>
      <c r="D26" s="13">
        <f t="shared" si="1"/>
        <v>47.006344058673037</v>
      </c>
      <c r="E26" s="13">
        <f t="shared" si="2"/>
        <v>47.006344058673037</v>
      </c>
      <c r="F26" s="19">
        <v>0</v>
      </c>
      <c r="G26" s="13">
        <f t="shared" si="3"/>
        <v>440.11634405867306</v>
      </c>
      <c r="H26" s="14">
        <f t="shared" si="4"/>
        <v>47.006344058673051</v>
      </c>
      <c r="I26" s="13">
        <v>3931.2216666666668</v>
      </c>
      <c r="J26" s="13">
        <f t="shared" si="5"/>
        <v>11.195408994371293</v>
      </c>
      <c r="K26" s="13">
        <f t="shared" si="6"/>
        <v>9.9996905118129096</v>
      </c>
      <c r="L26" s="13">
        <f t="shared" si="7"/>
        <v>1.1957184825583838</v>
      </c>
      <c r="M26" s="13">
        <f t="shared" si="9"/>
        <v>26.65170541956946</v>
      </c>
      <c r="N26" s="18">
        <f t="shared" si="10"/>
        <v>0.32874745995420285</v>
      </c>
      <c r="O26" s="18">
        <f t="shared" si="11"/>
        <v>0.92013394360060041</v>
      </c>
      <c r="P26" s="13"/>
      <c r="R26" s="16">
        <f t="shared" si="8"/>
        <v>45292</v>
      </c>
      <c r="S26" s="17"/>
      <c r="T26" s="17">
        <v>345.05</v>
      </c>
      <c r="U26" s="17">
        <v>345.05</v>
      </c>
      <c r="V26" s="17">
        <v>360.36</v>
      </c>
      <c r="W26" s="17">
        <v>393.11</v>
      </c>
      <c r="X26" s="17">
        <v>393.11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45323</v>
      </c>
      <c r="B27" s="13">
        <v>89.08</v>
      </c>
      <c r="C27" s="13">
        <f>++'Completion Factors'!J11</f>
        <v>0.89311748191086648</v>
      </c>
      <c r="D27" s="13">
        <f t="shared" si="1"/>
        <v>10.660517685768719</v>
      </c>
      <c r="E27" s="13">
        <f t="shared" si="2"/>
        <v>10.660517685768719</v>
      </c>
      <c r="F27" s="19">
        <v>0</v>
      </c>
      <c r="G27" s="13">
        <f t="shared" si="3"/>
        <v>99.740517685768722</v>
      </c>
      <c r="H27" s="14">
        <f t="shared" si="4"/>
        <v>10.660517685768724</v>
      </c>
      <c r="I27" s="13">
        <v>3900.3416666666672</v>
      </c>
      <c r="J27" s="13">
        <f t="shared" si="5"/>
        <v>2.5572251410223132</v>
      </c>
      <c r="K27" s="13">
        <f t="shared" si="6"/>
        <v>2.2839024786290087</v>
      </c>
      <c r="L27" s="13">
        <f t="shared" si="7"/>
        <v>0.27332266239330449</v>
      </c>
      <c r="M27" s="13">
        <f t="shared" si="9"/>
        <v>22.654664175837173</v>
      </c>
      <c r="N27" s="18">
        <f t="shared" si="10"/>
        <v>5.1155075158893823E-2</v>
      </c>
      <c r="O27" s="18">
        <f t="shared" si="11"/>
        <v>0.92124878899857621</v>
      </c>
      <c r="P27" s="13"/>
      <c r="R27" s="16">
        <f t="shared" si="8"/>
        <v>45323</v>
      </c>
      <c r="S27" s="17"/>
      <c r="T27" s="17">
        <v>8.75</v>
      </c>
      <c r="U27" s="17">
        <v>69.89</v>
      </c>
      <c r="V27" s="17">
        <v>89.08</v>
      </c>
      <c r="W27" s="17">
        <v>89.08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45352</v>
      </c>
      <c r="B28" s="13"/>
      <c r="C28" s="13">
        <f>++'Completion Factors'!J10</f>
        <v>0.82643328487067114</v>
      </c>
      <c r="D28" s="13">
        <f t="shared" si="1"/>
        <v>0</v>
      </c>
      <c r="E28" s="13">
        <f t="shared" si="2"/>
        <v>0</v>
      </c>
      <c r="F28" s="19">
        <v>0</v>
      </c>
      <c r="G28" s="13">
        <f t="shared" si="3"/>
        <v>0</v>
      </c>
      <c r="H28" s="14">
        <f t="shared" si="4"/>
        <v>0</v>
      </c>
      <c r="I28" s="13">
        <v>3892.4783333333339</v>
      </c>
      <c r="J28" s="13">
        <f t="shared" si="5"/>
        <v>0</v>
      </c>
      <c r="K28" s="13">
        <f t="shared" si="6"/>
        <v>0</v>
      </c>
      <c r="L28" s="13">
        <f t="shared" si="7"/>
        <v>0</v>
      </c>
      <c r="M28" s="13">
        <f t="shared" si="9"/>
        <v>17.187965004254529</v>
      </c>
      <c r="N28" s="18">
        <f t="shared" si="10"/>
        <v>0</v>
      </c>
      <c r="O28" s="18">
        <f t="shared" si="11"/>
        <v>0.93691184434861119</v>
      </c>
      <c r="P28" s="20"/>
      <c r="R28" s="16">
        <f t="shared" si="8"/>
        <v>45352</v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45383</v>
      </c>
      <c r="B29" s="13">
        <v>41.26</v>
      </c>
      <c r="C29" s="13">
        <f>++'Completion Factors'!J9</f>
        <v>0.71038811385232614</v>
      </c>
      <c r="D29" s="13">
        <f t="shared" si="1"/>
        <v>16.82092674334503</v>
      </c>
      <c r="E29" s="13">
        <f t="shared" si="2"/>
        <v>16.82092674334503</v>
      </c>
      <c r="F29" s="13">
        <f>ROUND(+I29*J29/100,0)-D29-B29</f>
        <v>2268.9190732566549</v>
      </c>
      <c r="G29" s="13">
        <f t="shared" si="3"/>
        <v>2327</v>
      </c>
      <c r="H29" s="14">
        <f t="shared" si="4"/>
        <v>2285.7399999999998</v>
      </c>
      <c r="I29" s="13">
        <v>3878.1166666666659</v>
      </c>
      <c r="J29" s="19">
        <v>60</v>
      </c>
      <c r="K29" s="13">
        <f t="shared" si="6"/>
        <v>1.063918482768698</v>
      </c>
      <c r="L29" s="13">
        <f t="shared" si="7"/>
        <v>58.936081517231301</v>
      </c>
      <c r="M29" s="13">
        <f t="shared" si="9"/>
        <v>20.088394753141475</v>
      </c>
      <c r="N29" s="18">
        <f t="shared" si="10"/>
        <v>2.5119095717142597</v>
      </c>
      <c r="O29" s="18">
        <f t="shared" si="11"/>
        <v>0.94035580331361568</v>
      </c>
      <c r="P29" s="13"/>
      <c r="R29" s="16">
        <f t="shared" si="8"/>
        <v>45383</v>
      </c>
      <c r="S29" s="17"/>
      <c r="T29" s="17"/>
      <c r="U29" s="17">
        <v>41.26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45413</v>
      </c>
      <c r="B30" s="13"/>
      <c r="C30" s="13">
        <f>++'Completion Factors'!J8</f>
        <v>0.53158159295725682</v>
      </c>
      <c r="D30" s="13">
        <f t="shared" si="1"/>
        <v>0</v>
      </c>
      <c r="E30" s="13">
        <f t="shared" si="2"/>
        <v>0</v>
      </c>
      <c r="F30" s="13">
        <f>ROUND(+I30*J30/100,0)-D30-B30</f>
        <v>2318</v>
      </c>
      <c r="G30" s="13">
        <f t="shared" si="3"/>
        <v>2318</v>
      </c>
      <c r="H30" s="14">
        <f t="shared" si="4"/>
        <v>2318</v>
      </c>
      <c r="I30" s="13">
        <v>3863.5216666666661</v>
      </c>
      <c r="J30" s="19">
        <v>60</v>
      </c>
      <c r="K30" s="13">
        <f t="shared" si="6"/>
        <v>0</v>
      </c>
      <c r="L30" s="13">
        <f t="shared" si="7"/>
        <v>60</v>
      </c>
      <c r="M30" s="13">
        <f t="shared" si="9"/>
        <v>23.063699274791578</v>
      </c>
      <c r="N30" s="18">
        <f t="shared" si="10"/>
        <v>2.582321580668566</v>
      </c>
      <c r="O30" s="18">
        <f t="shared" si="11"/>
        <v>0.94394855853295234</v>
      </c>
      <c r="P30" s="13"/>
      <c r="R30" s="16">
        <f t="shared" si="8"/>
        <v>45413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45444</v>
      </c>
      <c r="B31" s="13"/>
      <c r="C31" s="13">
        <f>+'Completion Factors'!J7</f>
        <v>0.53158159295725682</v>
      </c>
      <c r="D31" s="13">
        <f t="shared" si="1"/>
        <v>0</v>
      </c>
      <c r="E31" s="13">
        <f t="shared" si="2"/>
        <v>0</v>
      </c>
      <c r="F31" s="13">
        <f>ROUND(+I31*J31/100,0)-D31-B31</f>
        <v>2226</v>
      </c>
      <c r="G31" s="13">
        <f t="shared" si="3"/>
        <v>2226</v>
      </c>
      <c r="H31" s="14">
        <f t="shared" si="4"/>
        <v>2226</v>
      </c>
      <c r="I31" s="13">
        <v>3710.6816666666668</v>
      </c>
      <c r="J31" s="19">
        <v>60</v>
      </c>
      <c r="K31" s="13">
        <f t="shared" si="6"/>
        <v>0</v>
      </c>
      <c r="L31" s="13">
        <f t="shared" si="7"/>
        <v>60</v>
      </c>
      <c r="M31" s="13">
        <f t="shared" si="9"/>
        <v>25.857713387661196</v>
      </c>
      <c r="N31" s="18">
        <f t="shared" si="10"/>
        <v>2.4623718811424227</v>
      </c>
      <c r="O31" s="18">
        <f t="shared" si="11"/>
        <v>0.91459926878363385</v>
      </c>
      <c r="P31" s="13"/>
      <c r="R31" s="16">
        <f t="shared" si="8"/>
        <v>45444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7106.1794666983769</v>
      </c>
      <c r="I33" s="13"/>
      <c r="J33" s="22">
        <f>SUM(G20:G31)/SUM(I20:I31)</f>
        <v>0.25857713387661196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7639.1429267007552</v>
      </c>
      <c r="I36" s="26"/>
      <c r="J36" s="27" t="e">
        <f>(H36-I36)/I36</f>
        <v>#DIV/0!</v>
      </c>
      <c r="K36" s="27" t="e">
        <f>(VLOOKUP(DATE(YEAR(H4),MONTH(H4),DAY(1)),[1]Premium!$B$3:$D$200,3,FALSE)-VLOOKUP(DATE(YEAR(H4),MONTH(H4)-3,DAY(1)),[1]Premium!$B$3:$D$200,3,FALSE))/VLOOKUP(DATE(YEAR(H4),MONTH(H4),DAY(1)),[1]Premium!$B$3:$D$200,3,FALSE)</f>
        <v>#DIV/0!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2024-10-10T16:56:34Z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