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_12.2023\"/>
    </mc:Choice>
  </mc:AlternateContent>
  <xr:revisionPtr revIDLastSave="0" documentId="8_{2D59875C-975A-4B3B-915C-AEA80C3221CC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 iterateCount="1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<sst xmlns="http://schemas.openxmlformats.org/spreadsheetml/2006/main" count="137" uniqueCount="65">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</sst>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0.30543829858728472</c:v>
                </c:pt>
                <c:pt idx="1">
                  <c:v>0.30543829858728472</c:v>
                </c:pt>
                <c:pt idx="2">
                  <c:v>0.60963804680326694</c:v>
                </c:pt>
                <c:pt idx="3">
                  <c:v>0.65037567388713324</c:v>
                </c:pt>
                <c:pt idx="4">
                  <c:v>0.6990747332343501</c:v>
                </c:pt>
                <c:pt idx="5">
                  <c:v>0.69913269827585445</c:v>
                </c:pt>
                <c:pt idx="6">
                  <c:v>0.82671299729460723</c:v>
                </c:pt>
                <c:pt idx="7">
                  <c:v>0.86276654037141176</c:v>
                </c:pt>
                <c:pt idx="8">
                  <c:v>0.88072586118005314</c:v>
                </c:pt>
                <c:pt idx="9">
                  <c:v>0.88359549663237302</c:v>
                </c:pt>
                <c:pt idx="10">
                  <c:v>0.90294865659332535</c:v>
                </c:pt>
                <c:pt idx="11">
                  <c:v>0.92849465345750348</c:v>
                </c:pt>
                <c:pt idx="12">
                  <c:v>0.95152039293722168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4-428C-B40A-F48797957A28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0.36371460145175533</c:v>
                </c:pt>
                <c:pt idx="1">
                  <c:v>0.36371460145175533</c:v>
                </c:pt>
                <c:pt idx="2">
                  <c:v>0.65866227622791818</c:v>
                </c:pt>
                <c:pt idx="3">
                  <c:v>0.70863577131972189</c:v>
                </c:pt>
                <c:pt idx="4">
                  <c:v>0.7617085248480836</c:v>
                </c:pt>
                <c:pt idx="5">
                  <c:v>0.761778688098256</c:v>
                </c:pt>
                <c:pt idx="6">
                  <c:v>0.81959041900987373</c:v>
                </c:pt>
                <c:pt idx="7">
                  <c:v>0.86216486514604773</c:v>
                </c:pt>
                <c:pt idx="8">
                  <c:v>0.88046440940191228</c:v>
                </c:pt>
                <c:pt idx="9">
                  <c:v>0.88336404333861485</c:v>
                </c:pt>
                <c:pt idx="10">
                  <c:v>0.90294865659332535</c:v>
                </c:pt>
                <c:pt idx="11">
                  <c:v>0.92849465345750348</c:v>
                </c:pt>
                <c:pt idx="12">
                  <c:v>0.95152039293722168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4-428C-B40A-F48797957A28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0.30569279819848272</c:v>
                </c:pt>
                <c:pt idx="1">
                  <c:v>0.30569279819848272</c:v>
                </c:pt>
                <c:pt idx="2">
                  <c:v>0.45530953461006679</c:v>
                </c:pt>
                <c:pt idx="3">
                  <c:v>0.60611272165854335</c:v>
                </c:pt>
                <c:pt idx="4">
                  <c:v>0.70631004653127993</c:v>
                </c:pt>
                <c:pt idx="5">
                  <c:v>0.70645723105047686</c:v>
                </c:pt>
                <c:pt idx="6">
                  <c:v>0.70645723105047686</c:v>
                </c:pt>
                <c:pt idx="7">
                  <c:v>0.82302164294684266</c:v>
                </c:pt>
                <c:pt idx="8">
                  <c:v>0.84935475440330022</c:v>
                </c:pt>
                <c:pt idx="9">
                  <c:v>0.84935475440330022</c:v>
                </c:pt>
                <c:pt idx="10">
                  <c:v>0.87524172203126616</c:v>
                </c:pt>
                <c:pt idx="11">
                  <c:v>0.90878136384806041</c:v>
                </c:pt>
                <c:pt idx="12">
                  <c:v>0.9384780236935828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4-428C-B40A-F48797957A28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0.1057523603917951</c:v>
                </c:pt>
                <c:pt idx="1">
                  <c:v>0.1057523603917951</c:v>
                </c:pt>
                <c:pt idx="2">
                  <c:v>0.36185392953272372</c:v>
                </c:pt>
                <c:pt idx="3">
                  <c:v>0.53209582898345364</c:v>
                </c:pt>
                <c:pt idx="4">
                  <c:v>0.60298570958096231</c:v>
                </c:pt>
                <c:pt idx="5">
                  <c:v>0.60327703657234089</c:v>
                </c:pt>
                <c:pt idx="6">
                  <c:v>0.60327703657234089</c:v>
                </c:pt>
                <c:pt idx="7">
                  <c:v>0.67046578471621998</c:v>
                </c:pt>
                <c:pt idx="8">
                  <c:v>0.72755728626080096</c:v>
                </c:pt>
                <c:pt idx="9">
                  <c:v>0.72755728626080096</c:v>
                </c:pt>
                <c:pt idx="10">
                  <c:v>0.84130834470665916</c:v>
                </c:pt>
                <c:pt idx="11">
                  <c:v>0.89242966277307556</c:v>
                </c:pt>
                <c:pt idx="12">
                  <c:v>0.92907761328770211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B4-428C-B40A-F48797957A28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2.2509574542000081E-2</c:v>
                </c:pt>
                <c:pt idx="1">
                  <c:v>2.2509574542000081E-2</c:v>
                </c:pt>
                <c:pt idx="2">
                  <c:v>6.9439849945491572E-2</c:v>
                </c:pt>
                <c:pt idx="3">
                  <c:v>0.13959781455532849</c:v>
                </c:pt>
                <c:pt idx="4">
                  <c:v>0.16934193951064991</c:v>
                </c:pt>
                <c:pt idx="5">
                  <c:v>0.16935046615279481</c:v>
                </c:pt>
                <c:pt idx="6">
                  <c:v>0.45384584858496307</c:v>
                </c:pt>
                <c:pt idx="7">
                  <c:v>0.5200694127744484</c:v>
                </c:pt>
                <c:pt idx="8">
                  <c:v>0.55020716534856517</c:v>
                </c:pt>
                <c:pt idx="9">
                  <c:v>0.5542308806409767</c:v>
                </c:pt>
                <c:pt idx="10">
                  <c:v>0.56577197040626948</c:v>
                </c:pt>
                <c:pt idx="11">
                  <c:v>0.59259089304181622</c:v>
                </c:pt>
                <c:pt idx="12">
                  <c:v>0.98827823710005691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B4-428C-B40A-F48797957A28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2.6649146624605831E-2</c:v>
                </c:pt>
                <c:pt idx="1">
                  <c:v>2.6649146624605831E-2</c:v>
                </c:pt>
                <c:pt idx="2">
                  <c:v>4.687340244204255E-2</c:v>
                </c:pt>
                <c:pt idx="3">
                  <c:v>0.1177670798185237</c:v>
                </c:pt>
                <c:pt idx="4">
                  <c:v>0.1494099406138831</c:v>
                </c:pt>
                <c:pt idx="5">
                  <c:v>0.14941997132531579</c:v>
                </c:pt>
                <c:pt idx="6">
                  <c:v>0.4347949159697343</c:v>
                </c:pt>
                <c:pt idx="7">
                  <c:v>0.51409956620714081</c:v>
                </c:pt>
                <c:pt idx="8">
                  <c:v>0.54885666978141501</c:v>
                </c:pt>
                <c:pt idx="9">
                  <c:v>0.55320499535920775</c:v>
                </c:pt>
                <c:pt idx="10">
                  <c:v>0.56577197040626948</c:v>
                </c:pt>
                <c:pt idx="11">
                  <c:v>0.59259089304181622</c:v>
                </c:pt>
                <c:pt idx="12">
                  <c:v>0.98827823710005691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B4-428C-B40A-F48797957A28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2.73887943540033E-2</c:v>
                </c:pt>
                <c:pt idx="1">
                  <c:v>2.73887943540033E-2</c:v>
                </c:pt>
                <c:pt idx="2">
                  <c:v>5.3439119593255549E-2</c:v>
                </c:pt>
                <c:pt idx="3">
                  <c:v>0.21174780523136069</c:v>
                </c:pt>
                <c:pt idx="4">
                  <c:v>0.25377973690630151</c:v>
                </c:pt>
                <c:pt idx="5">
                  <c:v>0.25381381216659438</c:v>
                </c:pt>
                <c:pt idx="6">
                  <c:v>0.25381381216659438</c:v>
                </c:pt>
                <c:pt idx="7">
                  <c:v>0.34640282303118197</c:v>
                </c:pt>
                <c:pt idx="8">
                  <c:v>0.38942191180762092</c:v>
                </c:pt>
                <c:pt idx="9">
                  <c:v>0.38942191180762092</c:v>
                </c:pt>
                <c:pt idx="10">
                  <c:v>0.40564025473194848</c:v>
                </c:pt>
                <c:pt idx="11">
                  <c:v>0.44089214270216881</c:v>
                </c:pt>
                <c:pt idx="12">
                  <c:v>0.98061521109966487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B4-428C-B40A-F48797957A28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6.0465580332478997E-3</c:v>
                </c:pt>
                <c:pt idx="1">
                  <c:v>6.0465580332478997E-3</c:v>
                </c:pt>
                <c:pt idx="2">
                  <c:v>1.5934192883890731E-2</c:v>
                </c:pt>
                <c:pt idx="3">
                  <c:v>0.1086105751754457</c:v>
                </c:pt>
                <c:pt idx="4">
                  <c:v>0.13895722109297601</c:v>
                </c:pt>
                <c:pt idx="5">
                  <c:v>0.13899453694439931</c:v>
                </c:pt>
                <c:pt idx="6">
                  <c:v>0.13899453694439931</c:v>
                </c:pt>
                <c:pt idx="7">
                  <c:v>0.17573705626022559</c:v>
                </c:pt>
                <c:pt idx="8">
                  <c:v>0.21938593855520699</c:v>
                </c:pt>
                <c:pt idx="9">
                  <c:v>0.21938593855520699</c:v>
                </c:pt>
                <c:pt idx="10">
                  <c:v>0.2376595707077889</c:v>
                </c:pt>
                <c:pt idx="11">
                  <c:v>0.27896685450869202</c:v>
                </c:pt>
                <c:pt idx="12">
                  <c:v>0.96196767087088597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B4-428C-B40A-F48797957A28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0.33218914019034318</c:v>
                </c:pt>
                <c:pt idx="1">
                  <c:v>0.33218914019034318</c:v>
                </c:pt>
                <c:pt idx="2">
                  <c:v>0.53842514063070346</c:v>
                </c:pt>
                <c:pt idx="3">
                  <c:v>0.65337691324708491</c:v>
                </c:pt>
                <c:pt idx="4">
                  <c:v>0.73296400211505575</c:v>
                </c:pt>
                <c:pt idx="5">
                  <c:v>0.73307573483038124</c:v>
                </c:pt>
                <c:pt idx="6">
                  <c:v>0.75883027372876266</c:v>
                </c:pt>
                <c:pt idx="7">
                  <c:v>0.84213864803198379</c:v>
                </c:pt>
                <c:pt idx="8">
                  <c:v>0.86462983860504572</c:v>
                </c:pt>
                <c:pt idx="9">
                  <c:v>0.86602563676963051</c:v>
                </c:pt>
                <c:pt idx="10">
                  <c:v>0.88887933103523642</c:v>
                </c:pt>
                <c:pt idx="11">
                  <c:v>0.91853225051313248</c:v>
                </c:pt>
                <c:pt idx="12">
                  <c:v>0.94495420737942515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DB4-428C-B40A-F48797957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1">
                  <c:v>1.9959450063170501</c:v>
                </c:pt>
                <c:pt idx="2">
                  <c:v>1.0668226454983909</c:v>
                </c:pt>
                <c:pt idx="3">
                  <c:v>1.0748783530850019</c:v>
                </c:pt>
                <c:pt idx="4">
                  <c:v>1.0000829168023799</c:v>
                </c:pt>
                <c:pt idx="5">
                  <c:v>1.182483667740589</c:v>
                </c:pt>
                <c:pt idx="6">
                  <c:v>1.0436107127803591</c:v>
                </c:pt>
                <c:pt idx="7">
                  <c:v>1.020815968130742</c:v>
                </c:pt>
                <c:pt idx="8">
                  <c:v>1.0032582618256209</c:v>
                </c:pt>
                <c:pt idx="9">
                  <c:v>1.0219027372080469</c:v>
                </c:pt>
                <c:pt idx="10">
                  <c:v>1.028291749123986</c:v>
                </c:pt>
                <c:pt idx="11">
                  <c:v>1.024799000612417</c:v>
                </c:pt>
                <c:pt idx="12">
                  <c:v>1.050949624855783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F-4938-9D1A-55A0E111FC06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1">
                  <c:v>1.810931630456651</c:v>
                </c:pt>
                <c:pt idx="2">
                  <c:v>1.075871196659381</c:v>
                </c:pt>
                <c:pt idx="3">
                  <c:v>1.074894262576559</c:v>
                </c:pt>
                <c:pt idx="4">
                  <c:v>1.000092112990578</c:v>
                </c:pt>
                <c:pt idx="5">
                  <c:v>1.075890454557008</c:v>
                </c:pt>
                <c:pt idx="6">
                  <c:v>1.051946002721222</c:v>
                </c:pt>
                <c:pt idx="7">
                  <c:v>1.0212251101797849</c:v>
                </c:pt>
                <c:pt idx="8">
                  <c:v>1.003293300564724</c:v>
                </c:pt>
                <c:pt idx="9">
                  <c:v>1.022170489508144</c:v>
                </c:pt>
                <c:pt idx="10">
                  <c:v>1.028291749123986</c:v>
                </c:pt>
                <c:pt idx="11">
                  <c:v>1.024799000612417</c:v>
                </c:pt>
                <c:pt idx="12">
                  <c:v>1.050949624855783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F-4938-9D1A-55A0E111FC06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1">
                  <c:v>1.4894349402187741</c:v>
                </c:pt>
                <c:pt idx="2">
                  <c:v>1.33121025497001</c:v>
                </c:pt>
                <c:pt idx="3">
                  <c:v>1.165311370793473</c:v>
                </c:pt>
                <c:pt idx="4">
                  <c:v>1.000208385141794</c:v>
                </c:pt>
                <c:pt idx="5">
                  <c:v>1</c:v>
                </c:pt>
                <c:pt idx="6">
                  <c:v>1.164998540283944</c:v>
                </c:pt>
                <c:pt idx="7">
                  <c:v>1.0319956488169271</c:v>
                </c:pt>
                <c:pt idx="8">
                  <c:v>1</c:v>
                </c:pt>
                <c:pt idx="9">
                  <c:v>1.0304783925606591</c:v>
                </c:pt>
                <c:pt idx="10">
                  <c:v>1.03832043305586</c:v>
                </c:pt>
                <c:pt idx="11">
                  <c:v>1.0326774524950399</c:v>
                </c:pt>
                <c:pt idx="12">
                  <c:v>1.065555052705746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9F-4938-9D1A-55A0E111FC06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3.4217101934379008</c:v>
                </c:pt>
                <c:pt idx="2">
                  <c:v>1.470471329883221</c:v>
                </c:pt>
                <c:pt idx="3">
                  <c:v>1.133227657004831</c:v>
                </c:pt>
                <c:pt idx="4">
                  <c:v>1.0004831407888271</c:v>
                </c:pt>
                <c:pt idx="5">
                  <c:v>1</c:v>
                </c:pt>
                <c:pt idx="6">
                  <c:v>1.1113729581447811</c:v>
                </c:pt>
                <c:pt idx="7">
                  <c:v>1.08515199857476</c:v>
                </c:pt>
                <c:pt idx="8">
                  <c:v>1</c:v>
                </c:pt>
                <c:pt idx="9">
                  <c:v>1.156346531873069</c:v>
                </c:pt>
                <c:pt idx="10">
                  <c:v>1.060764068712811</c:v>
                </c:pt>
                <c:pt idx="11">
                  <c:v>1.0410653657575091</c:v>
                </c:pt>
                <c:pt idx="12">
                  <c:v>1.0763363423011849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9F-4938-9D1A-55A0E111FC06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1">
                  <c:v>3.0849028183951419</c:v>
                </c:pt>
                <c:pt idx="2">
                  <c:v>2.01034153537067</c:v>
                </c:pt>
                <c:pt idx="3">
                  <c:v>1.213070133297341</c:v>
                </c:pt>
                <c:pt idx="4">
                  <c:v>1.00005035162683</c:v>
                </c:pt>
                <c:pt idx="5">
                  <c:v>2.6799208699873609</c:v>
                </c:pt>
                <c:pt idx="6">
                  <c:v>1.1459164260198971</c:v>
                </c:pt>
                <c:pt idx="7">
                  <c:v>1.057949481038192</c:v>
                </c:pt>
                <c:pt idx="8">
                  <c:v>1.007313091405966</c:v>
                </c:pt>
                <c:pt idx="9">
                  <c:v>1.020823613711213</c:v>
                </c:pt>
                <c:pt idx="10">
                  <c:v>1.0474023529590699</c:v>
                </c:pt>
                <c:pt idx="11">
                  <c:v>1.6677243081262121</c:v>
                </c:pt>
                <c:pt idx="12">
                  <c:v>1.0118607922950309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9F-4938-9D1A-55A0E111FC06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1">
                  <c:v>1.758908197036342</c:v>
                </c:pt>
                <c:pt idx="2">
                  <c:v>2.51244999686419</c:v>
                </c:pt>
                <c:pt idx="3">
                  <c:v>1.268690204801888</c:v>
                </c:pt>
                <c:pt idx="4">
                  <c:v>1.0000671355024411</c:v>
                </c:pt>
                <c:pt idx="5">
                  <c:v>2.9098848842843288</c:v>
                </c:pt>
                <c:pt idx="6">
                  <c:v>1.1823955325248721</c:v>
                </c:pt>
                <c:pt idx="7">
                  <c:v>1.067607727877891</c:v>
                </c:pt>
                <c:pt idx="8">
                  <c:v>1.0079225156897971</c:v>
                </c:pt>
                <c:pt idx="9">
                  <c:v>1.0227166695031411</c:v>
                </c:pt>
                <c:pt idx="10">
                  <c:v>1.0474023529590699</c:v>
                </c:pt>
                <c:pt idx="11">
                  <c:v>1.6677243081262121</c:v>
                </c:pt>
                <c:pt idx="12">
                  <c:v>1.0118607922950309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9F-4938-9D1A-55A0E111FC06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1">
                  <c:v>1.951130776424431</c:v>
                </c:pt>
                <c:pt idx="2">
                  <c:v>3.962411934235627</c:v>
                </c:pt>
                <c:pt idx="3">
                  <c:v>1.1984999638084359</c:v>
                </c:pt>
                <c:pt idx="4">
                  <c:v>1.0001342710048811</c:v>
                </c:pt>
                <c:pt idx="5">
                  <c:v>1</c:v>
                </c:pt>
                <c:pt idx="6">
                  <c:v>1.364791065049743</c:v>
                </c:pt>
                <c:pt idx="7">
                  <c:v>1.124188043272865</c:v>
                </c:pt>
                <c:pt idx="8">
                  <c:v>1</c:v>
                </c:pt>
                <c:pt idx="9">
                  <c:v>1.0416472274224251</c:v>
                </c:pt>
                <c:pt idx="10">
                  <c:v>1.0869043137582961</c:v>
                </c:pt>
                <c:pt idx="11">
                  <c:v>2.2241612315647221</c:v>
                </c:pt>
                <c:pt idx="12">
                  <c:v>1.0197679871583849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9F-4938-9D1A-55A0E111FC06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2.6352501367346841</c:v>
                </c:pt>
                <c:pt idx="2">
                  <c:v>6.8161955843555564</c:v>
                </c:pt>
                <c:pt idx="3">
                  <c:v>1.279407837298618</c:v>
                </c:pt>
                <c:pt idx="4">
                  <c:v>1.000268542009763</c:v>
                </c:pt>
                <c:pt idx="5">
                  <c:v>1</c:v>
                </c:pt>
                <c:pt idx="6">
                  <c:v>1.2643450607740361</c:v>
                </c:pt>
                <c:pt idx="7">
                  <c:v>1.248376086545729</c:v>
                </c:pt>
                <c:pt idx="8">
                  <c:v>1</c:v>
                </c:pt>
                <c:pt idx="9">
                  <c:v>1.08329445484485</c:v>
                </c:pt>
                <c:pt idx="10">
                  <c:v>1.173808627516592</c:v>
                </c:pt>
                <c:pt idx="11">
                  <c:v>3.4483224631294438</c:v>
                </c:pt>
                <c:pt idx="12">
                  <c:v>1.03953597431677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9F-4938-9D1A-55A0E111FC06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1.650183285337713</c:v>
                </c:pt>
                <c:pt idx="2">
                  <c:v>1.2035407258146951</c:v>
                </c:pt>
                <c:pt idx="3">
                  <c:v>1.120102816685016</c:v>
                </c:pt>
                <c:pt idx="4">
                  <c:v>1.000150249066186</c:v>
                </c:pt>
                <c:pt idx="5">
                  <c:v>1.0379452272785039</c:v>
                </c:pt>
                <c:pt idx="6">
                  <c:v>1.108472271502583</c:v>
                </c:pt>
                <c:pt idx="7">
                  <c:v>1.0266103794983561</c:v>
                </c:pt>
                <c:pt idx="8">
                  <c:v>1.001646650282362</c:v>
                </c:pt>
                <c:pt idx="9">
                  <c:v>1.0263244410344019</c:v>
                </c:pt>
                <c:pt idx="10">
                  <c:v>1.033306091089923</c:v>
                </c:pt>
                <c:pt idx="11">
                  <c:v>1.0287382265537279</c:v>
                </c:pt>
                <c:pt idx="12">
                  <c:v>1.0582523387807641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9F-4938-9D1A-55A0E111F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1</v>
      </c>
      <c r="D7" s="4">
        <f t="shared" ref="D7:D29" si="2">+G7/G8</f>
        <v>1</v>
      </c>
      <c r="E7" s="5">
        <v>0.1057523603917951</v>
      </c>
      <c r="F7" s="5">
        <v>0.30569279819848272</v>
      </c>
      <c r="G7" s="5">
        <v>0.36371460145175533</v>
      </c>
      <c r="H7" s="4">
        <f t="shared" ref="H7:H29" si="3">+I7/I8</f>
        <v>1</v>
      </c>
      <c r="I7" s="5">
        <v>0.33218914019034318</v>
      </c>
      <c r="J7" s="5">
        <f t="shared" ref="J7:J30" si="4">I7</f>
        <v>0.33218914019034318</v>
      </c>
    </row>
    <row r="8" spans="1:10" ht="15.5" customHeight="1" x14ac:dyDescent="0.35">
      <c r="A8" s="3">
        <f t="shared" ref="A8:A29" si="5">1+A7</f>
        <v>1</v>
      </c>
      <c r="B8" s="4">
        <f t="shared" si="0"/>
        <v>0.29225151852947212</v>
      </c>
      <c r="C8" s="4">
        <f t="shared" si="1"/>
        <v>0.67139555612487256</v>
      </c>
      <c r="D8" s="4">
        <f t="shared" si="2"/>
        <v>0.55220196233904018</v>
      </c>
      <c r="E8" s="5">
        <v>0.1057523603917951</v>
      </c>
      <c r="F8" s="5">
        <v>0.30569279819848272</v>
      </c>
      <c r="G8" s="5">
        <v>0.36371460145175533</v>
      </c>
      <c r="H8" s="4">
        <f t="shared" si="3"/>
        <v>0.61696439323249574</v>
      </c>
      <c r="I8" s="5">
        <v>0.33218914019034318</v>
      </c>
      <c r="J8" s="5">
        <f t="shared" si="4"/>
        <v>0.33218914019034318</v>
      </c>
    </row>
    <row r="9" spans="1:10" ht="15.5" customHeight="1" x14ac:dyDescent="0.35">
      <c r="A9" s="3">
        <f t="shared" si="5"/>
        <v>2</v>
      </c>
      <c r="B9" s="4">
        <f t="shared" si="0"/>
        <v>0.68005406135964308</v>
      </c>
      <c r="C9" s="4">
        <f t="shared" si="1"/>
        <v>0.75119613619753012</v>
      </c>
      <c r="D9" s="4">
        <f t="shared" si="2"/>
        <v>0.92947929371567573</v>
      </c>
      <c r="E9" s="5">
        <v>0.36185392953272372</v>
      </c>
      <c r="F9" s="5">
        <v>0.45530953461006679</v>
      </c>
      <c r="G9" s="5">
        <v>0.65866227622791818</v>
      </c>
      <c r="H9" s="4">
        <f t="shared" si="3"/>
        <v>0.82406514481035753</v>
      </c>
      <c r="I9" s="5">
        <v>0.53842514063070346</v>
      </c>
      <c r="J9" s="5">
        <f t="shared" si="4"/>
        <v>0.53842514063070346</v>
      </c>
    </row>
    <row r="10" spans="1:10" ht="15.5" customHeight="1" x14ac:dyDescent="0.35">
      <c r="A10" s="3">
        <f t="shared" si="5"/>
        <v>3</v>
      </c>
      <c r="B10" s="4">
        <f t="shared" si="0"/>
        <v>0.88243522280690079</v>
      </c>
      <c r="C10" s="4">
        <f t="shared" si="1"/>
        <v>0.85813974278744853</v>
      </c>
      <c r="D10" s="4">
        <f t="shared" si="2"/>
        <v>0.93032406518103938</v>
      </c>
      <c r="E10" s="5">
        <v>0.53209582898345364</v>
      </c>
      <c r="F10" s="5">
        <v>0.60611272165854335</v>
      </c>
      <c r="G10" s="5">
        <v>0.70863577131972189</v>
      </c>
      <c r="H10" s="4">
        <f t="shared" si="3"/>
        <v>0.89141746574413927</v>
      </c>
      <c r="I10" s="5">
        <v>0.65337691324708491</v>
      </c>
      <c r="J10" s="5">
        <f t="shared" si="4"/>
        <v>0.65337691324708491</v>
      </c>
    </row>
    <row r="11" spans="1:10" ht="15.5" customHeight="1" x14ac:dyDescent="0.35">
      <c r="A11" s="3">
        <f t="shared" si="5"/>
        <v>4</v>
      </c>
      <c r="B11" s="4">
        <f t="shared" si="0"/>
        <v>0.99951709252347176</v>
      </c>
      <c r="C11" s="4">
        <f t="shared" si="1"/>
        <v>0.99979165827352623</v>
      </c>
      <c r="D11" s="4">
        <f t="shared" si="2"/>
        <v>0.99990789549344372</v>
      </c>
      <c r="E11" s="5">
        <v>0.60298570958096231</v>
      </c>
      <c r="F11" s="5">
        <v>0.70631004653127993</v>
      </c>
      <c r="G11" s="5">
        <v>0.7617085248480836</v>
      </c>
      <c r="H11" s="4">
        <f t="shared" si="3"/>
        <v>0.99984758366698445</v>
      </c>
      <c r="I11" s="5">
        <v>0.73296400211505575</v>
      </c>
      <c r="J11" s="5">
        <f t="shared" si="4"/>
        <v>0.73296400211505575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0.92946265650413706</v>
      </c>
      <c r="E12" s="5">
        <v>0.60327703657234089</v>
      </c>
      <c r="F12" s="5">
        <v>0.70645723105047686</v>
      </c>
      <c r="G12" s="5">
        <v>0.761778688098256</v>
      </c>
      <c r="H12" s="4">
        <f t="shared" si="3"/>
        <v>0.96606021163095146</v>
      </c>
      <c r="I12" s="5">
        <v>0.73307573483038124</v>
      </c>
      <c r="J12" s="5">
        <f t="shared" si="4"/>
        <v>0.73307573483038124</v>
      </c>
    </row>
    <row r="13" spans="1:10" ht="15.5" customHeight="1" x14ac:dyDescent="0.35">
      <c r="A13" s="3">
        <f t="shared" si="5"/>
        <v>6</v>
      </c>
      <c r="B13" s="4">
        <f t="shared" si="0"/>
        <v>0.89978795387401123</v>
      </c>
      <c r="C13" s="4">
        <f t="shared" si="1"/>
        <v>0.85837017422894857</v>
      </c>
      <c r="D13" s="4">
        <f t="shared" si="2"/>
        <v>0.95061913578563417</v>
      </c>
      <c r="E13" s="5">
        <v>0.60327703657234089</v>
      </c>
      <c r="F13" s="5">
        <v>0.70645723105047686</v>
      </c>
      <c r="G13" s="5">
        <v>0.81959041900987373</v>
      </c>
      <c r="H13" s="4">
        <f t="shared" si="3"/>
        <v>0.90107522734183176</v>
      </c>
      <c r="I13" s="5">
        <v>0.75883027372876266</v>
      </c>
      <c r="J13" s="5">
        <f t="shared" si="4"/>
        <v>0.75883027372876266</v>
      </c>
    </row>
    <row r="14" spans="1:10" ht="15.5" customHeight="1" x14ac:dyDescent="0.35">
      <c r="A14" s="3">
        <f t="shared" si="5"/>
        <v>7</v>
      </c>
      <c r="B14" s="4">
        <f t="shared" si="0"/>
        <v>0.92152988826763549</v>
      </c>
      <c r="C14" s="4">
        <f t="shared" si="1"/>
        <v>0.96899633360508186</v>
      </c>
      <c r="D14" s="4">
        <f t="shared" si="2"/>
        <v>0.97921603183450068</v>
      </c>
      <c r="E14" s="5">
        <v>0.67046578471621998</v>
      </c>
      <c r="F14" s="5">
        <v>0.82302164294684266</v>
      </c>
      <c r="G14" s="5">
        <v>0.86216486514604773</v>
      </c>
      <c r="H14" s="4">
        <f t="shared" si="3"/>
        <v>0.97398749202392998</v>
      </c>
      <c r="I14" s="5">
        <v>0.84213864803198379</v>
      </c>
      <c r="J14" s="5">
        <f t="shared" si="4"/>
        <v>0.84213864803198379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0.99671750966255812</v>
      </c>
      <c r="E15" s="5">
        <v>0.72755728626080096</v>
      </c>
      <c r="F15" s="5">
        <v>0.84935475440330022</v>
      </c>
      <c r="G15" s="5">
        <v>0.88046440940191228</v>
      </c>
      <c r="H15" s="4">
        <f t="shared" si="3"/>
        <v>0.99838827154148546</v>
      </c>
      <c r="I15" s="5">
        <v>0.86462983860504572</v>
      </c>
      <c r="J15" s="5">
        <f t="shared" si="4"/>
        <v>0.86462983860504572</v>
      </c>
    </row>
    <row r="16" spans="1:10" ht="15.5" customHeight="1" x14ac:dyDescent="0.35">
      <c r="A16" s="3">
        <f t="shared" si="5"/>
        <v>9</v>
      </c>
      <c r="B16" s="4">
        <f t="shared" si="0"/>
        <v>0.86479266589763826</v>
      </c>
      <c r="C16" s="4">
        <f t="shared" si="1"/>
        <v>0.97042306487870877</v>
      </c>
      <c r="D16" s="4">
        <f t="shared" si="2"/>
        <v>0.97831037998483772</v>
      </c>
      <c r="E16" s="5">
        <v>0.72755728626080096</v>
      </c>
      <c r="F16" s="5">
        <v>0.84935475440330022</v>
      </c>
      <c r="G16" s="5">
        <v>0.88336404333861485</v>
      </c>
      <c r="H16" s="4">
        <f t="shared" si="3"/>
        <v>0.97428931749488512</v>
      </c>
      <c r="I16" s="5">
        <v>0.86602563676963051</v>
      </c>
      <c r="J16" s="5">
        <f t="shared" si="4"/>
        <v>0.86602563676963051</v>
      </c>
    </row>
    <row r="17" spans="1:10" ht="15.5" customHeight="1" x14ac:dyDescent="0.35">
      <c r="A17" s="3">
        <f t="shared" si="5"/>
        <v>10</v>
      </c>
      <c r="B17" s="4">
        <f t="shared" si="0"/>
        <v>0.94271669779827183</v>
      </c>
      <c r="C17" s="4">
        <f t="shared" si="1"/>
        <v>0.96309382745837013</v>
      </c>
      <c r="D17" s="4">
        <f t="shared" si="2"/>
        <v>0.97248665162577874</v>
      </c>
      <c r="E17" s="5">
        <v>0.84130834470665916</v>
      </c>
      <c r="F17" s="5">
        <v>0.87524172203126616</v>
      </c>
      <c r="G17" s="5">
        <v>0.90294865659332535</v>
      </c>
      <c r="H17" s="4">
        <f t="shared" si="3"/>
        <v>0.96771706223561493</v>
      </c>
      <c r="I17" s="5">
        <v>0.88887933103523642</v>
      </c>
      <c r="J17" s="5">
        <f t="shared" si="4"/>
        <v>0.88887933103523642</v>
      </c>
    </row>
    <row r="18" spans="1:10" ht="15.5" customHeight="1" x14ac:dyDescent="0.35">
      <c r="A18" s="3">
        <f t="shared" si="5"/>
        <v>11</v>
      </c>
      <c r="B18" s="4">
        <f t="shared" si="0"/>
        <v>0.96055447899025204</v>
      </c>
      <c r="C18" s="4">
        <f t="shared" si="1"/>
        <v>0.96835657405311981</v>
      </c>
      <c r="D18" s="4">
        <f t="shared" si="2"/>
        <v>0.97580110773176321</v>
      </c>
      <c r="E18" s="5">
        <v>0.89242966277307556</v>
      </c>
      <c r="F18" s="5">
        <v>0.90878136384806041</v>
      </c>
      <c r="G18" s="5">
        <v>0.92849465345750348</v>
      </c>
      <c r="H18" s="4">
        <f t="shared" si="3"/>
        <v>0.97203890235108126</v>
      </c>
      <c r="I18" s="5">
        <v>0.91853225051313248</v>
      </c>
      <c r="J18" s="5">
        <f t="shared" si="4"/>
        <v>0.91853225051313248</v>
      </c>
    </row>
    <row r="19" spans="1:10" ht="15.5" customHeight="1" x14ac:dyDescent="0.35">
      <c r="A19" s="3">
        <f t="shared" si="5"/>
        <v>12</v>
      </c>
      <c r="B19" s="4">
        <f t="shared" si="0"/>
        <v>0.92907761328770211</v>
      </c>
      <c r="C19" s="4">
        <f t="shared" si="1"/>
        <v>0.9384780236935828</v>
      </c>
      <c r="D19" s="4">
        <f t="shared" si="2"/>
        <v>0.95152039293722168</v>
      </c>
      <c r="E19" s="5">
        <v>0.92907761328770211</v>
      </c>
      <c r="F19" s="5">
        <v>0.9384780236935828</v>
      </c>
      <c r="G19" s="5">
        <v>0.95152039293722168</v>
      </c>
      <c r="H19" s="4">
        <f t="shared" si="3"/>
        <v>0.94495420737942515</v>
      </c>
      <c r="I19" s="5">
        <v>0.94495420737942515</v>
      </c>
      <c r="J19" s="5">
        <f t="shared" si="4"/>
        <v>0.94495420737942515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</v>
      </c>
      <c r="F20" s="5">
        <v>1</v>
      </c>
      <c r="G20" s="5">
        <v>1</v>
      </c>
      <c r="H20" s="4">
        <f t="shared" si="3"/>
        <v>1</v>
      </c>
      <c r="I20" s="5">
        <v>1</v>
      </c>
      <c r="J20" s="5">
        <f t="shared" si="4"/>
        <v>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</v>
      </c>
      <c r="F21" s="5">
        <v>1</v>
      </c>
      <c r="G21" s="5">
        <v>1</v>
      </c>
      <c r="H21" s="4">
        <f t="shared" si="3"/>
        <v>1</v>
      </c>
      <c r="I21" s="5">
        <v>1</v>
      </c>
      <c r="J21" s="5">
        <f t="shared" si="4"/>
        <v>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5" customHeight="1" x14ac:dyDescent="0.35">
      <c r="A39" s="1">
        <f t="shared" ref="A39:A60" si="6">1+A38</f>
        <v>1</v>
      </c>
      <c r="B39" s="4"/>
      <c r="C39" s="4"/>
      <c r="D39" s="4"/>
      <c r="E39" s="4"/>
      <c r="F39" s="4"/>
      <c r="G39" s="4"/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1.1008171378091871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12.81344380596018</v>
      </c>
      <c r="D42" s="4">
        <v>1.0062576264822749</v>
      </c>
      <c r="E42" s="4">
        <v>1</v>
      </c>
      <c r="F42" s="4">
        <v>1</v>
      </c>
      <c r="G42" s="4">
        <v>3.2801944383984738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/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/>
      <c r="C44" s="4">
        <v>3.5990678404971521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8.7601145721446461</v>
      </c>
      <c r="D45" s="4">
        <v>1.030490047819512</v>
      </c>
      <c r="E45" s="4">
        <v>1.397909808432158</v>
      </c>
      <c r="F45" s="4">
        <v>1</v>
      </c>
      <c r="G45" s="4">
        <v>1</v>
      </c>
      <c r="H45" s="4">
        <v>1</v>
      </c>
      <c r="I45" s="4">
        <v>1.066164474897505</v>
      </c>
      <c r="J45" s="4">
        <v>1.09507018827756</v>
      </c>
      <c r="K45" s="4">
        <v>0.99999999999999989</v>
      </c>
      <c r="L45" s="4">
        <v>0.99999999999999989</v>
      </c>
      <c r="M45" s="4">
        <v>0.99999999999999989</v>
      </c>
      <c r="N45" s="4">
        <v>0.99999999999999989</v>
      </c>
      <c r="O45" s="4">
        <v>0.99999999999999989</v>
      </c>
      <c r="P45" s="4">
        <v>0.99999999999999989</v>
      </c>
      <c r="Q45" s="4">
        <v>0.99999999999999989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2.4110169491525419</v>
      </c>
      <c r="D46" s="4">
        <v>1</v>
      </c>
      <c r="E46" s="4">
        <v>1</v>
      </c>
      <c r="F46" s="4">
        <v>1</v>
      </c>
      <c r="G46" s="4">
        <v>23.87016695957821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/>
      <c r="D47" s="4">
        <v>1.0019854721549639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2.575291560783902</v>
      </c>
      <c r="D48" s="4">
        <v>1</v>
      </c>
      <c r="E48" s="4">
        <v>1</v>
      </c>
      <c r="F48" s="4">
        <v>1</v>
      </c>
      <c r="G48" s="4">
        <v>1.048451651833735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1.118607922950309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1.372942884801549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8.3449673893883318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/>
      <c r="D50" s="4">
        <v>1</v>
      </c>
      <c r="E50" s="4">
        <v>3.0332826747720358</v>
      </c>
      <c r="F50" s="4">
        <v>1</v>
      </c>
      <c r="G50" s="4">
        <v>1</v>
      </c>
      <c r="H50" s="4">
        <v>2.3957112079763521</v>
      </c>
      <c r="I50" s="4">
        <v>0.99999999999999989</v>
      </c>
      <c r="J50" s="4">
        <v>0.99999999999999989</v>
      </c>
      <c r="K50" s="4">
        <v>0.99999999999999989</v>
      </c>
      <c r="L50" s="4">
        <v>1.521425882549774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1.2498833645345511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>
        <v>1.2693553009469569</v>
      </c>
      <c r="D52" s="4">
        <v>1</v>
      </c>
      <c r="E52" s="4">
        <v>1.288221815509216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1.037650450085972</v>
      </c>
      <c r="D53" s="4">
        <v>1.2921266174427961</v>
      </c>
      <c r="E53" s="4">
        <v>1.0645544554455451</v>
      </c>
      <c r="F53" s="4">
        <v>1</v>
      </c>
      <c r="G53" s="4">
        <v>1</v>
      </c>
      <c r="H53" s="4">
        <v>1</v>
      </c>
      <c r="I53" s="4">
        <v>1.745128259637188</v>
      </c>
    </row>
    <row r="54" spans="1:22" ht="15.5" customHeight="1" x14ac:dyDescent="0.35">
      <c r="A54" s="1">
        <f t="shared" si="6"/>
        <v>16</v>
      </c>
      <c r="B54" s="4"/>
      <c r="C54" s="4">
        <v>1.099665637860082</v>
      </c>
      <c r="D54" s="4">
        <v>1.0337582349043</v>
      </c>
      <c r="E54" s="4">
        <v>1</v>
      </c>
      <c r="F54" s="4">
        <v>1</v>
      </c>
      <c r="G54" s="4">
        <v>1</v>
      </c>
      <c r="H54" s="4">
        <v>1.7930351823221089</v>
      </c>
    </row>
    <row r="55" spans="1:22" ht="15.5" customHeight="1" x14ac:dyDescent="0.35">
      <c r="A55" s="1">
        <f t="shared" si="6"/>
        <v>17</v>
      </c>
      <c r="B55" s="4"/>
      <c r="C55" s="4">
        <v>1.4154905957326041</v>
      </c>
      <c r="D55" s="4">
        <v>1</v>
      </c>
      <c r="E55" s="4">
        <v>1.76665512276033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/>
      <c r="C56" s="4">
        <v>1.2858780147498501</v>
      </c>
      <c r="D56" s="4">
        <v>1.243778891134055</v>
      </c>
      <c r="E56" s="4">
        <v>1</v>
      </c>
      <c r="F56" s="4">
        <v>1.000805626029287</v>
      </c>
    </row>
    <row r="57" spans="1:22" ht="15.5" customHeight="1" x14ac:dyDescent="0.35">
      <c r="A57" s="1">
        <f t="shared" si="6"/>
        <v>19</v>
      </c>
      <c r="B57" s="4"/>
      <c r="C57" s="4">
        <v>4.6159285959491934</v>
      </c>
      <c r="D57" s="4">
        <v>1.1626035608573431</v>
      </c>
      <c r="E57" s="4">
        <v>1.071568389135525</v>
      </c>
    </row>
    <row r="58" spans="1:22" ht="15.5" customHeight="1" x14ac:dyDescent="0.35">
      <c r="A58" s="1">
        <f t="shared" si="6"/>
        <v>20</v>
      </c>
      <c r="B58" s="4"/>
      <c r="C58" s="4">
        <v>1</v>
      </c>
      <c r="D58" s="4">
        <v>18.04220430107527</v>
      </c>
    </row>
    <row r="59" spans="1:22" ht="15.5" customHeight="1" x14ac:dyDescent="0.35">
      <c r="A59" s="1">
        <f t="shared" si="6"/>
        <v>21</v>
      </c>
      <c r="B59" s="4"/>
      <c r="C59" s="4">
        <v>2.289821814254859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0.30543829858728472</v>
      </c>
      <c r="C2" s="32">
        <v>0.36371460145175533</v>
      </c>
      <c r="D2" s="32">
        <v>0.30569279819848272</v>
      </c>
      <c r="E2" s="32">
        <v>0.1057523603917951</v>
      </c>
      <c r="F2" s="32">
        <v>2.2509574542000081E-2</v>
      </c>
      <c r="G2" s="32">
        <v>2.6649146624605831E-2</v>
      </c>
      <c r="H2" s="32">
        <v>2.73887943540033E-2</v>
      </c>
      <c r="I2" s="32">
        <v>6.0465580332478997E-3</v>
      </c>
      <c r="J2" s="32">
        <v>0.33218914019034318</v>
      </c>
      <c r="M2" s="31">
        <v>1</v>
      </c>
      <c r="N2" s="17"/>
      <c r="O2" s="17"/>
      <c r="P2" s="17"/>
      <c r="Q2" s="17"/>
      <c r="R2" s="17"/>
      <c r="S2" s="17"/>
      <c r="T2" s="17"/>
      <c r="U2" s="17"/>
      <c r="V2" s="17"/>
    </row>
    <row r="3" spans="1:27" x14ac:dyDescent="0.35">
      <c r="A3">
        <f t="shared" ref="A3:A24" si="0">+A2+1</f>
        <v>2</v>
      </c>
      <c r="B3" s="32">
        <v>0.30543829858728472</v>
      </c>
      <c r="C3" s="32">
        <v>0.36371460145175533</v>
      </c>
      <c r="D3" s="32">
        <v>0.30569279819848272</v>
      </c>
      <c r="E3" s="32">
        <v>0.1057523603917951</v>
      </c>
      <c r="F3" s="32">
        <v>2.2509574542000081E-2</v>
      </c>
      <c r="G3" s="32">
        <v>2.6649146624605831E-2</v>
      </c>
      <c r="H3" s="32">
        <v>2.73887943540033E-2</v>
      </c>
      <c r="I3" s="32">
        <v>6.0465580332478997E-3</v>
      </c>
      <c r="J3" s="32">
        <v>0.33218914019034318</v>
      </c>
      <c r="M3">
        <f t="shared" ref="M3:M24" si="1">+M2+1</f>
        <v>2</v>
      </c>
      <c r="N3" s="17">
        <v>1.9959450063170501</v>
      </c>
      <c r="O3" s="17">
        <v>1.810931630456651</v>
      </c>
      <c r="P3" s="17">
        <v>1.4894349402187741</v>
      </c>
      <c r="Q3" s="17">
        <v>3.4217101934379008</v>
      </c>
      <c r="R3" s="17">
        <v>3.0849028183951419</v>
      </c>
      <c r="S3" s="17">
        <v>1.758908197036342</v>
      </c>
      <c r="T3" s="17">
        <v>1.951130776424431</v>
      </c>
      <c r="U3" s="17">
        <v>2.6352501367346841</v>
      </c>
      <c r="V3" s="17">
        <v>1.650183285337713</v>
      </c>
    </row>
    <row r="4" spans="1:27" x14ac:dyDescent="0.35">
      <c r="A4">
        <f t="shared" si="0"/>
        <v>3</v>
      </c>
      <c r="B4" s="32">
        <v>0.60963804680326694</v>
      </c>
      <c r="C4" s="32">
        <v>0.65866227622791818</v>
      </c>
      <c r="D4" s="32">
        <v>0.45530953461006679</v>
      </c>
      <c r="E4" s="32">
        <v>0.36185392953272372</v>
      </c>
      <c r="F4" s="32">
        <v>6.9439849945491572E-2</v>
      </c>
      <c r="G4" s="32">
        <v>4.687340244204255E-2</v>
      </c>
      <c r="H4" s="32">
        <v>5.3439119593255549E-2</v>
      </c>
      <c r="I4" s="32">
        <v>1.5934192883890731E-2</v>
      </c>
      <c r="J4" s="32">
        <v>0.53842514063070346</v>
      </c>
      <c r="M4">
        <f t="shared" si="1"/>
        <v>3</v>
      </c>
      <c r="N4" s="17">
        <v>1.0668226454983909</v>
      </c>
      <c r="O4" s="17">
        <v>1.075871196659381</v>
      </c>
      <c r="P4" s="17">
        <v>1.33121025497001</v>
      </c>
      <c r="Q4" s="17">
        <v>1.470471329883221</v>
      </c>
      <c r="R4" s="17">
        <v>2.01034153537067</v>
      </c>
      <c r="S4" s="17">
        <v>2.51244999686419</v>
      </c>
      <c r="T4" s="17">
        <v>3.962411934235627</v>
      </c>
      <c r="U4" s="17">
        <v>6.8161955843555564</v>
      </c>
      <c r="V4" s="17">
        <v>1.2035407258146951</v>
      </c>
    </row>
    <row r="5" spans="1:27" x14ac:dyDescent="0.35">
      <c r="A5">
        <f t="shared" si="0"/>
        <v>4</v>
      </c>
      <c r="B5" s="32">
        <v>0.65037567388713324</v>
      </c>
      <c r="C5" s="32">
        <v>0.70863577131972189</v>
      </c>
      <c r="D5" s="32">
        <v>0.60611272165854335</v>
      </c>
      <c r="E5" s="32">
        <v>0.53209582898345364</v>
      </c>
      <c r="F5" s="32">
        <v>0.13959781455532849</v>
      </c>
      <c r="G5" s="32">
        <v>0.1177670798185237</v>
      </c>
      <c r="H5" s="32">
        <v>0.21174780523136069</v>
      </c>
      <c r="I5" s="32">
        <v>0.1086105751754457</v>
      </c>
      <c r="J5" s="32">
        <v>0.65337691324708491</v>
      </c>
      <c r="M5">
        <f t="shared" si="1"/>
        <v>4</v>
      </c>
      <c r="N5" s="17">
        <v>1.0748783530850019</v>
      </c>
      <c r="O5" s="17">
        <v>1.074894262576559</v>
      </c>
      <c r="P5" s="17">
        <v>1.165311370793473</v>
      </c>
      <c r="Q5" s="17">
        <v>1.133227657004831</v>
      </c>
      <c r="R5" s="17">
        <v>1.213070133297341</v>
      </c>
      <c r="S5" s="17">
        <v>1.268690204801888</v>
      </c>
      <c r="T5" s="17">
        <v>1.1984999638084359</v>
      </c>
      <c r="U5" s="17">
        <v>1.279407837298618</v>
      </c>
      <c r="V5" s="17">
        <v>1.120102816685016</v>
      </c>
    </row>
    <row r="6" spans="1:27" x14ac:dyDescent="0.35">
      <c r="A6">
        <f t="shared" si="0"/>
        <v>5</v>
      </c>
      <c r="B6" s="32">
        <v>0.6990747332343501</v>
      </c>
      <c r="C6" s="32">
        <v>0.7617085248480836</v>
      </c>
      <c r="D6" s="32">
        <v>0.70631004653127993</v>
      </c>
      <c r="E6" s="32">
        <v>0.60298570958096231</v>
      </c>
      <c r="F6" s="32">
        <v>0.16934193951064991</v>
      </c>
      <c r="G6" s="32">
        <v>0.1494099406138831</v>
      </c>
      <c r="H6" s="32">
        <v>0.25377973690630151</v>
      </c>
      <c r="I6" s="32">
        <v>0.13895722109297601</v>
      </c>
      <c r="J6" s="32">
        <v>0.73296400211505575</v>
      </c>
      <c r="M6">
        <f t="shared" si="1"/>
        <v>5</v>
      </c>
      <c r="N6" s="17">
        <v>1.0000829168023799</v>
      </c>
      <c r="O6" s="17">
        <v>1.000092112990578</v>
      </c>
      <c r="P6" s="17">
        <v>1.000208385141794</v>
      </c>
      <c r="Q6" s="17">
        <v>1.0004831407888271</v>
      </c>
      <c r="R6" s="17">
        <v>1.00005035162683</v>
      </c>
      <c r="S6" s="17">
        <v>1.0000671355024411</v>
      </c>
      <c r="T6" s="17">
        <v>1.0001342710048811</v>
      </c>
      <c r="U6" s="17">
        <v>1.000268542009763</v>
      </c>
      <c r="V6" s="17">
        <v>1.000150249066186</v>
      </c>
    </row>
    <row r="7" spans="1:27" x14ac:dyDescent="0.35">
      <c r="A7">
        <f t="shared" si="0"/>
        <v>6</v>
      </c>
      <c r="B7" s="32">
        <v>0.69913269827585445</v>
      </c>
      <c r="C7" s="32">
        <v>0.761778688098256</v>
      </c>
      <c r="D7" s="32">
        <v>0.70645723105047686</v>
      </c>
      <c r="E7" s="32">
        <v>0.60327703657234089</v>
      </c>
      <c r="F7" s="32">
        <v>0.16935046615279481</v>
      </c>
      <c r="G7" s="32">
        <v>0.14941997132531579</v>
      </c>
      <c r="H7" s="32">
        <v>0.25381381216659438</v>
      </c>
      <c r="I7" s="32">
        <v>0.13899453694439931</v>
      </c>
      <c r="J7" s="32">
        <v>0.73307573483038124</v>
      </c>
      <c r="M7">
        <f t="shared" si="1"/>
        <v>6</v>
      </c>
      <c r="N7" s="17">
        <v>1.182483667740589</v>
      </c>
      <c r="O7" s="17">
        <v>1.075890454557008</v>
      </c>
      <c r="P7" s="17">
        <v>1</v>
      </c>
      <c r="Q7" s="17">
        <v>1</v>
      </c>
      <c r="R7" s="17">
        <v>2.6799208699873609</v>
      </c>
      <c r="S7" s="17">
        <v>2.9098848842843288</v>
      </c>
      <c r="T7" s="17">
        <v>1</v>
      </c>
      <c r="U7" s="17">
        <v>1</v>
      </c>
      <c r="V7" s="17">
        <v>1.0379452272785039</v>
      </c>
    </row>
    <row r="8" spans="1:27" x14ac:dyDescent="0.35">
      <c r="A8">
        <f t="shared" si="0"/>
        <v>7</v>
      </c>
      <c r="B8" s="32">
        <v>0.82671299729460723</v>
      </c>
      <c r="C8" s="32">
        <v>0.81959041900987373</v>
      </c>
      <c r="D8" s="32">
        <v>0.70645723105047686</v>
      </c>
      <c r="E8" s="32">
        <v>0.60327703657234089</v>
      </c>
      <c r="F8" s="32">
        <v>0.45384584858496307</v>
      </c>
      <c r="G8" s="32">
        <v>0.4347949159697343</v>
      </c>
      <c r="H8" s="32">
        <v>0.25381381216659438</v>
      </c>
      <c r="I8" s="32">
        <v>0.13899453694439931</v>
      </c>
      <c r="J8" s="32">
        <v>0.75883027372876266</v>
      </c>
      <c r="M8">
        <f t="shared" si="1"/>
        <v>7</v>
      </c>
      <c r="N8" s="17">
        <v>1.0436107127803591</v>
      </c>
      <c r="O8" s="17">
        <v>1.051946002721222</v>
      </c>
      <c r="P8" s="17">
        <v>1.164998540283944</v>
      </c>
      <c r="Q8" s="17">
        <v>1.1113729581447811</v>
      </c>
      <c r="R8" s="17">
        <v>1.1459164260198971</v>
      </c>
      <c r="S8" s="17">
        <v>1.1823955325248721</v>
      </c>
      <c r="T8" s="17">
        <v>1.364791065049743</v>
      </c>
      <c r="U8" s="17">
        <v>1.2643450607740361</v>
      </c>
      <c r="V8" s="17">
        <v>1.108472271502583</v>
      </c>
    </row>
    <row r="9" spans="1:27" x14ac:dyDescent="0.35">
      <c r="A9">
        <f t="shared" si="0"/>
        <v>8</v>
      </c>
      <c r="B9" s="32">
        <v>0.86276654037141176</v>
      </c>
      <c r="C9" s="32">
        <v>0.86216486514604773</v>
      </c>
      <c r="D9" s="32">
        <v>0.82302164294684266</v>
      </c>
      <c r="E9" s="32">
        <v>0.67046578471621998</v>
      </c>
      <c r="F9" s="32">
        <v>0.5200694127744484</v>
      </c>
      <c r="G9" s="32">
        <v>0.51409956620714081</v>
      </c>
      <c r="H9" s="32">
        <v>0.34640282303118197</v>
      </c>
      <c r="I9" s="32">
        <v>0.17573705626022559</v>
      </c>
      <c r="J9" s="32">
        <v>0.84213864803198379</v>
      </c>
      <c r="M9">
        <f t="shared" si="1"/>
        <v>8</v>
      </c>
      <c r="N9" s="17">
        <v>1.020815968130742</v>
      </c>
      <c r="O9" s="17">
        <v>1.0212251101797849</v>
      </c>
      <c r="P9" s="17">
        <v>1.0319956488169271</v>
      </c>
      <c r="Q9" s="17">
        <v>1.08515199857476</v>
      </c>
      <c r="R9" s="17">
        <v>1.057949481038192</v>
      </c>
      <c r="S9" s="17">
        <v>1.067607727877891</v>
      </c>
      <c r="T9" s="17">
        <v>1.124188043272865</v>
      </c>
      <c r="U9" s="17">
        <v>1.248376086545729</v>
      </c>
      <c r="V9" s="17">
        <v>1.0266103794983561</v>
      </c>
    </row>
    <row r="10" spans="1:27" x14ac:dyDescent="0.35">
      <c r="A10">
        <f t="shared" si="0"/>
        <v>9</v>
      </c>
      <c r="B10" s="32">
        <v>0.88072586118005314</v>
      </c>
      <c r="C10" s="32">
        <v>0.88046440940191228</v>
      </c>
      <c r="D10" s="32">
        <v>0.84935475440330022</v>
      </c>
      <c r="E10" s="32">
        <v>0.72755728626080096</v>
      </c>
      <c r="F10" s="32">
        <v>0.55020716534856517</v>
      </c>
      <c r="G10" s="32">
        <v>0.54885666978141501</v>
      </c>
      <c r="H10" s="32">
        <v>0.38942191180762092</v>
      </c>
      <c r="I10" s="32">
        <v>0.21938593855520699</v>
      </c>
      <c r="J10" s="32">
        <v>0.86462983860504572</v>
      </c>
      <c r="M10">
        <f t="shared" si="1"/>
        <v>9</v>
      </c>
      <c r="N10" s="17">
        <v>1.0032582618256209</v>
      </c>
      <c r="O10" s="17">
        <v>1.003293300564724</v>
      </c>
      <c r="P10" s="17">
        <v>1</v>
      </c>
      <c r="Q10" s="17">
        <v>1</v>
      </c>
      <c r="R10" s="17">
        <v>1.007313091405966</v>
      </c>
      <c r="S10" s="17">
        <v>1.0079225156897971</v>
      </c>
      <c r="T10" s="17">
        <v>1</v>
      </c>
      <c r="U10" s="17">
        <v>1</v>
      </c>
      <c r="V10" s="17">
        <v>1.001646650282362</v>
      </c>
    </row>
    <row r="11" spans="1:27" x14ac:dyDescent="0.35">
      <c r="A11">
        <f t="shared" si="0"/>
        <v>10</v>
      </c>
      <c r="B11" s="32">
        <v>0.88359549663237302</v>
      </c>
      <c r="C11" s="32">
        <v>0.88336404333861485</v>
      </c>
      <c r="D11" s="32">
        <v>0.84935475440330022</v>
      </c>
      <c r="E11" s="32">
        <v>0.72755728626080096</v>
      </c>
      <c r="F11" s="32">
        <v>0.5542308806409767</v>
      </c>
      <c r="G11" s="32">
        <v>0.55320499535920775</v>
      </c>
      <c r="H11" s="32">
        <v>0.38942191180762092</v>
      </c>
      <c r="I11" s="32">
        <v>0.21938593855520699</v>
      </c>
      <c r="J11" s="32">
        <v>0.86602563676963051</v>
      </c>
      <c r="M11">
        <f t="shared" si="1"/>
        <v>10</v>
      </c>
      <c r="N11" s="17">
        <v>1.0219027372080469</v>
      </c>
      <c r="O11" s="17">
        <v>1.022170489508144</v>
      </c>
      <c r="P11" s="17">
        <v>1.0304783925606591</v>
      </c>
      <c r="Q11" s="17">
        <v>1.156346531873069</v>
      </c>
      <c r="R11" s="17">
        <v>1.020823613711213</v>
      </c>
      <c r="S11" s="17">
        <v>1.0227166695031411</v>
      </c>
      <c r="T11" s="17">
        <v>1.0416472274224251</v>
      </c>
      <c r="U11" s="17">
        <v>1.08329445484485</v>
      </c>
      <c r="V11" s="17">
        <v>1.0263244410344019</v>
      </c>
    </row>
    <row r="12" spans="1:27" x14ac:dyDescent="0.35">
      <c r="A12">
        <f t="shared" si="0"/>
        <v>11</v>
      </c>
      <c r="B12" s="32">
        <v>0.90294865659332535</v>
      </c>
      <c r="C12" s="32">
        <v>0.90294865659332535</v>
      </c>
      <c r="D12" s="32">
        <v>0.87524172203126616</v>
      </c>
      <c r="E12" s="32">
        <v>0.84130834470665916</v>
      </c>
      <c r="F12" s="32">
        <v>0.56577197040626948</v>
      </c>
      <c r="G12" s="32">
        <v>0.56577197040626948</v>
      </c>
      <c r="H12" s="32">
        <v>0.40564025473194848</v>
      </c>
      <c r="I12" s="32">
        <v>0.2376595707077889</v>
      </c>
      <c r="J12" s="32">
        <v>0.88887933103523642</v>
      </c>
      <c r="M12">
        <f t="shared" si="1"/>
        <v>11</v>
      </c>
      <c r="N12" s="17">
        <v>1.028291749123986</v>
      </c>
      <c r="O12" s="17">
        <v>1.028291749123986</v>
      </c>
      <c r="P12" s="17">
        <v>1.03832043305586</v>
      </c>
      <c r="Q12" s="17">
        <v>1.060764068712811</v>
      </c>
      <c r="R12" s="17">
        <v>1.0474023529590699</v>
      </c>
      <c r="S12" s="17">
        <v>1.0474023529590699</v>
      </c>
      <c r="T12" s="17">
        <v>1.0869043137582961</v>
      </c>
      <c r="U12" s="17">
        <v>1.173808627516592</v>
      </c>
      <c r="V12" s="17">
        <v>1.033306091089923</v>
      </c>
    </row>
    <row r="13" spans="1:27" x14ac:dyDescent="0.35">
      <c r="A13">
        <f t="shared" si="0"/>
        <v>12</v>
      </c>
      <c r="B13" s="32">
        <v>0.92849465345750348</v>
      </c>
      <c r="C13" s="32">
        <v>0.92849465345750348</v>
      </c>
      <c r="D13" s="32">
        <v>0.90878136384806041</v>
      </c>
      <c r="E13" s="32">
        <v>0.89242966277307556</v>
      </c>
      <c r="F13" s="32">
        <v>0.59259089304181622</v>
      </c>
      <c r="G13" s="32">
        <v>0.59259089304181622</v>
      </c>
      <c r="H13" s="32">
        <v>0.44089214270216881</v>
      </c>
      <c r="I13" s="32">
        <v>0.27896685450869202</v>
      </c>
      <c r="J13" s="32">
        <v>0.91853225051313248</v>
      </c>
      <c r="M13">
        <f t="shared" si="1"/>
        <v>12</v>
      </c>
      <c r="N13" s="17">
        <v>1.024799000612417</v>
      </c>
      <c r="O13" s="17">
        <v>1.024799000612417</v>
      </c>
      <c r="P13" s="17">
        <v>1.0326774524950399</v>
      </c>
      <c r="Q13" s="17">
        <v>1.0410653657575091</v>
      </c>
      <c r="R13" s="17">
        <v>1.6677243081262121</v>
      </c>
      <c r="S13" s="17">
        <v>1.6677243081262121</v>
      </c>
      <c r="T13" s="17">
        <v>2.2241612315647221</v>
      </c>
      <c r="U13" s="17">
        <v>3.4483224631294438</v>
      </c>
      <c r="V13" s="17">
        <v>1.0287382265537279</v>
      </c>
    </row>
    <row r="14" spans="1:27" x14ac:dyDescent="0.35">
      <c r="A14">
        <f t="shared" si="0"/>
        <v>13</v>
      </c>
      <c r="B14" s="32">
        <v>0.95152039293722168</v>
      </c>
      <c r="C14" s="32">
        <v>0.95152039293722168</v>
      </c>
      <c r="D14" s="32">
        <v>0.9384780236935828</v>
      </c>
      <c r="E14" s="32">
        <v>0.92907761328770211</v>
      </c>
      <c r="F14" s="32">
        <v>0.98827823710005691</v>
      </c>
      <c r="G14" s="32">
        <v>0.98827823710005691</v>
      </c>
      <c r="H14" s="32">
        <v>0.98061521109966487</v>
      </c>
      <c r="I14" s="32">
        <v>0.96196767087088597</v>
      </c>
      <c r="J14" s="32">
        <v>0.94495420737942515</v>
      </c>
      <c r="M14">
        <f t="shared" si="1"/>
        <v>13</v>
      </c>
      <c r="N14" s="17">
        <v>1.050949624855783</v>
      </c>
      <c r="O14" s="17">
        <v>1.050949624855783</v>
      </c>
      <c r="P14" s="17">
        <v>1.065555052705746</v>
      </c>
      <c r="Q14" s="17">
        <v>1.0763363423011849</v>
      </c>
      <c r="R14" s="17">
        <v>1.0118607922950309</v>
      </c>
      <c r="S14" s="17">
        <v>1.0118607922950309</v>
      </c>
      <c r="T14" s="17">
        <v>1.0197679871583849</v>
      </c>
      <c r="U14" s="17">
        <v>1.03953597431677</v>
      </c>
      <c r="V14" s="17">
        <v>1.0582523387807641</v>
      </c>
    </row>
    <row r="15" spans="1:27" x14ac:dyDescent="0.35">
      <c r="A15">
        <f t="shared" si="0"/>
        <v>14</v>
      </c>
      <c r="B15" s="32">
        <v>1</v>
      </c>
      <c r="C15" s="32">
        <v>1</v>
      </c>
      <c r="D15" s="32">
        <v>1</v>
      </c>
      <c r="E15" s="32">
        <v>1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1</v>
      </c>
      <c r="C16" s="32">
        <v>1</v>
      </c>
      <c r="D16" s="32">
        <v>1</v>
      </c>
      <c r="E16" s="32">
        <v>1</v>
      </c>
      <c r="F16" s="32">
        <v>1</v>
      </c>
      <c r="G16" s="32">
        <v>1</v>
      </c>
      <c r="H16" s="32">
        <v>1</v>
      </c>
      <c r="I16" s="32">
        <v>1</v>
      </c>
      <c r="J16" s="32">
        <v>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/>
      <c r="O24" s="17"/>
      <c r="P24" s="17"/>
      <c r="Q24" s="17"/>
      <c r="R24" s="17"/>
      <c r="S24" s="17"/>
      <c r="T24" s="17"/>
      <c r="U24" s="17"/>
      <c r="V24" s="1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tabSelected="1" zoomScale="80" zoomScaleNormal="80" workbookViewId="0">
      <pane ySplit="7" topLeftCell="A20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45291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44562</v>
      </c>
      <c r="T7" s="11">
        <f>R9</f>
        <v>44593</v>
      </c>
      <c r="U7" s="11">
        <f>R10</f>
        <v>44621</v>
      </c>
      <c r="V7" s="11">
        <f>R11</f>
        <v>44652</v>
      </c>
      <c r="W7" s="11">
        <f>R12</f>
        <v>44682</v>
      </c>
      <c r="X7" s="11">
        <f>R13</f>
        <v>44713</v>
      </c>
      <c r="Y7" s="11">
        <f>R14</f>
        <v>44743</v>
      </c>
      <c r="Z7" s="11">
        <f>R15</f>
        <v>44774</v>
      </c>
      <c r="AA7" s="11">
        <f>R16</f>
        <v>44805</v>
      </c>
      <c r="AB7" s="11">
        <f>R17</f>
        <v>44835</v>
      </c>
      <c r="AC7" s="11">
        <f>R18</f>
        <v>44866</v>
      </c>
      <c r="AD7" s="11">
        <f>R19</f>
        <v>44896</v>
      </c>
      <c r="AE7" s="11">
        <f>R20</f>
        <v>44927</v>
      </c>
      <c r="AF7" s="11">
        <f>R21</f>
        <v>44958</v>
      </c>
      <c r="AG7" s="11">
        <f>R22</f>
        <v>44986</v>
      </c>
      <c r="AH7" s="11">
        <f>R23</f>
        <v>45017</v>
      </c>
      <c r="AI7" s="11">
        <f>R24</f>
        <v>45047</v>
      </c>
      <c r="AJ7" s="11">
        <f>R25</f>
        <v>45078</v>
      </c>
      <c r="AK7" s="11">
        <f>R26</f>
        <v>45108</v>
      </c>
      <c r="AL7" s="11">
        <f>R27</f>
        <v>45139</v>
      </c>
      <c r="AM7" s="11">
        <f>R28</f>
        <v>45170</v>
      </c>
      <c r="AN7" s="11">
        <f>R29</f>
        <v>45200</v>
      </c>
      <c r="AO7" s="11">
        <f>R30</f>
        <v>45231</v>
      </c>
      <c r="AP7" s="11">
        <f>R31</f>
        <v>45261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44562</v>
      </c>
      <c r="B8" s="13"/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0</v>
      </c>
      <c r="H8" s="14">
        <f t="shared" ref="H8:H31" si="4">G8-B8</f>
        <v>0</v>
      </c>
      <c r="I8" s="13">
        <v>4593.3249999999998</v>
      </c>
      <c r="J8" s="13">
        <f t="shared" ref="J8:J28" si="5">100*$G8/$I8</f>
        <v>0</v>
      </c>
      <c r="K8" s="13">
        <f t="shared" ref="K8:K31" si="6">100*(B8/I8)</f>
        <v>0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44562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3"/>
      <c r="AR8" s="13"/>
    </row>
    <row r="9" spans="1:44" x14ac:dyDescent="0.35">
      <c r="A9" s="12">
        <f t="shared" si="0"/>
        <v>44593</v>
      </c>
      <c r="B9" s="13">
        <v>233.31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233.31</v>
      </c>
      <c r="H9" s="14">
        <f t="shared" si="4"/>
        <v>0</v>
      </c>
      <c r="I9" s="13">
        <v>4507.1383333333333</v>
      </c>
      <c r="J9" s="13">
        <f t="shared" si="5"/>
        <v>5.1764552748362505</v>
      </c>
      <c r="K9" s="13">
        <f t="shared" si="6"/>
        <v>5.1764552748362505</v>
      </c>
      <c r="L9" s="13">
        <f t="shared" si="7"/>
        <v>0</v>
      </c>
      <c r="M9" s="13"/>
      <c r="N9" s="13"/>
      <c r="O9" s="13"/>
      <c r="P9" s="13"/>
      <c r="R9" s="16">
        <f t="shared" si="8"/>
        <v>44593</v>
      </c>
      <c r="S9" s="17"/>
      <c r="T9" s="17"/>
      <c r="U9" s="17"/>
      <c r="V9" s="17"/>
      <c r="W9" s="17"/>
      <c r="X9" s="17"/>
      <c r="Y9" s="17">
        <v>233.31</v>
      </c>
      <c r="Z9" s="17">
        <v>233.31</v>
      </c>
      <c r="AA9" s="17">
        <v>233.31</v>
      </c>
      <c r="AB9" s="17">
        <v>233.31</v>
      </c>
      <c r="AC9" s="17">
        <v>233.31</v>
      </c>
      <c r="AD9" s="17">
        <v>233.31</v>
      </c>
      <c r="AE9" s="17">
        <v>233.31</v>
      </c>
      <c r="AF9" s="17">
        <v>233.31</v>
      </c>
      <c r="AG9" s="17">
        <v>233.31</v>
      </c>
      <c r="AH9" s="17">
        <v>233.31</v>
      </c>
      <c r="AI9" s="17">
        <v>233.31</v>
      </c>
      <c r="AJ9" s="17">
        <v>233.31</v>
      </c>
      <c r="AK9" s="17">
        <v>233.31</v>
      </c>
      <c r="AL9" s="17">
        <v>233.31</v>
      </c>
      <c r="AM9" s="17">
        <v>233.31</v>
      </c>
      <c r="AN9" s="17">
        <v>233.31</v>
      </c>
      <c r="AO9" s="17">
        <v>233.31</v>
      </c>
      <c r="AP9" s="17"/>
      <c r="AQ9" s="13"/>
      <c r="AR9" s="13"/>
    </row>
    <row r="10" spans="1:44" x14ac:dyDescent="0.35">
      <c r="A10" s="12">
        <f t="shared" si="0"/>
        <v>44621</v>
      </c>
      <c r="B10" s="13">
        <v>133.33000000000001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133.33000000000001</v>
      </c>
      <c r="H10" s="14">
        <f t="shared" si="4"/>
        <v>0</v>
      </c>
      <c r="I10" s="13">
        <v>4507.1383333333333</v>
      </c>
      <c r="J10" s="13">
        <f t="shared" si="5"/>
        <v>2.9581963130338065</v>
      </c>
      <c r="K10" s="13">
        <f t="shared" si="6"/>
        <v>2.958196313033806</v>
      </c>
      <c r="L10" s="13">
        <f t="shared" si="7"/>
        <v>0</v>
      </c>
      <c r="M10" s="13"/>
      <c r="N10" s="13"/>
      <c r="O10" s="13"/>
      <c r="P10" s="13"/>
      <c r="R10" s="16">
        <f t="shared" si="8"/>
        <v>44621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>
        <v>133.33000000000001</v>
      </c>
      <c r="AE10" s="17">
        <v>133.33000000000001</v>
      </c>
      <c r="AF10" s="17">
        <v>133.33000000000001</v>
      </c>
      <c r="AG10" s="17">
        <v>133.33000000000001</v>
      </c>
      <c r="AH10" s="17">
        <v>133.33000000000001</v>
      </c>
      <c r="AI10" s="17">
        <v>133.33000000000001</v>
      </c>
      <c r="AJ10" s="17">
        <v>133.33000000000001</v>
      </c>
      <c r="AK10" s="17">
        <v>133.33000000000001</v>
      </c>
      <c r="AL10" s="17">
        <v>133.33000000000001</v>
      </c>
      <c r="AM10" s="17">
        <v>133.33000000000001</v>
      </c>
      <c r="AN10" s="17">
        <v>133.33000000000001</v>
      </c>
      <c r="AO10" s="17"/>
      <c r="AP10" s="17"/>
      <c r="AQ10" s="13"/>
      <c r="AR10" s="13"/>
    </row>
    <row r="11" spans="1:44" x14ac:dyDescent="0.35">
      <c r="A11" s="12">
        <f t="shared" si="0"/>
        <v>44652</v>
      </c>
      <c r="B11" s="13">
        <v>199.38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199.38</v>
      </c>
      <c r="H11" s="14">
        <f t="shared" si="4"/>
        <v>0</v>
      </c>
      <c r="I11" s="13">
        <v>4466.18</v>
      </c>
      <c r="J11" s="13">
        <f t="shared" si="5"/>
        <v>4.4642177431272358</v>
      </c>
      <c r="K11" s="13">
        <f t="shared" si="6"/>
        <v>4.4642177431272358</v>
      </c>
      <c r="L11" s="13">
        <f t="shared" si="7"/>
        <v>0</v>
      </c>
      <c r="M11" s="13"/>
      <c r="N11" s="13"/>
      <c r="O11" s="13"/>
      <c r="P11" s="13"/>
      <c r="R11" s="16">
        <f t="shared" si="8"/>
        <v>44652</v>
      </c>
      <c r="S11" s="17"/>
      <c r="T11" s="17">
        <v>181.12</v>
      </c>
      <c r="U11" s="17">
        <v>199.38</v>
      </c>
      <c r="V11" s="17">
        <v>199.38</v>
      </c>
      <c r="W11" s="17">
        <v>199.38</v>
      </c>
      <c r="X11" s="17">
        <v>199.38</v>
      </c>
      <c r="Y11" s="17">
        <v>199.38</v>
      </c>
      <c r="Z11" s="17">
        <v>199.38</v>
      </c>
      <c r="AA11" s="17">
        <v>199.38</v>
      </c>
      <c r="AB11" s="17">
        <v>199.38</v>
      </c>
      <c r="AC11" s="17">
        <v>199.38</v>
      </c>
      <c r="AD11" s="17">
        <v>199.38</v>
      </c>
      <c r="AE11" s="17">
        <v>199.38</v>
      </c>
      <c r="AF11" s="17">
        <v>199.38</v>
      </c>
      <c r="AG11" s="17">
        <v>199.38</v>
      </c>
      <c r="AH11" s="17">
        <v>199.38</v>
      </c>
      <c r="AI11" s="17">
        <v>199.38</v>
      </c>
      <c r="AJ11" s="17">
        <v>199.38</v>
      </c>
      <c r="AK11" s="17">
        <v>199.38</v>
      </c>
      <c r="AL11" s="17">
        <v>199.38</v>
      </c>
      <c r="AM11" s="17">
        <v>199.38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44682</v>
      </c>
      <c r="B12" s="13">
        <v>3164.83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3164.83</v>
      </c>
      <c r="H12" s="14">
        <f t="shared" si="4"/>
        <v>0</v>
      </c>
      <c r="I12" s="13">
        <v>4457.45</v>
      </c>
      <c r="J12" s="13">
        <f t="shared" si="5"/>
        <v>71.000908591234904</v>
      </c>
      <c r="K12" s="13">
        <f t="shared" si="6"/>
        <v>71.000908591234904</v>
      </c>
      <c r="L12" s="13">
        <f t="shared" si="7"/>
        <v>0</v>
      </c>
      <c r="M12" s="13"/>
      <c r="N12" s="13"/>
      <c r="O12" s="13"/>
      <c r="P12" s="13"/>
      <c r="R12" s="16">
        <f t="shared" si="8"/>
        <v>44682</v>
      </c>
      <c r="S12" s="17"/>
      <c r="T12" s="17">
        <v>74.83</v>
      </c>
      <c r="U12" s="17">
        <v>958.83</v>
      </c>
      <c r="V12" s="17">
        <v>964.83</v>
      </c>
      <c r="W12" s="17">
        <v>964.83</v>
      </c>
      <c r="X12" s="17">
        <v>964.83</v>
      </c>
      <c r="Y12" s="17">
        <v>3164.83</v>
      </c>
      <c r="Z12" s="17">
        <v>3164.83</v>
      </c>
      <c r="AA12" s="17">
        <v>3164.83</v>
      </c>
      <c r="AB12" s="17">
        <v>3164.83</v>
      </c>
      <c r="AC12" s="17">
        <v>3164.83</v>
      </c>
      <c r="AD12" s="17">
        <v>3164.83</v>
      </c>
      <c r="AE12" s="17">
        <v>3164.83</v>
      </c>
      <c r="AF12" s="17">
        <v>3164.83</v>
      </c>
      <c r="AG12" s="17">
        <v>3164.83</v>
      </c>
      <c r="AH12" s="17">
        <v>3164.83</v>
      </c>
      <c r="AI12" s="17">
        <v>3164.83</v>
      </c>
      <c r="AJ12" s="17">
        <v>3164.83</v>
      </c>
      <c r="AK12" s="17">
        <v>3164.83</v>
      </c>
      <c r="AL12" s="17">
        <v>3164.83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44713</v>
      </c>
      <c r="B13" s="13">
        <v>320.14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320.14</v>
      </c>
      <c r="H13" s="14">
        <f t="shared" si="4"/>
        <v>0</v>
      </c>
      <c r="I13" s="13">
        <v>4445.47</v>
      </c>
      <c r="J13" s="13">
        <f t="shared" si="5"/>
        <v>7.2014882565847929</v>
      </c>
      <c r="K13" s="13">
        <f t="shared" si="6"/>
        <v>7.2014882565847929</v>
      </c>
      <c r="L13" s="13">
        <f t="shared" si="7"/>
        <v>0</v>
      </c>
      <c r="M13" s="13"/>
      <c r="N13" s="13"/>
      <c r="O13" s="13"/>
      <c r="P13" s="13"/>
      <c r="R13" s="16">
        <f t="shared" si="8"/>
        <v>44713</v>
      </c>
      <c r="S13" s="17"/>
      <c r="T13" s="17"/>
      <c r="U13" s="17">
        <v>320.14</v>
      </c>
      <c r="V13" s="17">
        <v>320.14</v>
      </c>
      <c r="W13" s="17">
        <v>320.14</v>
      </c>
      <c r="X13" s="17">
        <v>320.14</v>
      </c>
      <c r="Y13" s="17">
        <v>320.14</v>
      </c>
      <c r="Z13" s="17">
        <v>320.14</v>
      </c>
      <c r="AA13" s="17">
        <v>320.14</v>
      </c>
      <c r="AB13" s="17">
        <v>320.14</v>
      </c>
      <c r="AC13" s="17">
        <v>320.14</v>
      </c>
      <c r="AD13" s="17">
        <v>320.14</v>
      </c>
      <c r="AE13" s="17">
        <v>320.14</v>
      </c>
      <c r="AF13" s="17">
        <v>320.14</v>
      </c>
      <c r="AG13" s="17">
        <v>320.14</v>
      </c>
      <c r="AH13" s="17">
        <v>320.14</v>
      </c>
      <c r="AI13" s="17">
        <v>320.14</v>
      </c>
      <c r="AJ13" s="17">
        <v>320.14</v>
      </c>
      <c r="AK13" s="17">
        <v>320.14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44743</v>
      </c>
      <c r="B14" s="13">
        <v>694.98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694.98</v>
      </c>
      <c r="H14" s="14">
        <f t="shared" si="4"/>
        <v>0</v>
      </c>
      <c r="I14" s="13">
        <v>4426.1266666666661</v>
      </c>
      <c r="J14" s="13">
        <f t="shared" si="5"/>
        <v>15.701764823720968</v>
      </c>
      <c r="K14" s="13">
        <f t="shared" si="6"/>
        <v>15.701764823720968</v>
      </c>
      <c r="L14" s="13">
        <f t="shared" si="7"/>
        <v>0</v>
      </c>
      <c r="M14" s="13"/>
      <c r="N14" s="13"/>
      <c r="O14" s="13"/>
      <c r="P14" s="13"/>
      <c r="R14" s="16">
        <f t="shared" si="8"/>
        <v>44743</v>
      </c>
      <c r="S14" s="17"/>
      <c r="T14" s="17">
        <v>193.1</v>
      </c>
      <c r="U14" s="17">
        <v>694.98</v>
      </c>
      <c r="V14" s="17">
        <v>694.98</v>
      </c>
      <c r="W14" s="17">
        <v>694.98</v>
      </c>
      <c r="X14" s="17">
        <v>694.98</v>
      </c>
      <c r="Y14" s="17">
        <v>694.98</v>
      </c>
      <c r="Z14" s="17">
        <v>694.98</v>
      </c>
      <c r="AA14" s="17">
        <v>694.98</v>
      </c>
      <c r="AB14" s="17">
        <v>694.98</v>
      </c>
      <c r="AC14" s="17">
        <v>694.98</v>
      </c>
      <c r="AD14" s="17">
        <v>694.98</v>
      </c>
      <c r="AE14" s="17">
        <v>694.98</v>
      </c>
      <c r="AF14" s="17">
        <v>694.98</v>
      </c>
      <c r="AG14" s="17">
        <v>694.98</v>
      </c>
      <c r="AH14" s="17">
        <v>694.98</v>
      </c>
      <c r="AI14" s="17">
        <v>694.98</v>
      </c>
      <c r="AJ14" s="17">
        <v>694.98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44774</v>
      </c>
      <c r="B15" s="13">
        <v>823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823</v>
      </c>
      <c r="H15" s="14">
        <f t="shared" si="4"/>
        <v>0</v>
      </c>
      <c r="I15" s="13">
        <v>4393.6783333333333</v>
      </c>
      <c r="J15" s="13">
        <f t="shared" si="5"/>
        <v>18.731457734540573</v>
      </c>
      <c r="K15" s="13">
        <f t="shared" si="6"/>
        <v>18.731457734540573</v>
      </c>
      <c r="L15" s="13">
        <f t="shared" si="7"/>
        <v>0</v>
      </c>
      <c r="M15" s="13"/>
      <c r="N15" s="13"/>
      <c r="O15" s="13"/>
      <c r="P15" s="13"/>
      <c r="R15" s="16">
        <f t="shared" si="8"/>
        <v>44774</v>
      </c>
      <c r="S15" s="17"/>
      <c r="T15" s="17">
        <v>55.86</v>
      </c>
      <c r="U15" s="17">
        <v>489.34</v>
      </c>
      <c r="V15" s="17">
        <v>504.26</v>
      </c>
      <c r="W15" s="17">
        <v>704.91</v>
      </c>
      <c r="X15" s="17">
        <v>704.91</v>
      </c>
      <c r="Y15" s="17">
        <v>704.91</v>
      </c>
      <c r="Z15" s="17">
        <v>704.91</v>
      </c>
      <c r="AA15" s="17">
        <v>751.55</v>
      </c>
      <c r="AB15" s="17">
        <v>823</v>
      </c>
      <c r="AC15" s="17">
        <v>823</v>
      </c>
      <c r="AD15" s="17">
        <v>823</v>
      </c>
      <c r="AE15" s="17">
        <v>823</v>
      </c>
      <c r="AF15" s="17">
        <v>823</v>
      </c>
      <c r="AG15" s="17">
        <v>823</v>
      </c>
      <c r="AH15" s="17">
        <v>823</v>
      </c>
      <c r="AI15" s="17">
        <v>823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44805</v>
      </c>
      <c r="B16" s="13">
        <v>1086.57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1086.57</v>
      </c>
      <c r="H16" s="14">
        <f t="shared" si="4"/>
        <v>0</v>
      </c>
      <c r="I16" s="13">
        <v>4373.916666666667</v>
      </c>
      <c r="J16" s="13">
        <f t="shared" si="5"/>
        <v>24.842037075847351</v>
      </c>
      <c r="K16" s="13">
        <f t="shared" si="6"/>
        <v>24.842037075847351</v>
      </c>
      <c r="L16" s="13">
        <f t="shared" si="7"/>
        <v>0</v>
      </c>
      <c r="M16" s="13"/>
      <c r="N16" s="13"/>
      <c r="O16" s="13"/>
      <c r="P16" s="13"/>
      <c r="R16" s="16">
        <f t="shared" si="8"/>
        <v>44805</v>
      </c>
      <c r="S16" s="17"/>
      <c r="T16" s="17">
        <v>18.88</v>
      </c>
      <c r="U16" s="17">
        <v>45.52</v>
      </c>
      <c r="V16" s="17">
        <v>45.52</v>
      </c>
      <c r="W16" s="17">
        <v>45.52</v>
      </c>
      <c r="X16" s="17">
        <v>45.52</v>
      </c>
      <c r="Y16" s="17">
        <v>1086.57</v>
      </c>
      <c r="Z16" s="17">
        <v>1086.57</v>
      </c>
      <c r="AA16" s="17">
        <v>1086.57</v>
      </c>
      <c r="AB16" s="17">
        <v>1086.57</v>
      </c>
      <c r="AC16" s="17">
        <v>1086.57</v>
      </c>
      <c r="AD16" s="17">
        <v>1086.57</v>
      </c>
      <c r="AE16" s="17">
        <v>1086.57</v>
      </c>
      <c r="AF16" s="17">
        <v>1086.57</v>
      </c>
      <c r="AG16" s="17">
        <v>1086.57</v>
      </c>
      <c r="AH16" s="17">
        <v>1086.57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44835</v>
      </c>
      <c r="B17" s="13">
        <v>2896.74</v>
      </c>
      <c r="C17" s="13">
        <f>++'Completion Factors'!J21</f>
        <v>1</v>
      </c>
      <c r="D17" s="13">
        <f t="shared" si="1"/>
        <v>0</v>
      </c>
      <c r="E17" s="13">
        <f t="shared" si="2"/>
        <v>0</v>
      </c>
      <c r="F17" s="13"/>
      <c r="G17" s="13">
        <f t="shared" si="3"/>
        <v>2896.74</v>
      </c>
      <c r="H17" s="14">
        <f t="shared" si="4"/>
        <v>0</v>
      </c>
      <c r="I17" s="13">
        <v>4375.0616666666656</v>
      </c>
      <c r="J17" s="13">
        <f t="shared" si="5"/>
        <v>66.210266750525818</v>
      </c>
      <c r="K17" s="13">
        <f t="shared" si="6"/>
        <v>66.210266750525818</v>
      </c>
      <c r="L17" s="13">
        <f t="shared" si="7"/>
        <v>0</v>
      </c>
      <c r="M17" s="13"/>
      <c r="N17" s="13"/>
      <c r="O17" s="13"/>
      <c r="P17" s="13"/>
      <c r="R17" s="16">
        <f t="shared" si="8"/>
        <v>44835</v>
      </c>
      <c r="S17" s="17"/>
      <c r="T17" s="17"/>
      <c r="U17" s="17">
        <v>2891</v>
      </c>
      <c r="V17" s="17">
        <v>2896.74</v>
      </c>
      <c r="W17" s="17">
        <v>2896.74</v>
      </c>
      <c r="X17" s="17">
        <v>2896.74</v>
      </c>
      <c r="Y17" s="17">
        <v>2896.74</v>
      </c>
      <c r="Z17" s="17">
        <v>2896.74</v>
      </c>
      <c r="AA17" s="17">
        <v>2896.74</v>
      </c>
      <c r="AB17" s="17">
        <v>2896.74</v>
      </c>
      <c r="AC17" s="17">
        <v>2896.74</v>
      </c>
      <c r="AD17" s="17">
        <v>2896.74</v>
      </c>
      <c r="AE17" s="17">
        <v>2896.74</v>
      </c>
      <c r="AF17" s="17">
        <v>2896.74</v>
      </c>
      <c r="AG17" s="17">
        <v>2896.74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44866</v>
      </c>
      <c r="B18" s="13">
        <v>8046.4600000000009</v>
      </c>
      <c r="C18" s="13">
        <f>++'Completion Factors'!J20</f>
        <v>1</v>
      </c>
      <c r="D18" s="13">
        <f t="shared" si="1"/>
        <v>0</v>
      </c>
      <c r="E18" s="13">
        <f t="shared" si="2"/>
        <v>0</v>
      </c>
      <c r="F18" s="13"/>
      <c r="G18" s="13">
        <f t="shared" si="3"/>
        <v>8046.4600000000009</v>
      </c>
      <c r="H18" s="14">
        <f t="shared" si="4"/>
        <v>0</v>
      </c>
      <c r="I18" s="13">
        <v>4312.8950000000004</v>
      </c>
      <c r="J18" s="13">
        <f t="shared" si="5"/>
        <v>186.56749120950082</v>
      </c>
      <c r="K18" s="13">
        <f t="shared" si="6"/>
        <v>186.56749120950082</v>
      </c>
      <c r="L18" s="13">
        <f t="shared" si="7"/>
        <v>0</v>
      </c>
      <c r="M18" s="13"/>
      <c r="N18" s="13"/>
      <c r="O18" s="13"/>
      <c r="P18" s="13"/>
      <c r="R18" s="16">
        <f t="shared" si="8"/>
        <v>44866</v>
      </c>
      <c r="S18" s="17"/>
      <c r="T18" s="17">
        <v>2664.11</v>
      </c>
      <c r="U18" s="17">
        <v>6860.8600000000006</v>
      </c>
      <c r="V18" s="17">
        <v>6860.8600000000006</v>
      </c>
      <c r="W18" s="17">
        <v>6860.8600000000006</v>
      </c>
      <c r="X18" s="17">
        <v>6860.8600000000006</v>
      </c>
      <c r="Y18" s="17">
        <v>7193.2800000000007</v>
      </c>
      <c r="Z18" s="17">
        <v>7193.2800000000007</v>
      </c>
      <c r="AA18" s="17">
        <v>7193.2800000000007</v>
      </c>
      <c r="AB18" s="17">
        <v>7193.2800000000007</v>
      </c>
      <c r="AC18" s="17">
        <v>7193.2800000000007</v>
      </c>
      <c r="AD18" s="17">
        <v>7193.2800000000007</v>
      </c>
      <c r="AE18" s="17">
        <v>7193.2800000000007</v>
      </c>
      <c r="AF18" s="17">
        <v>8046.4600000000009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44896</v>
      </c>
      <c r="B19" s="13">
        <v>473.41</v>
      </c>
      <c r="C19" s="13">
        <f>++'Completion Factors'!J19</f>
        <v>0.94495420737942515</v>
      </c>
      <c r="D19" s="13">
        <f t="shared" si="1"/>
        <v>27.577239702201631</v>
      </c>
      <c r="E19" s="13">
        <f t="shared" si="2"/>
        <v>27.577239702201631</v>
      </c>
      <c r="F19" s="13"/>
      <c r="G19" s="13">
        <f t="shared" si="3"/>
        <v>500.98723970220163</v>
      </c>
      <c r="H19" s="14">
        <f t="shared" si="4"/>
        <v>27.577239702201609</v>
      </c>
      <c r="I19" s="13">
        <v>4277.5</v>
      </c>
      <c r="J19" s="13">
        <f t="shared" si="5"/>
        <v>11.712150548268886</v>
      </c>
      <c r="K19" s="13">
        <f t="shared" si="6"/>
        <v>11.067445938047927</v>
      </c>
      <c r="L19" s="13">
        <f t="shared" si="7"/>
        <v>0.64470461022095904</v>
      </c>
      <c r="M19" s="13">
        <f t="shared" ref="M19:M31" si="9">SUM(G8:G19)/SUM(I8:I19)*100</f>
        <v>34.063098681535337</v>
      </c>
      <c r="N19" s="18"/>
      <c r="O19" s="13"/>
      <c r="P19" s="13"/>
      <c r="R19" s="16">
        <f t="shared" si="8"/>
        <v>44896</v>
      </c>
      <c r="S19" s="17"/>
      <c r="T19" s="17">
        <v>41.32</v>
      </c>
      <c r="U19" s="17">
        <v>41.32</v>
      </c>
      <c r="V19" s="17">
        <v>56.73</v>
      </c>
      <c r="W19" s="17">
        <v>56.73</v>
      </c>
      <c r="X19" s="17">
        <v>56.73</v>
      </c>
      <c r="Y19" s="17">
        <v>56.73</v>
      </c>
      <c r="Z19" s="17">
        <v>56.73</v>
      </c>
      <c r="AA19" s="17">
        <v>56.73</v>
      </c>
      <c r="AB19" s="17">
        <v>56.73</v>
      </c>
      <c r="AC19" s="17">
        <v>56.73</v>
      </c>
      <c r="AD19" s="17">
        <v>56.73</v>
      </c>
      <c r="AE19" s="17">
        <v>473.41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44927</v>
      </c>
      <c r="B20" s="13">
        <v>1454.97</v>
      </c>
      <c r="C20" s="13">
        <f>++'Completion Factors'!J18</f>
        <v>0.91853225051313248</v>
      </c>
      <c r="D20" s="13">
        <f t="shared" si="1"/>
        <v>129.0462380658816</v>
      </c>
      <c r="E20" s="13">
        <f t="shared" si="2"/>
        <v>129.0462380658816</v>
      </c>
      <c r="F20" s="13"/>
      <c r="G20" s="13">
        <f t="shared" si="3"/>
        <v>1584.0162380658817</v>
      </c>
      <c r="H20" s="14">
        <f t="shared" si="4"/>
        <v>129.04623806588165</v>
      </c>
      <c r="I20" s="13">
        <v>4272.4449999999997</v>
      </c>
      <c r="J20" s="13">
        <f t="shared" si="5"/>
        <v>37.075169793078246</v>
      </c>
      <c r="K20" s="13">
        <f t="shared" si="6"/>
        <v>34.054739148192667</v>
      </c>
      <c r="L20" s="13">
        <f t="shared" si="7"/>
        <v>3.0204306448855789</v>
      </c>
      <c r="M20" s="13">
        <f t="shared" si="9"/>
        <v>37.269229343497258</v>
      </c>
      <c r="N20" s="18" t="e">
        <f t="shared" ref="N20:N31" si="10">J20/J8</f>
        <v>#DIV/0!</v>
      </c>
      <c r="O20" s="18">
        <f t="shared" ref="O20:O31" si="11">I20/I8</f>
        <v>0.93014210838553768</v>
      </c>
      <c r="P20" s="13"/>
      <c r="R20" s="16">
        <f t="shared" si="8"/>
        <v>44927</v>
      </c>
      <c r="S20" s="17"/>
      <c r="T20" s="17"/>
      <c r="U20" s="17">
        <v>131.6</v>
      </c>
      <c r="V20" s="17">
        <v>131.6</v>
      </c>
      <c r="W20" s="17">
        <v>399.17999999999989</v>
      </c>
      <c r="X20" s="17">
        <v>399.17999999999989</v>
      </c>
      <c r="Y20" s="17">
        <v>399.17999999999989</v>
      </c>
      <c r="Z20" s="17">
        <v>956.31999999999994</v>
      </c>
      <c r="AA20" s="17">
        <v>956.31999999999994</v>
      </c>
      <c r="AB20" s="17">
        <v>956.31999999999994</v>
      </c>
      <c r="AC20" s="17">
        <v>956.31999999999994</v>
      </c>
      <c r="AD20" s="17">
        <v>1454.97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44958</v>
      </c>
      <c r="B21" s="13">
        <v>2116.44</v>
      </c>
      <c r="C21" s="13">
        <f>++'Completion Factors'!J17</f>
        <v>0.88887933103523642</v>
      </c>
      <c r="D21" s="13">
        <f t="shared" si="1"/>
        <v>264.58060212726582</v>
      </c>
      <c r="E21" s="13">
        <f t="shared" si="2"/>
        <v>264.58060212726582</v>
      </c>
      <c r="F21" s="13"/>
      <c r="G21" s="13">
        <f t="shared" si="3"/>
        <v>2381.0206021272661</v>
      </c>
      <c r="H21" s="14">
        <f t="shared" si="4"/>
        <v>264.58060212726605</v>
      </c>
      <c r="I21" s="13">
        <v>4233.7550000000001</v>
      </c>
      <c r="J21" s="13">
        <f t="shared" si="5"/>
        <v>56.238979396003458</v>
      </c>
      <c r="K21" s="13">
        <f t="shared" si="6"/>
        <v>49.989666383623991</v>
      </c>
      <c r="L21" s="13">
        <f t="shared" si="7"/>
        <v>6.2493130123794671</v>
      </c>
      <c r="M21" s="13">
        <f t="shared" si="9"/>
        <v>41.550784815773682</v>
      </c>
      <c r="N21" s="18">
        <f t="shared" si="10"/>
        <v>10.864380432183392</v>
      </c>
      <c r="O21" s="18">
        <f t="shared" si="11"/>
        <v>0.93934436595578197</v>
      </c>
      <c r="P21" s="13"/>
      <c r="R21" s="16">
        <f t="shared" si="8"/>
        <v>44958</v>
      </c>
      <c r="S21" s="17"/>
      <c r="T21" s="17"/>
      <c r="U21" s="17">
        <v>1693.31</v>
      </c>
      <c r="V21" s="17">
        <v>1693.31</v>
      </c>
      <c r="W21" s="17">
        <v>1693.31</v>
      </c>
      <c r="X21" s="17">
        <v>1693.31</v>
      </c>
      <c r="Y21" s="17">
        <v>1693.31</v>
      </c>
      <c r="Z21" s="17">
        <v>1693.31</v>
      </c>
      <c r="AA21" s="17">
        <v>1693.31</v>
      </c>
      <c r="AB21" s="17">
        <v>1693.31</v>
      </c>
      <c r="AC21" s="17">
        <v>2116.44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44986</v>
      </c>
      <c r="B22" s="13">
        <v>2681.73</v>
      </c>
      <c r="C22" s="13">
        <f>++'Completion Factors'!J16</f>
        <v>0.86602563676963051</v>
      </c>
      <c r="D22" s="13">
        <f t="shared" si="1"/>
        <v>414.86424171684268</v>
      </c>
      <c r="E22" s="13">
        <f t="shared" si="2"/>
        <v>414.86424171684268</v>
      </c>
      <c r="F22" s="13"/>
      <c r="G22" s="13">
        <f t="shared" si="3"/>
        <v>3096.5942417168426</v>
      </c>
      <c r="H22" s="14">
        <f t="shared" si="4"/>
        <v>414.86424171684257</v>
      </c>
      <c r="I22" s="13">
        <v>4154.583333333333</v>
      </c>
      <c r="J22" s="13">
        <f t="shared" si="5"/>
        <v>74.534411594829237</v>
      </c>
      <c r="K22" s="13">
        <f t="shared" si="6"/>
        <v>64.548711262661726</v>
      </c>
      <c r="L22" s="13">
        <f t="shared" si="7"/>
        <v>9.9857003321675109</v>
      </c>
      <c r="M22" s="13">
        <f t="shared" si="9"/>
        <v>47.509415823524293</v>
      </c>
      <c r="N22" s="18">
        <f t="shared" si="10"/>
        <v>25.195897671304227</v>
      </c>
      <c r="O22" s="18">
        <f t="shared" si="11"/>
        <v>0.92177852687754935</v>
      </c>
      <c r="P22" s="13"/>
      <c r="R22" s="16">
        <f t="shared" si="8"/>
        <v>44986</v>
      </c>
      <c r="S22" s="17"/>
      <c r="T22" s="17">
        <v>1639.99</v>
      </c>
      <c r="U22" s="17">
        <v>2081.73</v>
      </c>
      <c r="V22" s="17">
        <v>2081.73</v>
      </c>
      <c r="W22" s="17">
        <v>2681.73</v>
      </c>
      <c r="X22" s="17">
        <v>2681.73</v>
      </c>
      <c r="Y22" s="17">
        <v>2681.73</v>
      </c>
      <c r="Z22" s="17">
        <v>2681.73</v>
      </c>
      <c r="AA22" s="17">
        <v>2681.73</v>
      </c>
      <c r="AB22" s="17">
        <v>2681.73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45017</v>
      </c>
      <c r="B23" s="13">
        <v>985.09</v>
      </c>
      <c r="C23" s="13">
        <f>++'Completion Factors'!J15</f>
        <v>0.86462983860504572</v>
      </c>
      <c r="D23" s="13">
        <f t="shared" si="1"/>
        <v>154.22992167804347</v>
      </c>
      <c r="E23" s="13">
        <f t="shared" si="2"/>
        <v>154.22992167804347</v>
      </c>
      <c r="F23" s="13"/>
      <c r="G23" s="13">
        <f t="shared" si="3"/>
        <v>1139.3199216780436</v>
      </c>
      <c r="H23" s="14">
        <f t="shared" si="4"/>
        <v>154.22992167804352</v>
      </c>
      <c r="I23" s="13">
        <v>4124.0950000000003</v>
      </c>
      <c r="J23" s="13">
        <f t="shared" si="5"/>
        <v>27.625937852499604</v>
      </c>
      <c r="K23" s="13">
        <f t="shared" si="6"/>
        <v>23.886210186719754</v>
      </c>
      <c r="L23" s="13">
        <f t="shared" si="7"/>
        <v>3.7397276657798493</v>
      </c>
      <c r="M23" s="13">
        <f t="shared" si="9"/>
        <v>49.635793440267264</v>
      </c>
      <c r="N23" s="18">
        <f t="shared" si="10"/>
        <v>6.1883042992314516</v>
      </c>
      <c r="O23" s="18">
        <f t="shared" si="11"/>
        <v>0.92340546059496031</v>
      </c>
      <c r="P23" s="13"/>
      <c r="R23" s="16">
        <f t="shared" si="8"/>
        <v>45017</v>
      </c>
      <c r="S23" s="17"/>
      <c r="T23" s="17">
        <v>395.48</v>
      </c>
      <c r="U23" s="17">
        <v>410.37</v>
      </c>
      <c r="V23" s="17">
        <v>530.25</v>
      </c>
      <c r="W23" s="17">
        <v>564.48</v>
      </c>
      <c r="X23" s="17">
        <v>564.48</v>
      </c>
      <c r="Y23" s="17">
        <v>564.48</v>
      </c>
      <c r="Z23" s="17">
        <v>564.48</v>
      </c>
      <c r="AA23" s="17">
        <v>985.09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45047</v>
      </c>
      <c r="B24" s="13">
        <v>950.99</v>
      </c>
      <c r="C24" s="13">
        <f>++'Completion Factors'!J14</f>
        <v>0.84213864803198379</v>
      </c>
      <c r="D24" s="13">
        <f t="shared" si="1"/>
        <v>178.26585617331989</v>
      </c>
      <c r="E24" s="13">
        <f t="shared" si="2"/>
        <v>178.26585617331989</v>
      </c>
      <c r="F24" s="19">
        <v>0</v>
      </c>
      <c r="G24" s="13">
        <f t="shared" si="3"/>
        <v>1129.2558561733199</v>
      </c>
      <c r="H24" s="14">
        <f t="shared" si="4"/>
        <v>178.26585617331989</v>
      </c>
      <c r="I24" s="13">
        <v>4092.936666666666</v>
      </c>
      <c r="J24" s="13">
        <f t="shared" si="5"/>
        <v>27.59035744115236</v>
      </c>
      <c r="K24" s="13">
        <f t="shared" si="6"/>
        <v>23.234906314211234</v>
      </c>
      <c r="L24" s="13">
        <f t="shared" si="7"/>
        <v>4.3554511269411265</v>
      </c>
      <c r="M24" s="13">
        <f t="shared" si="9"/>
        <v>46.033314190929786</v>
      </c>
      <c r="N24" s="18">
        <f t="shared" si="10"/>
        <v>0.38859161084818011</v>
      </c>
      <c r="O24" s="18">
        <f t="shared" si="11"/>
        <v>0.91822379761223705</v>
      </c>
      <c r="P24" s="13"/>
      <c r="R24" s="16">
        <f t="shared" si="8"/>
        <v>45047</v>
      </c>
      <c r="S24" s="17"/>
      <c r="T24" s="17">
        <v>466.56</v>
      </c>
      <c r="U24" s="17">
        <v>513.05999999999995</v>
      </c>
      <c r="V24" s="17">
        <v>530.38</v>
      </c>
      <c r="W24" s="17">
        <v>530.38</v>
      </c>
      <c r="X24" s="17">
        <v>530.38</v>
      </c>
      <c r="Y24" s="17">
        <v>530.38</v>
      </c>
      <c r="Z24" s="17">
        <v>950.99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45078</v>
      </c>
      <c r="B25" s="13">
        <v>969.24</v>
      </c>
      <c r="C25" s="13">
        <f>++'Completion Factors'!J13</f>
        <v>0.75883027372876266</v>
      </c>
      <c r="D25" s="13">
        <f t="shared" si="1"/>
        <v>308.04167095564037</v>
      </c>
      <c r="E25" s="13">
        <f t="shared" si="2"/>
        <v>308.04167095564037</v>
      </c>
      <c r="F25" s="19">
        <v>0</v>
      </c>
      <c r="G25" s="13">
        <f t="shared" si="3"/>
        <v>1277.2816709556405</v>
      </c>
      <c r="H25" s="14">
        <f t="shared" si="4"/>
        <v>308.04167095564048</v>
      </c>
      <c r="I25" s="13">
        <v>4057.166666666667</v>
      </c>
      <c r="J25" s="13">
        <f t="shared" si="5"/>
        <v>31.48210995248672</v>
      </c>
      <c r="K25" s="13">
        <f t="shared" si="6"/>
        <v>23.889578112804504</v>
      </c>
      <c r="L25" s="13">
        <f t="shared" si="7"/>
        <v>7.5925318396822163</v>
      </c>
      <c r="M25" s="13">
        <f t="shared" si="9"/>
        <v>48.256446079980954</v>
      </c>
      <c r="N25" s="18">
        <f t="shared" si="10"/>
        <v>4.3716116489811068</v>
      </c>
      <c r="O25" s="18">
        <f t="shared" si="11"/>
        <v>0.91265190557278908</v>
      </c>
      <c r="P25" s="13"/>
      <c r="R25" s="16">
        <f t="shared" si="8"/>
        <v>45078</v>
      </c>
      <c r="S25" s="17"/>
      <c r="T25" s="17">
        <v>387.59</v>
      </c>
      <c r="U25" s="17">
        <v>548.63</v>
      </c>
      <c r="V25" s="17">
        <v>548.63</v>
      </c>
      <c r="W25" s="17">
        <v>969.24</v>
      </c>
      <c r="X25" s="17">
        <v>969.24</v>
      </c>
      <c r="Y25" s="17">
        <v>969.24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45108</v>
      </c>
      <c r="B26" s="13">
        <v>2248.5100000000002</v>
      </c>
      <c r="C26" s="13">
        <f>++'Completion Factors'!J12</f>
        <v>0.73307573483038124</v>
      </c>
      <c r="D26" s="13">
        <f t="shared" si="1"/>
        <v>818.71742708195018</v>
      </c>
      <c r="E26" s="13">
        <f t="shared" si="2"/>
        <v>818.71742708195018</v>
      </c>
      <c r="F26" s="19">
        <v>0</v>
      </c>
      <c r="G26" s="13">
        <f t="shared" si="3"/>
        <v>3067.2274270819503</v>
      </c>
      <c r="H26" s="14">
        <f t="shared" si="4"/>
        <v>818.71742708195006</v>
      </c>
      <c r="I26" s="13">
        <v>4056.085</v>
      </c>
      <c r="J26" s="13">
        <f t="shared" si="5"/>
        <v>75.620393238355462</v>
      </c>
      <c r="K26" s="13">
        <f t="shared" si="6"/>
        <v>55.435475341369823</v>
      </c>
      <c r="L26" s="13">
        <f t="shared" si="7"/>
        <v>20.184917896985638</v>
      </c>
      <c r="M26" s="13">
        <f t="shared" si="9"/>
        <v>53.285249868481991</v>
      </c>
      <c r="N26" s="18">
        <f t="shared" si="10"/>
        <v>4.8160441891292525</v>
      </c>
      <c r="O26" s="18">
        <f t="shared" si="11"/>
        <v>0.91639605132553836</v>
      </c>
      <c r="P26" s="13"/>
      <c r="R26" s="16">
        <f t="shared" si="8"/>
        <v>45108</v>
      </c>
      <c r="S26" s="17"/>
      <c r="T26" s="17">
        <v>1404.76</v>
      </c>
      <c r="U26" s="17">
        <v>1806.35</v>
      </c>
      <c r="V26" s="17">
        <v>2246.6999999999998</v>
      </c>
      <c r="W26" s="17">
        <v>2246.6999999999998</v>
      </c>
      <c r="X26" s="17">
        <v>2248.5100000000002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45139</v>
      </c>
      <c r="B27" s="13">
        <v>837.57000000000016</v>
      </c>
      <c r="C27" s="13">
        <f>++'Completion Factors'!J11</f>
        <v>0.73296400211505575</v>
      </c>
      <c r="D27" s="13">
        <f t="shared" si="1"/>
        <v>305.1464193372268</v>
      </c>
      <c r="E27" s="13">
        <f t="shared" si="2"/>
        <v>305.1464193372268</v>
      </c>
      <c r="F27" s="19">
        <v>0</v>
      </c>
      <c r="G27" s="13">
        <f t="shared" si="3"/>
        <v>1142.7164193372269</v>
      </c>
      <c r="H27" s="14">
        <f t="shared" si="4"/>
        <v>305.14641933722669</v>
      </c>
      <c r="I27" s="13">
        <v>4047.085</v>
      </c>
      <c r="J27" s="13">
        <f t="shared" si="5"/>
        <v>28.235542849661591</v>
      </c>
      <c r="K27" s="13">
        <f t="shared" si="6"/>
        <v>20.695636488979108</v>
      </c>
      <c r="L27" s="13">
        <f t="shared" si="7"/>
        <v>7.5399063606824832</v>
      </c>
      <c r="M27" s="13">
        <f t="shared" si="9"/>
        <v>54.28648909774423</v>
      </c>
      <c r="N27" s="18">
        <f t="shared" si="10"/>
        <v>1.5073863043555658</v>
      </c>
      <c r="O27" s="18">
        <f t="shared" si="11"/>
        <v>0.92111545110076709</v>
      </c>
      <c r="P27" s="13"/>
      <c r="R27" s="16">
        <f t="shared" si="8"/>
        <v>45139</v>
      </c>
      <c r="S27" s="17"/>
      <c r="T27" s="17">
        <v>145.65</v>
      </c>
      <c r="U27" s="17">
        <v>672.31000000000006</v>
      </c>
      <c r="V27" s="17">
        <v>781.63000000000011</v>
      </c>
      <c r="W27" s="17">
        <v>837.57000000000016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45170</v>
      </c>
      <c r="B28" s="13">
        <v>671.17000000000007</v>
      </c>
      <c r="C28" s="13">
        <f>++'Completion Factors'!J10</f>
        <v>0.65337691324708491</v>
      </c>
      <c r="D28" s="13">
        <f t="shared" si="1"/>
        <v>356.06249994323935</v>
      </c>
      <c r="E28" s="13">
        <f t="shared" si="2"/>
        <v>356.06249994323935</v>
      </c>
      <c r="F28" s="19">
        <v>0</v>
      </c>
      <c r="G28" s="13">
        <f t="shared" si="3"/>
        <v>1027.2324999432394</v>
      </c>
      <c r="H28" s="14">
        <f t="shared" si="4"/>
        <v>356.06249994323935</v>
      </c>
      <c r="I28" s="13">
        <v>4013.103333333333</v>
      </c>
      <c r="J28" s="13">
        <f t="shared" si="5"/>
        <v>25.596961120111686</v>
      </c>
      <c r="K28" s="13">
        <f t="shared" si="6"/>
        <v>16.724463445164218</v>
      </c>
      <c r="L28" s="13">
        <f t="shared" si="7"/>
        <v>8.8724976749474678</v>
      </c>
      <c r="M28" s="13">
        <f t="shared" si="9"/>
        <v>54.559468640494615</v>
      </c>
      <c r="N28" s="18">
        <f t="shared" si="10"/>
        <v>1.0303889750248505</v>
      </c>
      <c r="O28" s="18">
        <f t="shared" si="11"/>
        <v>0.91750795435060095</v>
      </c>
      <c r="P28" s="20"/>
      <c r="R28" s="16">
        <f t="shared" si="8"/>
        <v>45170</v>
      </c>
      <c r="S28" s="17"/>
      <c r="T28" s="17">
        <v>37.200000000000003</v>
      </c>
      <c r="U28" s="17">
        <v>37.200000000000003</v>
      </c>
      <c r="V28" s="17">
        <v>671.17000000000007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45200</v>
      </c>
      <c r="B29" s="13">
        <v>169.63</v>
      </c>
      <c r="C29" s="13">
        <f>++'Completion Factors'!J9</f>
        <v>0.53842514063070346</v>
      </c>
      <c r="D29" s="13">
        <f t="shared" si="1"/>
        <v>145.41843886245329</v>
      </c>
      <c r="E29" s="13">
        <f t="shared" si="2"/>
        <v>145.41843886245329</v>
      </c>
      <c r="F29" s="13">
        <f>ROUND(+I29*J29/100,0)-D29-B29</f>
        <v>2069.9515611375464</v>
      </c>
      <c r="G29" s="13">
        <f t="shared" si="3"/>
        <v>2384.9999999999995</v>
      </c>
      <c r="H29" s="14">
        <f t="shared" si="4"/>
        <v>2215.3699999999994</v>
      </c>
      <c r="I29" s="13">
        <v>3974.7616666666672</v>
      </c>
      <c r="J29" s="19">
        <v>60</v>
      </c>
      <c r="K29" s="13">
        <f t="shared" si="6"/>
        <v>4.2676772653454691</v>
      </c>
      <c r="L29" s="13">
        <f t="shared" si="7"/>
        <v>55.732322734654531</v>
      </c>
      <c r="M29" s="13">
        <f t="shared" si="9"/>
        <v>53.96825610178302</v>
      </c>
      <c r="N29" s="18">
        <f t="shared" si="10"/>
        <v>0.90620387055793727</v>
      </c>
      <c r="O29" s="18">
        <f t="shared" si="11"/>
        <v>0.90850414679869307</v>
      </c>
      <c r="P29" s="13"/>
      <c r="R29" s="16">
        <f t="shared" si="8"/>
        <v>45200</v>
      </c>
      <c r="S29" s="17"/>
      <c r="T29" s="17">
        <v>74.080000000000013</v>
      </c>
      <c r="U29" s="17">
        <v>169.63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45231</v>
      </c>
      <c r="B30" s="13"/>
      <c r="C30" s="13">
        <f>++'Completion Factors'!J8</f>
        <v>0.33218914019034318</v>
      </c>
      <c r="D30" s="13">
        <f t="shared" si="1"/>
        <v>0</v>
      </c>
      <c r="E30" s="13">
        <f t="shared" si="2"/>
        <v>0</v>
      </c>
      <c r="F30" s="13">
        <f>ROUND(+I30*J30/100,0)-D30-B30</f>
        <v>2366</v>
      </c>
      <c r="G30" s="13">
        <f t="shared" si="3"/>
        <v>2366</v>
      </c>
      <c r="H30" s="14">
        <f t="shared" si="4"/>
        <v>2366</v>
      </c>
      <c r="I30" s="13">
        <v>3943.9416666666671</v>
      </c>
      <c r="J30" s="19">
        <v>60</v>
      </c>
      <c r="K30" s="13">
        <f t="shared" si="6"/>
        <v>0</v>
      </c>
      <c r="L30" s="13">
        <f t="shared" si="7"/>
        <v>60</v>
      </c>
      <c r="M30" s="13">
        <f t="shared" si="9"/>
        <v>42.838052623930572</v>
      </c>
      <c r="N30" s="18">
        <f t="shared" si="10"/>
        <v>0.32159943627383969</v>
      </c>
      <c r="O30" s="18">
        <f t="shared" si="11"/>
        <v>0.91445343943376012</v>
      </c>
      <c r="P30" s="13"/>
      <c r="R30" s="16">
        <f t="shared" si="8"/>
        <v>45231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45261</v>
      </c>
      <c r="B31" s="13"/>
      <c r="C31" s="13">
        <f>+'Completion Factors'!J7</f>
        <v>0.33218914019034318</v>
      </c>
      <c r="D31" s="13">
        <f t="shared" si="1"/>
        <v>0</v>
      </c>
      <c r="E31" s="13">
        <f t="shared" si="2"/>
        <v>0</v>
      </c>
      <c r="F31" s="13">
        <f>ROUND(+I31*J31/100,0)-D31-B31</f>
        <v>2362</v>
      </c>
      <c r="G31" s="13">
        <f t="shared" si="3"/>
        <v>2362</v>
      </c>
      <c r="H31" s="14">
        <f t="shared" si="4"/>
        <v>2362</v>
      </c>
      <c r="I31" s="13">
        <v>3936.333333333333</v>
      </c>
      <c r="J31" s="19">
        <v>60</v>
      </c>
      <c r="K31" s="13">
        <f t="shared" si="6"/>
        <v>0</v>
      </c>
      <c r="L31" s="13">
        <f t="shared" si="7"/>
        <v>60</v>
      </c>
      <c r="M31" s="13">
        <f t="shared" si="9"/>
        <v>46.942150170684066</v>
      </c>
      <c r="N31" s="18">
        <f t="shared" si="10"/>
        <v>5.1228849691373117</v>
      </c>
      <c r="O31" s="18">
        <f t="shared" si="11"/>
        <v>0.92024157412819008</v>
      </c>
      <c r="P31" s="13"/>
      <c r="R31" s="16">
        <f t="shared" si="8"/>
        <v>45261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9899.9021167816118</v>
      </c>
      <c r="I33" s="13"/>
      <c r="J33" s="22">
        <f>SUM(G20:G31)/SUM(I20:I31)</f>
        <v>0.46942150170684066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10642.394775540231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-0.12608437369050268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2024-10-15T13:32:15Z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