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C0BAACE0-4E1F-4886-BA8D-4724B0F68429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<sst xmlns="http://schemas.openxmlformats.org/spreadsheetml/2006/main" count="137" uniqueCount="65">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</sst>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0.1684587939536441</c:v>
                </c:pt>
                <c:pt idx="1">
                  <c:v>0.1781451746059787</c:v>
                </c:pt>
                <c:pt idx="2">
                  <c:v>0.27881446995118547</c:v>
                </c:pt>
                <c:pt idx="3">
                  <c:v>0.39242405137506758</c:v>
                </c:pt>
                <c:pt idx="4">
                  <c:v>0.50162598682387971</c:v>
                </c:pt>
                <c:pt idx="5">
                  <c:v>0.55481164248406412</c:v>
                </c:pt>
                <c:pt idx="6">
                  <c:v>0.63160002396478387</c:v>
                </c:pt>
                <c:pt idx="7">
                  <c:v>0.85242041254516943</c:v>
                </c:pt>
                <c:pt idx="8">
                  <c:v>0.86372155257598926</c:v>
                </c:pt>
                <c:pt idx="9">
                  <c:v>0.87692791430084671</c:v>
                </c:pt>
                <c:pt idx="10">
                  <c:v>0.93045286132974325</c:v>
                </c:pt>
                <c:pt idx="11">
                  <c:v>0.93121980207383181</c:v>
                </c:pt>
                <c:pt idx="12">
                  <c:v>0.98316823631167782</c:v>
                </c:pt>
                <c:pt idx="13">
                  <c:v>0.99205672488703056</c:v>
                </c:pt>
                <c:pt idx="14">
                  <c:v>0.99576653792551695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3-4951-962C-80F34A291F93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0.16928188993872051</c:v>
                </c:pt>
                <c:pt idx="1">
                  <c:v>0.17901559861019689</c:v>
                </c:pt>
                <c:pt idx="2">
                  <c:v>0.28017676790792578</c:v>
                </c:pt>
                <c:pt idx="3">
                  <c:v>0.34735136208762007</c:v>
                </c:pt>
                <c:pt idx="4">
                  <c:v>0.46892115981268467</c:v>
                </c:pt>
                <c:pt idx="5">
                  <c:v>0.52180862211673851</c:v>
                </c:pt>
                <c:pt idx="6">
                  <c:v>0.60789392340441695</c:v>
                </c:pt>
                <c:pt idx="7">
                  <c:v>0.85872463419126499</c:v>
                </c:pt>
                <c:pt idx="8">
                  <c:v>0.86657536213583908</c:v>
                </c:pt>
                <c:pt idx="9">
                  <c:v>0.87568952641584608</c:v>
                </c:pt>
                <c:pt idx="10">
                  <c:v>0.93044468739957198</c:v>
                </c:pt>
                <c:pt idx="11">
                  <c:v>0.93121980207383181</c:v>
                </c:pt>
                <c:pt idx="12">
                  <c:v>0.98316823631167782</c:v>
                </c:pt>
                <c:pt idx="13">
                  <c:v>0.99205672488703056</c:v>
                </c:pt>
                <c:pt idx="14">
                  <c:v>0.99576653792551695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3-4951-962C-80F34A291F93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0.1481964564958031</c:v>
                </c:pt>
                <c:pt idx="1">
                  <c:v>0.15671775274431179</c:v>
                </c:pt>
                <c:pt idx="2">
                  <c:v>0.27726987023993621</c:v>
                </c:pt>
                <c:pt idx="3">
                  <c:v>0.34206015082983138</c:v>
                </c:pt>
                <c:pt idx="4">
                  <c:v>0.40473806273903601</c:v>
                </c:pt>
                <c:pt idx="5">
                  <c:v>0.47950920900306382</c:v>
                </c:pt>
                <c:pt idx="6">
                  <c:v>0.57461583026528662</c:v>
                </c:pt>
                <c:pt idx="7">
                  <c:v>0.95188682693843574</c:v>
                </c:pt>
                <c:pt idx="8">
                  <c:v>0.9620562545061434</c:v>
                </c:pt>
                <c:pt idx="9">
                  <c:v>0.97297375438505562</c:v>
                </c:pt>
                <c:pt idx="10">
                  <c:v>0.98456361604846432</c:v>
                </c:pt>
                <c:pt idx="11">
                  <c:v>0.98456361604846432</c:v>
                </c:pt>
                <c:pt idx="12">
                  <c:v>0.98728316539217809</c:v>
                </c:pt>
                <c:pt idx="13">
                  <c:v>0.9967037643340928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3-4951-962C-80F34A291F93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0.318266384715991</c:v>
                </c:pt>
                <c:pt idx="1">
                  <c:v>0.318266384715991</c:v>
                </c:pt>
                <c:pt idx="2">
                  <c:v>0.34535288554288379</c:v>
                </c:pt>
                <c:pt idx="3">
                  <c:v>0.52357367831433721</c:v>
                </c:pt>
                <c:pt idx="4">
                  <c:v>0.6336299837311743</c:v>
                </c:pt>
                <c:pt idx="5">
                  <c:v>0.80894670523550127</c:v>
                </c:pt>
                <c:pt idx="6">
                  <c:v>0.80894670523550127</c:v>
                </c:pt>
                <c:pt idx="7">
                  <c:v>0.8915799798570897</c:v>
                </c:pt>
                <c:pt idx="8">
                  <c:v>0.92129535046957789</c:v>
                </c:pt>
                <c:pt idx="9">
                  <c:v>0.94892231838653485</c:v>
                </c:pt>
                <c:pt idx="10">
                  <c:v>0.9653734954508244</c:v>
                </c:pt>
                <c:pt idx="11">
                  <c:v>0.9653734954508244</c:v>
                </c:pt>
                <c:pt idx="12">
                  <c:v>0.96848379422077435</c:v>
                </c:pt>
                <c:pt idx="13">
                  <c:v>0.99043716195367504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3-4951-962C-80F34A291F93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1.3486993192046321E-2</c:v>
                </c:pt>
                <c:pt idx="1">
                  <c:v>1.4262495300588981E-2</c:v>
                </c:pt>
                <c:pt idx="2">
                  <c:v>7.7307782151639304E-2</c:v>
                </c:pt>
                <c:pt idx="3">
                  <c:v>0.1131576243740321</c:v>
                </c:pt>
                <c:pt idx="4">
                  <c:v>0.25195492186950691</c:v>
                </c:pt>
                <c:pt idx="5">
                  <c:v>0.32729113800737669</c:v>
                </c:pt>
                <c:pt idx="6">
                  <c:v>0.47918191900778351</c:v>
                </c:pt>
                <c:pt idx="7">
                  <c:v>0.65010111160576145</c:v>
                </c:pt>
                <c:pt idx="8">
                  <c:v>0.69645675163604503</c:v>
                </c:pt>
                <c:pt idx="9">
                  <c:v>0.80167515265802658</c:v>
                </c:pt>
                <c:pt idx="10">
                  <c:v>0.83317385640120101</c:v>
                </c:pt>
                <c:pt idx="11">
                  <c:v>0.83460993859237809</c:v>
                </c:pt>
                <c:pt idx="12">
                  <c:v>0.96143570881482932</c:v>
                </c:pt>
                <c:pt idx="13">
                  <c:v>0.96718628393519901</c:v>
                </c:pt>
                <c:pt idx="14">
                  <c:v>0.97817308741678488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3-4951-962C-80F34A291F93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1.1384098116728461E-2</c:v>
                </c:pt>
                <c:pt idx="1">
                  <c:v>1.203868375844034E-2</c:v>
                </c:pt>
                <c:pt idx="2">
                  <c:v>6.525393500754044E-2</c:v>
                </c:pt>
                <c:pt idx="3">
                  <c:v>8.8752486168977532E-2</c:v>
                </c:pt>
                <c:pt idx="4">
                  <c:v>0.23382908593392471</c:v>
                </c:pt>
                <c:pt idx="5">
                  <c:v>0.29926965165686431</c:v>
                </c:pt>
                <c:pt idx="6">
                  <c:v>0.47496150811669469</c:v>
                </c:pt>
                <c:pt idx="7">
                  <c:v>0.71188669192035614</c:v>
                </c:pt>
                <c:pt idx="8">
                  <c:v>0.72892517497299192</c:v>
                </c:pt>
                <c:pt idx="9">
                  <c:v>0.79654125420602706</c:v>
                </c:pt>
                <c:pt idx="10">
                  <c:v>0.83305440593085545</c:v>
                </c:pt>
                <c:pt idx="11">
                  <c:v>0.83460993859237809</c:v>
                </c:pt>
                <c:pt idx="12">
                  <c:v>0.96143570881482932</c:v>
                </c:pt>
                <c:pt idx="13">
                  <c:v>0.96718628393519901</c:v>
                </c:pt>
                <c:pt idx="14">
                  <c:v>0.97817308741678488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3-4951-962C-80F34A291F93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2.3296539130790241E-2</c:v>
                </c:pt>
                <c:pt idx="1">
                  <c:v>2.4636090130810681E-2</c:v>
                </c:pt>
                <c:pt idx="2">
                  <c:v>0.20161989790742421</c:v>
                </c:pt>
                <c:pt idx="3">
                  <c:v>0.24527428819943289</c:v>
                </c:pt>
                <c:pt idx="4">
                  <c:v>0.29389631704217622</c:v>
                </c:pt>
                <c:pt idx="5">
                  <c:v>0.33094585770194412</c:v>
                </c:pt>
                <c:pt idx="6">
                  <c:v>0.44230431415484411</c:v>
                </c:pt>
                <c:pt idx="7">
                  <c:v>0.81913966373374802</c:v>
                </c:pt>
                <c:pt idx="8">
                  <c:v>0.82584512921945319</c:v>
                </c:pt>
                <c:pt idx="9">
                  <c:v>0.97064058298111477</c:v>
                </c:pt>
                <c:pt idx="10">
                  <c:v>0.98117496603656507</c:v>
                </c:pt>
                <c:pt idx="11">
                  <c:v>0.98117496603656507</c:v>
                </c:pt>
                <c:pt idx="12">
                  <c:v>0.98519864518891587</c:v>
                </c:pt>
                <c:pt idx="13">
                  <c:v>0.99232029883253181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53-4951-962C-80F34A291F93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0.2787660379930148</c:v>
                </c:pt>
                <c:pt idx="1">
                  <c:v>0.2787660379930148</c:v>
                </c:pt>
                <c:pt idx="2">
                  <c:v>0.30249080718390969</c:v>
                </c:pt>
                <c:pt idx="3">
                  <c:v>0.42407000463955458</c:v>
                </c:pt>
                <c:pt idx="4">
                  <c:v>0.5146604049632636</c:v>
                </c:pt>
                <c:pt idx="5">
                  <c:v>0.6444199867883238</c:v>
                </c:pt>
                <c:pt idx="6">
                  <c:v>0.6444199867883238</c:v>
                </c:pt>
                <c:pt idx="7">
                  <c:v>0.68647297470194435</c:v>
                </c:pt>
                <c:pt idx="8">
                  <c:v>0.69771189046327298</c:v>
                </c:pt>
                <c:pt idx="9">
                  <c:v>0.94237158802671428</c:v>
                </c:pt>
                <c:pt idx="10">
                  <c:v>0.96282674612108676</c:v>
                </c:pt>
                <c:pt idx="11">
                  <c:v>0.96282674612108676</c:v>
                </c:pt>
                <c:pt idx="12">
                  <c:v>0.97072361679103991</c:v>
                </c:pt>
                <c:pt idx="13">
                  <c:v>0.98475765432493934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53-4951-962C-80F34A291F93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0.20222811452295089</c:v>
                </c:pt>
                <c:pt idx="1">
                  <c:v>0.21001961393254021</c:v>
                </c:pt>
                <c:pt idx="2">
                  <c:v>0.30758898184204508</c:v>
                </c:pt>
                <c:pt idx="3">
                  <c:v>0.41378625775704131</c:v>
                </c:pt>
                <c:pt idx="4">
                  <c:v>0.49395620942016299</c:v>
                </c:pt>
                <c:pt idx="5">
                  <c:v>0.60211201713074425</c:v>
                </c:pt>
                <c:pt idx="6">
                  <c:v>0.67193722111160892</c:v>
                </c:pt>
                <c:pt idx="7">
                  <c:v>0.92074696963299785</c:v>
                </c:pt>
                <c:pt idx="8">
                  <c:v>0.94123471350227539</c:v>
                </c:pt>
                <c:pt idx="9">
                  <c:v>0.96079754136637485</c:v>
                </c:pt>
                <c:pt idx="10">
                  <c:v>0.97487412687643071</c:v>
                </c:pt>
                <c:pt idx="11">
                  <c:v>0.97487412687643071</c:v>
                </c:pt>
                <c:pt idx="12">
                  <c:v>0.97779312743737035</c:v>
                </c:pt>
                <c:pt idx="13">
                  <c:v>0.99356058203659181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53-4951-962C-80F34A29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1.565096952908587</c:v>
                </c:pt>
                <c:pt idx="2">
                  <c:v>1.407473763624151</c:v>
                </c:pt>
                <c:pt idx="3">
                  <c:v>1.2782753377785201</c:v>
                </c:pt>
                <c:pt idx="4">
                  <c:v>1.106026515884748</c:v>
                </c:pt>
                <c:pt idx="5">
                  <c:v>1.1384044162031539</c:v>
                </c:pt>
                <c:pt idx="6">
                  <c:v>1.349620614632367</c:v>
                </c:pt>
                <c:pt idx="7">
                  <c:v>1.0132577069536339</c:v>
                </c:pt>
                <c:pt idx="8">
                  <c:v>1.0152900685243651</c:v>
                </c:pt>
                <c:pt idx="9">
                  <c:v>1.0610368835978621</c:v>
                </c:pt>
                <c:pt idx="10">
                  <c:v>1.0008242660923119</c:v>
                </c:pt>
                <c:pt idx="11">
                  <c:v>1.0557853625128639</c:v>
                </c:pt>
                <c:pt idx="12">
                  <c:v>1.0090406588079961</c:v>
                </c:pt>
                <c:pt idx="13">
                  <c:v>1.003739517051214</c:v>
                </c:pt>
                <c:pt idx="14">
                  <c:v>1.004251460471149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0-458F-A7EE-F108177890F4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1.565096952908587</c:v>
                </c:pt>
                <c:pt idx="2">
                  <c:v>1.2397579024174119</c:v>
                </c:pt>
                <c:pt idx="3">
                  <c:v>1.349990847867752</c:v>
                </c:pt>
                <c:pt idx="4">
                  <c:v>1.112785403681037</c:v>
                </c:pt>
                <c:pt idx="5">
                  <c:v>1.1649748540728779</c:v>
                </c:pt>
                <c:pt idx="6">
                  <c:v>1.4126225006200239</c:v>
                </c:pt>
                <c:pt idx="7">
                  <c:v>1.0091423113207501</c:v>
                </c:pt>
                <c:pt idx="8">
                  <c:v>1.0105174514280479</c:v>
                </c:pt>
                <c:pt idx="9">
                  <c:v>1.062528052845209</c:v>
                </c:pt>
                <c:pt idx="10">
                  <c:v>1.000833058305084</c:v>
                </c:pt>
                <c:pt idx="11">
                  <c:v>1.0557853625128639</c:v>
                </c:pt>
                <c:pt idx="12">
                  <c:v>1.0090406588079961</c:v>
                </c:pt>
                <c:pt idx="13">
                  <c:v>1.003739517051214</c:v>
                </c:pt>
                <c:pt idx="14">
                  <c:v>1.004251460471149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0-458F-A7EE-F108177890F4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1.7692307692307689</c:v>
                </c:pt>
                <c:pt idx="2">
                  <c:v>1.233672272193977</c:v>
                </c:pt>
                <c:pt idx="3">
                  <c:v>1.1832365207030091</c:v>
                </c:pt>
                <c:pt idx="4">
                  <c:v>1.1847395961675049</c:v>
                </c:pt>
                <c:pt idx="5">
                  <c:v>1.1983415948568681</c:v>
                </c:pt>
                <c:pt idx="6">
                  <c:v>1.6565621356080149</c:v>
                </c:pt>
                <c:pt idx="7">
                  <c:v>1.0106834418545489</c:v>
                </c:pt>
                <c:pt idx="8">
                  <c:v>1.0113480888750279</c:v>
                </c:pt>
                <c:pt idx="9">
                  <c:v>1.011911792698595</c:v>
                </c:pt>
                <c:pt idx="10">
                  <c:v>1</c:v>
                </c:pt>
                <c:pt idx="11">
                  <c:v>1.002762187530988</c:v>
                </c:pt>
                <c:pt idx="12">
                  <c:v>1.0095419422432601</c:v>
                </c:pt>
                <c:pt idx="13">
                  <c:v>1.0033071367680739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0-458F-A7EE-F108177890F4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1.0851063829787231</c:v>
                </c:pt>
                <c:pt idx="2">
                  <c:v>1.5160541586073499</c:v>
                </c:pt>
                <c:pt idx="3">
                  <c:v>1.2102021357742181</c:v>
                </c:pt>
                <c:pt idx="4">
                  <c:v>1.2766862774895249</c:v>
                </c:pt>
                <c:pt idx="5">
                  <c:v>1</c:v>
                </c:pt>
                <c:pt idx="6">
                  <c:v>1.102149219579962</c:v>
                </c:pt>
                <c:pt idx="7">
                  <c:v>1.033328889481403</c:v>
                </c:pt>
                <c:pt idx="8">
                  <c:v>1.0299870914391089</c:v>
                </c:pt>
                <c:pt idx="9">
                  <c:v>1.0173366952652789</c:v>
                </c:pt>
                <c:pt idx="10">
                  <c:v>1</c:v>
                </c:pt>
                <c:pt idx="11">
                  <c:v>1.003221860538545</c:v>
                </c:pt>
                <c:pt idx="12">
                  <c:v>1.022667769831465</c:v>
                </c:pt>
                <c:pt idx="13">
                  <c:v>1.0096551688624671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0-458F-A7EE-F108177890F4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5.4203546099290776</c:v>
                </c:pt>
                <c:pt idx="2">
                  <c:v>1.463728763451954</c:v>
                </c:pt>
                <c:pt idx="3">
                  <c:v>2.2265836991831249</c:v>
                </c:pt>
                <c:pt idx="4">
                  <c:v>1.299006725404984</c:v>
                </c:pt>
                <c:pt idx="5">
                  <c:v>1.4640846126331211</c:v>
                </c:pt>
                <c:pt idx="6">
                  <c:v>1.3566895699067509</c:v>
                </c:pt>
                <c:pt idx="7">
                  <c:v>1.0713052772910729</c:v>
                </c:pt>
                <c:pt idx="8">
                  <c:v>1.1510767190853031</c:v>
                </c:pt>
                <c:pt idx="9">
                  <c:v>1.039291106427257</c:v>
                </c:pt>
                <c:pt idx="10">
                  <c:v>1.0017236284841919</c:v>
                </c:pt>
                <c:pt idx="11">
                  <c:v>1.1519581356008659</c:v>
                </c:pt>
                <c:pt idx="12">
                  <c:v>1.0059812372971439</c:v>
                </c:pt>
                <c:pt idx="13">
                  <c:v>1.011359552615742</c:v>
                </c:pt>
                <c:pt idx="14">
                  <c:v>1.022313957380341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0-458F-A7EE-F108177890F4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5.4203546099290776</c:v>
                </c:pt>
                <c:pt idx="2">
                  <c:v>1.3601093353024869</c:v>
                </c:pt>
                <c:pt idx="3">
                  <c:v>2.634620121950535</c:v>
                </c:pt>
                <c:pt idx="4">
                  <c:v>1.2798649511953</c:v>
                </c:pt>
                <c:pt idx="5">
                  <c:v>1.587068737131003</c:v>
                </c:pt>
                <c:pt idx="6">
                  <c:v>1.4988302836225851</c:v>
                </c:pt>
                <c:pt idx="7">
                  <c:v>1.023934262637602</c:v>
                </c:pt>
                <c:pt idx="8">
                  <c:v>1.0927613444487501</c:v>
                </c:pt>
                <c:pt idx="9">
                  <c:v>1.045839624165134</c:v>
                </c:pt>
                <c:pt idx="10">
                  <c:v>1.0018672641912081</c:v>
                </c:pt>
                <c:pt idx="11">
                  <c:v>1.1519581356008659</c:v>
                </c:pt>
                <c:pt idx="12">
                  <c:v>1.0059812372971439</c:v>
                </c:pt>
                <c:pt idx="13">
                  <c:v>1.011359552615742</c:v>
                </c:pt>
                <c:pt idx="14">
                  <c:v>1.022313957380341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80-458F-A7EE-F108177890F4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8.1839243498817957</c:v>
                </c:pt>
                <c:pt idx="2">
                  <c:v>1.216518264045809</c:v>
                </c:pt>
                <c:pt idx="3">
                  <c:v>1.19823532747635</c:v>
                </c:pt>
                <c:pt idx="4">
                  <c:v>1.1260633036597429</c:v>
                </c:pt>
                <c:pt idx="5">
                  <c:v>1.3364854215918049</c:v>
                </c:pt>
                <c:pt idx="6">
                  <c:v>1.851982080027778</c:v>
                </c:pt>
                <c:pt idx="7">
                  <c:v>1.0081859855926649</c:v>
                </c:pt>
                <c:pt idx="8">
                  <c:v>1.1753300330033001</c:v>
                </c:pt>
                <c:pt idx="9">
                  <c:v>1.010853021437756</c:v>
                </c:pt>
                <c:pt idx="10">
                  <c:v>1</c:v>
                </c:pt>
                <c:pt idx="11">
                  <c:v>1.00410087832612</c:v>
                </c:pt>
                <c:pt idx="12">
                  <c:v>1.007228647418867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80-458F-A7EE-F108177890F4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1.085106382978724</c:v>
                </c:pt>
                <c:pt idx="2">
                  <c:v>1.401926916680567</c:v>
                </c:pt>
                <c:pt idx="3">
                  <c:v>1.213621334526378</c:v>
                </c:pt>
                <c:pt idx="4">
                  <c:v>1.2521266073194861</c:v>
                </c:pt>
                <c:pt idx="5">
                  <c:v>1</c:v>
                </c:pt>
                <c:pt idx="6">
                  <c:v>1.0652571130253199</c:v>
                </c:pt>
                <c:pt idx="7">
                  <c:v>1.016371971185331</c:v>
                </c:pt>
                <c:pt idx="8">
                  <c:v>1.350660066006601</c:v>
                </c:pt>
                <c:pt idx="9">
                  <c:v>1.021706042875512</c:v>
                </c:pt>
                <c:pt idx="10">
                  <c:v>1</c:v>
                </c:pt>
                <c:pt idx="11">
                  <c:v>1.0082017566522401</c:v>
                </c:pt>
                <c:pt idx="12">
                  <c:v>1.0144572948377339</c:v>
                </c:pt>
                <c:pt idx="13">
                  <c:v>1.015478270829496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80-458F-A7EE-F108177890F4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0.52875000000000005</c:v>
                </c:pt>
                <c:pt idx="1">
                  <c:v>1.4271685761047459</c:v>
                </c:pt>
                <c:pt idx="2">
                  <c:v>1.3748632154006639</c:v>
                </c:pt>
                <c:pt idx="3">
                  <c:v>1.196719328238613</c:v>
                </c:pt>
                <c:pt idx="4">
                  <c:v>1.230712936828515</c:v>
                </c:pt>
                <c:pt idx="5">
                  <c:v>1.0991707974284339</c:v>
                </c:pt>
                <c:pt idx="6">
                  <c:v>1.379355677593989</c:v>
                </c:pt>
                <c:pt idx="7">
                  <c:v>1.022006165667976</c:v>
                </c:pt>
                <c:pt idx="8">
                  <c:v>1.0206675901570681</c:v>
                </c:pt>
                <c:pt idx="9">
                  <c:v>1.0146242439819371</c:v>
                </c:pt>
                <c:pt idx="10">
                  <c:v>1</c:v>
                </c:pt>
                <c:pt idx="11">
                  <c:v>1.0029920240347669</c:v>
                </c:pt>
                <c:pt idx="12">
                  <c:v>1.016104856037362</c:v>
                </c:pt>
                <c:pt idx="13">
                  <c:v>1.00648115281527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80-458F-A7EE-F1081778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0.94562647754137108</v>
      </c>
      <c r="D7" s="4">
        <f t="shared" ref="D7:D29" si="2">+G7/G8</f>
        <v>0.94562647754137141</v>
      </c>
      <c r="E7" s="5">
        <v>0.318266384715991</v>
      </c>
      <c r="F7" s="5">
        <v>0.1481964564958031</v>
      </c>
      <c r="G7" s="5">
        <v>0.16928188993872051</v>
      </c>
      <c r="H7" s="4">
        <f t="shared" ref="H7:H29" si="3">+I7/I8</f>
        <v>0.96290108688566578</v>
      </c>
      <c r="I7" s="5">
        <v>0.20222811452295089</v>
      </c>
      <c r="J7" s="5">
        <f t="shared" ref="J7:J30" si="4">I7</f>
        <v>0.20222811452295089</v>
      </c>
    </row>
    <row r="8" spans="1:10" ht="15.5" customHeight="1" x14ac:dyDescent="0.35">
      <c r="A8" s="3">
        <f t="shared" ref="A8:A29" si="5">1+A7</f>
        <v>1</v>
      </c>
      <c r="B8" s="4">
        <f t="shared" si="0"/>
        <v>0.92156862745098056</v>
      </c>
      <c r="C8" s="4">
        <f t="shared" si="1"/>
        <v>0.56521739130434789</v>
      </c>
      <c r="D8" s="4">
        <f t="shared" si="2"/>
        <v>0.6389380530973453</v>
      </c>
      <c r="E8" s="5">
        <v>0.318266384715991</v>
      </c>
      <c r="F8" s="5">
        <v>0.15671775274431179</v>
      </c>
      <c r="G8" s="5">
        <v>0.17901559861019689</v>
      </c>
      <c r="H8" s="4">
        <f t="shared" si="3"/>
        <v>0.6827930333356047</v>
      </c>
      <c r="I8" s="5">
        <v>0.21001961393254021</v>
      </c>
      <c r="J8" s="5">
        <f t="shared" si="4"/>
        <v>0.21001961393254021</v>
      </c>
    </row>
    <row r="9" spans="1:10" ht="15.5" customHeight="1" x14ac:dyDescent="0.35">
      <c r="A9" s="3">
        <f t="shared" si="5"/>
        <v>2</v>
      </c>
      <c r="B9" s="4">
        <f t="shared" si="0"/>
        <v>0.65960704261291137</v>
      </c>
      <c r="C9" s="4">
        <f t="shared" si="1"/>
        <v>0.81058804881914726</v>
      </c>
      <c r="D9" s="4">
        <f t="shared" si="2"/>
        <v>0.80660909525165658</v>
      </c>
      <c r="E9" s="5">
        <v>0.34535288554288379</v>
      </c>
      <c r="F9" s="5">
        <v>0.27726987023993621</v>
      </c>
      <c r="G9" s="5">
        <v>0.28017676790792578</v>
      </c>
      <c r="H9" s="4">
        <f t="shared" si="3"/>
        <v>0.7433523372896762</v>
      </c>
      <c r="I9" s="5">
        <v>0.30758898184204508</v>
      </c>
      <c r="J9" s="5">
        <f t="shared" si="4"/>
        <v>0.30758898184204508</v>
      </c>
    </row>
    <row r="10" spans="1:10" ht="15.5" customHeight="1" x14ac:dyDescent="0.35">
      <c r="A10" s="3">
        <f t="shared" si="5"/>
        <v>3</v>
      </c>
      <c r="B10" s="4">
        <f t="shared" si="0"/>
        <v>0.82630824259804936</v>
      </c>
      <c r="C10" s="4">
        <f t="shared" si="1"/>
        <v>0.84513956635302268</v>
      </c>
      <c r="D10" s="4">
        <f t="shared" si="2"/>
        <v>0.74074576252087476</v>
      </c>
      <c r="E10" s="5">
        <v>0.52357367831433721</v>
      </c>
      <c r="F10" s="5">
        <v>0.34206015082983138</v>
      </c>
      <c r="G10" s="5">
        <v>0.34735136208762007</v>
      </c>
      <c r="H10" s="4">
        <f t="shared" si="3"/>
        <v>0.83769826123406721</v>
      </c>
      <c r="I10" s="5">
        <v>0.41378625775704131</v>
      </c>
      <c r="J10" s="5">
        <f t="shared" si="4"/>
        <v>0.41378625775704131</v>
      </c>
    </row>
    <row r="11" spans="1:10" ht="15.5" customHeight="1" x14ac:dyDescent="0.35">
      <c r="A11" s="3">
        <f t="shared" si="5"/>
        <v>4</v>
      </c>
      <c r="B11" s="4">
        <f t="shared" si="0"/>
        <v>0.78327778533532855</v>
      </c>
      <c r="C11" s="4">
        <f t="shared" si="1"/>
        <v>0.84406734039689724</v>
      </c>
      <c r="D11" s="4">
        <f t="shared" si="2"/>
        <v>0.89864586351694686</v>
      </c>
      <c r="E11" s="5">
        <v>0.6336299837311743</v>
      </c>
      <c r="F11" s="5">
        <v>0.40473806273903601</v>
      </c>
      <c r="G11" s="5">
        <v>0.46892115981268467</v>
      </c>
      <c r="H11" s="4">
        <f t="shared" si="3"/>
        <v>0.82037261400963535</v>
      </c>
      <c r="I11" s="5">
        <v>0.49395620942016299</v>
      </c>
      <c r="J11" s="5">
        <f t="shared" si="4"/>
        <v>0.49395620942016299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0.83448659738748532</v>
      </c>
      <c r="D12" s="4">
        <f t="shared" si="2"/>
        <v>0.85838762656884138</v>
      </c>
      <c r="E12" s="5">
        <v>0.80894670523550127</v>
      </c>
      <c r="F12" s="5">
        <v>0.47950920900306382</v>
      </c>
      <c r="G12" s="5">
        <v>0.52180862211673851</v>
      </c>
      <c r="H12" s="4">
        <f t="shared" si="3"/>
        <v>0.89608373849963185</v>
      </c>
      <c r="I12" s="5">
        <v>0.60211201713074425</v>
      </c>
      <c r="J12" s="5">
        <f t="shared" si="4"/>
        <v>0.60211201713074425</v>
      </c>
    </row>
    <row r="13" spans="1:10" ht="15.5" customHeight="1" x14ac:dyDescent="0.35">
      <c r="A13" s="3">
        <f t="shared" si="5"/>
        <v>6</v>
      </c>
      <c r="B13" s="4">
        <f t="shared" si="0"/>
        <v>0.90731815822644024</v>
      </c>
      <c r="C13" s="4">
        <f t="shared" si="1"/>
        <v>0.60365981963783444</v>
      </c>
      <c r="D13" s="4">
        <f t="shared" si="2"/>
        <v>0.70790320808360541</v>
      </c>
      <c r="E13" s="5">
        <v>0.80894670523550127</v>
      </c>
      <c r="F13" s="5">
        <v>0.57461583026528662</v>
      </c>
      <c r="G13" s="5">
        <v>0.60789392340441695</v>
      </c>
      <c r="H13" s="4">
        <f t="shared" si="3"/>
        <v>0.72977402399644886</v>
      </c>
      <c r="I13" s="5">
        <v>0.67193722111160892</v>
      </c>
      <c r="J13" s="5">
        <f t="shared" si="4"/>
        <v>0.67193722111160892</v>
      </c>
    </row>
    <row r="14" spans="1:10" ht="15.5" customHeight="1" x14ac:dyDescent="0.35">
      <c r="A14" s="3">
        <f t="shared" si="5"/>
        <v>7</v>
      </c>
      <c r="B14" s="4">
        <f t="shared" si="0"/>
        <v>0.96774609727777039</v>
      </c>
      <c r="C14" s="4">
        <f t="shared" si="1"/>
        <v>0.9894294876000489</v>
      </c>
      <c r="D14" s="4">
        <f t="shared" si="2"/>
        <v>0.99094051332682198</v>
      </c>
      <c r="E14" s="5">
        <v>0.8915799798570897</v>
      </c>
      <c r="F14" s="5">
        <v>0.95188682693843574</v>
      </c>
      <c r="G14" s="5">
        <v>0.85872463419126499</v>
      </c>
      <c r="H14" s="4">
        <f t="shared" si="3"/>
        <v>0.97823311914087407</v>
      </c>
      <c r="I14" s="5">
        <v>0.92074696963299785</v>
      </c>
      <c r="J14" s="5">
        <f t="shared" si="4"/>
        <v>0.92074696963299785</v>
      </c>
    </row>
    <row r="15" spans="1:10" ht="15.5" customHeight="1" x14ac:dyDescent="0.35">
      <c r="A15" s="3">
        <f t="shared" si="5"/>
        <v>8</v>
      </c>
      <c r="B15" s="4">
        <f t="shared" si="0"/>
        <v>0.97088595411694878</v>
      </c>
      <c r="C15" s="4">
        <f t="shared" si="1"/>
        <v>0.98877924524715222</v>
      </c>
      <c r="D15" s="4">
        <f t="shared" si="2"/>
        <v>0.98959201405855468</v>
      </c>
      <c r="E15" s="5">
        <v>0.92129535046957789</v>
      </c>
      <c r="F15" s="5">
        <v>0.9620562545061434</v>
      </c>
      <c r="G15" s="5">
        <v>0.86657536213583908</v>
      </c>
      <c r="H15" s="4">
        <f t="shared" si="3"/>
        <v>0.97963896968733011</v>
      </c>
      <c r="I15" s="5">
        <v>0.94123471350227539</v>
      </c>
      <c r="J15" s="5">
        <f t="shared" si="4"/>
        <v>0.94123471350227539</v>
      </c>
    </row>
    <row r="16" spans="1:10" ht="15.5" customHeight="1" x14ac:dyDescent="0.35">
      <c r="A16" s="3">
        <f t="shared" si="5"/>
        <v>9</v>
      </c>
      <c r="B16" s="4">
        <f t="shared" si="0"/>
        <v>0.98295874380039105</v>
      </c>
      <c r="C16" s="4">
        <f t="shared" si="1"/>
        <v>0.98822842782884412</v>
      </c>
      <c r="D16" s="4">
        <f t="shared" si="2"/>
        <v>0.94115162166516653</v>
      </c>
      <c r="E16" s="5">
        <v>0.94892231838653485</v>
      </c>
      <c r="F16" s="5">
        <v>0.97297375438505562</v>
      </c>
      <c r="G16" s="5">
        <v>0.87568952641584608</v>
      </c>
      <c r="H16" s="4">
        <f t="shared" si="3"/>
        <v>0.98556061226575142</v>
      </c>
      <c r="I16" s="5">
        <v>0.96079754136637485</v>
      </c>
      <c r="J16" s="5">
        <f t="shared" si="4"/>
        <v>0.96079754136637485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0.99916763510340556</v>
      </c>
      <c r="E17" s="5">
        <v>0.9653734954508244</v>
      </c>
      <c r="F17" s="5">
        <v>0.98456361604846432</v>
      </c>
      <c r="G17" s="5">
        <v>0.93044468739957198</v>
      </c>
      <c r="H17" s="4">
        <f t="shared" si="3"/>
        <v>1</v>
      </c>
      <c r="I17" s="5">
        <v>0.97487412687643071</v>
      </c>
      <c r="J17" s="5">
        <f t="shared" si="4"/>
        <v>0.97487412687643071</v>
      </c>
    </row>
    <row r="18" spans="1:10" ht="15.5" customHeight="1" x14ac:dyDescent="0.35">
      <c r="A18" s="3">
        <f t="shared" si="5"/>
        <v>11</v>
      </c>
      <c r="B18" s="4">
        <f t="shared" si="0"/>
        <v>0.9967884865100376</v>
      </c>
      <c r="C18" s="4">
        <f t="shared" si="1"/>
        <v>0.99724542113241288</v>
      </c>
      <c r="D18" s="4">
        <f t="shared" si="2"/>
        <v>0.94716221261100864</v>
      </c>
      <c r="E18" s="5">
        <v>0.9653734954508244</v>
      </c>
      <c r="F18" s="5">
        <v>0.98456361604846432</v>
      </c>
      <c r="G18" s="5">
        <v>0.93121980207383181</v>
      </c>
      <c r="H18" s="4">
        <f t="shared" si="3"/>
        <v>0.99701470538191461</v>
      </c>
      <c r="I18" s="5">
        <v>0.97487412687643071</v>
      </c>
      <c r="J18" s="5">
        <f t="shared" si="4"/>
        <v>0.97487412687643071</v>
      </c>
    </row>
    <row r="19" spans="1:10" ht="15.5" customHeight="1" x14ac:dyDescent="0.35">
      <c r="A19" s="3">
        <f t="shared" si="5"/>
        <v>12</v>
      </c>
      <c r="B19" s="4">
        <f t="shared" si="0"/>
        <v>0.97783466879453829</v>
      </c>
      <c r="C19" s="4">
        <f t="shared" si="1"/>
        <v>0.99054824584894718</v>
      </c>
      <c r="D19" s="4">
        <f t="shared" si="2"/>
        <v>0.99104034239940775</v>
      </c>
      <c r="E19" s="5">
        <v>0.96848379422077435</v>
      </c>
      <c r="F19" s="5">
        <v>0.98728316539217809</v>
      </c>
      <c r="G19" s="5">
        <v>0.98316823631167782</v>
      </c>
      <c r="H19" s="4">
        <f t="shared" si="3"/>
        <v>0.9841303541180132</v>
      </c>
      <c r="I19" s="5">
        <v>0.97779312743737035</v>
      </c>
      <c r="J19" s="5">
        <f t="shared" si="4"/>
        <v>0.97779312743737035</v>
      </c>
    </row>
    <row r="20" spans="1:10" ht="15.5" customHeight="1" x14ac:dyDescent="0.35">
      <c r="A20" s="3">
        <f t="shared" si="5"/>
        <v>13</v>
      </c>
      <c r="B20" s="4">
        <f t="shared" si="0"/>
        <v>0.99043716195367504</v>
      </c>
      <c r="C20" s="4">
        <f t="shared" si="1"/>
        <v>0.9967037643340928</v>
      </c>
      <c r="D20" s="4">
        <f t="shared" si="2"/>
        <v>0.99627441483802515</v>
      </c>
      <c r="E20" s="5">
        <v>0.99043716195367504</v>
      </c>
      <c r="F20" s="5">
        <v>0.9967037643340928</v>
      </c>
      <c r="G20" s="5">
        <v>0.99205672488703056</v>
      </c>
      <c r="H20" s="4">
        <f t="shared" si="3"/>
        <v>0.99356058203659181</v>
      </c>
      <c r="I20" s="5">
        <v>0.99356058203659181</v>
      </c>
      <c r="J20" s="5">
        <f t="shared" si="4"/>
        <v>0.99356058203659181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0.99576653792551695</v>
      </c>
      <c r="E21" s="5">
        <v>1</v>
      </c>
      <c r="F21" s="5">
        <v>1</v>
      </c>
      <c r="G21" s="5">
        <v>0.99576653792551695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>
        <v>1</v>
      </c>
      <c r="F38" s="4">
        <v>2.365340909090909</v>
      </c>
      <c r="G38" s="4">
        <v>1</v>
      </c>
      <c r="H38" s="4">
        <v>1</v>
      </c>
      <c r="I38" s="4">
        <v>1</v>
      </c>
      <c r="J38" s="4">
        <v>2.1530146528945471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1.2008256164230731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>
        <v>2.0081285714285722</v>
      </c>
      <c r="H39" s="4">
        <v>0.99999999999999989</v>
      </c>
      <c r="I39" s="4">
        <v>1.8536732850059401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1.0671607136689321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>
        <v>1</v>
      </c>
      <c r="G40" s="4">
        <v>1</v>
      </c>
      <c r="H40" s="4">
        <v>1.06</v>
      </c>
      <c r="I40" s="4">
        <v>1</v>
      </c>
      <c r="J40" s="4">
        <v>1</v>
      </c>
      <c r="K40" s="4">
        <v>1.0566037735849061</v>
      </c>
      <c r="L40" s="4">
        <v>1</v>
      </c>
      <c r="M40" s="4">
        <v>2.7874750000000001</v>
      </c>
      <c r="N40" s="4">
        <v>1.022421725755388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>
        <v>1.1300250000000001</v>
      </c>
      <c r="G41" s="4">
        <v>1.292028937412889</v>
      </c>
      <c r="H41" s="4">
        <v>1.0177592849437509</v>
      </c>
      <c r="I41" s="4">
        <v>1</v>
      </c>
      <c r="J41" s="4">
        <v>1.031494918416048</v>
      </c>
      <c r="K41" s="4">
        <v>0.99999999999999989</v>
      </c>
      <c r="L41" s="4">
        <v>0.99999999999999989</v>
      </c>
      <c r="M41" s="4">
        <v>1.0114173572536751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1.528375733855186</v>
      </c>
      <c r="G42" s="4">
        <v>0.99999999999999989</v>
      </c>
      <c r="H42" s="4">
        <v>0.99999999999999989</v>
      </c>
      <c r="I42" s="4">
        <v>0.99999999999999989</v>
      </c>
      <c r="J42" s="4">
        <v>0.99999999999999989</v>
      </c>
      <c r="K42" s="4">
        <v>0.99999999999999989</v>
      </c>
      <c r="L42" s="4">
        <v>1.0224071702944939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>
        <v>3.0310000000000001</v>
      </c>
      <c r="E43" s="4">
        <v>1.00989772352359</v>
      </c>
      <c r="F43" s="4">
        <v>1</v>
      </c>
      <c r="G43" s="4">
        <v>1.0085406729826849</v>
      </c>
      <c r="H43" s="4">
        <v>1.1446645004782741</v>
      </c>
      <c r="I43" s="4">
        <v>1</v>
      </c>
      <c r="J43" s="4">
        <v>1</v>
      </c>
      <c r="K43" s="4">
        <v>1.289892049308623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1.5</v>
      </c>
      <c r="E44" s="4">
        <v>1</v>
      </c>
      <c r="F44" s="4">
        <v>1</v>
      </c>
      <c r="G44" s="4">
        <v>6</v>
      </c>
      <c r="H44" s="4">
        <v>1.092592592592593</v>
      </c>
      <c r="I44" s="4">
        <v>1</v>
      </c>
      <c r="J44" s="4">
        <v>1.0296610169491529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</v>
      </c>
      <c r="E45" s="4">
        <v>1</v>
      </c>
      <c r="F45" s="4">
        <v>3.5</v>
      </c>
      <c r="G45" s="4">
        <v>1</v>
      </c>
      <c r="H45" s="4">
        <v>1</v>
      </c>
      <c r="I45" s="4">
        <v>1.2380952380952379</v>
      </c>
      <c r="J45" s="4">
        <v>1</v>
      </c>
      <c r="K45" s="4">
        <v>1.138461538461538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>
        <v>1.0518000000000001</v>
      </c>
      <c r="F46" s="4">
        <v>1</v>
      </c>
      <c r="G46" s="4">
        <v>1</v>
      </c>
      <c r="H46" s="4">
        <v>1.2284978132724851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1.0464348124884879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1.0182884999999999</v>
      </c>
      <c r="E47" s="4">
        <v>1</v>
      </c>
      <c r="F47" s="4">
        <v>1</v>
      </c>
      <c r="G47" s="4">
        <v>1.018904269271429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1.043371884513201</v>
      </c>
      <c r="O47" s="4">
        <v>0.99999999999999989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1.3004435808710499</v>
      </c>
      <c r="E48" s="4">
        <v>1.2677501717795749</v>
      </c>
      <c r="F48" s="4">
        <v>1.0424383370961989</v>
      </c>
      <c r="G48" s="4">
        <v>1.007008046749778</v>
      </c>
      <c r="H48" s="4">
        <v>1.408316016960997</v>
      </c>
      <c r="I48" s="4">
        <v>1</v>
      </c>
      <c r="J48" s="4">
        <v>1</v>
      </c>
      <c r="K48" s="4">
        <v>1</v>
      </c>
      <c r="L48" s="4">
        <v>1</v>
      </c>
      <c r="M48" s="4">
        <v>1.024605269956719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1.35</v>
      </c>
      <c r="D49" s="4">
        <v>1.166666666666667</v>
      </c>
      <c r="E49" s="4">
        <v>1.541209523809524</v>
      </c>
      <c r="F49" s="4">
        <v>1.0474786860865819</v>
      </c>
      <c r="G49" s="4">
        <v>1</v>
      </c>
      <c r="H49" s="4">
        <v>5.9161211410907111</v>
      </c>
      <c r="I49" s="4">
        <v>0.99999999999999989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>
        <v>1.133528888888889</v>
      </c>
      <c r="E50" s="4">
        <v>17.847947805084608</v>
      </c>
      <c r="F50" s="4">
        <v>1.0120825692023661</v>
      </c>
      <c r="G50" s="4">
        <v>1</v>
      </c>
      <c r="H50" s="4">
        <v>1</v>
      </c>
      <c r="I50" s="4">
        <v>1</v>
      </c>
      <c r="J50" s="4">
        <v>1</v>
      </c>
      <c r="K50" s="4">
        <v>1.065118128626537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1.717321997874601</v>
      </c>
      <c r="F51" s="4">
        <v>1</v>
      </c>
      <c r="G51" s="4">
        <v>1</v>
      </c>
      <c r="H51" s="4">
        <v>1</v>
      </c>
      <c r="I51" s="4">
        <v>1</v>
      </c>
      <c r="J51" s="4">
        <v>2.0519801980198018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3.043165467625899</v>
      </c>
      <c r="E52" s="4">
        <v>1</v>
      </c>
      <c r="F52" s="4">
        <v>1</v>
      </c>
      <c r="G52" s="4">
        <v>3.018912529550827</v>
      </c>
      <c r="H52" s="4">
        <v>1.195771339075959</v>
      </c>
      <c r="I52" s="4">
        <v>1.049115913555992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</v>
      </c>
      <c r="D53" s="4">
        <v>1.0708333333333331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/>
      <c r="D54" s="4">
        <v>1.02249550089982</v>
      </c>
      <c r="E54" s="4">
        <v>1.548547961278967</v>
      </c>
      <c r="F54" s="4">
        <v>0.99999999999999989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>
        <v>22.466666666666669</v>
      </c>
      <c r="D55" s="4">
        <v>1</v>
      </c>
      <c r="E55" s="4">
        <v>1</v>
      </c>
      <c r="F55" s="4">
        <v>1.756379821958457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1.709048723897912</v>
      </c>
      <c r="E56" s="4">
        <v>1.013032853651914</v>
      </c>
      <c r="F56" s="4">
        <v>1</v>
      </c>
    </row>
    <row r="57" spans="1:22" ht="15.5" customHeight="1" x14ac:dyDescent="0.35">
      <c r="A57" s="1">
        <f t="shared" si="6"/>
        <v>19</v>
      </c>
      <c r="B57" s="4">
        <v>1.0575000000000001</v>
      </c>
      <c r="C57" s="4">
        <v>1.085106382978724</v>
      </c>
      <c r="D57" s="4">
        <v>1.4967320261437911</v>
      </c>
      <c r="E57" s="4">
        <v>1.62783114992722</v>
      </c>
    </row>
    <row r="58" spans="1:22" ht="15.5" customHeight="1" x14ac:dyDescent="0.35">
      <c r="A58" s="1">
        <f t="shared" si="6"/>
        <v>20</v>
      </c>
      <c r="B58" s="4"/>
      <c r="C58" s="4"/>
      <c r="D58" s="4">
        <v>1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0.1684587939536441</v>
      </c>
      <c r="C2" s="32">
        <v>0.16928188993872051</v>
      </c>
      <c r="D2" s="32">
        <v>0.1481964564958031</v>
      </c>
      <c r="E2" s="32">
        <v>0.318266384715991</v>
      </c>
      <c r="F2" s="32">
        <v>1.3486993192046321E-2</v>
      </c>
      <c r="G2" s="32">
        <v>1.1384098116728461E-2</v>
      </c>
      <c r="H2" s="32">
        <v>2.3296539130790241E-2</v>
      </c>
      <c r="I2" s="32">
        <v>0.2787660379930148</v>
      </c>
      <c r="J2" s="32">
        <v>0.20222811452295089</v>
      </c>
      <c r="M2" s="31">
        <v>1</v>
      </c>
      <c r="N2" s="17">
        <v>1.0575000000000001</v>
      </c>
      <c r="O2" s="17">
        <v>1.0575000000000001</v>
      </c>
      <c r="P2" s="17">
        <v>1.0575000000000001</v>
      </c>
      <c r="Q2" s="17"/>
      <c r="R2" s="17">
        <v>1.0575000000000001</v>
      </c>
      <c r="S2" s="17">
        <v>1.0575000000000001</v>
      </c>
      <c r="T2" s="17">
        <v>1.0575000000000001</v>
      </c>
      <c r="U2" s="17"/>
      <c r="V2" s="17">
        <v>0.52875000000000005</v>
      </c>
    </row>
    <row r="3" spans="1:27" x14ac:dyDescent="0.35">
      <c r="A3">
        <f t="shared" ref="A3:A24" si="0">+A2+1</f>
        <v>2</v>
      </c>
      <c r="B3" s="32">
        <v>0.1781451746059787</v>
      </c>
      <c r="C3" s="32">
        <v>0.17901559861019689</v>
      </c>
      <c r="D3" s="32">
        <v>0.15671775274431179</v>
      </c>
      <c r="E3" s="32">
        <v>0.318266384715991</v>
      </c>
      <c r="F3" s="32">
        <v>1.4262495300588981E-2</v>
      </c>
      <c r="G3" s="32">
        <v>1.203868375844034E-2</v>
      </c>
      <c r="H3" s="32">
        <v>2.4636090130810681E-2</v>
      </c>
      <c r="I3" s="32">
        <v>0.2787660379930148</v>
      </c>
      <c r="J3" s="32">
        <v>0.21001961393254021</v>
      </c>
      <c r="M3">
        <f t="shared" ref="M3:M24" si="1">+M2+1</f>
        <v>2</v>
      </c>
      <c r="N3" s="17">
        <v>1.565096952908587</v>
      </c>
      <c r="O3" s="17">
        <v>1.565096952908587</v>
      </c>
      <c r="P3" s="17">
        <v>1.7692307692307689</v>
      </c>
      <c r="Q3" s="17">
        <v>1.0851063829787231</v>
      </c>
      <c r="R3" s="17">
        <v>5.4203546099290776</v>
      </c>
      <c r="S3" s="17">
        <v>5.4203546099290776</v>
      </c>
      <c r="T3" s="17">
        <v>8.1839243498817957</v>
      </c>
      <c r="U3" s="17">
        <v>1.085106382978724</v>
      </c>
      <c r="V3" s="17">
        <v>1.4271685761047459</v>
      </c>
    </row>
    <row r="4" spans="1:27" x14ac:dyDescent="0.35">
      <c r="A4">
        <f t="shared" si="0"/>
        <v>3</v>
      </c>
      <c r="B4" s="32">
        <v>0.27881446995118547</v>
      </c>
      <c r="C4" s="32">
        <v>0.28017676790792578</v>
      </c>
      <c r="D4" s="32">
        <v>0.27726987023993621</v>
      </c>
      <c r="E4" s="32">
        <v>0.34535288554288379</v>
      </c>
      <c r="F4" s="32">
        <v>7.7307782151639304E-2</v>
      </c>
      <c r="G4" s="32">
        <v>6.525393500754044E-2</v>
      </c>
      <c r="H4" s="32">
        <v>0.20161989790742421</v>
      </c>
      <c r="I4" s="32">
        <v>0.30249080718390969</v>
      </c>
      <c r="J4" s="32">
        <v>0.30758898184204508</v>
      </c>
      <c r="M4">
        <f t="shared" si="1"/>
        <v>3</v>
      </c>
      <c r="N4" s="17">
        <v>1.407473763624151</v>
      </c>
      <c r="O4" s="17">
        <v>1.2397579024174119</v>
      </c>
      <c r="P4" s="17">
        <v>1.233672272193977</v>
      </c>
      <c r="Q4" s="17">
        <v>1.5160541586073499</v>
      </c>
      <c r="R4" s="17">
        <v>1.463728763451954</v>
      </c>
      <c r="S4" s="17">
        <v>1.3601093353024869</v>
      </c>
      <c r="T4" s="17">
        <v>1.216518264045809</v>
      </c>
      <c r="U4" s="17">
        <v>1.401926916680567</v>
      </c>
      <c r="V4" s="17">
        <v>1.3748632154006639</v>
      </c>
    </row>
    <row r="5" spans="1:27" x14ac:dyDescent="0.35">
      <c r="A5">
        <f t="shared" si="0"/>
        <v>4</v>
      </c>
      <c r="B5" s="32">
        <v>0.39242405137506758</v>
      </c>
      <c r="C5" s="32">
        <v>0.34735136208762007</v>
      </c>
      <c r="D5" s="32">
        <v>0.34206015082983138</v>
      </c>
      <c r="E5" s="32">
        <v>0.52357367831433721</v>
      </c>
      <c r="F5" s="32">
        <v>0.1131576243740321</v>
      </c>
      <c r="G5" s="32">
        <v>8.8752486168977532E-2</v>
      </c>
      <c r="H5" s="32">
        <v>0.24527428819943289</v>
      </c>
      <c r="I5" s="32">
        <v>0.42407000463955458</v>
      </c>
      <c r="J5" s="32">
        <v>0.41378625775704131</v>
      </c>
      <c r="M5">
        <f t="shared" si="1"/>
        <v>4</v>
      </c>
      <c r="N5" s="17">
        <v>1.2782753377785201</v>
      </c>
      <c r="O5" s="17">
        <v>1.349990847867752</v>
      </c>
      <c r="P5" s="17">
        <v>1.1832365207030091</v>
      </c>
      <c r="Q5" s="17">
        <v>1.2102021357742181</v>
      </c>
      <c r="R5" s="17">
        <v>2.2265836991831249</v>
      </c>
      <c r="S5" s="17">
        <v>2.634620121950535</v>
      </c>
      <c r="T5" s="17">
        <v>1.19823532747635</v>
      </c>
      <c r="U5" s="17">
        <v>1.213621334526378</v>
      </c>
      <c r="V5" s="17">
        <v>1.196719328238613</v>
      </c>
    </row>
    <row r="6" spans="1:27" x14ac:dyDescent="0.35">
      <c r="A6">
        <f t="shared" si="0"/>
        <v>5</v>
      </c>
      <c r="B6" s="32">
        <v>0.50162598682387971</v>
      </c>
      <c r="C6" s="32">
        <v>0.46892115981268467</v>
      </c>
      <c r="D6" s="32">
        <v>0.40473806273903601</v>
      </c>
      <c r="E6" s="32">
        <v>0.6336299837311743</v>
      </c>
      <c r="F6" s="32">
        <v>0.25195492186950691</v>
      </c>
      <c r="G6" s="32">
        <v>0.23382908593392471</v>
      </c>
      <c r="H6" s="32">
        <v>0.29389631704217622</v>
      </c>
      <c r="I6" s="32">
        <v>0.5146604049632636</v>
      </c>
      <c r="J6" s="32">
        <v>0.49395620942016299</v>
      </c>
      <c r="M6">
        <f t="shared" si="1"/>
        <v>5</v>
      </c>
      <c r="N6" s="17">
        <v>1.106026515884748</v>
      </c>
      <c r="O6" s="17">
        <v>1.112785403681037</v>
      </c>
      <c r="P6" s="17">
        <v>1.1847395961675049</v>
      </c>
      <c r="Q6" s="17">
        <v>1.2766862774895249</v>
      </c>
      <c r="R6" s="17">
        <v>1.299006725404984</v>
      </c>
      <c r="S6" s="17">
        <v>1.2798649511953</v>
      </c>
      <c r="T6" s="17">
        <v>1.1260633036597429</v>
      </c>
      <c r="U6" s="17">
        <v>1.2521266073194861</v>
      </c>
      <c r="V6" s="17">
        <v>1.230712936828515</v>
      </c>
    </row>
    <row r="7" spans="1:27" x14ac:dyDescent="0.35">
      <c r="A7">
        <f t="shared" si="0"/>
        <v>6</v>
      </c>
      <c r="B7" s="32">
        <v>0.55481164248406412</v>
      </c>
      <c r="C7" s="32">
        <v>0.52180862211673851</v>
      </c>
      <c r="D7" s="32">
        <v>0.47950920900306382</v>
      </c>
      <c r="E7" s="32">
        <v>0.80894670523550127</v>
      </c>
      <c r="F7" s="32">
        <v>0.32729113800737669</v>
      </c>
      <c r="G7" s="32">
        <v>0.29926965165686431</v>
      </c>
      <c r="H7" s="32">
        <v>0.33094585770194412</v>
      </c>
      <c r="I7" s="32">
        <v>0.6444199867883238</v>
      </c>
      <c r="J7" s="32">
        <v>0.60211201713074425</v>
      </c>
      <c r="M7">
        <f t="shared" si="1"/>
        <v>6</v>
      </c>
      <c r="N7" s="17">
        <v>1.1384044162031539</v>
      </c>
      <c r="O7" s="17">
        <v>1.1649748540728779</v>
      </c>
      <c r="P7" s="17">
        <v>1.1983415948568681</v>
      </c>
      <c r="Q7" s="17">
        <v>1</v>
      </c>
      <c r="R7" s="17">
        <v>1.4640846126331211</v>
      </c>
      <c r="S7" s="17">
        <v>1.587068737131003</v>
      </c>
      <c r="T7" s="17">
        <v>1.3364854215918049</v>
      </c>
      <c r="U7" s="17">
        <v>1</v>
      </c>
      <c r="V7" s="17">
        <v>1.0991707974284339</v>
      </c>
    </row>
    <row r="8" spans="1:27" x14ac:dyDescent="0.35">
      <c r="A8">
        <f t="shared" si="0"/>
        <v>7</v>
      </c>
      <c r="B8" s="32">
        <v>0.63160002396478387</v>
      </c>
      <c r="C8" s="32">
        <v>0.60789392340441695</v>
      </c>
      <c r="D8" s="32">
        <v>0.57461583026528662</v>
      </c>
      <c r="E8" s="32">
        <v>0.80894670523550127</v>
      </c>
      <c r="F8" s="32">
        <v>0.47918191900778351</v>
      </c>
      <c r="G8" s="32">
        <v>0.47496150811669469</v>
      </c>
      <c r="H8" s="32">
        <v>0.44230431415484411</v>
      </c>
      <c r="I8" s="32">
        <v>0.6444199867883238</v>
      </c>
      <c r="J8" s="32">
        <v>0.67193722111160892</v>
      </c>
      <c r="M8">
        <f t="shared" si="1"/>
        <v>7</v>
      </c>
      <c r="N8" s="17">
        <v>1.349620614632367</v>
      </c>
      <c r="O8" s="17">
        <v>1.4126225006200239</v>
      </c>
      <c r="P8" s="17">
        <v>1.6565621356080149</v>
      </c>
      <c r="Q8" s="17">
        <v>1.102149219579962</v>
      </c>
      <c r="R8" s="17">
        <v>1.3566895699067509</v>
      </c>
      <c r="S8" s="17">
        <v>1.4988302836225851</v>
      </c>
      <c r="T8" s="17">
        <v>1.851982080027778</v>
      </c>
      <c r="U8" s="17">
        <v>1.0652571130253199</v>
      </c>
      <c r="V8" s="17">
        <v>1.379355677593989</v>
      </c>
    </row>
    <row r="9" spans="1:27" x14ac:dyDescent="0.35">
      <c r="A9">
        <f t="shared" si="0"/>
        <v>8</v>
      </c>
      <c r="B9" s="32">
        <v>0.85242041254516943</v>
      </c>
      <c r="C9" s="32">
        <v>0.85872463419126499</v>
      </c>
      <c r="D9" s="32">
        <v>0.95188682693843574</v>
      </c>
      <c r="E9" s="32">
        <v>0.8915799798570897</v>
      </c>
      <c r="F9" s="32">
        <v>0.65010111160576145</v>
      </c>
      <c r="G9" s="32">
        <v>0.71188669192035614</v>
      </c>
      <c r="H9" s="32">
        <v>0.81913966373374802</v>
      </c>
      <c r="I9" s="32">
        <v>0.68647297470194435</v>
      </c>
      <c r="J9" s="32">
        <v>0.92074696963299785</v>
      </c>
      <c r="M9">
        <f t="shared" si="1"/>
        <v>8</v>
      </c>
      <c r="N9" s="17">
        <v>1.0132577069536339</v>
      </c>
      <c r="O9" s="17">
        <v>1.0091423113207501</v>
      </c>
      <c r="P9" s="17">
        <v>1.0106834418545489</v>
      </c>
      <c r="Q9" s="17">
        <v>1.033328889481403</v>
      </c>
      <c r="R9" s="17">
        <v>1.0713052772910729</v>
      </c>
      <c r="S9" s="17">
        <v>1.023934262637602</v>
      </c>
      <c r="T9" s="17">
        <v>1.0081859855926649</v>
      </c>
      <c r="U9" s="17">
        <v>1.016371971185331</v>
      </c>
      <c r="V9" s="17">
        <v>1.022006165667976</v>
      </c>
    </row>
    <row r="10" spans="1:27" x14ac:dyDescent="0.35">
      <c r="A10">
        <f t="shared" si="0"/>
        <v>9</v>
      </c>
      <c r="B10" s="32">
        <v>0.86372155257598926</v>
      </c>
      <c r="C10" s="32">
        <v>0.86657536213583908</v>
      </c>
      <c r="D10" s="32">
        <v>0.9620562545061434</v>
      </c>
      <c r="E10" s="32">
        <v>0.92129535046957789</v>
      </c>
      <c r="F10" s="32">
        <v>0.69645675163604503</v>
      </c>
      <c r="G10" s="32">
        <v>0.72892517497299192</v>
      </c>
      <c r="H10" s="32">
        <v>0.82584512921945319</v>
      </c>
      <c r="I10" s="32">
        <v>0.69771189046327298</v>
      </c>
      <c r="J10" s="32">
        <v>0.94123471350227539</v>
      </c>
      <c r="M10">
        <f t="shared" si="1"/>
        <v>9</v>
      </c>
      <c r="N10" s="17">
        <v>1.0152900685243651</v>
      </c>
      <c r="O10" s="17">
        <v>1.0105174514280479</v>
      </c>
      <c r="P10" s="17">
        <v>1.0113480888750279</v>
      </c>
      <c r="Q10" s="17">
        <v>1.0299870914391089</v>
      </c>
      <c r="R10" s="17">
        <v>1.1510767190853031</v>
      </c>
      <c r="S10" s="17">
        <v>1.0927613444487501</v>
      </c>
      <c r="T10" s="17">
        <v>1.1753300330033001</v>
      </c>
      <c r="U10" s="17">
        <v>1.350660066006601</v>
      </c>
      <c r="V10" s="17">
        <v>1.0206675901570681</v>
      </c>
    </row>
    <row r="11" spans="1:27" x14ac:dyDescent="0.35">
      <c r="A11">
        <f t="shared" si="0"/>
        <v>10</v>
      </c>
      <c r="B11" s="32">
        <v>0.87692791430084671</v>
      </c>
      <c r="C11" s="32">
        <v>0.87568952641584608</v>
      </c>
      <c r="D11" s="32">
        <v>0.97297375438505562</v>
      </c>
      <c r="E11" s="32">
        <v>0.94892231838653485</v>
      </c>
      <c r="F11" s="32">
        <v>0.80167515265802658</v>
      </c>
      <c r="G11" s="32">
        <v>0.79654125420602706</v>
      </c>
      <c r="H11" s="32">
        <v>0.97064058298111477</v>
      </c>
      <c r="I11" s="32">
        <v>0.94237158802671428</v>
      </c>
      <c r="J11" s="32">
        <v>0.96079754136637485</v>
      </c>
      <c r="M11">
        <f t="shared" si="1"/>
        <v>10</v>
      </c>
      <c r="N11" s="17">
        <v>1.0610368835978621</v>
      </c>
      <c r="O11" s="17">
        <v>1.062528052845209</v>
      </c>
      <c r="P11" s="17">
        <v>1.011911792698595</v>
      </c>
      <c r="Q11" s="17">
        <v>1.0173366952652789</v>
      </c>
      <c r="R11" s="17">
        <v>1.039291106427257</v>
      </c>
      <c r="S11" s="17">
        <v>1.045839624165134</v>
      </c>
      <c r="T11" s="17">
        <v>1.010853021437756</v>
      </c>
      <c r="U11" s="17">
        <v>1.021706042875512</v>
      </c>
      <c r="V11" s="17">
        <v>1.0146242439819371</v>
      </c>
    </row>
    <row r="12" spans="1:27" x14ac:dyDescent="0.35">
      <c r="A12">
        <f t="shared" si="0"/>
        <v>11</v>
      </c>
      <c r="B12" s="32">
        <v>0.93045286132974325</v>
      </c>
      <c r="C12" s="32">
        <v>0.93044468739957198</v>
      </c>
      <c r="D12" s="32">
        <v>0.98456361604846432</v>
      </c>
      <c r="E12" s="32">
        <v>0.9653734954508244</v>
      </c>
      <c r="F12" s="32">
        <v>0.83317385640120101</v>
      </c>
      <c r="G12" s="32">
        <v>0.83305440593085545</v>
      </c>
      <c r="H12" s="32">
        <v>0.98117496603656507</v>
      </c>
      <c r="I12" s="32">
        <v>0.96282674612108676</v>
      </c>
      <c r="J12" s="32">
        <v>0.97487412687643071</v>
      </c>
      <c r="M12">
        <f t="shared" si="1"/>
        <v>11</v>
      </c>
      <c r="N12" s="17">
        <v>1.0008242660923119</v>
      </c>
      <c r="O12" s="17">
        <v>1.000833058305084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0.93121980207383181</v>
      </c>
      <c r="C13" s="32">
        <v>0.93121980207383181</v>
      </c>
      <c r="D13" s="32">
        <v>0.98456361604846432</v>
      </c>
      <c r="E13" s="32">
        <v>0.9653734954508244</v>
      </c>
      <c r="F13" s="32">
        <v>0.83460993859237809</v>
      </c>
      <c r="G13" s="32">
        <v>0.83460993859237809</v>
      </c>
      <c r="H13" s="32">
        <v>0.98117496603656507</v>
      </c>
      <c r="I13" s="32">
        <v>0.96282674612108676</v>
      </c>
      <c r="J13" s="32">
        <v>0.97487412687643071</v>
      </c>
      <c r="M13">
        <f t="shared" si="1"/>
        <v>12</v>
      </c>
      <c r="N13" s="17">
        <v>1.0557853625128639</v>
      </c>
      <c r="O13" s="17">
        <v>1.0557853625128639</v>
      </c>
      <c r="P13" s="17">
        <v>1.002762187530988</v>
      </c>
      <c r="Q13" s="17">
        <v>1.003221860538545</v>
      </c>
      <c r="R13" s="17">
        <v>1.1519581356008659</v>
      </c>
      <c r="S13" s="17">
        <v>1.1519581356008659</v>
      </c>
      <c r="T13" s="17">
        <v>1.00410087832612</v>
      </c>
      <c r="U13" s="17">
        <v>1.0082017566522401</v>
      </c>
      <c r="V13" s="17">
        <v>1.0029920240347669</v>
      </c>
    </row>
    <row r="14" spans="1:27" x14ac:dyDescent="0.35">
      <c r="A14">
        <f t="shared" si="0"/>
        <v>13</v>
      </c>
      <c r="B14" s="32">
        <v>0.98316823631167782</v>
      </c>
      <c r="C14" s="32">
        <v>0.98316823631167782</v>
      </c>
      <c r="D14" s="32">
        <v>0.98728316539217809</v>
      </c>
      <c r="E14" s="32">
        <v>0.96848379422077435</v>
      </c>
      <c r="F14" s="32">
        <v>0.96143570881482932</v>
      </c>
      <c r="G14" s="32">
        <v>0.96143570881482932</v>
      </c>
      <c r="H14" s="32">
        <v>0.98519864518891587</v>
      </c>
      <c r="I14" s="32">
        <v>0.97072361679103991</v>
      </c>
      <c r="J14" s="32">
        <v>0.97779312743737035</v>
      </c>
      <c r="M14">
        <f t="shared" si="1"/>
        <v>13</v>
      </c>
      <c r="N14" s="17">
        <v>1.0090406588079961</v>
      </c>
      <c r="O14" s="17">
        <v>1.0090406588079961</v>
      </c>
      <c r="P14" s="17">
        <v>1.0095419422432601</v>
      </c>
      <c r="Q14" s="17">
        <v>1.022667769831465</v>
      </c>
      <c r="R14" s="17">
        <v>1.0059812372971439</v>
      </c>
      <c r="S14" s="17">
        <v>1.0059812372971439</v>
      </c>
      <c r="T14" s="17">
        <v>1.007228647418867</v>
      </c>
      <c r="U14" s="17">
        <v>1.0144572948377339</v>
      </c>
      <c r="V14" s="17">
        <v>1.016104856037362</v>
      </c>
    </row>
    <row r="15" spans="1:27" x14ac:dyDescent="0.35">
      <c r="A15">
        <f t="shared" si="0"/>
        <v>14</v>
      </c>
      <c r="B15" s="32">
        <v>0.99205672488703056</v>
      </c>
      <c r="C15" s="32">
        <v>0.99205672488703056</v>
      </c>
      <c r="D15" s="32">
        <v>0.9967037643340928</v>
      </c>
      <c r="E15" s="32">
        <v>0.99043716195367504</v>
      </c>
      <c r="F15" s="32">
        <v>0.96718628393519901</v>
      </c>
      <c r="G15" s="32">
        <v>0.96718628393519901</v>
      </c>
      <c r="H15" s="32">
        <v>0.99232029883253181</v>
      </c>
      <c r="I15" s="32">
        <v>0.98475765432493934</v>
      </c>
      <c r="J15" s="32">
        <v>0.99356058203659181</v>
      </c>
      <c r="M15">
        <f t="shared" si="1"/>
        <v>14</v>
      </c>
      <c r="N15" s="17">
        <v>1.003739517051214</v>
      </c>
      <c r="O15" s="17">
        <v>1.003739517051214</v>
      </c>
      <c r="P15" s="17">
        <v>1.0033071367680739</v>
      </c>
      <c r="Q15" s="17">
        <v>1.0096551688624671</v>
      </c>
      <c r="R15" s="17">
        <v>1.011359552615742</v>
      </c>
      <c r="S15" s="17">
        <v>1.011359552615742</v>
      </c>
      <c r="T15" s="17">
        <v>1.007739135414748</v>
      </c>
      <c r="U15" s="17">
        <v>1.015478270829496</v>
      </c>
      <c r="V15" s="17">
        <v>1.00648115281527</v>
      </c>
    </row>
    <row r="16" spans="1:27" x14ac:dyDescent="0.35">
      <c r="A16">
        <f t="shared" si="0"/>
        <v>15</v>
      </c>
      <c r="B16" s="32">
        <v>0.99576653792551695</v>
      </c>
      <c r="C16" s="32">
        <v>0.99576653792551695</v>
      </c>
      <c r="D16" s="32">
        <v>1</v>
      </c>
      <c r="E16" s="32">
        <v>1</v>
      </c>
      <c r="F16" s="32">
        <v>0.97817308741678488</v>
      </c>
      <c r="G16" s="32">
        <v>0.97817308741678488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1.004251460471149</v>
      </c>
      <c r="O16" s="17">
        <v>1.004251460471149</v>
      </c>
      <c r="P16" s="17">
        <v>1</v>
      </c>
      <c r="Q16" s="17">
        <v>1</v>
      </c>
      <c r="R16" s="17">
        <v>1.022313957380341</v>
      </c>
      <c r="S16" s="17">
        <v>1.022313957380341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0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2690.75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2690.75</v>
      </c>
      <c r="H8" s="14">
        <f t="shared" ref="H8:H31" si="4">G8-B8</f>
        <v>0</v>
      </c>
      <c r="I8" s="13">
        <v>81943.718333333338</v>
      </c>
      <c r="J8" s="13">
        <f t="shared" ref="J8:J28" si="5">100*$G8/$I8</f>
        <v>3.2836562151774453</v>
      </c>
      <c r="K8" s="13">
        <f t="shared" ref="K8:K31" si="6">100*(B8/I8)</f>
        <v>3.2836562151774453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44562</v>
      </c>
      <c r="S8" s="17"/>
      <c r="T8" s="17"/>
      <c r="U8" s="17"/>
      <c r="V8" s="17">
        <v>440</v>
      </c>
      <c r="W8" s="17">
        <v>440</v>
      </c>
      <c r="X8" s="17">
        <v>1040.75</v>
      </c>
      <c r="Y8" s="17">
        <v>1040.75</v>
      </c>
      <c r="Z8" s="17">
        <v>1040.75</v>
      </c>
      <c r="AA8" s="17">
        <v>1040.75</v>
      </c>
      <c r="AB8" s="17">
        <v>2240.75</v>
      </c>
      <c r="AC8" s="17">
        <v>2240.75</v>
      </c>
      <c r="AD8" s="17">
        <v>2240.75</v>
      </c>
      <c r="AE8" s="17">
        <v>2240.75</v>
      </c>
      <c r="AF8" s="17">
        <v>2240.75</v>
      </c>
      <c r="AG8" s="17">
        <v>2240.75</v>
      </c>
      <c r="AH8" s="17">
        <v>2690.75</v>
      </c>
      <c r="AI8" s="17">
        <v>2690.75</v>
      </c>
      <c r="AJ8" s="17">
        <v>2690.75</v>
      </c>
      <c r="AK8" s="17">
        <v>2690.75</v>
      </c>
      <c r="AL8" s="17">
        <v>2690.75</v>
      </c>
      <c r="AM8" s="17">
        <v>2690.75</v>
      </c>
      <c r="AN8" s="17">
        <v>2690.75</v>
      </c>
      <c r="AO8" s="17">
        <v>2690.75</v>
      </c>
      <c r="AP8" s="17">
        <v>2690.75</v>
      </c>
      <c r="AQ8" s="13"/>
      <c r="AR8" s="13"/>
    </row>
    <row r="9" spans="1:44" x14ac:dyDescent="0.35">
      <c r="A9" s="12">
        <f t="shared" si="0"/>
        <v>44593</v>
      </c>
      <c r="B9" s="13">
        <v>2780.69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2780.69</v>
      </c>
      <c r="H9" s="14">
        <f t="shared" si="4"/>
        <v>0</v>
      </c>
      <c r="I9" s="13">
        <v>80802.525000000009</v>
      </c>
      <c r="J9" s="13">
        <f t="shared" si="5"/>
        <v>3.4413404779120449</v>
      </c>
      <c r="K9" s="13">
        <f t="shared" si="6"/>
        <v>3.4413404779120449</v>
      </c>
      <c r="L9" s="13">
        <f t="shared" si="7"/>
        <v>0</v>
      </c>
      <c r="M9" s="13"/>
      <c r="N9" s="13"/>
      <c r="O9" s="13"/>
      <c r="P9" s="13"/>
      <c r="R9" s="16">
        <f t="shared" si="8"/>
        <v>44593</v>
      </c>
      <c r="S9" s="17"/>
      <c r="T9" s="17"/>
      <c r="U9" s="17"/>
      <c r="V9" s="17"/>
      <c r="W9" s="17"/>
      <c r="X9" s="17">
        <v>700</v>
      </c>
      <c r="Y9" s="17">
        <v>1405.69</v>
      </c>
      <c r="Z9" s="17">
        <v>1405.69</v>
      </c>
      <c r="AA9" s="17">
        <v>2605.69</v>
      </c>
      <c r="AB9" s="17">
        <v>2605.69</v>
      </c>
      <c r="AC9" s="17">
        <v>2605.69</v>
      </c>
      <c r="AD9" s="17">
        <v>2605.69</v>
      </c>
      <c r="AE9" s="17">
        <v>2605.69</v>
      </c>
      <c r="AF9" s="17">
        <v>2605.69</v>
      </c>
      <c r="AG9" s="17">
        <v>2780.69</v>
      </c>
      <c r="AH9" s="17">
        <v>2780.69</v>
      </c>
      <c r="AI9" s="17">
        <v>2780.69</v>
      </c>
      <c r="AJ9" s="17">
        <v>2780.69</v>
      </c>
      <c r="AK9" s="17">
        <v>2780.69</v>
      </c>
      <c r="AL9" s="17">
        <v>2780.69</v>
      </c>
      <c r="AM9" s="17">
        <v>2780.69</v>
      </c>
      <c r="AN9" s="17">
        <v>2780.69</v>
      </c>
      <c r="AO9" s="17">
        <v>2780.69</v>
      </c>
      <c r="AP9" s="17"/>
      <c r="AQ9" s="13"/>
      <c r="AR9" s="13"/>
    </row>
    <row r="10" spans="1:44" x14ac:dyDescent="0.35">
      <c r="A10" s="12">
        <f t="shared" si="0"/>
        <v>44621</v>
      </c>
      <c r="B10" s="13">
        <v>15959.86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15959.86</v>
      </c>
      <c r="H10" s="14">
        <f t="shared" si="4"/>
        <v>0</v>
      </c>
      <c r="I10" s="13">
        <v>80000.804999999993</v>
      </c>
      <c r="J10" s="13">
        <f t="shared" si="5"/>
        <v>19.949624256905917</v>
      </c>
      <c r="K10" s="13">
        <f t="shared" si="6"/>
        <v>19.949624256905917</v>
      </c>
      <c r="L10" s="13">
        <f t="shared" si="7"/>
        <v>0</v>
      </c>
      <c r="M10" s="13"/>
      <c r="N10" s="13"/>
      <c r="O10" s="13"/>
      <c r="P10" s="13"/>
      <c r="R10" s="16">
        <f t="shared" si="8"/>
        <v>44621</v>
      </c>
      <c r="S10" s="17"/>
      <c r="T10" s="17"/>
      <c r="U10" s="17"/>
      <c r="V10" s="17"/>
      <c r="W10" s="17">
        <v>5000</v>
      </c>
      <c r="X10" s="17">
        <v>5000</v>
      </c>
      <c r="Y10" s="17">
        <v>5000</v>
      </c>
      <c r="Z10" s="17">
        <v>5300</v>
      </c>
      <c r="AA10" s="17">
        <v>5300</v>
      </c>
      <c r="AB10" s="17">
        <v>5300</v>
      </c>
      <c r="AC10" s="17">
        <v>5600</v>
      </c>
      <c r="AD10" s="17">
        <v>5600</v>
      </c>
      <c r="AE10" s="17">
        <v>15609.86</v>
      </c>
      <c r="AF10" s="17">
        <v>15959.86</v>
      </c>
      <c r="AG10" s="17">
        <v>15959.86</v>
      </c>
      <c r="AH10" s="17">
        <v>15959.86</v>
      </c>
      <c r="AI10" s="17">
        <v>15959.86</v>
      </c>
      <c r="AJ10" s="17">
        <v>15959.86</v>
      </c>
      <c r="AK10" s="17">
        <v>15959.86</v>
      </c>
      <c r="AL10" s="17">
        <v>15959.86</v>
      </c>
      <c r="AM10" s="17">
        <v>15959.86</v>
      </c>
      <c r="AN10" s="17">
        <v>15959.86</v>
      </c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>
        <v>15502.54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15502.54</v>
      </c>
      <c r="H11" s="14">
        <f t="shared" si="4"/>
        <v>0</v>
      </c>
      <c r="I11" s="13">
        <v>79506.406666666662</v>
      </c>
      <c r="J11" s="13">
        <f t="shared" si="5"/>
        <v>19.498478990498125</v>
      </c>
      <c r="K11" s="13">
        <f t="shared" si="6"/>
        <v>19.498478990498128</v>
      </c>
      <c r="L11" s="13">
        <f t="shared" si="7"/>
        <v>0</v>
      </c>
      <c r="M11" s="13"/>
      <c r="N11" s="13"/>
      <c r="O11" s="13"/>
      <c r="P11" s="13"/>
      <c r="R11" s="16">
        <f t="shared" si="8"/>
        <v>44652</v>
      </c>
      <c r="S11" s="17"/>
      <c r="T11" s="17"/>
      <c r="U11" s="17"/>
      <c r="V11" s="17"/>
      <c r="W11" s="17">
        <v>10000</v>
      </c>
      <c r="X11" s="17">
        <v>11300.25</v>
      </c>
      <c r="Y11" s="17">
        <v>14600.25</v>
      </c>
      <c r="Z11" s="17">
        <v>14859.54</v>
      </c>
      <c r="AA11" s="17">
        <v>14859.54</v>
      </c>
      <c r="AB11" s="17">
        <v>15327.54</v>
      </c>
      <c r="AC11" s="17">
        <v>15327.54</v>
      </c>
      <c r="AD11" s="17">
        <v>15327.54</v>
      </c>
      <c r="AE11" s="17">
        <v>15502.54</v>
      </c>
      <c r="AF11" s="17">
        <v>15502.54</v>
      </c>
      <c r="AG11" s="17">
        <v>15502.54</v>
      </c>
      <c r="AH11" s="17">
        <v>15502.54</v>
      </c>
      <c r="AI11" s="17">
        <v>15502.54</v>
      </c>
      <c r="AJ11" s="17">
        <v>15502.54</v>
      </c>
      <c r="AK11" s="17">
        <v>15502.54</v>
      </c>
      <c r="AL11" s="17">
        <v>15502.54</v>
      </c>
      <c r="AM11" s="17">
        <v>15502.54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7985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7985</v>
      </c>
      <c r="H12" s="14">
        <f t="shared" si="4"/>
        <v>0</v>
      </c>
      <c r="I12" s="13">
        <v>79200.78333333334</v>
      </c>
      <c r="J12" s="13">
        <f t="shared" si="5"/>
        <v>10.081970990606784</v>
      </c>
      <c r="K12" s="13">
        <f t="shared" si="6"/>
        <v>10.081970990606784</v>
      </c>
      <c r="L12" s="13">
        <f t="shared" si="7"/>
        <v>0</v>
      </c>
      <c r="M12" s="13"/>
      <c r="N12" s="13"/>
      <c r="O12" s="13"/>
      <c r="P12" s="13"/>
      <c r="R12" s="16">
        <f t="shared" si="8"/>
        <v>44682</v>
      </c>
      <c r="S12" s="17"/>
      <c r="T12" s="17"/>
      <c r="U12" s="17"/>
      <c r="V12" s="17"/>
      <c r="W12" s="17">
        <v>5110</v>
      </c>
      <c r="X12" s="17">
        <v>7810</v>
      </c>
      <c r="Y12" s="17">
        <v>7810</v>
      </c>
      <c r="Z12" s="17">
        <v>7810</v>
      </c>
      <c r="AA12" s="17">
        <v>7810</v>
      </c>
      <c r="AB12" s="17">
        <v>7810</v>
      </c>
      <c r="AC12" s="17">
        <v>7810</v>
      </c>
      <c r="AD12" s="17">
        <v>7985</v>
      </c>
      <c r="AE12" s="17">
        <v>7985</v>
      </c>
      <c r="AF12" s="17">
        <v>7985</v>
      </c>
      <c r="AG12" s="17">
        <v>7985</v>
      </c>
      <c r="AH12" s="17">
        <v>7985</v>
      </c>
      <c r="AI12" s="17">
        <v>7985</v>
      </c>
      <c r="AJ12" s="17">
        <v>7985</v>
      </c>
      <c r="AK12" s="17">
        <v>7985</v>
      </c>
      <c r="AL12" s="17">
        <v>7985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45581.47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45581.47</v>
      </c>
      <c r="H13" s="14">
        <f t="shared" si="4"/>
        <v>0</v>
      </c>
      <c r="I13" s="13">
        <v>78978.876666666663</v>
      </c>
      <c r="J13" s="13">
        <f t="shared" si="5"/>
        <v>57.713494954325974</v>
      </c>
      <c r="K13" s="13">
        <f t="shared" si="6"/>
        <v>57.713494954325974</v>
      </c>
      <c r="L13" s="13">
        <f t="shared" si="7"/>
        <v>0</v>
      </c>
      <c r="M13" s="13"/>
      <c r="N13" s="13"/>
      <c r="O13" s="13"/>
      <c r="P13" s="13"/>
      <c r="R13" s="16">
        <f t="shared" si="8"/>
        <v>44713</v>
      </c>
      <c r="S13" s="17"/>
      <c r="T13" s="17"/>
      <c r="U13" s="17">
        <v>10000</v>
      </c>
      <c r="V13" s="17">
        <v>30310</v>
      </c>
      <c r="W13" s="17">
        <v>30610</v>
      </c>
      <c r="X13" s="17">
        <v>30610</v>
      </c>
      <c r="Y13" s="17">
        <v>30871.43</v>
      </c>
      <c r="Z13" s="17">
        <v>35337.43</v>
      </c>
      <c r="AA13" s="17">
        <v>35337.43</v>
      </c>
      <c r="AB13" s="17">
        <v>35337.43</v>
      </c>
      <c r="AC13" s="17">
        <v>45581.47</v>
      </c>
      <c r="AD13" s="17">
        <v>45581.47</v>
      </c>
      <c r="AE13" s="17">
        <v>45581.47</v>
      </c>
      <c r="AF13" s="17">
        <v>45581.47</v>
      </c>
      <c r="AG13" s="17">
        <v>45581.47</v>
      </c>
      <c r="AH13" s="17">
        <v>45581.47</v>
      </c>
      <c r="AI13" s="17">
        <v>45581.47</v>
      </c>
      <c r="AJ13" s="17">
        <v>45581.47</v>
      </c>
      <c r="AK13" s="17">
        <v>45581.47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>
        <v>6075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6075</v>
      </c>
      <c r="H14" s="14">
        <f t="shared" si="4"/>
        <v>0</v>
      </c>
      <c r="I14" s="13">
        <v>78638.060833333337</v>
      </c>
      <c r="J14" s="13">
        <f t="shared" si="5"/>
        <v>7.7252667927245104</v>
      </c>
      <c r="K14" s="13">
        <f t="shared" si="6"/>
        <v>7.7252667927245113</v>
      </c>
      <c r="L14" s="13">
        <f t="shared" si="7"/>
        <v>0</v>
      </c>
      <c r="M14" s="13"/>
      <c r="N14" s="13"/>
      <c r="O14" s="13"/>
      <c r="P14" s="13"/>
      <c r="R14" s="16">
        <f t="shared" si="8"/>
        <v>44743</v>
      </c>
      <c r="S14" s="17"/>
      <c r="T14" s="17"/>
      <c r="U14" s="17">
        <v>600</v>
      </c>
      <c r="V14" s="17">
        <v>900</v>
      </c>
      <c r="W14" s="17">
        <v>900</v>
      </c>
      <c r="X14" s="17">
        <v>900</v>
      </c>
      <c r="Y14" s="17">
        <v>5400</v>
      </c>
      <c r="Z14" s="17">
        <v>5900</v>
      </c>
      <c r="AA14" s="17">
        <v>5900</v>
      </c>
      <c r="AB14" s="17">
        <v>6075</v>
      </c>
      <c r="AC14" s="17">
        <v>6075</v>
      </c>
      <c r="AD14" s="17">
        <v>6075</v>
      </c>
      <c r="AE14" s="17">
        <v>6075</v>
      </c>
      <c r="AF14" s="17">
        <v>6075</v>
      </c>
      <c r="AG14" s="17">
        <v>6075</v>
      </c>
      <c r="AH14" s="17">
        <v>6075</v>
      </c>
      <c r="AI14" s="17">
        <v>6075</v>
      </c>
      <c r="AJ14" s="17">
        <v>6075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2960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2960</v>
      </c>
      <c r="H15" s="14">
        <f t="shared" si="4"/>
        <v>0</v>
      </c>
      <c r="I15" s="13">
        <v>77872.40416666666</v>
      </c>
      <c r="J15" s="13">
        <f t="shared" si="5"/>
        <v>3.8010897848547871</v>
      </c>
      <c r="K15" s="13">
        <f t="shared" si="6"/>
        <v>3.8010897848547871</v>
      </c>
      <c r="L15" s="13">
        <f t="shared" si="7"/>
        <v>0</v>
      </c>
      <c r="M15" s="13"/>
      <c r="N15" s="13"/>
      <c r="O15" s="13"/>
      <c r="P15" s="13"/>
      <c r="R15" s="16">
        <f t="shared" si="8"/>
        <v>44774</v>
      </c>
      <c r="S15" s="17"/>
      <c r="T15" s="17"/>
      <c r="U15" s="17">
        <v>600</v>
      </c>
      <c r="V15" s="17">
        <v>600</v>
      </c>
      <c r="W15" s="17">
        <v>600</v>
      </c>
      <c r="X15" s="17">
        <v>2100</v>
      </c>
      <c r="Y15" s="17">
        <v>2100</v>
      </c>
      <c r="Z15" s="17">
        <v>2100</v>
      </c>
      <c r="AA15" s="17">
        <v>2600</v>
      </c>
      <c r="AB15" s="17">
        <v>2600</v>
      </c>
      <c r="AC15" s="17">
        <v>2960</v>
      </c>
      <c r="AD15" s="17">
        <v>2960</v>
      </c>
      <c r="AE15" s="17">
        <v>2960</v>
      </c>
      <c r="AF15" s="17">
        <v>2960</v>
      </c>
      <c r="AG15" s="17">
        <v>2960</v>
      </c>
      <c r="AH15" s="17">
        <v>2960</v>
      </c>
      <c r="AI15" s="17">
        <v>2960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6760.67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6760.67</v>
      </c>
      <c r="H16" s="14">
        <f t="shared" si="4"/>
        <v>0</v>
      </c>
      <c r="I16" s="13">
        <v>77494.182499999995</v>
      </c>
      <c r="J16" s="13">
        <f t="shared" si="5"/>
        <v>8.7241000316378585</v>
      </c>
      <c r="K16" s="13">
        <f t="shared" si="6"/>
        <v>8.7241000316378585</v>
      </c>
      <c r="L16" s="13">
        <f t="shared" si="7"/>
        <v>0</v>
      </c>
      <c r="M16" s="13"/>
      <c r="N16" s="13"/>
      <c r="O16" s="13"/>
      <c r="P16" s="13"/>
      <c r="R16" s="16">
        <f t="shared" si="8"/>
        <v>44805</v>
      </c>
      <c r="S16" s="17"/>
      <c r="T16" s="17"/>
      <c r="U16" s="17"/>
      <c r="V16" s="17">
        <v>5000</v>
      </c>
      <c r="W16" s="17">
        <v>5259</v>
      </c>
      <c r="X16" s="17">
        <v>5259</v>
      </c>
      <c r="Y16" s="17">
        <v>5259</v>
      </c>
      <c r="Z16" s="17">
        <v>6460.67</v>
      </c>
      <c r="AA16" s="17">
        <v>6460.67</v>
      </c>
      <c r="AB16" s="17">
        <v>6460.67</v>
      </c>
      <c r="AC16" s="17">
        <v>6460.67</v>
      </c>
      <c r="AD16" s="17">
        <v>6460.67</v>
      </c>
      <c r="AE16" s="17">
        <v>6460.67</v>
      </c>
      <c r="AF16" s="17">
        <v>6460.67</v>
      </c>
      <c r="AG16" s="17">
        <v>6760.67</v>
      </c>
      <c r="AH16" s="17">
        <v>6760.67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21650.77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21650.77</v>
      </c>
      <c r="H17" s="14">
        <f t="shared" si="4"/>
        <v>0</v>
      </c>
      <c r="I17" s="13">
        <v>77290.549166666679</v>
      </c>
      <c r="J17" s="13">
        <f t="shared" si="5"/>
        <v>28.012182903905916</v>
      </c>
      <c r="K17" s="13">
        <f t="shared" si="6"/>
        <v>28.01218290390592</v>
      </c>
      <c r="L17" s="13">
        <f t="shared" si="7"/>
        <v>0</v>
      </c>
      <c r="M17" s="13"/>
      <c r="N17" s="13"/>
      <c r="O17" s="13"/>
      <c r="P17" s="13"/>
      <c r="R17" s="16">
        <f t="shared" si="8"/>
        <v>44835</v>
      </c>
      <c r="S17" s="17"/>
      <c r="T17" s="17"/>
      <c r="U17" s="17">
        <v>20000</v>
      </c>
      <c r="V17" s="17">
        <v>20365.77</v>
      </c>
      <c r="W17" s="17">
        <v>20365.77</v>
      </c>
      <c r="X17" s="17">
        <v>20365.77</v>
      </c>
      <c r="Y17" s="17">
        <v>20750.77</v>
      </c>
      <c r="Z17" s="17">
        <v>20750.77</v>
      </c>
      <c r="AA17" s="17">
        <v>20750.77</v>
      </c>
      <c r="AB17" s="17">
        <v>20750.77</v>
      </c>
      <c r="AC17" s="17">
        <v>20750.77</v>
      </c>
      <c r="AD17" s="17">
        <v>20750.77</v>
      </c>
      <c r="AE17" s="17">
        <v>20750.77</v>
      </c>
      <c r="AF17" s="17">
        <v>21650.77</v>
      </c>
      <c r="AG17" s="17">
        <v>21650.77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12492.51</v>
      </c>
      <c r="C18" s="13">
        <f>++'Completion Factors'!J20</f>
        <v>0.99356058203659181</v>
      </c>
      <c r="D18" s="13">
        <f t="shared" si="1"/>
        <v>80.965866356293589</v>
      </c>
      <c r="E18" s="13">
        <f t="shared" si="2"/>
        <v>80.965866356293589</v>
      </c>
      <c r="F18" s="13"/>
      <c r="G18" s="13">
        <f t="shared" si="3"/>
        <v>12573.475866356293</v>
      </c>
      <c r="H18" s="14">
        <f t="shared" si="4"/>
        <v>80.965866356293191</v>
      </c>
      <c r="I18" s="13">
        <v>76862.017500000002</v>
      </c>
      <c r="J18" s="13">
        <f t="shared" si="5"/>
        <v>16.358503556527506</v>
      </c>
      <c r="K18" s="13">
        <f t="shared" si="6"/>
        <v>16.253164314871128</v>
      </c>
      <c r="L18" s="13">
        <f t="shared" si="7"/>
        <v>0.10533924165637742</v>
      </c>
      <c r="M18" s="13"/>
      <c r="N18" s="13"/>
      <c r="O18" s="13"/>
      <c r="P18" s="13"/>
      <c r="R18" s="16">
        <f t="shared" si="8"/>
        <v>44866</v>
      </c>
      <c r="S18" s="17"/>
      <c r="T18" s="17"/>
      <c r="U18" s="17">
        <v>5002.47</v>
      </c>
      <c r="V18" s="17">
        <v>6505.43</v>
      </c>
      <c r="W18" s="17">
        <v>8247.26</v>
      </c>
      <c r="X18" s="17">
        <v>8597.26</v>
      </c>
      <c r="Y18" s="17">
        <v>8657.51</v>
      </c>
      <c r="Z18" s="17">
        <v>12192.51</v>
      </c>
      <c r="AA18" s="17">
        <v>12192.51</v>
      </c>
      <c r="AB18" s="17">
        <v>12192.51</v>
      </c>
      <c r="AC18" s="17">
        <v>12192.51</v>
      </c>
      <c r="AD18" s="17">
        <v>12192.51</v>
      </c>
      <c r="AE18" s="17">
        <v>12492.51</v>
      </c>
      <c r="AF18" s="17">
        <v>12492.51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60170.62</v>
      </c>
      <c r="C19" s="13">
        <f>++'Completion Factors'!J19</f>
        <v>0.97779312743737035</v>
      </c>
      <c r="D19" s="13">
        <f t="shared" si="1"/>
        <v>1366.5480487231225</v>
      </c>
      <c r="E19" s="13">
        <f t="shared" si="2"/>
        <v>1366.5480487231225</v>
      </c>
      <c r="F19" s="13"/>
      <c r="G19" s="13">
        <f t="shared" si="3"/>
        <v>61537.168048723128</v>
      </c>
      <c r="H19" s="14">
        <f t="shared" si="4"/>
        <v>1366.5480487231252</v>
      </c>
      <c r="I19" s="13">
        <v>76284.397500000006</v>
      </c>
      <c r="J19" s="13">
        <f t="shared" si="5"/>
        <v>80.668092120309552</v>
      </c>
      <c r="K19" s="13">
        <f t="shared" si="6"/>
        <v>78.876706078723373</v>
      </c>
      <c r="L19" s="13">
        <f t="shared" si="7"/>
        <v>1.7913860415861791</v>
      </c>
      <c r="M19" s="13">
        <f t="shared" ref="M19:M31" si="9">SUM(G8:G19)/SUM(I8:I19)*100</f>
        <v>21.384569637913632</v>
      </c>
      <c r="N19" s="18"/>
      <c r="O19" s="13"/>
      <c r="P19" s="13"/>
      <c r="R19" s="16">
        <f t="shared" si="8"/>
        <v>44896</v>
      </c>
      <c r="S19" s="17"/>
      <c r="T19" s="17">
        <v>4000</v>
      </c>
      <c r="U19" s="17">
        <v>5400</v>
      </c>
      <c r="V19" s="17">
        <v>6300</v>
      </c>
      <c r="W19" s="17">
        <v>9709.619999999999</v>
      </c>
      <c r="X19" s="17">
        <v>10170.620000000001</v>
      </c>
      <c r="Y19" s="17">
        <v>10170.620000000001</v>
      </c>
      <c r="Z19" s="17">
        <v>60170.62</v>
      </c>
      <c r="AA19" s="17">
        <v>60170.62</v>
      </c>
      <c r="AB19" s="17">
        <v>60170.62</v>
      </c>
      <c r="AC19" s="17">
        <v>60170.62</v>
      </c>
      <c r="AD19" s="17">
        <v>60170.62</v>
      </c>
      <c r="AE19" s="17">
        <v>60170.62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24535.06</v>
      </c>
      <c r="C20" s="13">
        <f>++'Completion Factors'!J18</f>
        <v>0.97487412687643071</v>
      </c>
      <c r="D20" s="13">
        <f t="shared" si="1"/>
        <v>632.35323170834147</v>
      </c>
      <c r="E20" s="13">
        <f t="shared" si="2"/>
        <v>632.35323170834147</v>
      </c>
      <c r="F20" s="13"/>
      <c r="G20" s="13">
        <f t="shared" si="3"/>
        <v>25167.413231708342</v>
      </c>
      <c r="H20" s="14">
        <f t="shared" si="4"/>
        <v>632.3532317083409</v>
      </c>
      <c r="I20" s="13">
        <v>74977.984166666676</v>
      </c>
      <c r="J20" s="13">
        <f t="shared" si="5"/>
        <v>33.566404207086087</v>
      </c>
      <c r="K20" s="13">
        <f t="shared" si="6"/>
        <v>32.723018993764406</v>
      </c>
      <c r="L20" s="13">
        <f t="shared" si="7"/>
        <v>0.8433852133216817</v>
      </c>
      <c r="M20" s="13">
        <f t="shared" si="9"/>
        <v>23.939855459567713</v>
      </c>
      <c r="N20" s="18">
        <f t="shared" ref="N20:N31" si="10">J20/J8</f>
        <v>10.222265062931442</v>
      </c>
      <c r="O20" s="18">
        <f t="shared" ref="O20:O31" si="11">I20/I8</f>
        <v>0.91499367726600811</v>
      </c>
      <c r="P20" s="13"/>
      <c r="R20" s="16">
        <f t="shared" si="8"/>
        <v>44927</v>
      </c>
      <c r="S20" s="17"/>
      <c r="T20" s="17"/>
      <c r="U20" s="17">
        <v>1125</v>
      </c>
      <c r="V20" s="17">
        <v>1275.22</v>
      </c>
      <c r="W20" s="17">
        <v>22760.06</v>
      </c>
      <c r="X20" s="17">
        <v>23035.06</v>
      </c>
      <c r="Y20" s="17">
        <v>23035.06</v>
      </c>
      <c r="Z20" s="17">
        <v>23035.06</v>
      </c>
      <c r="AA20" s="17">
        <v>23035.06</v>
      </c>
      <c r="AB20" s="17">
        <v>23035.06</v>
      </c>
      <c r="AC20" s="17">
        <v>24535.06</v>
      </c>
      <c r="AD20" s="17">
        <v>24535.06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3316</v>
      </c>
      <c r="C21" s="13">
        <f>++'Completion Factors'!J17</f>
        <v>0.97487412687643071</v>
      </c>
      <c r="D21" s="13">
        <f t="shared" si="1"/>
        <v>85.464772303180027</v>
      </c>
      <c r="E21" s="13">
        <f t="shared" si="2"/>
        <v>85.464772303180027</v>
      </c>
      <c r="F21" s="13"/>
      <c r="G21" s="13">
        <f t="shared" si="3"/>
        <v>3401.4647723031799</v>
      </c>
      <c r="H21" s="14">
        <f t="shared" si="4"/>
        <v>85.464772303179871</v>
      </c>
      <c r="I21" s="13">
        <v>74528.827499999999</v>
      </c>
      <c r="J21" s="13">
        <f t="shared" si="5"/>
        <v>4.5639585196790868</v>
      </c>
      <c r="K21" s="13">
        <f t="shared" si="6"/>
        <v>4.4492850769723971</v>
      </c>
      <c r="L21" s="13">
        <f t="shared" si="7"/>
        <v>0.11467344270668978</v>
      </c>
      <c r="M21" s="13">
        <f t="shared" si="9"/>
        <v>24.167700936994983</v>
      </c>
      <c r="N21" s="18">
        <f t="shared" si="10"/>
        <v>1.3262153364284852</v>
      </c>
      <c r="O21" s="18">
        <f t="shared" si="11"/>
        <v>0.92235765528366831</v>
      </c>
      <c r="P21" s="13"/>
      <c r="R21" s="16">
        <f t="shared" si="8"/>
        <v>44958</v>
      </c>
      <c r="S21" s="17"/>
      <c r="T21" s="17"/>
      <c r="U21" s="17"/>
      <c r="V21" s="17">
        <v>941</v>
      </c>
      <c r="W21" s="17">
        <v>1616</v>
      </c>
      <c r="X21" s="17">
        <v>1616</v>
      </c>
      <c r="Y21" s="17">
        <v>1616</v>
      </c>
      <c r="Z21" s="17">
        <v>1616</v>
      </c>
      <c r="AA21" s="17">
        <v>1616</v>
      </c>
      <c r="AB21" s="17">
        <v>3316</v>
      </c>
      <c r="AC21" s="17">
        <v>3316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32040</v>
      </c>
      <c r="C22" s="13">
        <f>++'Completion Factors'!J16</f>
        <v>0.96079754136637485</v>
      </c>
      <c r="D22" s="13">
        <f t="shared" si="1"/>
        <v>1307.2959916561526</v>
      </c>
      <c r="E22" s="13">
        <f t="shared" si="2"/>
        <v>1307.2959916561526</v>
      </c>
      <c r="F22" s="13"/>
      <c r="G22" s="13">
        <f t="shared" si="3"/>
        <v>33347.295991656152</v>
      </c>
      <c r="H22" s="14">
        <f t="shared" si="4"/>
        <v>1307.2959916561522</v>
      </c>
      <c r="I22" s="13">
        <v>73976.997499999998</v>
      </c>
      <c r="J22" s="13">
        <f t="shared" si="5"/>
        <v>45.07792573178731</v>
      </c>
      <c r="K22" s="13">
        <f t="shared" si="6"/>
        <v>43.310760212997288</v>
      </c>
      <c r="L22" s="13">
        <f t="shared" si="7"/>
        <v>1.7671655187900228</v>
      </c>
      <c r="M22" s="13">
        <f t="shared" si="9"/>
        <v>26.203463460229269</v>
      </c>
      <c r="N22" s="18">
        <f t="shared" si="10"/>
        <v>2.2595877070808883</v>
      </c>
      <c r="O22" s="18">
        <f t="shared" si="11"/>
        <v>0.9247031639244131</v>
      </c>
      <c r="P22" s="13"/>
      <c r="R22" s="16">
        <f t="shared" si="8"/>
        <v>44986</v>
      </c>
      <c r="S22" s="17"/>
      <c r="T22" s="17"/>
      <c r="U22" s="17">
        <v>2780</v>
      </c>
      <c r="V22" s="17">
        <v>8460</v>
      </c>
      <c r="W22" s="17">
        <v>8460</v>
      </c>
      <c r="X22" s="17">
        <v>8460</v>
      </c>
      <c r="Y22" s="17">
        <v>25540</v>
      </c>
      <c r="Z22" s="17">
        <v>30540</v>
      </c>
      <c r="AA22" s="17">
        <v>32040</v>
      </c>
      <c r="AB22" s="17">
        <v>32040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>
        <v>12850</v>
      </c>
      <c r="C23" s="13">
        <f>++'Completion Factors'!J15</f>
        <v>0.94123471350227539</v>
      </c>
      <c r="D23" s="13">
        <f t="shared" si="1"/>
        <v>802.2801546342838</v>
      </c>
      <c r="E23" s="13">
        <f t="shared" si="2"/>
        <v>802.2801546342838</v>
      </c>
      <c r="F23" s="13"/>
      <c r="G23" s="13">
        <f t="shared" si="3"/>
        <v>13652.280154634283</v>
      </c>
      <c r="H23" s="14">
        <f t="shared" si="4"/>
        <v>802.28015463428346</v>
      </c>
      <c r="I23" s="13">
        <v>73669.02916666666</v>
      </c>
      <c r="J23" s="13">
        <f t="shared" si="5"/>
        <v>18.531912676285938</v>
      </c>
      <c r="K23" s="13">
        <f t="shared" si="6"/>
        <v>17.44287951851318</v>
      </c>
      <c r="L23" s="13">
        <f t="shared" si="7"/>
        <v>1.0890331577727572</v>
      </c>
      <c r="M23" s="13">
        <f t="shared" si="9"/>
        <v>26.168600034347715</v>
      </c>
      <c r="N23" s="18">
        <f t="shared" si="10"/>
        <v>0.95042863011606149</v>
      </c>
      <c r="O23" s="18">
        <f t="shared" si="11"/>
        <v>0.92657978463957746</v>
      </c>
      <c r="P23" s="13"/>
      <c r="R23" s="16">
        <f t="shared" si="8"/>
        <v>45017</v>
      </c>
      <c r="S23" s="17"/>
      <c r="T23" s="17">
        <v>10000</v>
      </c>
      <c r="U23" s="17">
        <v>12000</v>
      </c>
      <c r="V23" s="17">
        <v>12850</v>
      </c>
      <c r="W23" s="17">
        <v>12850</v>
      </c>
      <c r="X23" s="17">
        <v>12850</v>
      </c>
      <c r="Y23" s="17">
        <v>12850</v>
      </c>
      <c r="Z23" s="17">
        <v>12850</v>
      </c>
      <c r="AA23" s="17">
        <v>12850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>
        <v>10558</v>
      </c>
      <c r="C24" s="13">
        <f>++'Completion Factors'!J14</f>
        <v>0.92074696963299785</v>
      </c>
      <c r="D24" s="13">
        <f t="shared" si="1"/>
        <v>908.77681079779393</v>
      </c>
      <c r="E24" s="13">
        <f t="shared" si="2"/>
        <v>908.77681079779393</v>
      </c>
      <c r="F24" s="19">
        <v>0</v>
      </c>
      <c r="G24" s="13">
        <f t="shared" si="3"/>
        <v>11466.776810797794</v>
      </c>
      <c r="H24" s="14">
        <f t="shared" si="4"/>
        <v>908.77681079779359</v>
      </c>
      <c r="I24" s="13">
        <v>73100.85583333332</v>
      </c>
      <c r="J24" s="13">
        <f t="shared" si="5"/>
        <v>15.686241535860443</v>
      </c>
      <c r="K24" s="13">
        <f t="shared" si="6"/>
        <v>14.443059359074766</v>
      </c>
      <c r="L24" s="13">
        <f t="shared" si="7"/>
        <v>1.2431821767856768</v>
      </c>
      <c r="M24" s="13">
        <f t="shared" si="9"/>
        <v>26.724382668674036</v>
      </c>
      <c r="N24" s="18">
        <f t="shared" si="10"/>
        <v>1.5558705287364019</v>
      </c>
      <c r="O24" s="18">
        <f t="shared" si="11"/>
        <v>0.92298147514113371</v>
      </c>
      <c r="P24" s="13"/>
      <c r="R24" s="16">
        <f t="shared" si="8"/>
        <v>45047</v>
      </c>
      <c r="S24" s="17"/>
      <c r="T24" s="17"/>
      <c r="U24" s="17">
        <v>6668</v>
      </c>
      <c r="V24" s="17">
        <v>6818</v>
      </c>
      <c r="W24" s="17">
        <v>10558</v>
      </c>
      <c r="X24" s="17">
        <v>10558</v>
      </c>
      <c r="Y24" s="17">
        <v>10558</v>
      </c>
      <c r="Z24" s="17">
        <v>10558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29595</v>
      </c>
      <c r="C25" s="13">
        <f>++'Completion Factors'!J13</f>
        <v>0.67193722111160892</v>
      </c>
      <c r="D25" s="13">
        <f t="shared" si="1"/>
        <v>14449.293231799198</v>
      </c>
      <c r="E25" s="13">
        <f t="shared" si="2"/>
        <v>14449.293231799198</v>
      </c>
      <c r="F25" s="19">
        <v>0</v>
      </c>
      <c r="G25" s="13">
        <f t="shared" si="3"/>
        <v>44044.293231799194</v>
      </c>
      <c r="H25" s="14">
        <f t="shared" si="4"/>
        <v>14449.293231799194</v>
      </c>
      <c r="I25" s="13">
        <v>72660.900833333333</v>
      </c>
      <c r="J25" s="13">
        <f t="shared" si="5"/>
        <v>60.616222379111747</v>
      </c>
      <c r="K25" s="13">
        <f t="shared" si="6"/>
        <v>40.730296019703673</v>
      </c>
      <c r="L25" s="13">
        <f t="shared" si="7"/>
        <v>19.885926359408074</v>
      </c>
      <c r="M25" s="13">
        <f t="shared" si="9"/>
        <v>26.741053439128031</v>
      </c>
      <c r="N25" s="18">
        <f t="shared" si="10"/>
        <v>1.0502954712252823</v>
      </c>
      <c r="O25" s="18">
        <f t="shared" si="11"/>
        <v>0.92000423277734644</v>
      </c>
      <c r="P25" s="13"/>
      <c r="R25" s="16">
        <f t="shared" si="8"/>
        <v>45078</v>
      </c>
      <c r="S25" s="17"/>
      <c r="T25" s="17">
        <v>750</v>
      </c>
      <c r="U25" s="17">
        <v>16850</v>
      </c>
      <c r="V25" s="17">
        <v>16850</v>
      </c>
      <c r="W25" s="17">
        <v>16850</v>
      </c>
      <c r="X25" s="17">
        <v>29595</v>
      </c>
      <c r="Y25" s="17">
        <v>29595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>
        <v>18655</v>
      </c>
      <c r="C26" s="13">
        <f>++'Completion Factors'!J12</f>
        <v>0.60211201713074425</v>
      </c>
      <c r="D26" s="13">
        <f t="shared" si="1"/>
        <v>12327.607005415744</v>
      </c>
      <c r="E26" s="13">
        <f t="shared" si="2"/>
        <v>12327.607005415744</v>
      </c>
      <c r="F26" s="19">
        <v>0</v>
      </c>
      <c r="G26" s="13">
        <f t="shared" si="3"/>
        <v>30982.607005415746</v>
      </c>
      <c r="H26" s="14">
        <f t="shared" si="4"/>
        <v>12327.607005415746</v>
      </c>
      <c r="I26" s="13">
        <v>71981.799166666664</v>
      </c>
      <c r="J26" s="13">
        <f t="shared" si="5"/>
        <v>43.042279248506439</v>
      </c>
      <c r="K26" s="13">
        <f t="shared" si="6"/>
        <v>25.916273580222981</v>
      </c>
      <c r="L26" s="13">
        <f t="shared" si="7"/>
        <v>17.126005668283458</v>
      </c>
      <c r="M26" s="13">
        <f t="shared" si="9"/>
        <v>29.704033690530984</v>
      </c>
      <c r="N26" s="18">
        <f t="shared" si="10"/>
        <v>5.5716236608220093</v>
      </c>
      <c r="O26" s="18">
        <f t="shared" si="11"/>
        <v>0.91535572474537419</v>
      </c>
      <c r="P26" s="13"/>
      <c r="R26" s="16">
        <f t="shared" si="8"/>
        <v>45108</v>
      </c>
      <c r="S26" s="17"/>
      <c r="T26" s="17">
        <v>10775</v>
      </c>
      <c r="U26" s="17">
        <v>10775</v>
      </c>
      <c r="V26" s="17">
        <v>18415</v>
      </c>
      <c r="W26" s="17">
        <v>18655</v>
      </c>
      <c r="X26" s="17">
        <v>18655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27958</v>
      </c>
      <c r="C27" s="13">
        <f>++'Completion Factors'!J11</f>
        <v>0.49395620942016299</v>
      </c>
      <c r="D27" s="13">
        <f t="shared" si="1"/>
        <v>28642.159015753372</v>
      </c>
      <c r="E27" s="13">
        <f t="shared" si="2"/>
        <v>28642.159015753372</v>
      </c>
      <c r="F27" s="19">
        <v>0</v>
      </c>
      <c r="G27" s="13">
        <f t="shared" si="3"/>
        <v>56600.159015753372</v>
      </c>
      <c r="H27" s="14">
        <f t="shared" si="4"/>
        <v>28642.159015753372</v>
      </c>
      <c r="I27" s="13">
        <v>71135.608333333323</v>
      </c>
      <c r="J27" s="13">
        <f t="shared" si="5"/>
        <v>79.566563556371804</v>
      </c>
      <c r="K27" s="13">
        <f t="shared" si="6"/>
        <v>39.302398130893899</v>
      </c>
      <c r="L27" s="13">
        <f t="shared" si="7"/>
        <v>40.264165425477906</v>
      </c>
      <c r="M27" s="13">
        <f t="shared" si="9"/>
        <v>35.928144737123517</v>
      </c>
      <c r="N27" s="18">
        <f t="shared" si="10"/>
        <v>20.93256620072485</v>
      </c>
      <c r="O27" s="18">
        <f t="shared" si="11"/>
        <v>0.9134893046461634</v>
      </c>
      <c r="P27" s="13"/>
      <c r="R27" s="16">
        <f t="shared" si="8"/>
        <v>45139</v>
      </c>
      <c r="S27" s="17">
        <v>10000</v>
      </c>
      <c r="T27" s="17">
        <v>10575</v>
      </c>
      <c r="U27" s="17">
        <v>11475</v>
      </c>
      <c r="V27" s="17">
        <v>17175</v>
      </c>
      <c r="W27" s="17">
        <v>27958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3600</v>
      </c>
      <c r="C28" s="13">
        <f>++'Completion Factors'!J10</f>
        <v>0.41378625775704131</v>
      </c>
      <c r="D28" s="13">
        <f t="shared" si="1"/>
        <v>5100.1439330393987</v>
      </c>
      <c r="E28" s="13">
        <f t="shared" si="2"/>
        <v>5100.1439330393987</v>
      </c>
      <c r="F28" s="19">
        <v>0</v>
      </c>
      <c r="G28" s="13">
        <f t="shared" si="3"/>
        <v>8700.1439330393987</v>
      </c>
      <c r="H28" s="14">
        <f t="shared" si="4"/>
        <v>5100.1439330393987</v>
      </c>
      <c r="I28" s="13">
        <v>70269.654999999999</v>
      </c>
      <c r="J28" s="13">
        <f t="shared" si="5"/>
        <v>12.381082464456954</v>
      </c>
      <c r="K28" s="13">
        <f t="shared" si="6"/>
        <v>5.1231217799489688</v>
      </c>
      <c r="L28" s="13">
        <f t="shared" si="7"/>
        <v>7.2579606845079851</v>
      </c>
      <c r="M28" s="13">
        <f t="shared" si="9"/>
        <v>36.43958210085183</v>
      </c>
      <c r="N28" s="18">
        <f t="shared" si="10"/>
        <v>1.4191816255610419</v>
      </c>
      <c r="O28" s="18">
        <f t="shared" si="11"/>
        <v>0.90677329230487724</v>
      </c>
      <c r="P28" s="20"/>
      <c r="R28" s="16">
        <f t="shared" si="8"/>
        <v>45170</v>
      </c>
      <c r="S28" s="17"/>
      <c r="T28" s="17"/>
      <c r="U28" s="17">
        <v>3600</v>
      </c>
      <c r="V28" s="17">
        <v>3600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/>
      <c r="C29" s="13">
        <f>++'Completion Factors'!J9</f>
        <v>0.30758898184204508</v>
      </c>
      <c r="D29" s="13">
        <f t="shared" si="1"/>
        <v>0</v>
      </c>
      <c r="E29" s="13">
        <f t="shared" si="2"/>
        <v>0</v>
      </c>
      <c r="F29" s="13">
        <f>ROUND(+I29*J29/100,0)-D29-B29</f>
        <v>27900</v>
      </c>
      <c r="G29" s="13">
        <f t="shared" si="3"/>
        <v>27900</v>
      </c>
      <c r="H29" s="14">
        <f t="shared" si="4"/>
        <v>27900</v>
      </c>
      <c r="I29" s="13">
        <v>69750.661666666667</v>
      </c>
      <c r="J29" s="19">
        <v>40</v>
      </c>
      <c r="K29" s="13">
        <f t="shared" si="6"/>
        <v>0</v>
      </c>
      <c r="L29" s="13">
        <f t="shared" si="7"/>
        <v>40</v>
      </c>
      <c r="M29" s="13">
        <f t="shared" si="9"/>
        <v>37.462869913521594</v>
      </c>
      <c r="N29" s="18">
        <f t="shared" si="10"/>
        <v>1.4279501221742539</v>
      </c>
      <c r="O29" s="18">
        <f t="shared" si="11"/>
        <v>0.9024474844428747</v>
      </c>
      <c r="P29" s="13"/>
      <c r="R29" s="16">
        <f t="shared" si="8"/>
        <v>45200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/>
      <c r="C30" s="13">
        <f>++'Completion Factors'!J8</f>
        <v>0.21001961393254021</v>
      </c>
      <c r="D30" s="13">
        <f t="shared" si="1"/>
        <v>0</v>
      </c>
      <c r="E30" s="13">
        <f t="shared" si="2"/>
        <v>0</v>
      </c>
      <c r="F30" s="13">
        <f>ROUND(+I30*J30/100,0)-D30-B30</f>
        <v>27805</v>
      </c>
      <c r="G30" s="13">
        <f t="shared" si="3"/>
        <v>27805</v>
      </c>
      <c r="H30" s="14">
        <f t="shared" si="4"/>
        <v>27805</v>
      </c>
      <c r="I30" s="13">
        <v>69511.603333333333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39.525751703671425</v>
      </c>
      <c r="N30" s="18">
        <f t="shared" si="10"/>
        <v>2.4452114376952818</v>
      </c>
      <c r="O30" s="18">
        <f t="shared" si="11"/>
        <v>0.90436870634228839</v>
      </c>
      <c r="P30" s="13"/>
      <c r="R30" s="16">
        <f t="shared" si="8"/>
        <v>45231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/>
      <c r="C31" s="13">
        <f>+'Completion Factors'!J7</f>
        <v>0.20222811452295089</v>
      </c>
      <c r="D31" s="13">
        <f t="shared" si="1"/>
        <v>0</v>
      </c>
      <c r="E31" s="13">
        <f t="shared" si="2"/>
        <v>0</v>
      </c>
      <c r="F31" s="13">
        <f>ROUND(+I31*J31/100,0)-D31-B31</f>
        <v>27601</v>
      </c>
      <c r="G31" s="13">
        <f t="shared" si="3"/>
        <v>27601</v>
      </c>
      <c r="H31" s="14">
        <f t="shared" si="4"/>
        <v>27601</v>
      </c>
      <c r="I31" s="13">
        <v>69002.143333333326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35.933452216594006</v>
      </c>
      <c r="N31" s="18">
        <f t="shared" si="10"/>
        <v>0.49585900631371604</v>
      </c>
      <c r="O31" s="18">
        <f t="shared" si="11"/>
        <v>0.9045380915977389</v>
      </c>
      <c r="P31" s="13"/>
      <c r="R31" s="16">
        <f t="shared" si="8"/>
        <v>45261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149008.88806218689</v>
      </c>
      <c r="I33" s="13"/>
      <c r="J33" s="22">
        <f>SUM(G20:G31)/SUM(I20:I31)</f>
        <v>0.35933452216594003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160184.55466685089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