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Process Results_12.2023\"/>
    </mc:Choice>
  </mc:AlternateContent>
  <xr:revisionPtr revIDLastSave="0" documentId="8_{F4741E2E-6D2B-45E1-962B-DD1283E3BB84}" xr6:coauthVersionLast="47" xr6:coauthVersionMax="47" xr10:uidLastSave="{00000000-0000-0000-0000-000000000000}"/>
  <bookViews>
    <workbookView xWindow="-110" yWindow="-110" windowWidth="19420" windowHeight="11620" activeTab="2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iterate="1" iterateCount="1" calcOnSave="0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<sst xmlns="http://schemas.openxmlformats.org/spreadsheetml/2006/main" count="137" uniqueCount="65">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</sst>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9.6752900882638451E-2</c:v>
                </c:pt>
                <c:pt idx="1">
                  <c:v>0.28080083480882589</c:v>
                </c:pt>
                <c:pt idx="2">
                  <c:v>0.52400506524595214</c:v>
                </c:pt>
                <c:pt idx="3">
                  <c:v>0.62221497119262592</c:v>
                </c:pt>
                <c:pt idx="4">
                  <c:v>0.7268631787286276</c:v>
                </c:pt>
                <c:pt idx="5">
                  <c:v>0.86884239488522608</c:v>
                </c:pt>
                <c:pt idx="6">
                  <c:v>0.89556441894693184</c:v>
                </c:pt>
                <c:pt idx="7">
                  <c:v>0.9216312466751071</c:v>
                </c:pt>
                <c:pt idx="8">
                  <c:v>0.93437199560622242</c:v>
                </c:pt>
                <c:pt idx="9">
                  <c:v>0.94137209695185431</c:v>
                </c:pt>
                <c:pt idx="10">
                  <c:v>0.95296962825315401</c:v>
                </c:pt>
                <c:pt idx="11">
                  <c:v>0.97374994515662361</c:v>
                </c:pt>
                <c:pt idx="12">
                  <c:v>0.98581673781831924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38-4399-A5CC-AF4CA5B6DE2B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0.1037620025576841</c:v>
                </c:pt>
                <c:pt idx="1">
                  <c:v>0.33560135021406862</c:v>
                </c:pt>
                <c:pt idx="2">
                  <c:v>0.51519860454044741</c:v>
                </c:pt>
                <c:pt idx="3">
                  <c:v>0.63016500308115053</c:v>
                </c:pt>
                <c:pt idx="4">
                  <c:v>0.74686822316869328</c:v>
                </c:pt>
                <c:pt idx="5">
                  <c:v>0.87711799470124374</c:v>
                </c:pt>
                <c:pt idx="6">
                  <c:v>0.89655838036253155</c:v>
                </c:pt>
                <c:pt idx="7">
                  <c:v>0.92734872362637633</c:v>
                </c:pt>
                <c:pt idx="8">
                  <c:v>0.92734872362637633</c:v>
                </c:pt>
                <c:pt idx="9">
                  <c:v>0.9361803259520024</c:v>
                </c:pt>
                <c:pt idx="10">
                  <c:v>0.95032774670361553</c:v>
                </c:pt>
                <c:pt idx="11">
                  <c:v>0.97374994515662361</c:v>
                </c:pt>
                <c:pt idx="12">
                  <c:v>0.98581673781831924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38-4399-A5CC-AF4CA5B6DE2B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7.871620608681501E-2</c:v>
                </c:pt>
                <c:pt idx="1">
                  <c:v>0.31643131601067931</c:v>
                </c:pt>
                <c:pt idx="2">
                  <c:v>0.42665782831101418</c:v>
                </c:pt>
                <c:pt idx="3">
                  <c:v>0.48168959046063192</c:v>
                </c:pt>
                <c:pt idx="4">
                  <c:v>0.58705921065107192</c:v>
                </c:pt>
                <c:pt idx="5">
                  <c:v>0.8210040017940694</c:v>
                </c:pt>
                <c:pt idx="6">
                  <c:v>0.86586456008061952</c:v>
                </c:pt>
                <c:pt idx="7">
                  <c:v>0.90641611842115244</c:v>
                </c:pt>
                <c:pt idx="8">
                  <c:v>0.90641611842115244</c:v>
                </c:pt>
                <c:pt idx="9">
                  <c:v>0.92089032694226713</c:v>
                </c:pt>
                <c:pt idx="10">
                  <c:v>0.92089032694226713</c:v>
                </c:pt>
                <c:pt idx="11">
                  <c:v>0.95811490541566824</c:v>
                </c:pt>
                <c:pt idx="12">
                  <c:v>0.97797172192905335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38-4399-A5CC-AF4CA5B6DE2B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5.0781506585712129E-2</c:v>
                </c:pt>
                <c:pt idx="1">
                  <c:v>0.430991761022326</c:v>
                </c:pt>
                <c:pt idx="2">
                  <c:v>0.59378867620674058</c:v>
                </c:pt>
                <c:pt idx="3">
                  <c:v>0.63174318407480645</c:v>
                </c:pt>
                <c:pt idx="4">
                  <c:v>0.73720709131757578</c:v>
                </c:pt>
                <c:pt idx="5">
                  <c:v>0.88947960989486197</c:v>
                </c:pt>
                <c:pt idx="6">
                  <c:v>0.88947960989486197</c:v>
                </c:pt>
                <c:pt idx="7">
                  <c:v>0.88947960989486197</c:v>
                </c:pt>
                <c:pt idx="8">
                  <c:v>0.88947960989486197</c:v>
                </c:pt>
                <c:pt idx="9">
                  <c:v>0.93474462316785478</c:v>
                </c:pt>
                <c:pt idx="10">
                  <c:v>0.93474462316785478</c:v>
                </c:pt>
                <c:pt idx="11">
                  <c:v>0.99288481361160963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38-4399-A5CC-AF4CA5B6DE2B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1.485437951629304E-2</c:v>
                </c:pt>
                <c:pt idx="1">
                  <c:v>0.10070913172652531</c:v>
                </c:pt>
                <c:pt idx="2">
                  <c:v>0.38832932601547931</c:v>
                </c:pt>
                <c:pt idx="3">
                  <c:v>0.50807087621600711</c:v>
                </c:pt>
                <c:pt idx="4">
                  <c:v>0.62793233634907719</c:v>
                </c:pt>
                <c:pt idx="5">
                  <c:v>0.85077305558877558</c:v>
                </c:pt>
                <c:pt idx="6">
                  <c:v>0.89573890665427691</c:v>
                </c:pt>
                <c:pt idx="7">
                  <c:v>0.91828477502429684</c:v>
                </c:pt>
                <c:pt idx="8">
                  <c:v>0.92738253514210411</c:v>
                </c:pt>
                <c:pt idx="9">
                  <c:v>0.93410451891600488</c:v>
                </c:pt>
                <c:pt idx="10">
                  <c:v>0.96027204060131899</c:v>
                </c:pt>
                <c:pt idx="11">
                  <c:v>0.97566465849742445</c:v>
                </c:pt>
                <c:pt idx="12">
                  <c:v>0.98680484600788221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38-4399-A5CC-AF4CA5B6DE2B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5.3047674146028782E-2</c:v>
                </c:pt>
                <c:pt idx="1">
                  <c:v>0.23630574222220441</c:v>
                </c:pt>
                <c:pt idx="2">
                  <c:v>0.35045151803497038</c:v>
                </c:pt>
                <c:pt idx="3">
                  <c:v>0.51242949107212943</c:v>
                </c:pt>
                <c:pt idx="4">
                  <c:v>0.63394875780720095</c:v>
                </c:pt>
                <c:pt idx="5">
                  <c:v>0.83968776743724405</c:v>
                </c:pt>
                <c:pt idx="6">
                  <c:v>0.89158327991201947</c:v>
                </c:pt>
                <c:pt idx="7">
                  <c:v>0.92032186245832448</c:v>
                </c:pt>
                <c:pt idx="8">
                  <c:v>0.92032186245832448</c:v>
                </c:pt>
                <c:pt idx="9">
                  <c:v>0.92866036948183506</c:v>
                </c:pt>
                <c:pt idx="10">
                  <c:v>0.95901121692489488</c:v>
                </c:pt>
                <c:pt idx="11">
                  <c:v>0.97566465849742445</c:v>
                </c:pt>
                <c:pt idx="12">
                  <c:v>0.98680484600788221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38-4399-A5CC-AF4CA5B6DE2B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3.4484056239305227E-2</c:v>
                </c:pt>
                <c:pt idx="1">
                  <c:v>0.19310957769693221</c:v>
                </c:pt>
                <c:pt idx="2">
                  <c:v>0.26186641421336759</c:v>
                </c:pt>
                <c:pt idx="3">
                  <c:v>0.40649100079827682</c:v>
                </c:pt>
                <c:pt idx="4">
                  <c:v>0.49851396885754617</c:v>
                </c:pt>
                <c:pt idx="5">
                  <c:v>0.78782260453723685</c:v>
                </c:pt>
                <c:pt idx="6">
                  <c:v>0.87713098345741769</c:v>
                </c:pt>
                <c:pt idx="7">
                  <c:v>0.9058353146648449</c:v>
                </c:pt>
                <c:pt idx="8">
                  <c:v>0.9058353146648449</c:v>
                </c:pt>
                <c:pt idx="9">
                  <c:v>0.92224982015817503</c:v>
                </c:pt>
                <c:pt idx="10">
                  <c:v>0.92224982015817503</c:v>
                </c:pt>
                <c:pt idx="11">
                  <c:v>0.95427996375655333</c:v>
                </c:pt>
                <c:pt idx="12">
                  <c:v>0.97607199576495496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38-4399-A5CC-AF4CA5B6DE2B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4.258324402551799E-2</c:v>
                </c:pt>
                <c:pt idx="1">
                  <c:v>0.36141163519093478</c:v>
                </c:pt>
                <c:pt idx="2">
                  <c:v>0.49853716721299779</c:v>
                </c:pt>
                <c:pt idx="3">
                  <c:v>0.52979309187695189</c:v>
                </c:pt>
                <c:pt idx="4">
                  <c:v>0.59283197117574071</c:v>
                </c:pt>
                <c:pt idx="5">
                  <c:v>0.90699874574454131</c:v>
                </c:pt>
                <c:pt idx="6">
                  <c:v>0.90699874574454131</c:v>
                </c:pt>
                <c:pt idx="7">
                  <c:v>0.90699874574454131</c:v>
                </c:pt>
                <c:pt idx="8">
                  <c:v>0.90699874574454131</c:v>
                </c:pt>
                <c:pt idx="9">
                  <c:v>0.93986992145041592</c:v>
                </c:pt>
                <c:pt idx="10">
                  <c:v>0.93986992145041592</c:v>
                </c:pt>
                <c:pt idx="11">
                  <c:v>0.99287901708297965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738-4399-A5CC-AF4CA5B6DE2B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6.1735878654602692E-2</c:v>
                </c:pt>
                <c:pt idx="1">
                  <c:v>0.36493197579991887</c:v>
                </c:pt>
                <c:pt idx="2">
                  <c:v>0.49653673356599159</c:v>
                </c:pt>
                <c:pt idx="3">
                  <c:v>0.54660527797065261</c:v>
                </c:pt>
                <c:pt idx="4">
                  <c:v>0.65362112208381939</c:v>
                </c:pt>
                <c:pt idx="5">
                  <c:v>0.85387116748443381</c:v>
                </c:pt>
                <c:pt idx="6">
                  <c:v>0.87751323563293382</c:v>
                </c:pt>
                <c:pt idx="7">
                  <c:v>0.89786800280622103</c:v>
                </c:pt>
                <c:pt idx="8">
                  <c:v>0.89786800280622103</c:v>
                </c:pt>
                <c:pt idx="9">
                  <c:v>0.92776575649805304</c:v>
                </c:pt>
                <c:pt idx="10">
                  <c:v>0.92776575649805304</c:v>
                </c:pt>
                <c:pt idx="11">
                  <c:v>0.97519003206872346</c:v>
                </c:pt>
                <c:pt idx="12">
                  <c:v>0.98886319868644867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738-4399-A5CC-AF4CA5B6D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2.9022471910112362</c:v>
                </c:pt>
                <c:pt idx="1">
                  <c:v>1.86610935684256</c:v>
                </c:pt>
                <c:pt idx="2">
                  <c:v>1.1874216729194731</c:v>
                </c:pt>
                <c:pt idx="3">
                  <c:v>1.1681865792065691</c:v>
                </c:pt>
                <c:pt idx="4">
                  <c:v>1.19533141905047</c:v>
                </c:pt>
                <c:pt idx="5">
                  <c:v>1.0307558933806811</c:v>
                </c:pt>
                <c:pt idx="6">
                  <c:v>1.029106591526745</c:v>
                </c:pt>
                <c:pt idx="7">
                  <c:v>1.0138241286600029</c:v>
                </c:pt>
                <c:pt idx="8">
                  <c:v>1.007491771348616</c:v>
                </c:pt>
                <c:pt idx="9">
                  <c:v>1.012319816296714</c:v>
                </c:pt>
                <c:pt idx="10">
                  <c:v>1.0218058543393049</c:v>
                </c:pt>
                <c:pt idx="11">
                  <c:v>1.012392085588004</c:v>
                </c:pt>
                <c:pt idx="12">
                  <c:v>1.0143873213322281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C1-404A-8A9C-FC66FB177B04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3.234337637494022</c:v>
                </c:pt>
                <c:pt idx="1">
                  <c:v>1.5351505713901921</c:v>
                </c:pt>
                <c:pt idx="2">
                  <c:v>1.223149669908854</c:v>
                </c:pt>
                <c:pt idx="3">
                  <c:v>1.1851947022080409</c:v>
                </c:pt>
                <c:pt idx="4">
                  <c:v>1.174394581924971</c:v>
                </c:pt>
                <c:pt idx="5">
                  <c:v>1.0221639343608599</c:v>
                </c:pt>
                <c:pt idx="6">
                  <c:v>1.0343428202092031</c:v>
                </c:pt>
                <c:pt idx="7">
                  <c:v>1</c:v>
                </c:pt>
                <c:pt idx="8">
                  <c:v>1.009523496502039</c:v>
                </c:pt>
                <c:pt idx="9">
                  <c:v>1.015111854371888</c:v>
                </c:pt>
                <c:pt idx="10">
                  <c:v>1.024646442802762</c:v>
                </c:pt>
                <c:pt idx="11">
                  <c:v>1.012392085588004</c:v>
                </c:pt>
                <c:pt idx="12">
                  <c:v>1.0143873213322281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C1-404A-8A9C-FC66FB177B04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4.0199004975124382</c:v>
                </c:pt>
                <c:pt idx="1">
                  <c:v>1.3483426156740279</c:v>
                </c:pt>
                <c:pt idx="2">
                  <c:v>1.1289833644151539</c:v>
                </c:pt>
                <c:pt idx="3">
                  <c:v>1.218750046247993</c:v>
                </c:pt>
                <c:pt idx="4">
                  <c:v>1.398502888462551</c:v>
                </c:pt>
                <c:pt idx="5">
                  <c:v>1.0546410957663059</c:v>
                </c:pt>
                <c:pt idx="6">
                  <c:v>1.0468336044805411</c:v>
                </c:pt>
                <c:pt idx="7">
                  <c:v>1</c:v>
                </c:pt>
                <c:pt idx="8">
                  <c:v>1.0159686133409971</c:v>
                </c:pt>
                <c:pt idx="9">
                  <c:v>1</c:v>
                </c:pt>
                <c:pt idx="10">
                  <c:v>1.0404223797170311</c:v>
                </c:pt>
                <c:pt idx="11">
                  <c:v>1.020724880075601</c:v>
                </c:pt>
                <c:pt idx="12">
                  <c:v>1.0225244529846891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C1-404A-8A9C-FC66FB177B04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8.4871794871794872</c:v>
                </c:pt>
                <c:pt idx="1">
                  <c:v>1.377726281352236</c:v>
                </c:pt>
                <c:pt idx="2">
                  <c:v>1.063919218046609</c:v>
                </c:pt>
                <c:pt idx="3">
                  <c:v>1.166941108192916</c:v>
                </c:pt>
                <c:pt idx="4">
                  <c:v>1.2065532472091891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1.050889320867449</c:v>
                </c:pt>
                <c:pt idx="9">
                  <c:v>1</c:v>
                </c:pt>
                <c:pt idx="10">
                  <c:v>1.062199010299431</c:v>
                </c:pt>
                <c:pt idx="11">
                  <c:v>1.007166175059631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C1-404A-8A9C-FC66FB177B04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6.7797602461996078</c:v>
                </c:pt>
                <c:pt idx="1">
                  <c:v>3.8559494988993039</c:v>
                </c:pt>
                <c:pt idx="2">
                  <c:v>1.3083505215255229</c:v>
                </c:pt>
                <c:pt idx="3">
                  <c:v>1.2359148413027921</c:v>
                </c:pt>
                <c:pt idx="4">
                  <c:v>1.3548801460605431</c:v>
                </c:pt>
                <c:pt idx="5">
                  <c:v>1.0528529327182119</c:v>
                </c:pt>
                <c:pt idx="6">
                  <c:v>1.0251701340675621</c:v>
                </c:pt>
                <c:pt idx="7">
                  <c:v>1.0099073406913079</c:v>
                </c:pt>
                <c:pt idx="8">
                  <c:v>1.0072483398373151</c:v>
                </c:pt>
                <c:pt idx="9">
                  <c:v>1.028013483668488</c:v>
                </c:pt>
                <c:pt idx="10">
                  <c:v>1.0160294346240331</c:v>
                </c:pt>
                <c:pt idx="11">
                  <c:v>1.0114180496479339</c:v>
                </c:pt>
                <c:pt idx="12">
                  <c:v>1.0133715942371979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C1-404A-8A9C-FC66FB177B04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4.454591950095792</c:v>
                </c:pt>
                <c:pt idx="1">
                  <c:v>1.483042751053556</c:v>
                </c:pt>
                <c:pt idx="2">
                  <c:v>1.4621979495063731</c:v>
                </c:pt>
                <c:pt idx="3">
                  <c:v>1.23714339016832</c:v>
                </c:pt>
                <c:pt idx="4">
                  <c:v>1.324535709071637</c:v>
                </c:pt>
                <c:pt idx="5">
                  <c:v>1.0618033446326871</c:v>
                </c:pt>
                <c:pt idx="6">
                  <c:v>1.032233200413023</c:v>
                </c:pt>
                <c:pt idx="7">
                  <c:v>1</c:v>
                </c:pt>
                <c:pt idx="8">
                  <c:v>1.0090604247966439</c:v>
                </c:pt>
                <c:pt idx="9">
                  <c:v>1.032682397613236</c:v>
                </c:pt>
                <c:pt idx="10">
                  <c:v>1.017365220842702</c:v>
                </c:pt>
                <c:pt idx="11">
                  <c:v>1.0114180496479339</c:v>
                </c:pt>
                <c:pt idx="12">
                  <c:v>1.0133715942371979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C1-404A-8A9C-FC66FB177B04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5.5999670211888866</c:v>
                </c:pt>
                <c:pt idx="1">
                  <c:v>1.3560508874621591</c:v>
                </c:pt>
                <c:pt idx="2">
                  <c:v>1.552283831507578</c:v>
                </c:pt>
                <c:pt idx="3">
                  <c:v>1.2263837769558299</c:v>
                </c:pt>
                <c:pt idx="4">
                  <c:v>1.5803420841801179</c:v>
                </c:pt>
                <c:pt idx="5">
                  <c:v>1.1133610262079749</c:v>
                </c:pt>
                <c:pt idx="6">
                  <c:v>1.0327252505598219</c:v>
                </c:pt>
                <c:pt idx="7">
                  <c:v>1</c:v>
                </c:pt>
                <c:pt idx="8">
                  <c:v>1.0181208495932881</c:v>
                </c:pt>
                <c:pt idx="9">
                  <c:v>1</c:v>
                </c:pt>
                <c:pt idx="10">
                  <c:v>1.0347304416854051</c:v>
                </c:pt>
                <c:pt idx="11">
                  <c:v>1.0228360992958681</c:v>
                </c:pt>
                <c:pt idx="12">
                  <c:v>1.0245145894348631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C1-404A-8A9C-FC66FB177B04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8.4871794871794872</c:v>
                </c:pt>
                <c:pt idx="1">
                  <c:v>1.3794164843354291</c:v>
                </c:pt>
                <c:pt idx="2">
                  <c:v>1.062695274734853</c:v>
                </c:pt>
                <c:pt idx="3">
                  <c:v>1.1189877336366441</c:v>
                </c:pt>
                <c:pt idx="4">
                  <c:v>1.5299423611478411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1.036241699186575</c:v>
                </c:pt>
                <c:pt idx="9">
                  <c:v>1</c:v>
                </c:pt>
                <c:pt idx="10">
                  <c:v>1.0564004597048491</c:v>
                </c:pt>
                <c:pt idx="11">
                  <c:v>1.007172054998142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8C1-404A-8A9C-FC66FB177B04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6.2535399923459627</c:v>
                </c:pt>
                <c:pt idx="1">
                  <c:v>1.363034448513132</c:v>
                </c:pt>
                <c:pt idx="2">
                  <c:v>1.096451291230881</c:v>
                </c:pt>
                <c:pt idx="3">
                  <c:v>1.192845577220454</c:v>
                </c:pt>
                <c:pt idx="4">
                  <c:v>1.3025280678358699</c:v>
                </c:pt>
                <c:pt idx="5">
                  <c:v>1.0273205478831531</c:v>
                </c:pt>
                <c:pt idx="6">
                  <c:v>1.0234168022402701</c:v>
                </c:pt>
                <c:pt idx="7">
                  <c:v>1</c:v>
                </c:pt>
                <c:pt idx="8">
                  <c:v>1.0334289671042229</c:v>
                </c:pt>
                <c:pt idx="9">
                  <c:v>1</c:v>
                </c:pt>
                <c:pt idx="10">
                  <c:v>1.0513106950082309</c:v>
                </c:pt>
                <c:pt idx="11">
                  <c:v>1.0139455275676159</c:v>
                </c:pt>
                <c:pt idx="12">
                  <c:v>1.011262226492345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8C1-404A-8A9C-FC66FB177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0.11782477341389729</v>
      </c>
      <c r="C7" s="4">
        <f t="shared" ref="C7:C29" si="1">+F7/F8</f>
        <v>0.24876237623762371</v>
      </c>
      <c r="D7" s="4">
        <f t="shared" ref="D7:D29" si="2">+G7/G8</f>
        <v>0.30918231554044068</v>
      </c>
      <c r="E7" s="5">
        <v>5.0781506585712129E-2</v>
      </c>
      <c r="F7" s="5">
        <v>7.871620608681501E-2</v>
      </c>
      <c r="G7" s="5">
        <v>0.1037620025576841</v>
      </c>
      <c r="H7" s="4">
        <f t="shared" ref="H7:H29" si="3">+I7/I8</f>
        <v>0.16917092156498395</v>
      </c>
      <c r="I7" s="5">
        <v>6.1735878654602692E-2</v>
      </c>
      <c r="J7" s="5">
        <f t="shared" ref="J7:J30" si="4">I7</f>
        <v>6.1735878654602692E-2</v>
      </c>
    </row>
    <row r="8" spans="1:10" ht="15.5" customHeight="1" x14ac:dyDescent="0.35">
      <c r="A8" s="3">
        <f t="shared" ref="A8:A29" si="5">1+A7</f>
        <v>1</v>
      </c>
      <c r="B8" s="4">
        <f t="shared" si="0"/>
        <v>0.72583358068665282</v>
      </c>
      <c r="C8" s="4">
        <f t="shared" si="1"/>
        <v>0.74165126012879634</v>
      </c>
      <c r="D8" s="4">
        <f t="shared" si="2"/>
        <v>0.65140190065813952</v>
      </c>
      <c r="E8" s="5">
        <v>0.430991761022326</v>
      </c>
      <c r="F8" s="5">
        <v>0.31643131601067931</v>
      </c>
      <c r="G8" s="5">
        <v>0.33560135021406862</v>
      </c>
      <c r="H8" s="4">
        <f t="shared" si="3"/>
        <v>0.73495463906381464</v>
      </c>
      <c r="I8" s="5">
        <v>0.36493197579991887</v>
      </c>
      <c r="J8" s="5">
        <f t="shared" si="4"/>
        <v>0.36493197579991887</v>
      </c>
    </row>
    <row r="9" spans="1:10" ht="15.5" customHeight="1" x14ac:dyDescent="0.35">
      <c r="A9" s="3">
        <f t="shared" si="5"/>
        <v>2</v>
      </c>
      <c r="B9" s="4">
        <f t="shared" si="0"/>
        <v>0.93992098557636106</v>
      </c>
      <c r="C9" s="4">
        <f t="shared" si="1"/>
        <v>0.88575264394442954</v>
      </c>
      <c r="D9" s="4">
        <f t="shared" si="2"/>
        <v>0.81756143553103955</v>
      </c>
      <c r="E9" s="5">
        <v>0.59378867620674058</v>
      </c>
      <c r="F9" s="5">
        <v>0.42665782831101418</v>
      </c>
      <c r="G9" s="5">
        <v>0.51519860454044741</v>
      </c>
      <c r="H9" s="4">
        <f t="shared" si="3"/>
        <v>0.90840091301249892</v>
      </c>
      <c r="I9" s="5">
        <v>0.49653673356599159</v>
      </c>
      <c r="J9" s="5">
        <f t="shared" si="4"/>
        <v>0.49653673356599159</v>
      </c>
    </row>
    <row r="10" spans="1:10" ht="15.5" customHeight="1" x14ac:dyDescent="0.35">
      <c r="A10" s="3">
        <f t="shared" si="5"/>
        <v>3</v>
      </c>
      <c r="B10" s="4">
        <f t="shared" si="0"/>
        <v>0.85694127405329401</v>
      </c>
      <c r="C10" s="4">
        <f t="shared" si="1"/>
        <v>0.82051278937676331</v>
      </c>
      <c r="D10" s="4">
        <f t="shared" si="2"/>
        <v>0.84374322475200114</v>
      </c>
      <c r="E10" s="5">
        <v>0.63174318407480645</v>
      </c>
      <c r="F10" s="5">
        <v>0.48168959046063192</v>
      </c>
      <c r="G10" s="5">
        <v>0.63016500308115053</v>
      </c>
      <c r="H10" s="4">
        <f t="shared" si="3"/>
        <v>0.83627235947946732</v>
      </c>
      <c r="I10" s="5">
        <v>0.54660527797065261</v>
      </c>
      <c r="J10" s="5">
        <f t="shared" si="4"/>
        <v>0.54660527797065261</v>
      </c>
    </row>
    <row r="11" spans="1:10" ht="15.5" customHeight="1" x14ac:dyDescent="0.35">
      <c r="A11" s="3">
        <f t="shared" si="5"/>
        <v>4</v>
      </c>
      <c r="B11" s="4">
        <f t="shared" si="0"/>
        <v>0.82880718469163661</v>
      </c>
      <c r="C11" s="4">
        <f t="shared" si="1"/>
        <v>0.71505036439313563</v>
      </c>
      <c r="D11" s="4">
        <f t="shared" si="2"/>
        <v>0.85150256599522278</v>
      </c>
      <c r="E11" s="5">
        <v>0.73720709131757578</v>
      </c>
      <c r="F11" s="5">
        <v>0.58705921065107192</v>
      </c>
      <c r="G11" s="5">
        <v>0.74686822316869328</v>
      </c>
      <c r="H11" s="4">
        <f t="shared" si="3"/>
        <v>0.76547979012973877</v>
      </c>
      <c r="I11" s="5">
        <v>0.65362112208381939</v>
      </c>
      <c r="J11" s="5">
        <f t="shared" si="4"/>
        <v>0.65362112208381939</v>
      </c>
    </row>
    <row r="12" spans="1:10" ht="15.5" customHeight="1" x14ac:dyDescent="0.35">
      <c r="A12" s="3">
        <f t="shared" si="5"/>
        <v>5</v>
      </c>
      <c r="B12" s="4">
        <f t="shared" si="0"/>
        <v>1</v>
      </c>
      <c r="C12" s="4">
        <f t="shared" si="1"/>
        <v>0.94818986668957417</v>
      </c>
      <c r="D12" s="4">
        <f t="shared" si="2"/>
        <v>0.97831665389884936</v>
      </c>
      <c r="E12" s="5">
        <v>0.88947960989486197</v>
      </c>
      <c r="F12" s="5">
        <v>0.8210040017940694</v>
      </c>
      <c r="G12" s="5">
        <v>0.87711799470124374</v>
      </c>
      <c r="H12" s="4">
        <f t="shared" si="3"/>
        <v>0.97305787857268333</v>
      </c>
      <c r="I12" s="5">
        <v>0.85387116748443381</v>
      </c>
      <c r="J12" s="5">
        <f t="shared" si="4"/>
        <v>0.85387116748443381</v>
      </c>
    </row>
    <row r="13" spans="1:10" ht="15.5" customHeight="1" x14ac:dyDescent="0.35">
      <c r="A13" s="3">
        <f t="shared" si="5"/>
        <v>6</v>
      </c>
      <c r="B13" s="4">
        <f t="shared" si="0"/>
        <v>1</v>
      </c>
      <c r="C13" s="4">
        <f t="shared" si="1"/>
        <v>0.95526165354256065</v>
      </c>
      <c r="D13" s="4">
        <f t="shared" si="2"/>
        <v>0.96679744902927145</v>
      </c>
      <c r="E13" s="5">
        <v>0.88947960989486197</v>
      </c>
      <c r="F13" s="5">
        <v>0.86586456008061952</v>
      </c>
      <c r="G13" s="5">
        <v>0.89655838036253155</v>
      </c>
      <c r="H13" s="4">
        <f t="shared" si="3"/>
        <v>0.97732988912660901</v>
      </c>
      <c r="I13" s="5">
        <v>0.87751323563293382</v>
      </c>
      <c r="J13" s="5">
        <f t="shared" si="4"/>
        <v>0.87751323563293382</v>
      </c>
    </row>
    <row r="14" spans="1:10" ht="15.5" customHeight="1" x14ac:dyDescent="0.35">
      <c r="A14" s="3">
        <f t="shared" si="5"/>
        <v>7</v>
      </c>
      <c r="B14" s="4">
        <f t="shared" si="0"/>
        <v>1</v>
      </c>
      <c r="C14" s="4">
        <f t="shared" si="1"/>
        <v>1</v>
      </c>
      <c r="D14" s="4">
        <f t="shared" si="2"/>
        <v>1</v>
      </c>
      <c r="E14" s="5">
        <v>0.88947960989486197</v>
      </c>
      <c r="F14" s="5">
        <v>0.90641611842115244</v>
      </c>
      <c r="G14" s="5">
        <v>0.92734872362637633</v>
      </c>
      <c r="H14" s="4">
        <f t="shared" si="3"/>
        <v>1</v>
      </c>
      <c r="I14" s="5">
        <v>0.89786800280622103</v>
      </c>
      <c r="J14" s="5">
        <f t="shared" si="4"/>
        <v>0.89786800280622103</v>
      </c>
    </row>
    <row r="15" spans="1:10" ht="15.5" customHeight="1" x14ac:dyDescent="0.35">
      <c r="A15" s="3">
        <f t="shared" si="5"/>
        <v>8</v>
      </c>
      <c r="B15" s="4">
        <f t="shared" si="0"/>
        <v>0.95157499476211005</v>
      </c>
      <c r="C15" s="4">
        <f t="shared" si="1"/>
        <v>0.98428237532999718</v>
      </c>
      <c r="D15" s="4">
        <f t="shared" si="2"/>
        <v>0.99056634487950257</v>
      </c>
      <c r="E15" s="5">
        <v>0.88947960989486197</v>
      </c>
      <c r="F15" s="5">
        <v>0.90641611842115244</v>
      </c>
      <c r="G15" s="5">
        <v>0.92734872362637633</v>
      </c>
      <c r="H15" s="4">
        <f t="shared" si="3"/>
        <v>0.96777445871177215</v>
      </c>
      <c r="I15" s="5">
        <v>0.89786800280622103</v>
      </c>
      <c r="J15" s="5">
        <f t="shared" si="4"/>
        <v>0.89786800280622103</v>
      </c>
    </row>
    <row r="16" spans="1:10" ht="15.5" customHeight="1" x14ac:dyDescent="0.35">
      <c r="A16" s="3">
        <f t="shared" si="5"/>
        <v>9</v>
      </c>
      <c r="B16" s="4">
        <f t="shared" si="0"/>
        <v>1</v>
      </c>
      <c r="C16" s="4">
        <f t="shared" si="1"/>
        <v>1</v>
      </c>
      <c r="D16" s="4">
        <f t="shared" si="2"/>
        <v>0.98511311408018332</v>
      </c>
      <c r="E16" s="5">
        <v>0.93474462316785478</v>
      </c>
      <c r="F16" s="5">
        <v>0.92089032694226713</v>
      </c>
      <c r="G16" s="5">
        <v>0.9361803259520024</v>
      </c>
      <c r="H16" s="4">
        <f t="shared" si="3"/>
        <v>1</v>
      </c>
      <c r="I16" s="5">
        <v>0.92776575649805304</v>
      </c>
      <c r="J16" s="5">
        <f t="shared" si="4"/>
        <v>0.92776575649805304</v>
      </c>
    </row>
    <row r="17" spans="1:10" ht="15.5" customHeight="1" x14ac:dyDescent="0.35">
      <c r="A17" s="3">
        <f t="shared" si="5"/>
        <v>10</v>
      </c>
      <c r="B17" s="4">
        <f t="shared" si="0"/>
        <v>0.94144316677352491</v>
      </c>
      <c r="C17" s="4">
        <f t="shared" si="1"/>
        <v>0.961148106283503</v>
      </c>
      <c r="D17" s="4">
        <f t="shared" si="2"/>
        <v>0.97594639304524866</v>
      </c>
      <c r="E17" s="5">
        <v>0.93474462316785478</v>
      </c>
      <c r="F17" s="5">
        <v>0.92089032694226713</v>
      </c>
      <c r="G17" s="5">
        <v>0.95032774670361553</v>
      </c>
      <c r="H17" s="4">
        <f t="shared" si="3"/>
        <v>0.95136919573504386</v>
      </c>
      <c r="I17" s="5">
        <v>0.92776575649805304</v>
      </c>
      <c r="J17" s="5">
        <f t="shared" si="4"/>
        <v>0.92776575649805304</v>
      </c>
    </row>
    <row r="18" spans="1:10" ht="15.5" customHeight="1" x14ac:dyDescent="0.35">
      <c r="A18" s="3">
        <f t="shared" si="5"/>
        <v>11</v>
      </c>
      <c r="B18" s="4">
        <f t="shared" si="0"/>
        <v>0.99288481361160963</v>
      </c>
      <c r="C18" s="4">
        <f t="shared" si="1"/>
        <v>0.97969591955663349</v>
      </c>
      <c r="D18" s="4">
        <f t="shared" si="2"/>
        <v>0.98775959851483119</v>
      </c>
      <c r="E18" s="5">
        <v>0.99288481361160963</v>
      </c>
      <c r="F18" s="5">
        <v>0.95811490541566824</v>
      </c>
      <c r="G18" s="5">
        <v>0.97374994515662361</v>
      </c>
      <c r="H18" s="4">
        <f t="shared" si="3"/>
        <v>0.98617284308295838</v>
      </c>
      <c r="I18" s="5">
        <v>0.97519003206872346</v>
      </c>
      <c r="J18" s="5">
        <f t="shared" si="4"/>
        <v>0.97519003206872346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0.97797172192905335</v>
      </c>
      <c r="D19" s="4">
        <f t="shared" si="2"/>
        <v>0.98581673781831924</v>
      </c>
      <c r="E19" s="5">
        <v>1</v>
      </c>
      <c r="F19" s="5">
        <v>0.97797172192905335</v>
      </c>
      <c r="G19" s="5">
        <v>0.98581673781831924</v>
      </c>
      <c r="H19" s="4">
        <f t="shared" si="3"/>
        <v>0.98886319868644867</v>
      </c>
      <c r="I19" s="5">
        <v>0.98886319868644867</v>
      </c>
      <c r="J19" s="5">
        <f t="shared" si="4"/>
        <v>0.98886319868644867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1</v>
      </c>
      <c r="D20" s="4">
        <f t="shared" si="2"/>
        <v>1</v>
      </c>
      <c r="E20" s="5">
        <v>1</v>
      </c>
      <c r="F20" s="5">
        <v>1</v>
      </c>
      <c r="G20" s="5">
        <v>1</v>
      </c>
      <c r="H20" s="4">
        <f t="shared" si="3"/>
        <v>1</v>
      </c>
      <c r="I20" s="5">
        <v>1</v>
      </c>
      <c r="J20" s="5">
        <f t="shared" si="4"/>
        <v>1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1</v>
      </c>
      <c r="E21" s="5">
        <v>1</v>
      </c>
      <c r="F21" s="5">
        <v>1</v>
      </c>
      <c r="G21" s="5">
        <v>1</v>
      </c>
      <c r="H21" s="4">
        <f t="shared" si="3"/>
        <v>1</v>
      </c>
      <c r="I21" s="5">
        <v>1</v>
      </c>
      <c r="J21" s="5">
        <f t="shared" si="4"/>
        <v>1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1</v>
      </c>
      <c r="F22" s="5">
        <v>1</v>
      </c>
      <c r="G22" s="5">
        <v>1</v>
      </c>
      <c r="H22" s="4">
        <f t="shared" si="3"/>
        <v>1</v>
      </c>
      <c r="I22" s="5">
        <v>1</v>
      </c>
      <c r="J22" s="5">
        <f t="shared" si="4"/>
        <v>1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1</v>
      </c>
      <c r="G23" s="5">
        <v>1</v>
      </c>
      <c r="H23" s="4">
        <f t="shared" si="3"/>
        <v>1</v>
      </c>
      <c r="I23" s="5">
        <v>1</v>
      </c>
      <c r="J23" s="5">
        <f t="shared" si="4"/>
        <v>1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/>
      <c r="C38" s="4">
        <v>43</v>
      </c>
      <c r="D38" s="4">
        <v>1.3307245080500889</v>
      </c>
      <c r="E38" s="4">
        <v>1</v>
      </c>
      <c r="F38" s="4">
        <v>1</v>
      </c>
      <c r="G38" s="4">
        <v>1.209712653335574</v>
      </c>
      <c r="H38" s="4">
        <v>1.0314001944714539</v>
      </c>
      <c r="I38" s="4">
        <v>1.158517451060936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/>
      <c r="C39" s="4">
        <v>2.2214026121521862</v>
      </c>
      <c r="D39" s="4">
        <v>0.99999999999999989</v>
      </c>
      <c r="E39" s="4">
        <v>0.99999999999999989</v>
      </c>
      <c r="F39" s="4">
        <v>1.4966908578717699</v>
      </c>
      <c r="G39" s="4">
        <v>1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/>
      <c r="C40" s="4">
        <v>1</v>
      </c>
      <c r="D40" s="4">
        <v>1</v>
      </c>
      <c r="E40" s="4">
        <v>2.286511627906977</v>
      </c>
      <c r="F40" s="4">
        <v>1</v>
      </c>
      <c r="G40" s="4">
        <v>1</v>
      </c>
      <c r="H40" s="4">
        <v>1</v>
      </c>
      <c r="I40" s="4">
        <v>1</v>
      </c>
      <c r="J40" s="4">
        <v>1</v>
      </c>
      <c r="K40" s="4">
        <v>1.3921887713588279</v>
      </c>
      <c r="L40" s="4">
        <v>0.99999999999999989</v>
      </c>
      <c r="M40" s="4">
        <v>0.99999999999999989</v>
      </c>
      <c r="N40" s="4">
        <v>0.99999999999999989</v>
      </c>
      <c r="O40" s="4">
        <v>0.99999999999999989</v>
      </c>
      <c r="P40" s="4">
        <v>0.99999999999999989</v>
      </c>
      <c r="Q40" s="4">
        <v>0.99999999999999989</v>
      </c>
      <c r="R40" s="4">
        <v>0.99999999999999989</v>
      </c>
      <c r="S40" s="4">
        <v>0.99999999999999989</v>
      </c>
      <c r="T40" s="4">
        <v>0.99999999999999989</v>
      </c>
      <c r="U40" s="4">
        <v>0.99999999999999989</v>
      </c>
      <c r="V40" s="4">
        <v>0.99999999999999989</v>
      </c>
    </row>
    <row r="41" spans="1:24" ht="15.5" customHeight="1" x14ac:dyDescent="0.35">
      <c r="A41" s="1">
        <f t="shared" si="6"/>
        <v>3</v>
      </c>
      <c r="B41" s="4"/>
      <c r="C41" s="4">
        <v>3.242666666666667</v>
      </c>
      <c r="D41" s="4">
        <v>1</v>
      </c>
      <c r="E41" s="4">
        <v>1</v>
      </c>
      <c r="F41" s="4">
        <v>1.822368421052631</v>
      </c>
      <c r="G41" s="4">
        <v>1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/>
      <c r="C42" s="4">
        <v>2.6753864447086801</v>
      </c>
      <c r="D42" s="4">
        <v>1.146222222222222</v>
      </c>
      <c r="E42" s="4">
        <v>1</v>
      </c>
      <c r="F42" s="4">
        <v>1</v>
      </c>
      <c r="G42" s="4">
        <v>1</v>
      </c>
      <c r="H42" s="4">
        <v>1.009693679720822</v>
      </c>
      <c r="I42" s="4">
        <v>1</v>
      </c>
      <c r="J42" s="4">
        <v>1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/>
      <c r="C43" s="4">
        <v>0.99999999999999989</v>
      </c>
      <c r="D43" s="4">
        <v>1.0877141687620611</v>
      </c>
      <c r="E43" s="4">
        <v>1</v>
      </c>
      <c r="F43" s="4">
        <v>2.5292349873662712</v>
      </c>
      <c r="G43" s="4">
        <v>1</v>
      </c>
      <c r="H43" s="4">
        <v>1.175146610891824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/>
      <c r="C44" s="4">
        <v>2.147672552166934</v>
      </c>
      <c r="D44" s="4">
        <v>1.448056801195815</v>
      </c>
      <c r="E44" s="4">
        <v>1.5860645161290321</v>
      </c>
      <c r="F44" s="4">
        <v>0.99999999999999989</v>
      </c>
      <c r="G44" s="4">
        <v>0.99999999999999989</v>
      </c>
      <c r="H44" s="4">
        <v>0.99999999999999989</v>
      </c>
      <c r="I44" s="4">
        <v>0.99999999999999989</v>
      </c>
      <c r="J44" s="4">
        <v>0.99999999999999989</v>
      </c>
      <c r="K44" s="4">
        <v>0.99999999999999989</v>
      </c>
      <c r="L44" s="4">
        <v>0.99999999999999989</v>
      </c>
      <c r="M44" s="4">
        <v>0.99999999999999989</v>
      </c>
      <c r="N44" s="4">
        <v>1.1470875366091771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/>
      <c r="C45" s="4">
        <v>2.4827594452415109</v>
      </c>
      <c r="D45" s="4">
        <v>1.0701152857101579</v>
      </c>
      <c r="E45" s="4">
        <v>0.99999999999999989</v>
      </c>
      <c r="F45" s="4">
        <v>0.99999999999999989</v>
      </c>
      <c r="G45" s="4">
        <v>0.99999999999999989</v>
      </c>
      <c r="H45" s="4">
        <v>1.0153002907055231</v>
      </c>
      <c r="I45" s="4">
        <v>1</v>
      </c>
      <c r="J45" s="4">
        <v>1</v>
      </c>
      <c r="K45" s="4">
        <v>1</v>
      </c>
      <c r="L45" s="4">
        <v>1.0391812709978809</v>
      </c>
      <c r="M45" s="4">
        <v>1.115500430780779</v>
      </c>
      <c r="N45" s="4">
        <v>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>
        <v>1.33502538071066</v>
      </c>
      <c r="C46" s="4">
        <v>1.5551330798479091</v>
      </c>
      <c r="D46" s="4">
        <v>1</v>
      </c>
      <c r="E46" s="4">
        <v>1</v>
      </c>
      <c r="F46" s="4">
        <v>1</v>
      </c>
      <c r="G46" s="4">
        <v>1.0614739783443941</v>
      </c>
      <c r="H46" s="4">
        <v>1</v>
      </c>
      <c r="I46" s="4">
        <v>1</v>
      </c>
      <c r="J46" s="4">
        <v>1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19.2</v>
      </c>
      <c r="C47" s="4">
        <v>2.963541666666667</v>
      </c>
      <c r="D47" s="4">
        <v>1.240187463386057</v>
      </c>
      <c r="E47" s="4">
        <v>1</v>
      </c>
      <c r="F47" s="4">
        <v>1.4123760037789319</v>
      </c>
      <c r="G47" s="4">
        <v>1</v>
      </c>
      <c r="H47" s="4">
        <v>1</v>
      </c>
      <c r="I47" s="4">
        <v>1</v>
      </c>
      <c r="J47" s="4">
        <v>1</v>
      </c>
      <c r="K47" s="4">
        <v>1</v>
      </c>
      <c r="L47" s="4">
        <v>1</v>
      </c>
      <c r="M47" s="4">
        <v>1.021516164994426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/>
      <c r="C48" s="4">
        <v>2.378450393700787</v>
      </c>
      <c r="D48" s="4">
        <v>1</v>
      </c>
      <c r="E48" s="4">
        <v>1.1007736129392789</v>
      </c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</v>
      </c>
      <c r="L48" s="4">
        <v>1.169201379114547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2.1638418079096051</v>
      </c>
      <c r="C49" s="4">
        <v>1.514882506527415</v>
      </c>
      <c r="D49" s="4">
        <v>1.032402619786281</v>
      </c>
      <c r="E49" s="4">
        <v>2.3866444073455759</v>
      </c>
      <c r="F49" s="4">
        <v>1</v>
      </c>
      <c r="G49" s="4">
        <v>1</v>
      </c>
      <c r="H49" s="4">
        <v>1.1531897034135421</v>
      </c>
      <c r="I49" s="4">
        <v>1</v>
      </c>
      <c r="J49" s="4">
        <v>1</v>
      </c>
      <c r="K49" s="4">
        <v>1</v>
      </c>
      <c r="L49" s="4">
        <v>1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/>
      <c r="C50" s="4">
        <v>2.324921135646687</v>
      </c>
      <c r="D50" s="4">
        <v>2.3687336047037539</v>
      </c>
      <c r="E50" s="4">
        <v>1</v>
      </c>
      <c r="F50" s="4">
        <v>1</v>
      </c>
      <c r="G50" s="4">
        <v>1</v>
      </c>
      <c r="H50" s="4">
        <v>1.043161799945391</v>
      </c>
      <c r="I50" s="4">
        <v>1</v>
      </c>
      <c r="J50" s="4">
        <v>1.108725097559726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/>
      <c r="C51" s="4">
        <v>1.1879699248120299</v>
      </c>
      <c r="D51" s="4">
        <v>1.6814345991561179</v>
      </c>
      <c r="E51" s="4">
        <v>0.99999999999999989</v>
      </c>
      <c r="F51" s="4">
        <v>0.99999999999999989</v>
      </c>
      <c r="G51" s="4">
        <v>1.148306148055207</v>
      </c>
      <c r="H51" s="4">
        <v>1</v>
      </c>
      <c r="I51" s="4">
        <v>1</v>
      </c>
      <c r="J51" s="4">
        <v>1</v>
      </c>
      <c r="K51" s="4">
        <v>1</v>
      </c>
      <c r="U51" s="4"/>
      <c r="V51" s="4"/>
    </row>
    <row r="52" spans="1:22" ht="15.5" customHeight="1" x14ac:dyDescent="0.35">
      <c r="A52" s="1">
        <f t="shared" si="6"/>
        <v>14</v>
      </c>
      <c r="B52" s="4"/>
      <c r="C52" s="4">
        <v>1</v>
      </c>
      <c r="D52" s="4">
        <v>1</v>
      </c>
      <c r="E52" s="4">
        <v>1.1871603563474391</v>
      </c>
      <c r="F52" s="4">
        <v>1</v>
      </c>
      <c r="G52" s="4">
        <v>1.531860009192642</v>
      </c>
      <c r="H52" s="4">
        <v>1</v>
      </c>
      <c r="I52" s="4">
        <v>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/>
      <c r="C53" s="4">
        <v>1</v>
      </c>
      <c r="D53" s="4">
        <v>3.5733333333333328</v>
      </c>
      <c r="E53" s="4">
        <v>1.8141791044776121</v>
      </c>
      <c r="F53" s="4">
        <v>2.8922254216371859</v>
      </c>
      <c r="G53" s="4">
        <v>1</v>
      </c>
      <c r="H53" s="4">
        <v>1</v>
      </c>
      <c r="I53" s="4">
        <v>1</v>
      </c>
    </row>
    <row r="54" spans="1:22" ht="15.5" customHeight="1" x14ac:dyDescent="0.35">
      <c r="A54" s="1">
        <f t="shared" si="6"/>
        <v>16</v>
      </c>
      <c r="B54" s="4"/>
      <c r="C54" s="4"/>
      <c r="D54" s="4"/>
      <c r="E54" s="4">
        <v>1</v>
      </c>
      <c r="F54" s="4">
        <v>2.3260990990990988</v>
      </c>
      <c r="G54" s="4">
        <v>1</v>
      </c>
      <c r="H54" s="4">
        <v>1</v>
      </c>
    </row>
    <row r="55" spans="1:22" ht="15.5" customHeight="1" x14ac:dyDescent="0.35">
      <c r="A55" s="1">
        <f t="shared" si="6"/>
        <v>17</v>
      </c>
      <c r="B55" s="4"/>
      <c r="C55" s="4"/>
      <c r="D55" s="4">
        <v>1</v>
      </c>
      <c r="E55" s="4">
        <v>1</v>
      </c>
      <c r="F55" s="4">
        <v>1.2637279843444229</v>
      </c>
      <c r="G55" s="4">
        <v>1</v>
      </c>
    </row>
    <row r="56" spans="1:22" ht="15.5" customHeight="1" x14ac:dyDescent="0.35">
      <c r="A56" s="1">
        <f t="shared" si="6"/>
        <v>18</v>
      </c>
      <c r="B56" s="4"/>
      <c r="C56" s="4">
        <v>1.2859540968423491</v>
      </c>
      <c r="D56" s="4">
        <v>1.0875514843240079</v>
      </c>
      <c r="E56" s="4">
        <v>1.3036236832846999</v>
      </c>
      <c r="F56" s="4">
        <v>1</v>
      </c>
    </row>
    <row r="57" spans="1:22" ht="15.5" customHeight="1" x14ac:dyDescent="0.35">
      <c r="A57" s="1">
        <f t="shared" si="6"/>
        <v>19</v>
      </c>
      <c r="B57" s="4">
        <v>2.712754555198285</v>
      </c>
      <c r="C57" s="4">
        <v>1.6246542868431451</v>
      </c>
      <c r="D57" s="4">
        <v>1.0486381322957199</v>
      </c>
      <c r="E57" s="4">
        <v>1.053339517625232</v>
      </c>
    </row>
    <row r="58" spans="1:22" ht="15.5" customHeight="1" x14ac:dyDescent="0.35">
      <c r="A58" s="1">
        <f t="shared" si="6"/>
        <v>20</v>
      </c>
      <c r="B58" s="4">
        <v>8.4871794871794872</v>
      </c>
      <c r="C58" s="4">
        <v>1.5135951661631419</v>
      </c>
      <c r="D58" s="4">
        <v>1.0518962075848299</v>
      </c>
    </row>
    <row r="59" spans="1:22" ht="15.5" customHeight="1" x14ac:dyDescent="0.35">
      <c r="A59" s="1">
        <f t="shared" si="6"/>
        <v>21</v>
      </c>
      <c r="B59" s="4"/>
      <c r="C59" s="4">
        <v>1</v>
      </c>
    </row>
    <row r="60" spans="1:22" ht="15.5" customHeight="1" x14ac:dyDescent="0.35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9.6752900882638451E-2</v>
      </c>
      <c r="C2" s="32">
        <v>0.1037620025576841</v>
      </c>
      <c r="D2" s="32">
        <v>7.871620608681501E-2</v>
      </c>
      <c r="E2" s="32">
        <v>5.0781506585712129E-2</v>
      </c>
      <c r="F2" s="32">
        <v>1.485437951629304E-2</v>
      </c>
      <c r="G2" s="32">
        <v>5.3047674146028782E-2</v>
      </c>
      <c r="H2" s="32">
        <v>3.4484056239305227E-2</v>
      </c>
      <c r="I2" s="32">
        <v>4.258324402551799E-2</v>
      </c>
      <c r="J2" s="32">
        <v>6.1735878654602692E-2</v>
      </c>
      <c r="M2" s="31">
        <v>1</v>
      </c>
      <c r="N2" s="17">
        <v>2.9022471910112362</v>
      </c>
      <c r="O2" s="17">
        <v>3.234337637494022</v>
      </c>
      <c r="P2" s="17">
        <v>4.0199004975124382</v>
      </c>
      <c r="Q2" s="17">
        <v>8.4871794871794872</v>
      </c>
      <c r="R2" s="17">
        <v>6.7797602461996078</v>
      </c>
      <c r="S2" s="17">
        <v>4.454591950095792</v>
      </c>
      <c r="T2" s="17">
        <v>5.5999670211888866</v>
      </c>
      <c r="U2" s="17">
        <v>8.4871794871794872</v>
      </c>
      <c r="V2" s="17">
        <v>6.2535399923459627</v>
      </c>
    </row>
    <row r="3" spans="1:27" x14ac:dyDescent="0.35">
      <c r="A3">
        <f t="shared" ref="A3:A24" si="0">+A2+1</f>
        <v>2</v>
      </c>
      <c r="B3" s="32">
        <v>0.28080083480882589</v>
      </c>
      <c r="C3" s="32">
        <v>0.33560135021406862</v>
      </c>
      <c r="D3" s="32">
        <v>0.31643131601067931</v>
      </c>
      <c r="E3" s="32">
        <v>0.430991761022326</v>
      </c>
      <c r="F3" s="32">
        <v>0.10070913172652531</v>
      </c>
      <c r="G3" s="32">
        <v>0.23630574222220441</v>
      </c>
      <c r="H3" s="32">
        <v>0.19310957769693221</v>
      </c>
      <c r="I3" s="32">
        <v>0.36141163519093478</v>
      </c>
      <c r="J3" s="32">
        <v>0.36493197579991887</v>
      </c>
      <c r="M3">
        <f t="shared" ref="M3:M24" si="1">+M2+1</f>
        <v>2</v>
      </c>
      <c r="N3" s="17">
        <v>1.86610935684256</v>
      </c>
      <c r="O3" s="17">
        <v>1.5351505713901921</v>
      </c>
      <c r="P3" s="17">
        <v>1.3483426156740279</v>
      </c>
      <c r="Q3" s="17">
        <v>1.377726281352236</v>
      </c>
      <c r="R3" s="17">
        <v>3.8559494988993039</v>
      </c>
      <c r="S3" s="17">
        <v>1.483042751053556</v>
      </c>
      <c r="T3" s="17">
        <v>1.3560508874621591</v>
      </c>
      <c r="U3" s="17">
        <v>1.3794164843354291</v>
      </c>
      <c r="V3" s="17">
        <v>1.363034448513132</v>
      </c>
    </row>
    <row r="4" spans="1:27" x14ac:dyDescent="0.35">
      <c r="A4">
        <f t="shared" si="0"/>
        <v>3</v>
      </c>
      <c r="B4" s="32">
        <v>0.52400506524595214</v>
      </c>
      <c r="C4" s="32">
        <v>0.51519860454044741</v>
      </c>
      <c r="D4" s="32">
        <v>0.42665782831101418</v>
      </c>
      <c r="E4" s="32">
        <v>0.59378867620674058</v>
      </c>
      <c r="F4" s="32">
        <v>0.38832932601547931</v>
      </c>
      <c r="G4" s="32">
        <v>0.35045151803497038</v>
      </c>
      <c r="H4" s="32">
        <v>0.26186641421336759</v>
      </c>
      <c r="I4" s="32">
        <v>0.49853716721299779</v>
      </c>
      <c r="J4" s="32">
        <v>0.49653673356599159</v>
      </c>
      <c r="M4">
        <f t="shared" si="1"/>
        <v>3</v>
      </c>
      <c r="N4" s="17">
        <v>1.1874216729194731</v>
      </c>
      <c r="O4" s="17">
        <v>1.223149669908854</v>
      </c>
      <c r="P4" s="17">
        <v>1.1289833644151539</v>
      </c>
      <c r="Q4" s="17">
        <v>1.063919218046609</v>
      </c>
      <c r="R4" s="17">
        <v>1.3083505215255229</v>
      </c>
      <c r="S4" s="17">
        <v>1.4621979495063731</v>
      </c>
      <c r="T4" s="17">
        <v>1.552283831507578</v>
      </c>
      <c r="U4" s="17">
        <v>1.062695274734853</v>
      </c>
      <c r="V4" s="17">
        <v>1.096451291230881</v>
      </c>
    </row>
    <row r="5" spans="1:27" x14ac:dyDescent="0.35">
      <c r="A5">
        <f t="shared" si="0"/>
        <v>4</v>
      </c>
      <c r="B5" s="32">
        <v>0.62221497119262592</v>
      </c>
      <c r="C5" s="32">
        <v>0.63016500308115053</v>
      </c>
      <c r="D5" s="32">
        <v>0.48168959046063192</v>
      </c>
      <c r="E5" s="32">
        <v>0.63174318407480645</v>
      </c>
      <c r="F5" s="32">
        <v>0.50807087621600711</v>
      </c>
      <c r="G5" s="32">
        <v>0.51242949107212943</v>
      </c>
      <c r="H5" s="32">
        <v>0.40649100079827682</v>
      </c>
      <c r="I5" s="32">
        <v>0.52979309187695189</v>
      </c>
      <c r="J5" s="32">
        <v>0.54660527797065261</v>
      </c>
      <c r="M5">
        <f t="shared" si="1"/>
        <v>4</v>
      </c>
      <c r="N5" s="17">
        <v>1.1681865792065691</v>
      </c>
      <c r="O5" s="17">
        <v>1.1851947022080409</v>
      </c>
      <c r="P5" s="17">
        <v>1.218750046247993</v>
      </c>
      <c r="Q5" s="17">
        <v>1.166941108192916</v>
      </c>
      <c r="R5" s="17">
        <v>1.2359148413027921</v>
      </c>
      <c r="S5" s="17">
        <v>1.23714339016832</v>
      </c>
      <c r="T5" s="17">
        <v>1.2263837769558299</v>
      </c>
      <c r="U5" s="17">
        <v>1.1189877336366441</v>
      </c>
      <c r="V5" s="17">
        <v>1.192845577220454</v>
      </c>
    </row>
    <row r="6" spans="1:27" x14ac:dyDescent="0.35">
      <c r="A6">
        <f t="shared" si="0"/>
        <v>5</v>
      </c>
      <c r="B6" s="32">
        <v>0.7268631787286276</v>
      </c>
      <c r="C6" s="32">
        <v>0.74686822316869328</v>
      </c>
      <c r="D6" s="32">
        <v>0.58705921065107192</v>
      </c>
      <c r="E6" s="32">
        <v>0.73720709131757578</v>
      </c>
      <c r="F6" s="32">
        <v>0.62793233634907719</v>
      </c>
      <c r="G6" s="32">
        <v>0.63394875780720095</v>
      </c>
      <c r="H6" s="32">
        <v>0.49851396885754617</v>
      </c>
      <c r="I6" s="32">
        <v>0.59283197117574071</v>
      </c>
      <c r="J6" s="32">
        <v>0.65362112208381939</v>
      </c>
      <c r="M6">
        <f t="shared" si="1"/>
        <v>5</v>
      </c>
      <c r="N6" s="17">
        <v>1.19533141905047</v>
      </c>
      <c r="O6" s="17">
        <v>1.174394581924971</v>
      </c>
      <c r="P6" s="17">
        <v>1.398502888462551</v>
      </c>
      <c r="Q6" s="17">
        <v>1.2065532472091891</v>
      </c>
      <c r="R6" s="17">
        <v>1.3548801460605431</v>
      </c>
      <c r="S6" s="17">
        <v>1.324535709071637</v>
      </c>
      <c r="T6" s="17">
        <v>1.5803420841801179</v>
      </c>
      <c r="U6" s="17">
        <v>1.5299423611478411</v>
      </c>
      <c r="V6" s="17">
        <v>1.3025280678358699</v>
      </c>
    </row>
    <row r="7" spans="1:27" x14ac:dyDescent="0.35">
      <c r="A7">
        <f t="shared" si="0"/>
        <v>6</v>
      </c>
      <c r="B7" s="32">
        <v>0.86884239488522608</v>
      </c>
      <c r="C7" s="32">
        <v>0.87711799470124374</v>
      </c>
      <c r="D7" s="32">
        <v>0.8210040017940694</v>
      </c>
      <c r="E7" s="32">
        <v>0.88947960989486197</v>
      </c>
      <c r="F7" s="32">
        <v>0.85077305558877558</v>
      </c>
      <c r="G7" s="32">
        <v>0.83968776743724405</v>
      </c>
      <c r="H7" s="32">
        <v>0.78782260453723685</v>
      </c>
      <c r="I7" s="32">
        <v>0.90699874574454131</v>
      </c>
      <c r="J7" s="32">
        <v>0.85387116748443381</v>
      </c>
      <c r="M7">
        <f t="shared" si="1"/>
        <v>6</v>
      </c>
      <c r="N7" s="17">
        <v>1.0307558933806811</v>
      </c>
      <c r="O7" s="17">
        <v>1.0221639343608599</v>
      </c>
      <c r="P7" s="17">
        <v>1.0546410957663059</v>
      </c>
      <c r="Q7" s="17">
        <v>1</v>
      </c>
      <c r="R7" s="17">
        <v>1.0528529327182119</v>
      </c>
      <c r="S7" s="17">
        <v>1.0618033446326871</v>
      </c>
      <c r="T7" s="17">
        <v>1.1133610262079749</v>
      </c>
      <c r="U7" s="17">
        <v>1</v>
      </c>
      <c r="V7" s="17">
        <v>1.0273205478831531</v>
      </c>
    </row>
    <row r="8" spans="1:27" x14ac:dyDescent="0.35">
      <c r="A8">
        <f t="shared" si="0"/>
        <v>7</v>
      </c>
      <c r="B8" s="32">
        <v>0.89556441894693184</v>
      </c>
      <c r="C8" s="32">
        <v>0.89655838036253155</v>
      </c>
      <c r="D8" s="32">
        <v>0.86586456008061952</v>
      </c>
      <c r="E8" s="32">
        <v>0.88947960989486197</v>
      </c>
      <c r="F8" s="32">
        <v>0.89573890665427691</v>
      </c>
      <c r="G8" s="32">
        <v>0.89158327991201947</v>
      </c>
      <c r="H8" s="32">
        <v>0.87713098345741769</v>
      </c>
      <c r="I8" s="32">
        <v>0.90699874574454131</v>
      </c>
      <c r="J8" s="32">
        <v>0.87751323563293382</v>
      </c>
      <c r="M8">
        <f t="shared" si="1"/>
        <v>7</v>
      </c>
      <c r="N8" s="17">
        <v>1.029106591526745</v>
      </c>
      <c r="O8" s="17">
        <v>1.0343428202092031</v>
      </c>
      <c r="P8" s="17">
        <v>1.0468336044805411</v>
      </c>
      <c r="Q8" s="17">
        <v>1</v>
      </c>
      <c r="R8" s="17">
        <v>1.0251701340675621</v>
      </c>
      <c r="S8" s="17">
        <v>1.032233200413023</v>
      </c>
      <c r="T8" s="17">
        <v>1.0327252505598219</v>
      </c>
      <c r="U8" s="17">
        <v>1</v>
      </c>
      <c r="V8" s="17">
        <v>1.0234168022402701</v>
      </c>
    </row>
    <row r="9" spans="1:27" x14ac:dyDescent="0.35">
      <c r="A9">
        <f t="shared" si="0"/>
        <v>8</v>
      </c>
      <c r="B9" s="32">
        <v>0.9216312466751071</v>
      </c>
      <c r="C9" s="32">
        <v>0.92734872362637633</v>
      </c>
      <c r="D9" s="32">
        <v>0.90641611842115244</v>
      </c>
      <c r="E9" s="32">
        <v>0.88947960989486197</v>
      </c>
      <c r="F9" s="32">
        <v>0.91828477502429684</v>
      </c>
      <c r="G9" s="32">
        <v>0.92032186245832448</v>
      </c>
      <c r="H9" s="32">
        <v>0.9058353146648449</v>
      </c>
      <c r="I9" s="32">
        <v>0.90699874574454131</v>
      </c>
      <c r="J9" s="32">
        <v>0.89786800280622103</v>
      </c>
      <c r="M9">
        <f t="shared" si="1"/>
        <v>8</v>
      </c>
      <c r="N9" s="17">
        <v>1.0138241286600029</v>
      </c>
      <c r="O9" s="17">
        <v>1</v>
      </c>
      <c r="P9" s="17">
        <v>1</v>
      </c>
      <c r="Q9" s="17">
        <v>1</v>
      </c>
      <c r="R9" s="17">
        <v>1.0099073406913079</v>
      </c>
      <c r="S9" s="17">
        <v>1</v>
      </c>
      <c r="T9" s="17">
        <v>1</v>
      </c>
      <c r="U9" s="17">
        <v>1</v>
      </c>
      <c r="V9" s="17">
        <v>1</v>
      </c>
    </row>
    <row r="10" spans="1:27" x14ac:dyDescent="0.35">
      <c r="A10">
        <f t="shared" si="0"/>
        <v>9</v>
      </c>
      <c r="B10" s="32">
        <v>0.93437199560622242</v>
      </c>
      <c r="C10" s="32">
        <v>0.92734872362637633</v>
      </c>
      <c r="D10" s="32">
        <v>0.90641611842115244</v>
      </c>
      <c r="E10" s="32">
        <v>0.88947960989486197</v>
      </c>
      <c r="F10" s="32">
        <v>0.92738253514210411</v>
      </c>
      <c r="G10" s="32">
        <v>0.92032186245832448</v>
      </c>
      <c r="H10" s="32">
        <v>0.9058353146648449</v>
      </c>
      <c r="I10" s="32">
        <v>0.90699874574454131</v>
      </c>
      <c r="J10" s="32">
        <v>0.89786800280622103</v>
      </c>
      <c r="M10">
        <f t="shared" si="1"/>
        <v>9</v>
      </c>
      <c r="N10" s="17">
        <v>1.007491771348616</v>
      </c>
      <c r="O10" s="17">
        <v>1.009523496502039</v>
      </c>
      <c r="P10" s="17">
        <v>1.0159686133409971</v>
      </c>
      <c r="Q10" s="17">
        <v>1.050889320867449</v>
      </c>
      <c r="R10" s="17">
        <v>1.0072483398373151</v>
      </c>
      <c r="S10" s="17">
        <v>1.0090604247966439</v>
      </c>
      <c r="T10" s="17">
        <v>1.0181208495932881</v>
      </c>
      <c r="U10" s="17">
        <v>1.036241699186575</v>
      </c>
      <c r="V10" s="17">
        <v>1.0334289671042229</v>
      </c>
    </row>
    <row r="11" spans="1:27" x14ac:dyDescent="0.35">
      <c r="A11">
        <f t="shared" si="0"/>
        <v>10</v>
      </c>
      <c r="B11" s="32">
        <v>0.94137209695185431</v>
      </c>
      <c r="C11" s="32">
        <v>0.9361803259520024</v>
      </c>
      <c r="D11" s="32">
        <v>0.92089032694226713</v>
      </c>
      <c r="E11" s="32">
        <v>0.93474462316785478</v>
      </c>
      <c r="F11" s="32">
        <v>0.93410451891600488</v>
      </c>
      <c r="G11" s="32">
        <v>0.92866036948183506</v>
      </c>
      <c r="H11" s="32">
        <v>0.92224982015817503</v>
      </c>
      <c r="I11" s="32">
        <v>0.93986992145041592</v>
      </c>
      <c r="J11" s="32">
        <v>0.92776575649805304</v>
      </c>
      <c r="M11">
        <f t="shared" si="1"/>
        <v>10</v>
      </c>
      <c r="N11" s="17">
        <v>1.012319816296714</v>
      </c>
      <c r="O11" s="17">
        <v>1.015111854371888</v>
      </c>
      <c r="P11" s="17">
        <v>1</v>
      </c>
      <c r="Q11" s="17">
        <v>1</v>
      </c>
      <c r="R11" s="17">
        <v>1.028013483668488</v>
      </c>
      <c r="S11" s="17">
        <v>1.032682397613236</v>
      </c>
      <c r="T11" s="17">
        <v>1</v>
      </c>
      <c r="U11" s="17">
        <v>1</v>
      </c>
      <c r="V11" s="17">
        <v>1</v>
      </c>
    </row>
    <row r="12" spans="1:27" x14ac:dyDescent="0.35">
      <c r="A12">
        <f t="shared" si="0"/>
        <v>11</v>
      </c>
      <c r="B12" s="32">
        <v>0.95296962825315401</v>
      </c>
      <c r="C12" s="32">
        <v>0.95032774670361553</v>
      </c>
      <c r="D12" s="32">
        <v>0.92089032694226713</v>
      </c>
      <c r="E12" s="32">
        <v>0.93474462316785478</v>
      </c>
      <c r="F12" s="32">
        <v>0.96027204060131899</v>
      </c>
      <c r="G12" s="32">
        <v>0.95901121692489488</v>
      </c>
      <c r="H12" s="32">
        <v>0.92224982015817503</v>
      </c>
      <c r="I12" s="32">
        <v>0.93986992145041592</v>
      </c>
      <c r="J12" s="32">
        <v>0.92776575649805304</v>
      </c>
      <c r="M12">
        <f t="shared" si="1"/>
        <v>11</v>
      </c>
      <c r="N12" s="17">
        <v>1.0218058543393049</v>
      </c>
      <c r="O12" s="17">
        <v>1.024646442802762</v>
      </c>
      <c r="P12" s="17">
        <v>1.0404223797170311</v>
      </c>
      <c r="Q12" s="17">
        <v>1.062199010299431</v>
      </c>
      <c r="R12" s="17">
        <v>1.0160294346240331</v>
      </c>
      <c r="S12" s="17">
        <v>1.017365220842702</v>
      </c>
      <c r="T12" s="17">
        <v>1.0347304416854051</v>
      </c>
      <c r="U12" s="17">
        <v>1.0564004597048491</v>
      </c>
      <c r="V12" s="17">
        <v>1.0513106950082309</v>
      </c>
    </row>
    <row r="13" spans="1:27" x14ac:dyDescent="0.35">
      <c r="A13">
        <f t="shared" si="0"/>
        <v>12</v>
      </c>
      <c r="B13" s="32">
        <v>0.97374994515662361</v>
      </c>
      <c r="C13" s="32">
        <v>0.97374994515662361</v>
      </c>
      <c r="D13" s="32">
        <v>0.95811490541566824</v>
      </c>
      <c r="E13" s="32">
        <v>0.99288481361160963</v>
      </c>
      <c r="F13" s="32">
        <v>0.97566465849742445</v>
      </c>
      <c r="G13" s="32">
        <v>0.97566465849742445</v>
      </c>
      <c r="H13" s="32">
        <v>0.95427996375655333</v>
      </c>
      <c r="I13" s="32">
        <v>0.99287901708297965</v>
      </c>
      <c r="J13" s="32">
        <v>0.97519003206872346</v>
      </c>
      <c r="M13">
        <f t="shared" si="1"/>
        <v>12</v>
      </c>
      <c r="N13" s="17">
        <v>1.012392085588004</v>
      </c>
      <c r="O13" s="17">
        <v>1.012392085588004</v>
      </c>
      <c r="P13" s="17">
        <v>1.020724880075601</v>
      </c>
      <c r="Q13" s="17">
        <v>1.007166175059631</v>
      </c>
      <c r="R13" s="17">
        <v>1.0114180496479339</v>
      </c>
      <c r="S13" s="17">
        <v>1.0114180496479339</v>
      </c>
      <c r="T13" s="17">
        <v>1.0228360992958681</v>
      </c>
      <c r="U13" s="17">
        <v>1.007172054998142</v>
      </c>
      <c r="V13" s="17">
        <v>1.0139455275676159</v>
      </c>
    </row>
    <row r="14" spans="1:27" x14ac:dyDescent="0.35">
      <c r="A14">
        <f t="shared" si="0"/>
        <v>13</v>
      </c>
      <c r="B14" s="32">
        <v>0.98581673781831924</v>
      </c>
      <c r="C14" s="32">
        <v>0.98581673781831924</v>
      </c>
      <c r="D14" s="32">
        <v>0.97797172192905335</v>
      </c>
      <c r="E14" s="32">
        <v>1</v>
      </c>
      <c r="F14" s="32">
        <v>0.98680484600788221</v>
      </c>
      <c r="G14" s="32">
        <v>0.98680484600788221</v>
      </c>
      <c r="H14" s="32">
        <v>0.97607199576495496</v>
      </c>
      <c r="I14" s="32">
        <v>1</v>
      </c>
      <c r="J14" s="32">
        <v>0.98886319868644867</v>
      </c>
      <c r="M14">
        <f t="shared" si="1"/>
        <v>13</v>
      </c>
      <c r="N14" s="17">
        <v>1.0143873213322281</v>
      </c>
      <c r="O14" s="17">
        <v>1.0143873213322281</v>
      </c>
      <c r="P14" s="17">
        <v>1.0225244529846891</v>
      </c>
      <c r="Q14" s="17">
        <v>1</v>
      </c>
      <c r="R14" s="17">
        <v>1.0133715942371979</v>
      </c>
      <c r="S14" s="17">
        <v>1.0133715942371979</v>
      </c>
      <c r="T14" s="17">
        <v>1.0245145894348631</v>
      </c>
      <c r="U14" s="17">
        <v>1</v>
      </c>
      <c r="V14" s="17">
        <v>1.011262226492345</v>
      </c>
    </row>
    <row r="15" spans="1:27" x14ac:dyDescent="0.35">
      <c r="A15">
        <f t="shared" si="0"/>
        <v>14</v>
      </c>
      <c r="B15" s="32">
        <v>1</v>
      </c>
      <c r="C15" s="32">
        <v>1</v>
      </c>
      <c r="D15" s="32">
        <v>1</v>
      </c>
      <c r="E15" s="32">
        <v>1</v>
      </c>
      <c r="F15" s="32">
        <v>1</v>
      </c>
      <c r="G15" s="32">
        <v>1</v>
      </c>
      <c r="H15" s="32">
        <v>1</v>
      </c>
      <c r="I15" s="32">
        <v>1</v>
      </c>
      <c r="J15" s="32">
        <v>1</v>
      </c>
      <c r="M15">
        <f t="shared" si="1"/>
        <v>14</v>
      </c>
      <c r="N15" s="17">
        <v>1</v>
      </c>
      <c r="O15" s="17">
        <v>1</v>
      </c>
      <c r="P15" s="17">
        <v>1</v>
      </c>
      <c r="Q15" s="17">
        <v>1</v>
      </c>
      <c r="R15" s="17">
        <v>1</v>
      </c>
      <c r="S15" s="17">
        <v>1</v>
      </c>
      <c r="T15" s="17">
        <v>1</v>
      </c>
      <c r="U15" s="17">
        <v>1</v>
      </c>
      <c r="V15" s="17">
        <v>1</v>
      </c>
    </row>
    <row r="16" spans="1:27" x14ac:dyDescent="0.35">
      <c r="A16">
        <f t="shared" si="0"/>
        <v>15</v>
      </c>
      <c r="B16" s="32">
        <v>1</v>
      </c>
      <c r="C16" s="32">
        <v>1</v>
      </c>
      <c r="D16" s="32">
        <v>1</v>
      </c>
      <c r="E16" s="32">
        <v>1</v>
      </c>
      <c r="F16" s="32">
        <v>1</v>
      </c>
      <c r="G16" s="32">
        <v>1</v>
      </c>
      <c r="H16" s="32">
        <v>1</v>
      </c>
      <c r="I16" s="32">
        <v>1</v>
      </c>
      <c r="J16" s="32">
        <v>1</v>
      </c>
      <c r="M16">
        <f t="shared" si="1"/>
        <v>15</v>
      </c>
      <c r="N16" s="17">
        <v>1</v>
      </c>
      <c r="O16" s="17">
        <v>1</v>
      </c>
      <c r="P16" s="17">
        <v>1</v>
      </c>
      <c r="Q16" s="17">
        <v>1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</row>
    <row r="17" spans="1:22" x14ac:dyDescent="0.35">
      <c r="A17">
        <f t="shared" si="0"/>
        <v>16</v>
      </c>
      <c r="B17" s="32">
        <v>1</v>
      </c>
      <c r="C17" s="32">
        <v>1</v>
      </c>
      <c r="D17" s="32">
        <v>1</v>
      </c>
      <c r="E17" s="32">
        <v>1</v>
      </c>
      <c r="F17" s="32">
        <v>1</v>
      </c>
      <c r="G17" s="32">
        <v>1</v>
      </c>
      <c r="H17" s="32">
        <v>1</v>
      </c>
      <c r="I17" s="32">
        <v>1</v>
      </c>
      <c r="J17" s="32">
        <v>1</v>
      </c>
      <c r="M17">
        <f t="shared" si="1"/>
        <v>16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1</v>
      </c>
      <c r="C18" s="32">
        <v>1</v>
      </c>
      <c r="D18" s="32">
        <v>1</v>
      </c>
      <c r="E18" s="32">
        <v>1</v>
      </c>
      <c r="F18" s="32">
        <v>1</v>
      </c>
      <c r="G18" s="32">
        <v>1</v>
      </c>
      <c r="H18" s="32">
        <v>1</v>
      </c>
      <c r="I18" s="32">
        <v>1</v>
      </c>
      <c r="J18" s="32">
        <v>1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1</v>
      </c>
      <c r="C19" s="32">
        <v>1</v>
      </c>
      <c r="D19" s="32">
        <v>1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tabSelected="1" zoomScale="80" zoomScaleNormal="80" workbookViewId="0">
      <pane ySplit="7" topLeftCell="A17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45291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44562</v>
      </c>
      <c r="T7" s="11">
        <f>R9</f>
        <v>44593</v>
      </c>
      <c r="U7" s="11">
        <f>R10</f>
        <v>44621</v>
      </c>
      <c r="V7" s="11">
        <f>R11</f>
        <v>44652</v>
      </c>
      <c r="W7" s="11">
        <f>R12</f>
        <v>44682</v>
      </c>
      <c r="X7" s="11">
        <f>R13</f>
        <v>44713</v>
      </c>
      <c r="Y7" s="11">
        <f>R14</f>
        <v>44743</v>
      </c>
      <c r="Z7" s="11">
        <f>R15</f>
        <v>44774</v>
      </c>
      <c r="AA7" s="11">
        <f>R16</f>
        <v>44805</v>
      </c>
      <c r="AB7" s="11">
        <f>R17</f>
        <v>44835</v>
      </c>
      <c r="AC7" s="11">
        <f>R18</f>
        <v>44866</v>
      </c>
      <c r="AD7" s="11">
        <f>R19</f>
        <v>44896</v>
      </c>
      <c r="AE7" s="11">
        <f>R20</f>
        <v>44927</v>
      </c>
      <c r="AF7" s="11">
        <f>R21</f>
        <v>44958</v>
      </c>
      <c r="AG7" s="11">
        <f>R22</f>
        <v>44986</v>
      </c>
      <c r="AH7" s="11">
        <f>R23</f>
        <v>45017</v>
      </c>
      <c r="AI7" s="11">
        <f>R24</f>
        <v>45047</v>
      </c>
      <c r="AJ7" s="11">
        <f>R25</f>
        <v>45078</v>
      </c>
      <c r="AK7" s="11">
        <f>R26</f>
        <v>45108</v>
      </c>
      <c r="AL7" s="11">
        <f>R27</f>
        <v>45139</v>
      </c>
      <c r="AM7" s="11">
        <f>R28</f>
        <v>45170</v>
      </c>
      <c r="AN7" s="11">
        <f>R29</f>
        <v>45200</v>
      </c>
      <c r="AO7" s="11">
        <f>R30</f>
        <v>45231</v>
      </c>
      <c r="AP7" s="11">
        <f>R31</f>
        <v>45261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44562</v>
      </c>
      <c r="B8" s="13">
        <v>8602.0499999999993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8602.0499999999993</v>
      </c>
      <c r="H8" s="14">
        <f t="shared" ref="H8:H31" si="4">G8-B8</f>
        <v>0</v>
      </c>
      <c r="I8" s="13">
        <v>5558.5758333333333</v>
      </c>
      <c r="J8" s="13">
        <f t="shared" ref="J8:J28" si="5">100*$G8/$I8</f>
        <v>154.75276865731942</v>
      </c>
      <c r="K8" s="13">
        <f t="shared" ref="K8:K31" si="6">100*(B8/I8)</f>
        <v>154.75276865731945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44562</v>
      </c>
      <c r="S8" s="17"/>
      <c r="T8" s="17">
        <v>104</v>
      </c>
      <c r="U8" s="17">
        <v>4472</v>
      </c>
      <c r="V8" s="17">
        <v>5951</v>
      </c>
      <c r="W8" s="17">
        <v>5951</v>
      </c>
      <c r="X8" s="17">
        <v>5951</v>
      </c>
      <c r="Y8" s="17">
        <v>7199</v>
      </c>
      <c r="Z8" s="17">
        <v>7425.05</v>
      </c>
      <c r="AA8" s="17">
        <v>8602.0499999999993</v>
      </c>
      <c r="AB8" s="17">
        <v>8602.0499999999993</v>
      </c>
      <c r="AC8" s="17">
        <v>8602.0499999999993</v>
      </c>
      <c r="AD8" s="17">
        <v>8602.0499999999993</v>
      </c>
      <c r="AE8" s="17">
        <v>8602.0499999999993</v>
      </c>
      <c r="AF8" s="17">
        <v>8602.0499999999993</v>
      </c>
      <c r="AG8" s="17">
        <v>8602.0499999999993</v>
      </c>
      <c r="AH8" s="17">
        <v>8602.0499999999993</v>
      </c>
      <c r="AI8" s="17">
        <v>8602.0499999999993</v>
      </c>
      <c r="AJ8" s="17">
        <v>8602.0499999999993</v>
      </c>
      <c r="AK8" s="17">
        <v>8602.0499999999993</v>
      </c>
      <c r="AL8" s="17">
        <v>8602.0499999999993</v>
      </c>
      <c r="AM8" s="17">
        <v>8602.0499999999993</v>
      </c>
      <c r="AN8" s="17">
        <v>8602.0499999999993</v>
      </c>
      <c r="AO8" s="17">
        <v>8602.0499999999993</v>
      </c>
      <c r="AP8" s="17">
        <v>8602.0499999999993</v>
      </c>
      <c r="AQ8" s="13"/>
      <c r="AR8" s="13"/>
    </row>
    <row r="9" spans="1:44" x14ac:dyDescent="0.35">
      <c r="A9" s="12">
        <f t="shared" si="0"/>
        <v>44593</v>
      </c>
      <c r="B9" s="13">
        <v>5854.8899999999994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5854.8899999999994</v>
      </c>
      <c r="H9" s="14">
        <f t="shared" si="4"/>
        <v>0</v>
      </c>
      <c r="I9" s="13">
        <v>5490.7258333333339</v>
      </c>
      <c r="J9" s="13">
        <f t="shared" si="5"/>
        <v>106.63235021599299</v>
      </c>
      <c r="K9" s="13">
        <f t="shared" si="6"/>
        <v>106.63235021599297</v>
      </c>
      <c r="L9" s="13">
        <f t="shared" si="7"/>
        <v>0</v>
      </c>
      <c r="M9" s="13"/>
      <c r="N9" s="13"/>
      <c r="O9" s="13"/>
      <c r="P9" s="13"/>
      <c r="R9" s="16">
        <f t="shared" si="8"/>
        <v>44593</v>
      </c>
      <c r="S9" s="17"/>
      <c r="T9" s="17">
        <v>1761</v>
      </c>
      <c r="U9" s="17">
        <v>3911.89</v>
      </c>
      <c r="V9" s="17">
        <v>3911.89</v>
      </c>
      <c r="W9" s="17">
        <v>3911.89</v>
      </c>
      <c r="X9" s="17">
        <v>5854.8899999999994</v>
      </c>
      <c r="Y9" s="17">
        <v>5854.8899999999994</v>
      </c>
      <c r="Z9" s="17">
        <v>5854.8899999999994</v>
      </c>
      <c r="AA9" s="17">
        <v>5854.8899999999994</v>
      </c>
      <c r="AB9" s="17">
        <v>5854.8899999999994</v>
      </c>
      <c r="AC9" s="17">
        <v>5854.8899999999994</v>
      </c>
      <c r="AD9" s="17">
        <v>5854.8899999999994</v>
      </c>
      <c r="AE9" s="17">
        <v>5854.8899999999994</v>
      </c>
      <c r="AF9" s="17">
        <v>5854.8899999999994</v>
      </c>
      <c r="AG9" s="17">
        <v>5854.8899999999994</v>
      </c>
      <c r="AH9" s="17">
        <v>5854.8899999999994</v>
      </c>
      <c r="AI9" s="17">
        <v>5854.8899999999994</v>
      </c>
      <c r="AJ9" s="17">
        <v>5854.8899999999994</v>
      </c>
      <c r="AK9" s="17">
        <v>5854.8899999999994</v>
      </c>
      <c r="AL9" s="17">
        <v>5854.8899999999994</v>
      </c>
      <c r="AM9" s="17">
        <v>5854.8899999999994</v>
      </c>
      <c r="AN9" s="17">
        <v>5854.8899999999994</v>
      </c>
      <c r="AO9" s="17">
        <v>5854.8899999999994</v>
      </c>
      <c r="AP9" s="17"/>
      <c r="AQ9" s="13"/>
      <c r="AR9" s="13"/>
    </row>
    <row r="10" spans="1:44" x14ac:dyDescent="0.35">
      <c r="A10" s="12">
        <f t="shared" si="0"/>
        <v>44621</v>
      </c>
      <c r="B10" s="13">
        <v>3422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3422</v>
      </c>
      <c r="H10" s="14">
        <f t="shared" si="4"/>
        <v>0</v>
      </c>
      <c r="I10" s="13">
        <v>5447.1425000000008</v>
      </c>
      <c r="J10" s="13">
        <f t="shared" si="5"/>
        <v>62.82192911237405</v>
      </c>
      <c r="K10" s="13">
        <f t="shared" si="6"/>
        <v>62.821929112374043</v>
      </c>
      <c r="L10" s="13">
        <f t="shared" si="7"/>
        <v>0</v>
      </c>
      <c r="M10" s="13"/>
      <c r="N10" s="13"/>
      <c r="O10" s="13"/>
      <c r="P10" s="13"/>
      <c r="R10" s="16">
        <f t="shared" si="8"/>
        <v>44621</v>
      </c>
      <c r="S10" s="17"/>
      <c r="T10" s="17">
        <v>1075</v>
      </c>
      <c r="U10" s="17">
        <v>1075</v>
      </c>
      <c r="V10" s="17">
        <v>1075</v>
      </c>
      <c r="W10" s="17">
        <v>2458</v>
      </c>
      <c r="X10" s="17">
        <v>2458</v>
      </c>
      <c r="Y10" s="17">
        <v>2458</v>
      </c>
      <c r="Z10" s="17">
        <v>2458</v>
      </c>
      <c r="AA10" s="17">
        <v>2458</v>
      </c>
      <c r="AB10" s="17">
        <v>2458</v>
      </c>
      <c r="AC10" s="17">
        <v>3422</v>
      </c>
      <c r="AD10" s="17">
        <v>3422</v>
      </c>
      <c r="AE10" s="17">
        <v>3422</v>
      </c>
      <c r="AF10" s="17">
        <v>3422</v>
      </c>
      <c r="AG10" s="17">
        <v>3422</v>
      </c>
      <c r="AH10" s="17">
        <v>3422</v>
      </c>
      <c r="AI10" s="17">
        <v>3422</v>
      </c>
      <c r="AJ10" s="17">
        <v>3422</v>
      </c>
      <c r="AK10" s="17">
        <v>3422</v>
      </c>
      <c r="AL10" s="17">
        <v>3422</v>
      </c>
      <c r="AM10" s="17">
        <v>3422</v>
      </c>
      <c r="AN10" s="17">
        <v>3422</v>
      </c>
      <c r="AO10" s="17"/>
      <c r="AP10" s="17"/>
      <c r="AQ10" s="13"/>
      <c r="AR10" s="13"/>
    </row>
    <row r="11" spans="1:44" x14ac:dyDescent="0.35">
      <c r="A11" s="12">
        <f t="shared" si="0"/>
        <v>44652</v>
      </c>
      <c r="B11" s="13">
        <v>2216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2216</v>
      </c>
      <c r="H11" s="14">
        <f t="shared" si="4"/>
        <v>0</v>
      </c>
      <c r="I11" s="13">
        <v>5447.1425000000008</v>
      </c>
      <c r="J11" s="13">
        <f t="shared" si="5"/>
        <v>40.681880453834275</v>
      </c>
      <c r="K11" s="13">
        <f t="shared" si="6"/>
        <v>40.681880453834275</v>
      </c>
      <c r="L11" s="13">
        <f t="shared" si="7"/>
        <v>0</v>
      </c>
      <c r="M11" s="13"/>
      <c r="N11" s="13"/>
      <c r="O11" s="13"/>
      <c r="P11" s="13"/>
      <c r="R11" s="16">
        <f t="shared" si="8"/>
        <v>44652</v>
      </c>
      <c r="S11" s="17"/>
      <c r="T11" s="17">
        <v>375</v>
      </c>
      <c r="U11" s="17">
        <v>1216</v>
      </c>
      <c r="V11" s="17">
        <v>1216</v>
      </c>
      <c r="W11" s="17">
        <v>1216</v>
      </c>
      <c r="X11" s="17">
        <v>2216</v>
      </c>
      <c r="Y11" s="17">
        <v>2216</v>
      </c>
      <c r="Z11" s="17">
        <v>2216</v>
      </c>
      <c r="AA11" s="17">
        <v>2216</v>
      </c>
      <c r="AB11" s="17">
        <v>2216</v>
      </c>
      <c r="AC11" s="17">
        <v>2216</v>
      </c>
      <c r="AD11" s="17">
        <v>2216</v>
      </c>
      <c r="AE11" s="17">
        <v>2216</v>
      </c>
      <c r="AF11" s="17">
        <v>2216</v>
      </c>
      <c r="AG11" s="17">
        <v>2216</v>
      </c>
      <c r="AH11" s="17">
        <v>2216</v>
      </c>
      <c r="AI11" s="17">
        <v>2216</v>
      </c>
      <c r="AJ11" s="17">
        <v>2216</v>
      </c>
      <c r="AK11" s="17">
        <v>2216</v>
      </c>
      <c r="AL11" s="17">
        <v>2216</v>
      </c>
      <c r="AM11" s="17">
        <v>2216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44682</v>
      </c>
      <c r="B12" s="13">
        <v>2604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2604</v>
      </c>
      <c r="H12" s="14">
        <f t="shared" si="4"/>
        <v>0</v>
      </c>
      <c r="I12" s="13">
        <v>5391.4216666666671</v>
      </c>
      <c r="J12" s="13">
        <f t="shared" si="5"/>
        <v>48.298948978516179</v>
      </c>
      <c r="K12" s="13">
        <f t="shared" si="6"/>
        <v>48.298948978516179</v>
      </c>
      <c r="L12" s="13">
        <f t="shared" si="7"/>
        <v>0</v>
      </c>
      <c r="M12" s="13"/>
      <c r="N12" s="13"/>
      <c r="O12" s="13"/>
      <c r="P12" s="13"/>
      <c r="R12" s="16">
        <f t="shared" si="8"/>
        <v>44682</v>
      </c>
      <c r="S12" s="17"/>
      <c r="T12" s="17">
        <v>841</v>
      </c>
      <c r="U12" s="17">
        <v>2250</v>
      </c>
      <c r="V12" s="17">
        <v>2579</v>
      </c>
      <c r="W12" s="17">
        <v>2579</v>
      </c>
      <c r="X12" s="17">
        <v>2579</v>
      </c>
      <c r="Y12" s="17">
        <v>2579</v>
      </c>
      <c r="Z12" s="17">
        <v>2604</v>
      </c>
      <c r="AA12" s="17">
        <v>2604</v>
      </c>
      <c r="AB12" s="17">
        <v>2604</v>
      </c>
      <c r="AC12" s="17">
        <v>2604</v>
      </c>
      <c r="AD12" s="17">
        <v>2604</v>
      </c>
      <c r="AE12" s="17">
        <v>2604</v>
      </c>
      <c r="AF12" s="17">
        <v>2604</v>
      </c>
      <c r="AG12" s="17">
        <v>2604</v>
      </c>
      <c r="AH12" s="17">
        <v>2604</v>
      </c>
      <c r="AI12" s="17">
        <v>2604</v>
      </c>
      <c r="AJ12" s="17">
        <v>2604</v>
      </c>
      <c r="AK12" s="17">
        <v>2604</v>
      </c>
      <c r="AL12" s="17">
        <v>2604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44713</v>
      </c>
      <c r="B13" s="13">
        <v>5528.63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5528.63</v>
      </c>
      <c r="H13" s="14">
        <f t="shared" si="4"/>
        <v>0</v>
      </c>
      <c r="I13" s="13">
        <v>5357.213333333334</v>
      </c>
      <c r="J13" s="13">
        <f t="shared" si="5"/>
        <v>103.19973568347721</v>
      </c>
      <c r="K13" s="13">
        <f t="shared" si="6"/>
        <v>103.19973568347723</v>
      </c>
      <c r="L13" s="13">
        <f t="shared" si="7"/>
        <v>0</v>
      </c>
      <c r="M13" s="13"/>
      <c r="N13" s="13"/>
      <c r="O13" s="13"/>
      <c r="P13" s="13"/>
      <c r="R13" s="16">
        <f t="shared" si="8"/>
        <v>44713</v>
      </c>
      <c r="S13" s="17"/>
      <c r="T13" s="17">
        <v>1710.1</v>
      </c>
      <c r="U13" s="17">
        <v>1710.1</v>
      </c>
      <c r="V13" s="17">
        <v>1860.1</v>
      </c>
      <c r="W13" s="17">
        <v>1860.1</v>
      </c>
      <c r="X13" s="17">
        <v>4704.63</v>
      </c>
      <c r="Y13" s="17">
        <v>4704.63</v>
      </c>
      <c r="Z13" s="17">
        <v>5528.63</v>
      </c>
      <c r="AA13" s="17">
        <v>5528.63</v>
      </c>
      <c r="AB13" s="17">
        <v>5528.63</v>
      </c>
      <c r="AC13" s="17">
        <v>5528.63</v>
      </c>
      <c r="AD13" s="17">
        <v>5528.63</v>
      </c>
      <c r="AE13" s="17">
        <v>5528.63</v>
      </c>
      <c r="AF13" s="17">
        <v>5528.63</v>
      </c>
      <c r="AG13" s="17">
        <v>5528.63</v>
      </c>
      <c r="AH13" s="17">
        <v>5528.63</v>
      </c>
      <c r="AI13" s="17">
        <v>5528.63</v>
      </c>
      <c r="AJ13" s="17">
        <v>5528.63</v>
      </c>
      <c r="AK13" s="17">
        <v>5528.63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44743</v>
      </c>
      <c r="B14" s="13">
        <v>7050</v>
      </c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13">
        <f t="shared" si="3"/>
        <v>7050</v>
      </c>
      <c r="H14" s="14">
        <f t="shared" si="4"/>
        <v>0</v>
      </c>
      <c r="I14" s="13">
        <v>5336.6133333333337</v>
      </c>
      <c r="J14" s="13">
        <f t="shared" si="5"/>
        <v>132.10625465338816</v>
      </c>
      <c r="K14" s="13">
        <f t="shared" si="6"/>
        <v>132.10625465338816</v>
      </c>
      <c r="L14" s="13">
        <f t="shared" si="7"/>
        <v>0</v>
      </c>
      <c r="M14" s="13"/>
      <c r="N14" s="13"/>
      <c r="O14" s="13"/>
      <c r="P14" s="13"/>
      <c r="R14" s="16">
        <f t="shared" si="8"/>
        <v>44743</v>
      </c>
      <c r="S14" s="17"/>
      <c r="T14" s="17">
        <v>1246</v>
      </c>
      <c r="U14" s="17">
        <v>2676</v>
      </c>
      <c r="V14" s="17">
        <v>3875</v>
      </c>
      <c r="W14" s="17">
        <v>6146</v>
      </c>
      <c r="X14" s="17">
        <v>6146</v>
      </c>
      <c r="Y14" s="17">
        <v>6146</v>
      </c>
      <c r="Z14" s="17">
        <v>6146</v>
      </c>
      <c r="AA14" s="17">
        <v>6146</v>
      </c>
      <c r="AB14" s="17">
        <v>6146</v>
      </c>
      <c r="AC14" s="17">
        <v>6146</v>
      </c>
      <c r="AD14" s="17">
        <v>6146</v>
      </c>
      <c r="AE14" s="17">
        <v>6146</v>
      </c>
      <c r="AF14" s="17">
        <v>7050</v>
      </c>
      <c r="AG14" s="17">
        <v>7050</v>
      </c>
      <c r="AH14" s="17">
        <v>7050</v>
      </c>
      <c r="AI14" s="17">
        <v>7050</v>
      </c>
      <c r="AJ14" s="17">
        <v>7050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44774</v>
      </c>
      <c r="B15" s="13">
        <v>6538.45</v>
      </c>
      <c r="C15" s="13">
        <f>++'Completion Factors'!J23</f>
        <v>1</v>
      </c>
      <c r="D15" s="13">
        <f t="shared" si="1"/>
        <v>0</v>
      </c>
      <c r="E15" s="13">
        <f t="shared" si="2"/>
        <v>0</v>
      </c>
      <c r="F15" s="13"/>
      <c r="G15" s="13">
        <f t="shared" si="3"/>
        <v>6538.45</v>
      </c>
      <c r="H15" s="14">
        <f t="shared" si="4"/>
        <v>0</v>
      </c>
      <c r="I15" s="13">
        <v>5299.3866666666663</v>
      </c>
      <c r="J15" s="13">
        <f t="shared" si="5"/>
        <v>123.38125921490287</v>
      </c>
      <c r="K15" s="13">
        <f t="shared" si="6"/>
        <v>123.38125921490285</v>
      </c>
      <c r="L15" s="13">
        <f t="shared" si="7"/>
        <v>0</v>
      </c>
      <c r="M15" s="13"/>
      <c r="N15" s="13"/>
      <c r="O15" s="13"/>
      <c r="P15" s="13"/>
      <c r="R15" s="16">
        <f t="shared" si="8"/>
        <v>44774</v>
      </c>
      <c r="S15" s="17"/>
      <c r="T15" s="17">
        <v>2091</v>
      </c>
      <c r="U15" s="17">
        <v>5191.45</v>
      </c>
      <c r="V15" s="17">
        <v>5555.45</v>
      </c>
      <c r="W15" s="17">
        <v>5555.45</v>
      </c>
      <c r="X15" s="17">
        <v>5555.45</v>
      </c>
      <c r="Y15" s="17">
        <v>5555.45</v>
      </c>
      <c r="Z15" s="17">
        <v>5640.45</v>
      </c>
      <c r="AA15" s="17">
        <v>5640.45</v>
      </c>
      <c r="AB15" s="17">
        <v>5640.45</v>
      </c>
      <c r="AC15" s="17">
        <v>5640.45</v>
      </c>
      <c r="AD15" s="17">
        <v>5861.45</v>
      </c>
      <c r="AE15" s="17">
        <v>6538.45</v>
      </c>
      <c r="AF15" s="17">
        <v>6538.45</v>
      </c>
      <c r="AG15" s="17">
        <v>6538.45</v>
      </c>
      <c r="AH15" s="17">
        <v>6538.45</v>
      </c>
      <c r="AI15" s="17">
        <v>6538.45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44805</v>
      </c>
      <c r="B16" s="13">
        <v>3039</v>
      </c>
      <c r="C16" s="13">
        <f>++'Completion Factors'!J22</f>
        <v>1</v>
      </c>
      <c r="D16" s="13">
        <f t="shared" si="1"/>
        <v>0</v>
      </c>
      <c r="E16" s="13">
        <f t="shared" si="2"/>
        <v>0</v>
      </c>
      <c r="F16" s="13"/>
      <c r="G16" s="13">
        <f t="shared" si="3"/>
        <v>3039</v>
      </c>
      <c r="H16" s="14">
        <f t="shared" si="4"/>
        <v>0</v>
      </c>
      <c r="I16" s="13">
        <v>5303.1450000000004</v>
      </c>
      <c r="J16" s="13">
        <f t="shared" si="5"/>
        <v>57.305617704211365</v>
      </c>
      <c r="K16" s="13">
        <f t="shared" si="6"/>
        <v>57.305617704211365</v>
      </c>
      <c r="L16" s="13">
        <f t="shared" si="7"/>
        <v>0</v>
      </c>
      <c r="M16" s="13"/>
      <c r="N16" s="13"/>
      <c r="O16" s="13"/>
      <c r="P16" s="13"/>
      <c r="R16" s="16">
        <f t="shared" si="8"/>
        <v>44805</v>
      </c>
      <c r="S16" s="17">
        <v>1379</v>
      </c>
      <c r="T16" s="17">
        <v>1841</v>
      </c>
      <c r="U16" s="17">
        <v>2863</v>
      </c>
      <c r="V16" s="17">
        <v>2863</v>
      </c>
      <c r="W16" s="17">
        <v>2863</v>
      </c>
      <c r="X16" s="17">
        <v>2863</v>
      </c>
      <c r="Y16" s="17">
        <v>3039</v>
      </c>
      <c r="Z16" s="17">
        <v>3039</v>
      </c>
      <c r="AA16" s="17">
        <v>3039</v>
      </c>
      <c r="AB16" s="17">
        <v>3039</v>
      </c>
      <c r="AC16" s="17">
        <v>3039</v>
      </c>
      <c r="AD16" s="17">
        <v>3039</v>
      </c>
      <c r="AE16" s="17">
        <v>3039</v>
      </c>
      <c r="AF16" s="17">
        <v>3039</v>
      </c>
      <c r="AG16" s="17">
        <v>3039</v>
      </c>
      <c r="AH16" s="17">
        <v>3039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44835</v>
      </c>
      <c r="B17" s="13">
        <v>9163</v>
      </c>
      <c r="C17" s="13">
        <f>++'Completion Factors'!J21</f>
        <v>1</v>
      </c>
      <c r="D17" s="13">
        <f t="shared" si="1"/>
        <v>0</v>
      </c>
      <c r="E17" s="13">
        <f t="shared" si="2"/>
        <v>0</v>
      </c>
      <c r="F17" s="13"/>
      <c r="G17" s="13">
        <f t="shared" si="3"/>
        <v>9163</v>
      </c>
      <c r="H17" s="14">
        <f t="shared" si="4"/>
        <v>0</v>
      </c>
      <c r="I17" s="13">
        <v>5264.2158333333336</v>
      </c>
      <c r="J17" s="13">
        <f t="shared" si="5"/>
        <v>174.06201208505414</v>
      </c>
      <c r="K17" s="13">
        <f t="shared" si="6"/>
        <v>174.06201208505411</v>
      </c>
      <c r="L17" s="13">
        <f t="shared" si="7"/>
        <v>0</v>
      </c>
      <c r="M17" s="13"/>
      <c r="N17" s="13"/>
      <c r="O17" s="13"/>
      <c r="P17" s="13"/>
      <c r="R17" s="16">
        <f t="shared" si="8"/>
        <v>44835</v>
      </c>
      <c r="S17" s="17">
        <v>90</v>
      </c>
      <c r="T17" s="17">
        <v>1728</v>
      </c>
      <c r="U17" s="17">
        <v>5121</v>
      </c>
      <c r="V17" s="17">
        <v>6351</v>
      </c>
      <c r="W17" s="17">
        <v>6351</v>
      </c>
      <c r="X17" s="17">
        <v>8970</v>
      </c>
      <c r="Y17" s="17">
        <v>8970</v>
      </c>
      <c r="Z17" s="17">
        <v>8970</v>
      </c>
      <c r="AA17" s="17">
        <v>8970</v>
      </c>
      <c r="AB17" s="17">
        <v>8970</v>
      </c>
      <c r="AC17" s="17">
        <v>8970</v>
      </c>
      <c r="AD17" s="17">
        <v>8970</v>
      </c>
      <c r="AE17" s="17">
        <v>9163</v>
      </c>
      <c r="AF17" s="17">
        <v>9163</v>
      </c>
      <c r="AG17" s="17">
        <v>9163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44866</v>
      </c>
      <c r="B18" s="13">
        <v>9719.08</v>
      </c>
      <c r="C18" s="13">
        <f>++'Completion Factors'!J20</f>
        <v>1</v>
      </c>
      <c r="D18" s="13">
        <f t="shared" si="1"/>
        <v>0</v>
      </c>
      <c r="E18" s="13">
        <f t="shared" si="2"/>
        <v>0</v>
      </c>
      <c r="F18" s="13"/>
      <c r="G18" s="13">
        <f t="shared" si="3"/>
        <v>9719.08</v>
      </c>
      <c r="H18" s="14">
        <f t="shared" si="4"/>
        <v>0</v>
      </c>
      <c r="I18" s="13">
        <v>5244.5958333333338</v>
      </c>
      <c r="J18" s="13">
        <f t="shared" si="5"/>
        <v>185.31609124630671</v>
      </c>
      <c r="K18" s="13">
        <f t="shared" si="6"/>
        <v>185.31609124630671</v>
      </c>
      <c r="L18" s="13">
        <f t="shared" si="7"/>
        <v>0</v>
      </c>
      <c r="M18" s="13"/>
      <c r="N18" s="13"/>
      <c r="O18" s="13"/>
      <c r="P18" s="13"/>
      <c r="R18" s="16">
        <f t="shared" si="8"/>
        <v>44866</v>
      </c>
      <c r="S18" s="17"/>
      <c r="T18" s="17">
        <v>3175</v>
      </c>
      <c r="U18" s="17">
        <v>7551.58</v>
      </c>
      <c r="V18" s="17">
        <v>7551.58</v>
      </c>
      <c r="W18" s="17">
        <v>8312.58</v>
      </c>
      <c r="X18" s="17">
        <v>8312.58</v>
      </c>
      <c r="Y18" s="17">
        <v>8312.58</v>
      </c>
      <c r="Z18" s="17">
        <v>8312.58</v>
      </c>
      <c r="AA18" s="17">
        <v>8312.58</v>
      </c>
      <c r="AB18" s="17">
        <v>8312.58</v>
      </c>
      <c r="AC18" s="17">
        <v>8312.58</v>
      </c>
      <c r="AD18" s="17">
        <v>9719.08</v>
      </c>
      <c r="AE18" s="17">
        <v>9719.08</v>
      </c>
      <c r="AF18" s="17">
        <v>9719.08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44896</v>
      </c>
      <c r="B19" s="13">
        <v>8243</v>
      </c>
      <c r="C19" s="13">
        <f>++'Completion Factors'!J19</f>
        <v>0.98886319868644867</v>
      </c>
      <c r="D19" s="13">
        <f t="shared" si="1"/>
        <v>92.834532976397881</v>
      </c>
      <c r="E19" s="13">
        <f t="shared" si="2"/>
        <v>92.834532976397881</v>
      </c>
      <c r="F19" s="13"/>
      <c r="G19" s="13">
        <f t="shared" si="3"/>
        <v>8335.8345329763979</v>
      </c>
      <c r="H19" s="14">
        <f t="shared" si="4"/>
        <v>92.834532976397895</v>
      </c>
      <c r="I19" s="13">
        <v>5223.5858333333344</v>
      </c>
      <c r="J19" s="13">
        <f t="shared" si="5"/>
        <v>159.58069416190753</v>
      </c>
      <c r="K19" s="13">
        <f t="shared" si="6"/>
        <v>157.80347567754777</v>
      </c>
      <c r="L19" s="13">
        <f t="shared" si="7"/>
        <v>1.7772184843597643</v>
      </c>
      <c r="M19" s="13">
        <f t="shared" ref="M19:M31" si="9">SUM(G8:G19)/SUM(I8:I19)*100</f>
        <v>111.9775007974164</v>
      </c>
      <c r="N19" s="18"/>
      <c r="O19" s="13"/>
      <c r="P19" s="13"/>
      <c r="R19" s="16">
        <f t="shared" si="8"/>
        <v>44896</v>
      </c>
      <c r="S19" s="17">
        <v>885</v>
      </c>
      <c r="T19" s="17">
        <v>1915</v>
      </c>
      <c r="U19" s="17">
        <v>2901</v>
      </c>
      <c r="V19" s="17">
        <v>2995</v>
      </c>
      <c r="W19" s="17">
        <v>7148</v>
      </c>
      <c r="X19" s="17">
        <v>7148</v>
      </c>
      <c r="Y19" s="17">
        <v>7148</v>
      </c>
      <c r="Z19" s="17">
        <v>8243</v>
      </c>
      <c r="AA19" s="17">
        <v>8243</v>
      </c>
      <c r="AB19" s="17">
        <v>8243</v>
      </c>
      <c r="AC19" s="17">
        <v>8243</v>
      </c>
      <c r="AD19" s="17">
        <v>8243</v>
      </c>
      <c r="AE19" s="17">
        <v>8243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44927</v>
      </c>
      <c r="B20" s="13">
        <v>6057.3200000000006</v>
      </c>
      <c r="C20" s="13">
        <f>++'Completion Factors'!J18</f>
        <v>0.97519003206872346</v>
      </c>
      <c r="D20" s="13">
        <f t="shared" si="1"/>
        <v>154.10526154648946</v>
      </c>
      <c r="E20" s="13">
        <f t="shared" si="2"/>
        <v>154.10526154648946</v>
      </c>
      <c r="F20" s="13"/>
      <c r="G20" s="13">
        <f t="shared" si="3"/>
        <v>6211.4252615464902</v>
      </c>
      <c r="H20" s="14">
        <f t="shared" si="4"/>
        <v>154.1052615464896</v>
      </c>
      <c r="I20" s="13">
        <v>5155.9000000000005</v>
      </c>
      <c r="J20" s="13">
        <f t="shared" si="5"/>
        <v>120.47218257814328</v>
      </c>
      <c r="K20" s="13">
        <f t="shared" si="6"/>
        <v>117.48327159176866</v>
      </c>
      <c r="L20" s="13">
        <f t="shared" si="7"/>
        <v>2.9889109863746199</v>
      </c>
      <c r="M20" s="13">
        <f t="shared" si="9"/>
        <v>108.94484695346864</v>
      </c>
      <c r="N20" s="18">
        <f t="shared" ref="N20:N31" si="10">J20/J8</f>
        <v>0.77848159760497593</v>
      </c>
      <c r="O20" s="18">
        <f t="shared" ref="O20:O31" si="11">I20/I8</f>
        <v>0.92755773323832513</v>
      </c>
      <c r="P20" s="13"/>
      <c r="R20" s="16">
        <f t="shared" si="8"/>
        <v>44927</v>
      </c>
      <c r="S20" s="17"/>
      <c r="T20" s="17">
        <v>951</v>
      </c>
      <c r="U20" s="17">
        <v>2211</v>
      </c>
      <c r="V20" s="17">
        <v>5237.2700000000004</v>
      </c>
      <c r="W20" s="17">
        <v>5237.2700000000004</v>
      </c>
      <c r="X20" s="17">
        <v>5237.2700000000004</v>
      </c>
      <c r="Y20" s="17">
        <v>5237.2700000000004</v>
      </c>
      <c r="Z20" s="17">
        <v>5463.3200000000006</v>
      </c>
      <c r="AA20" s="17">
        <v>5463.3200000000006</v>
      </c>
      <c r="AB20" s="17">
        <v>6057.3200000000006</v>
      </c>
      <c r="AC20" s="17">
        <v>6057.3200000000006</v>
      </c>
      <c r="AD20" s="17">
        <v>6057.3200000000006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44958</v>
      </c>
      <c r="B21" s="13">
        <v>4576</v>
      </c>
      <c r="C21" s="13">
        <f>++'Completion Factors'!J17</f>
        <v>0.92776575649805304</v>
      </c>
      <c r="D21" s="13">
        <f t="shared" si="1"/>
        <v>356.27947674268688</v>
      </c>
      <c r="E21" s="13">
        <f t="shared" si="2"/>
        <v>356.27947674268688</v>
      </c>
      <c r="F21" s="13"/>
      <c r="G21" s="13">
        <f t="shared" si="3"/>
        <v>4932.2794767426867</v>
      </c>
      <c r="H21" s="14">
        <f t="shared" si="4"/>
        <v>356.27947674268671</v>
      </c>
      <c r="I21" s="13">
        <v>5079.55</v>
      </c>
      <c r="J21" s="13">
        <f t="shared" si="5"/>
        <v>97.100717125388798</v>
      </c>
      <c r="K21" s="13">
        <f t="shared" si="6"/>
        <v>90.08672028033979</v>
      </c>
      <c r="L21" s="13">
        <f t="shared" si="7"/>
        <v>7.0139968450490073</v>
      </c>
      <c r="M21" s="13">
        <f t="shared" si="9"/>
        <v>108.19794483787145</v>
      </c>
      <c r="N21" s="18">
        <f t="shared" si="10"/>
        <v>0.91061218221958862</v>
      </c>
      <c r="O21" s="18">
        <f t="shared" si="11"/>
        <v>0.92511448471217594</v>
      </c>
      <c r="P21" s="13"/>
      <c r="R21" s="16">
        <f t="shared" si="8"/>
        <v>44958</v>
      </c>
      <c r="S21" s="17"/>
      <c r="T21" s="17">
        <v>1995</v>
      </c>
      <c r="U21" s="17">
        <v>2370</v>
      </c>
      <c r="V21" s="17">
        <v>3985</v>
      </c>
      <c r="W21" s="17">
        <v>3985</v>
      </c>
      <c r="X21" s="17">
        <v>3985</v>
      </c>
      <c r="Y21" s="17">
        <v>4576</v>
      </c>
      <c r="Z21" s="17">
        <v>4576</v>
      </c>
      <c r="AA21" s="17">
        <v>4576</v>
      </c>
      <c r="AB21" s="17">
        <v>4576</v>
      </c>
      <c r="AC21" s="17">
        <v>4576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44986</v>
      </c>
      <c r="B22" s="13">
        <v>1633.07</v>
      </c>
      <c r="C22" s="13">
        <f>++'Completion Factors'!J16</f>
        <v>0.92776575649805304</v>
      </c>
      <c r="D22" s="13">
        <f t="shared" si="1"/>
        <v>127.14801684531899</v>
      </c>
      <c r="E22" s="13">
        <f t="shared" si="2"/>
        <v>127.14801684531899</v>
      </c>
      <c r="F22" s="13"/>
      <c r="G22" s="13">
        <f t="shared" si="3"/>
        <v>1760.218016845319</v>
      </c>
      <c r="H22" s="14">
        <f t="shared" si="4"/>
        <v>127.14801684531903</v>
      </c>
      <c r="I22" s="13">
        <v>5040.5958333333338</v>
      </c>
      <c r="J22" s="13">
        <f t="shared" si="5"/>
        <v>34.920832279490483</v>
      </c>
      <c r="K22" s="13">
        <f t="shared" si="6"/>
        <v>32.398352377323114</v>
      </c>
      <c r="L22" s="13">
        <f t="shared" si="7"/>
        <v>2.5224799021673689</v>
      </c>
      <c r="M22" s="13">
        <f t="shared" si="9"/>
        <v>106.26281384051583</v>
      </c>
      <c r="N22" s="18">
        <f t="shared" si="10"/>
        <v>0.55587010416418614</v>
      </c>
      <c r="O22" s="18">
        <f t="shared" si="11"/>
        <v>0.92536514940325743</v>
      </c>
      <c r="P22" s="13"/>
      <c r="R22" s="16">
        <f t="shared" si="8"/>
        <v>44986</v>
      </c>
      <c r="S22" s="17"/>
      <c r="T22" s="17">
        <v>898</v>
      </c>
      <c r="U22" s="17">
        <v>898</v>
      </c>
      <c r="V22" s="17">
        <v>898</v>
      </c>
      <c r="W22" s="17">
        <v>1066.07</v>
      </c>
      <c r="X22" s="17">
        <v>1066.07</v>
      </c>
      <c r="Y22" s="17">
        <v>1633.07</v>
      </c>
      <c r="Z22" s="17">
        <v>1633.07</v>
      </c>
      <c r="AA22" s="17">
        <v>1633.07</v>
      </c>
      <c r="AB22" s="17">
        <v>1633.07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45017</v>
      </c>
      <c r="B23" s="13">
        <v>7031</v>
      </c>
      <c r="C23" s="13">
        <f>++'Completion Factors'!J15</f>
        <v>0.89786800280622103</v>
      </c>
      <c r="D23" s="13">
        <f t="shared" si="1"/>
        <v>799.7724276008521</v>
      </c>
      <c r="E23" s="13">
        <f t="shared" si="2"/>
        <v>799.7724276008521</v>
      </c>
      <c r="F23" s="13"/>
      <c r="G23" s="13">
        <f t="shared" si="3"/>
        <v>7830.7724276008521</v>
      </c>
      <c r="H23" s="14">
        <f t="shared" si="4"/>
        <v>799.7724276008521</v>
      </c>
      <c r="I23" s="13">
        <v>5040.5958333333338</v>
      </c>
      <c r="J23" s="13">
        <f t="shared" si="5"/>
        <v>155.35410269984655</v>
      </c>
      <c r="K23" s="13">
        <f t="shared" si="6"/>
        <v>139.48747791886376</v>
      </c>
      <c r="L23" s="13">
        <f t="shared" si="7"/>
        <v>15.866624780982789</v>
      </c>
      <c r="M23" s="13">
        <f t="shared" si="9"/>
        <v>115.90114175623596</v>
      </c>
      <c r="N23" s="18">
        <f t="shared" si="10"/>
        <v>3.8187542209643457</v>
      </c>
      <c r="O23" s="18">
        <f t="shared" si="11"/>
        <v>0.92536514940325743</v>
      </c>
      <c r="P23" s="13"/>
      <c r="R23" s="16">
        <f t="shared" si="8"/>
        <v>45017</v>
      </c>
      <c r="S23" s="17"/>
      <c r="T23" s="17">
        <v>375</v>
      </c>
      <c r="U23" s="17">
        <v>375</v>
      </c>
      <c r="V23" s="17">
        <v>1340</v>
      </c>
      <c r="W23" s="17">
        <v>2431</v>
      </c>
      <c r="X23" s="17">
        <v>7031</v>
      </c>
      <c r="Y23" s="17">
        <v>7031</v>
      </c>
      <c r="Z23" s="17">
        <v>7031</v>
      </c>
      <c r="AA23" s="17">
        <v>7031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45047</v>
      </c>
      <c r="B24" s="13">
        <v>2581.9699999999998</v>
      </c>
      <c r="C24" s="13">
        <f>++'Completion Factors'!J14</f>
        <v>0.89786800280622103</v>
      </c>
      <c r="D24" s="13">
        <f t="shared" si="1"/>
        <v>293.69768381347916</v>
      </c>
      <c r="E24" s="13">
        <f t="shared" si="2"/>
        <v>293.69768381347916</v>
      </c>
      <c r="F24" s="19">
        <v>0</v>
      </c>
      <c r="G24" s="13">
        <f t="shared" si="3"/>
        <v>2875.667683813479</v>
      </c>
      <c r="H24" s="14">
        <f t="shared" si="4"/>
        <v>293.69768381347922</v>
      </c>
      <c r="I24" s="13">
        <v>5040.5958333333338</v>
      </c>
      <c r="J24" s="13">
        <f t="shared" si="5"/>
        <v>57.050153967845638</v>
      </c>
      <c r="K24" s="13">
        <f t="shared" si="6"/>
        <v>51.223507802896975</v>
      </c>
      <c r="L24" s="13">
        <f t="shared" si="7"/>
        <v>5.8266461649486629</v>
      </c>
      <c r="M24" s="13">
        <f t="shared" si="9"/>
        <v>116.98837110689892</v>
      </c>
      <c r="N24" s="18">
        <f t="shared" si="10"/>
        <v>1.1811883110173282</v>
      </c>
      <c r="O24" s="18">
        <f t="shared" si="11"/>
        <v>0.93492888239434679</v>
      </c>
      <c r="P24" s="13"/>
      <c r="R24" s="16">
        <f t="shared" si="8"/>
        <v>45047</v>
      </c>
      <c r="S24" s="17"/>
      <c r="T24" s="17"/>
      <c r="U24" s="17"/>
      <c r="V24" s="17">
        <v>1110</v>
      </c>
      <c r="W24" s="17">
        <v>1110</v>
      </c>
      <c r="X24" s="17">
        <v>2581.9699999999998</v>
      </c>
      <c r="Y24" s="17">
        <v>2581.9699999999998</v>
      </c>
      <c r="Z24" s="17">
        <v>2581.9699999999998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45078</v>
      </c>
      <c r="B25" s="13">
        <v>1291.53</v>
      </c>
      <c r="C25" s="13">
        <f>++'Completion Factors'!J13</f>
        <v>0.87751323563293382</v>
      </c>
      <c r="D25" s="13">
        <f t="shared" si="1"/>
        <v>180.27686006228009</v>
      </c>
      <c r="E25" s="13">
        <f t="shared" si="2"/>
        <v>180.27686006228009</v>
      </c>
      <c r="F25" s="19">
        <v>0</v>
      </c>
      <c r="G25" s="13">
        <f t="shared" si="3"/>
        <v>1471.8068600622801</v>
      </c>
      <c r="H25" s="14">
        <f t="shared" si="4"/>
        <v>180.27686006228009</v>
      </c>
      <c r="I25" s="13">
        <v>5005.4375</v>
      </c>
      <c r="J25" s="13">
        <f t="shared" si="5"/>
        <v>29.404160177053054</v>
      </c>
      <c r="K25" s="13">
        <f t="shared" si="6"/>
        <v>25.802539738034884</v>
      </c>
      <c r="L25" s="13">
        <f t="shared" si="7"/>
        <v>3.6016204390181699</v>
      </c>
      <c r="M25" s="13">
        <f t="shared" si="9"/>
        <v>111.11212011272249</v>
      </c>
      <c r="N25" s="18">
        <f t="shared" si="10"/>
        <v>0.28492476247456905</v>
      </c>
      <c r="O25" s="18">
        <f t="shared" si="11"/>
        <v>0.93433604162363004</v>
      </c>
      <c r="P25" s="13"/>
      <c r="R25" s="16">
        <f t="shared" si="8"/>
        <v>45078</v>
      </c>
      <c r="S25" s="17"/>
      <c r="T25" s="17"/>
      <c r="U25" s="17">
        <v>1022</v>
      </c>
      <c r="V25" s="17">
        <v>1022</v>
      </c>
      <c r="W25" s="17">
        <v>1022</v>
      </c>
      <c r="X25" s="17">
        <v>1291.53</v>
      </c>
      <c r="Y25" s="17">
        <v>1291.53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45108</v>
      </c>
      <c r="B26" s="13">
        <v>6299.2400000000007</v>
      </c>
      <c r="C26" s="13">
        <f>++'Completion Factors'!J12</f>
        <v>0.85387116748443381</v>
      </c>
      <c r="D26" s="13">
        <f t="shared" si="1"/>
        <v>1078.0321692407256</v>
      </c>
      <c r="E26" s="13">
        <f t="shared" si="2"/>
        <v>1078.0321692407256</v>
      </c>
      <c r="F26" s="19">
        <v>0</v>
      </c>
      <c r="G26" s="13">
        <f t="shared" si="3"/>
        <v>7377.2721692407267</v>
      </c>
      <c r="H26" s="14">
        <f t="shared" si="4"/>
        <v>1078.032169240726</v>
      </c>
      <c r="I26" s="13">
        <v>4973.020833333333</v>
      </c>
      <c r="J26" s="13">
        <f t="shared" si="5"/>
        <v>148.34589309966483</v>
      </c>
      <c r="K26" s="13">
        <f t="shared" si="6"/>
        <v>126.66828093253181</v>
      </c>
      <c r="L26" s="13">
        <f t="shared" si="7"/>
        <v>21.67761216713302</v>
      </c>
      <c r="M26" s="13">
        <f t="shared" si="9"/>
        <v>112.29788319613792</v>
      </c>
      <c r="N26" s="18">
        <f t="shared" si="10"/>
        <v>1.1229286114339188</v>
      </c>
      <c r="O26" s="18">
        <f t="shared" si="11"/>
        <v>0.93186830724104663</v>
      </c>
      <c r="P26" s="13"/>
      <c r="R26" s="16">
        <f t="shared" si="8"/>
        <v>45108</v>
      </c>
      <c r="S26" s="17"/>
      <c r="T26" s="17">
        <v>3455.1</v>
      </c>
      <c r="U26" s="17">
        <v>4443.1000000000004</v>
      </c>
      <c r="V26" s="17">
        <v>4832.1000000000004</v>
      </c>
      <c r="W26" s="17">
        <v>6299.2400000000007</v>
      </c>
      <c r="X26" s="17">
        <v>6299.2400000000007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45139</v>
      </c>
      <c r="B27" s="13">
        <v>4542</v>
      </c>
      <c r="C27" s="13">
        <f>++'Completion Factors'!J11</f>
        <v>0.65362112208381939</v>
      </c>
      <c r="D27" s="13">
        <f t="shared" si="1"/>
        <v>2406.9798394513027</v>
      </c>
      <c r="E27" s="13">
        <f t="shared" si="2"/>
        <v>2406.9798394513027</v>
      </c>
      <c r="F27" s="19">
        <v>0</v>
      </c>
      <c r="G27" s="13">
        <f t="shared" si="3"/>
        <v>6948.9798394513027</v>
      </c>
      <c r="H27" s="14">
        <f t="shared" si="4"/>
        <v>2406.9798394513027</v>
      </c>
      <c r="I27" s="13">
        <v>4940.4366666666656</v>
      </c>
      <c r="J27" s="13">
        <f t="shared" si="5"/>
        <v>140.65517500378786</v>
      </c>
      <c r="K27" s="13">
        <f t="shared" si="6"/>
        <v>91.935193312871817</v>
      </c>
      <c r="L27" s="13">
        <f t="shared" si="7"/>
        <v>48.719981690916043</v>
      </c>
      <c r="M27" s="13">
        <f t="shared" si="9"/>
        <v>113.62491119069824</v>
      </c>
      <c r="N27" s="18">
        <f t="shared" si="10"/>
        <v>1.1400043726154363</v>
      </c>
      <c r="O27" s="18">
        <f t="shared" si="11"/>
        <v>0.93226574647632166</v>
      </c>
      <c r="P27" s="13"/>
      <c r="R27" s="16">
        <f t="shared" si="8"/>
        <v>45139</v>
      </c>
      <c r="S27" s="17">
        <v>933</v>
      </c>
      <c r="T27" s="17">
        <v>2531</v>
      </c>
      <c r="U27" s="17">
        <v>4112</v>
      </c>
      <c r="V27" s="17">
        <v>4312</v>
      </c>
      <c r="W27" s="17">
        <v>4542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45170</v>
      </c>
      <c r="B28" s="13">
        <v>3689</v>
      </c>
      <c r="C28" s="13">
        <f>++'Completion Factors'!J10</f>
        <v>0.54660527797065261</v>
      </c>
      <c r="D28" s="13">
        <f t="shared" si="1"/>
        <v>3059.9286120615602</v>
      </c>
      <c r="E28" s="13">
        <f t="shared" si="2"/>
        <v>3059.9286120615602</v>
      </c>
      <c r="F28" s="19">
        <v>0</v>
      </c>
      <c r="G28" s="13">
        <f t="shared" si="3"/>
        <v>6748.9286120615598</v>
      </c>
      <c r="H28" s="14">
        <f t="shared" si="4"/>
        <v>3059.9286120615598</v>
      </c>
      <c r="I28" s="13">
        <v>4909.1833333333334</v>
      </c>
      <c r="J28" s="13">
        <f t="shared" si="5"/>
        <v>137.47558715594025</v>
      </c>
      <c r="K28" s="13">
        <f t="shared" si="6"/>
        <v>75.144881531551405</v>
      </c>
      <c r="L28" s="13">
        <f t="shared" si="7"/>
        <v>62.330705624388841</v>
      </c>
      <c r="M28" s="13">
        <f t="shared" si="9"/>
        <v>120.44980165102676</v>
      </c>
      <c r="N28" s="18">
        <f t="shared" si="10"/>
        <v>2.3989897092730792</v>
      </c>
      <c r="O28" s="18">
        <f t="shared" si="11"/>
        <v>0.92571169246425145</v>
      </c>
      <c r="P28" s="20"/>
      <c r="R28" s="16">
        <f t="shared" si="8"/>
        <v>45170</v>
      </c>
      <c r="S28" s="17">
        <v>273</v>
      </c>
      <c r="T28" s="17">
        <v>2317</v>
      </c>
      <c r="U28" s="17">
        <v>3507</v>
      </c>
      <c r="V28" s="17">
        <v>3689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45200</v>
      </c>
      <c r="B29" s="13">
        <v>2488</v>
      </c>
      <c r="C29" s="13">
        <f>++'Completion Factors'!J9</f>
        <v>0.49653673356599159</v>
      </c>
      <c r="D29" s="13">
        <f t="shared" si="1"/>
        <v>2522.7068255189533</v>
      </c>
      <c r="E29" s="13">
        <f t="shared" si="2"/>
        <v>2522.7068255189533</v>
      </c>
      <c r="F29" s="13">
        <f>ROUND(+I29*J29/100,0)-D29-B29</f>
        <v>11284.293174481047</v>
      </c>
      <c r="G29" s="13">
        <f t="shared" si="3"/>
        <v>16295</v>
      </c>
      <c r="H29" s="14">
        <f t="shared" si="4"/>
        <v>13807</v>
      </c>
      <c r="I29" s="13">
        <v>4864.166666666667</v>
      </c>
      <c r="J29" s="19">
        <v>335</v>
      </c>
      <c r="K29" s="13">
        <f t="shared" si="6"/>
        <v>51.149563131745758</v>
      </c>
      <c r="L29" s="13">
        <f t="shared" si="7"/>
        <v>283.85043686825423</v>
      </c>
      <c r="M29" s="13">
        <f t="shared" si="9"/>
        <v>133.03101828025405</v>
      </c>
      <c r="N29" s="18">
        <f t="shared" si="10"/>
        <v>1.9246014451235041</v>
      </c>
      <c r="O29" s="18">
        <f t="shared" si="11"/>
        <v>0.9240059337739287</v>
      </c>
      <c r="P29" s="13"/>
      <c r="R29" s="16">
        <f t="shared" si="8"/>
        <v>45200</v>
      </c>
      <c r="S29" s="17"/>
      <c r="T29" s="17">
        <v>2488</v>
      </c>
      <c r="U29" s="17">
        <v>2488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45231</v>
      </c>
      <c r="B30" s="13"/>
      <c r="C30" s="13">
        <f>++'Completion Factors'!J8</f>
        <v>0.36493197579991887</v>
      </c>
      <c r="D30" s="13">
        <f t="shared" si="1"/>
        <v>0</v>
      </c>
      <c r="E30" s="13">
        <f t="shared" si="2"/>
        <v>0</v>
      </c>
      <c r="F30" s="13">
        <f>ROUND(+I30*J30/100,0)-D30-B30</f>
        <v>16174</v>
      </c>
      <c r="G30" s="13">
        <f t="shared" si="3"/>
        <v>16174</v>
      </c>
      <c r="H30" s="14">
        <f t="shared" si="4"/>
        <v>16174</v>
      </c>
      <c r="I30" s="13">
        <v>4828.1075000000001</v>
      </c>
      <c r="J30" s="19">
        <v>335</v>
      </c>
      <c r="K30" s="13">
        <f t="shared" si="6"/>
        <v>0</v>
      </c>
      <c r="L30" s="13">
        <f t="shared" si="7"/>
        <v>335</v>
      </c>
      <c r="M30" s="13">
        <f t="shared" si="9"/>
        <v>144.69298424625845</v>
      </c>
      <c r="N30" s="18">
        <f t="shared" si="10"/>
        <v>1.8077221343652554</v>
      </c>
      <c r="O30" s="18">
        <f t="shared" si="11"/>
        <v>0.92058714406813991</v>
      </c>
      <c r="P30" s="13"/>
      <c r="R30" s="16">
        <f t="shared" si="8"/>
        <v>45231</v>
      </c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45261</v>
      </c>
      <c r="B31" s="13"/>
      <c r="C31" s="13">
        <f>+'Completion Factors'!J7</f>
        <v>6.1735878654602692E-2</v>
      </c>
      <c r="D31" s="13">
        <f t="shared" si="1"/>
        <v>0</v>
      </c>
      <c r="E31" s="13">
        <f t="shared" si="2"/>
        <v>0</v>
      </c>
      <c r="F31" s="13">
        <f>ROUND(+I31*J31/100,0)-D31-B31</f>
        <v>16056</v>
      </c>
      <c r="G31" s="13">
        <f t="shared" si="3"/>
        <v>16056</v>
      </c>
      <c r="H31" s="14">
        <f t="shared" si="4"/>
        <v>16056</v>
      </c>
      <c r="I31" s="13">
        <v>4792.87</v>
      </c>
      <c r="J31" s="19">
        <v>335</v>
      </c>
      <c r="K31" s="13">
        <f t="shared" si="6"/>
        <v>0</v>
      </c>
      <c r="L31" s="13">
        <f t="shared" si="7"/>
        <v>335</v>
      </c>
      <c r="M31" s="13">
        <f t="shared" si="9"/>
        <v>158.67541551944581</v>
      </c>
      <c r="N31" s="18">
        <f t="shared" si="10"/>
        <v>2.0992514273695</v>
      </c>
      <c r="O31" s="18">
        <f t="shared" si="11"/>
        <v>0.91754403065710111</v>
      </c>
      <c r="P31" s="13"/>
      <c r="R31" s="16">
        <f t="shared" si="8"/>
        <v>45261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54586.054880341093</v>
      </c>
      <c r="I33" s="13"/>
      <c r="J33" s="22">
        <f>SUM(G20:G31)/SUM(I20:I31)</f>
        <v>1.5867541551944579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58680.008996366676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-0.12608437369050268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2024-10-15T13:42:42Z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