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620" tabRatio="600" firstSheet="0" activeTab="0" autoFilterDateGrouping="1"/>
  </bookViews>
  <sheets>
    <sheet xmlns:r="http://schemas.openxmlformats.org/officeDocument/2006/relationships" name="Allocation" sheetId="1" state="visible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\-yy;@"/>
    <numFmt numFmtId="165" formatCode="_(* #,##0_);_(* \(#,##0\);_(* &quot;-&quot;??_);_(@_)"/>
  </numFmts>
  <fonts count="5">
    <font>
      <name val="Arial Narrow"/>
      <family val="2"/>
      <color theme="1"/>
      <sz val="9"/>
    </font>
    <font>
      <name val="Arial Narrow"/>
      <family val="2"/>
      <color theme="1"/>
      <sz val="9"/>
    </font>
    <font>
      <name val="Aptos Narrow"/>
      <family val="2"/>
      <sz val="11"/>
      <scheme val="minor"/>
    </font>
    <font>
      <name val="Aptos Narrow"/>
      <family val="2"/>
      <color rgb="FF0000CC"/>
      <sz val="11"/>
      <scheme val="minor"/>
    </font>
    <font>
      <name val="Aptos Narrow"/>
      <family val="2"/>
      <color rgb="FF0000FF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9" fontId="1" fillId="0" borderId="0"/>
    <xf numFmtId="43" fontId="1" fillId="0" borderId="0"/>
  </cellStyleXfs>
  <cellXfs count="13">
    <xf numFmtId="0" fontId="0" fillId="0" borderId="0" pivotButton="0" quotePrefix="0" xfId="0"/>
    <xf numFmtId="0" fontId="2" fillId="0" borderId="0" pivotButton="0" quotePrefix="0" xfId="0"/>
    <xf numFmtId="14" fontId="3" fillId="0" borderId="1" applyAlignment="1" pivotButton="0" quotePrefix="0" xfId="0">
      <alignment horizontal="center"/>
    </xf>
    <xf numFmtId="14" fontId="4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2" fillId="0" borderId="3" applyAlignment="1" pivotButton="0" quotePrefix="0" xfId="0">
      <alignment horizontal="center"/>
    </xf>
    <xf numFmtId="164" fontId="0" fillId="0" borderId="0" pivotButton="0" quotePrefix="0" xfId="0"/>
    <xf numFmtId="43" fontId="0" fillId="0" borderId="0" pivotButton="0" quotePrefix="0" xfId="0"/>
    <xf numFmtId="9" fontId="0" fillId="0" borderId="0" pivotButton="0" quotePrefix="0" xfId="1"/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9" fontId="1" fillId="0" borderId="0" pivotButton="0" quotePrefix="0" xfId="1"/>
    <xf numFmtId="165" fontId="0" fillId="0" borderId="0" pivotButton="0" quotePrefix="0" xfId="2"/>
  </cellXfs>
  <cellStyles count="3">
    <cellStyle name="Normal" xfId="0" builtinId="0"/>
    <cellStyle name="Percent" xfId="1" builtinId="5"/>
    <cellStyle name="Comm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Z28"/>
  <sheetViews>
    <sheetView tabSelected="1" topLeftCell="A2" workbookViewId="0">
      <selection activeCell="J13" sqref="J13"/>
    </sheetView>
  </sheetViews>
  <sheetFormatPr baseColWidth="8" defaultRowHeight="11.5"/>
  <cols>
    <col width="9.75" bestFit="1" customWidth="1" min="3" max="7"/>
    <col width="20.5" bestFit="1" customWidth="1" min="8" max="8"/>
    <col width="15.75" bestFit="1" customWidth="1" min="9" max="12"/>
    <col width="4.75" bestFit="1" customWidth="1" min="13" max="13"/>
  </cols>
  <sheetData>
    <row r="2">
      <c r="B2" s="9" t="inlineStr">
        <is>
          <t>Allocation By Treaty Year</t>
        </is>
      </c>
      <c r="O2" s="9" t="inlineStr">
        <is>
          <t>Allocation By Treaty Year</t>
        </is>
      </c>
    </row>
    <row r="3" ht="14.5" customHeight="1">
      <c r="B3" s="10" t="inlineStr">
        <is>
          <t>Premium</t>
        </is>
      </c>
      <c r="N3" s="1" t="n"/>
      <c r="O3" s="10" t="inlineStr">
        <is>
          <t>Premium</t>
        </is>
      </c>
    </row>
    <row r="4" ht="14.5" customHeight="1">
      <c r="C4" s="2" t="inlineStr">
        <is>
          <t>TY 2020</t>
        </is>
      </c>
      <c r="D4" s="2" t="inlineStr">
        <is>
          <t>TY 2019</t>
        </is>
      </c>
      <c r="E4" s="2" t="inlineStr">
        <is>
          <t>TY 2021</t>
        </is>
      </c>
      <c r="F4" s="2" t="inlineStr">
        <is>
          <t>TY 2022</t>
        </is>
      </c>
      <c r="G4" s="3" t="inlineStr">
        <is>
          <t>TY 2023</t>
        </is>
      </c>
      <c r="H4" s="2" t="inlineStr">
        <is>
          <t>Pre-HCCUA 2019</t>
        </is>
      </c>
      <c r="I4" s="2" t="inlineStr">
        <is>
          <t>HCCUA 2022</t>
        </is>
      </c>
      <c r="J4" s="2" t="inlineStr">
        <is>
          <t>HCCUA 2023</t>
        </is>
      </c>
      <c r="K4" s="2" t="inlineStr">
        <is>
          <t>HCCUA 2020</t>
        </is>
      </c>
      <c r="L4" s="2" t="inlineStr">
        <is>
          <t>HCCUA 2021</t>
        </is>
      </c>
      <c r="M4" s="4" t="inlineStr">
        <is>
          <t>Total</t>
        </is>
      </c>
      <c r="N4" s="5" t="n"/>
      <c r="P4" s="2" t="inlineStr">
        <is>
          <t>TY 2020</t>
        </is>
      </c>
      <c r="Q4" s="2" t="inlineStr">
        <is>
          <t>TY 2019</t>
        </is>
      </c>
      <c r="R4" s="2" t="inlineStr">
        <is>
          <t>TY 2021</t>
        </is>
      </c>
      <c r="S4" s="2" t="inlineStr">
        <is>
          <t>TY 2022</t>
        </is>
      </c>
      <c r="T4" s="3" t="inlineStr">
        <is>
          <t>TY 2023</t>
        </is>
      </c>
      <c r="U4" s="2" t="inlineStr">
        <is>
          <t>Pre-HCCUA 2019</t>
        </is>
      </c>
      <c r="V4" s="2" t="inlineStr">
        <is>
          <t>HCCUA 2022</t>
        </is>
      </c>
      <c r="W4" s="2" t="inlineStr">
        <is>
          <t>HCCUA 2023</t>
        </is>
      </c>
      <c r="X4" s="2" t="inlineStr">
        <is>
          <t>HCCUA 2020</t>
        </is>
      </c>
      <c r="Y4" s="2" t="inlineStr">
        <is>
          <t>HCCUA 2021</t>
        </is>
      </c>
      <c r="Z4" s="4" t="inlineStr">
        <is>
          <t>Total</t>
        </is>
      </c>
    </row>
    <row r="5">
      <c r="B5" s="6">
        <f>DATE(YEAR(B6),MONTH(B6)-1,1)</f>
        <v/>
      </c>
      <c r="C5" s="12" t="n">
        <v>270376.8</v>
      </c>
      <c r="D5" s="12" t="n">
        <v/>
      </c>
      <c r="E5" s="12" t="n">
        <v>532313.9300000001</v>
      </c>
      <c r="F5" s="12" t="n">
        <v/>
      </c>
      <c r="G5" s="12" t="n">
        <v/>
      </c>
      <c r="H5" s="12" t="n">
        <v>48.65</v>
      </c>
      <c r="I5" s="12" t="n">
        <v/>
      </c>
      <c r="J5" s="12" t="n">
        <v/>
      </c>
      <c r="K5" s="12" t="n">
        <v>11929.5581</v>
      </c>
      <c r="L5" s="12" t="n">
        <v>36358.4351</v>
      </c>
      <c r="M5" s="12" t="n"/>
      <c r="N5" s="7" t="n"/>
      <c r="O5" s="6">
        <f>+B5</f>
        <v/>
      </c>
      <c r="P5" s="8">
        <f>+IFERROR(C5/$M5,0)</f>
        <v/>
      </c>
      <c r="Q5" s="8">
        <f>+IFERROR(D5/$M5,0)</f>
        <v/>
      </c>
      <c r="R5" s="8">
        <f>+IFERROR(E5/$M5,0)</f>
        <v/>
      </c>
      <c r="S5" s="8">
        <f>+IFERROR(F5/$M5,0)</f>
        <v/>
      </c>
      <c r="T5" s="8">
        <f>+IFERROR(G5/$M5,0)</f>
        <v/>
      </c>
      <c r="U5" s="8">
        <f>+IFERROR(H5/$M5,0)</f>
        <v/>
      </c>
      <c r="V5" s="8">
        <f>+IFERROR(I5/$M5,0)</f>
        <v/>
      </c>
      <c r="W5" s="8">
        <f>+IFERROR(J5/$M5,0)</f>
        <v/>
      </c>
      <c r="X5" s="8">
        <f>+IFERROR(K5/$M5,0)</f>
        <v/>
      </c>
      <c r="Y5" s="8">
        <f>+IFERROR(L5/$M5,0)</f>
        <v/>
      </c>
      <c r="Z5" s="11">
        <f>+SUM(P5:Y5)</f>
        <v/>
      </c>
    </row>
    <row r="6">
      <c r="B6" s="6">
        <f>DATE(YEAR(B7),MONTH(B7)-1,1)</f>
        <v/>
      </c>
      <c r="C6" s="12" t="n">
        <v>223782.87</v>
      </c>
      <c r="D6" s="12" t="n">
        <v/>
      </c>
      <c r="E6" s="12" t="n">
        <v>586724.76</v>
      </c>
      <c r="F6" s="12" t="n">
        <v/>
      </c>
      <c r="G6" s="12" t="n">
        <v/>
      </c>
      <c r="H6" s="12" t="n">
        <v>48.65</v>
      </c>
      <c r="I6" s="12" t="n">
        <v/>
      </c>
      <c r="J6" s="12" t="n">
        <v/>
      </c>
      <c r="K6" s="12" t="n">
        <v>5982.947800000001</v>
      </c>
      <c r="L6" s="12" t="n">
        <v>39897.3631</v>
      </c>
      <c r="M6" s="12" t="n"/>
      <c r="N6" s="7" t="n"/>
      <c r="O6" s="6">
        <f>+B6</f>
        <v/>
      </c>
      <c r="P6" s="8">
        <f>+IFERROR(C6/$M6,0)</f>
        <v/>
      </c>
      <c r="Q6" s="8">
        <f>+IFERROR(D6/$M6,0)</f>
        <v/>
      </c>
      <c r="R6" s="8">
        <f>+IFERROR(E6/$M6,0)</f>
        <v/>
      </c>
      <c r="S6" s="8">
        <f>+IFERROR(F6/$M6,0)</f>
        <v/>
      </c>
      <c r="T6" s="8">
        <f>+IFERROR(G6/$M6,0)</f>
        <v/>
      </c>
      <c r="U6" s="8">
        <f>+IFERROR(H6/$M6,0)</f>
        <v/>
      </c>
      <c r="V6" s="8">
        <f>+IFERROR(I6/$M6,0)</f>
        <v/>
      </c>
      <c r="W6" s="8">
        <f>+IFERROR(J6/$M6,0)</f>
        <v/>
      </c>
      <c r="X6" s="8">
        <f>+IFERROR(K6/$M6,0)</f>
        <v/>
      </c>
      <c r="Y6" s="8">
        <f>+IFERROR(L6/$M6,0)</f>
        <v/>
      </c>
      <c r="Z6" s="11">
        <f>+SUM(P6:Y6)</f>
        <v/>
      </c>
    </row>
    <row r="7">
      <c r="B7" s="6">
        <f>DATE(YEAR(B8),MONTH(B8)-1,1)</f>
        <v/>
      </c>
      <c r="C7" s="12" t="n">
        <v>171388.254</v>
      </c>
      <c r="D7" s="12" t="n">
        <v/>
      </c>
      <c r="E7" s="12" t="n">
        <v>619944.26</v>
      </c>
      <c r="F7" s="12" t="n">
        <v/>
      </c>
      <c r="G7" s="12" t="n">
        <v/>
      </c>
      <c r="H7" s="12" t="n">
        <v>48.65</v>
      </c>
      <c r="I7" s="12" t="n">
        <v/>
      </c>
      <c r="J7" s="12" t="n">
        <v/>
      </c>
      <c r="K7" s="12" t="n">
        <v>3466.7509</v>
      </c>
      <c r="L7" s="12" t="n">
        <v>40258.9762</v>
      </c>
      <c r="M7" s="12" t="n"/>
      <c r="N7" s="7" t="n"/>
      <c r="O7" s="6">
        <f>+B7</f>
        <v/>
      </c>
      <c r="P7" s="8">
        <f>+IFERROR(C7/$M7,0)</f>
        <v/>
      </c>
      <c r="Q7" s="8">
        <f>+IFERROR(D7/$M7,0)</f>
        <v/>
      </c>
      <c r="R7" s="8">
        <f>+IFERROR(E7/$M7,0)</f>
        <v/>
      </c>
      <c r="S7" s="8">
        <f>+IFERROR(F7/$M7,0)</f>
        <v/>
      </c>
      <c r="T7" s="8">
        <f>+IFERROR(G7/$M7,0)</f>
        <v/>
      </c>
      <c r="U7" s="8">
        <f>+IFERROR(H7/$M7,0)</f>
        <v/>
      </c>
      <c r="V7" s="8">
        <f>+IFERROR(I7/$M7,0)</f>
        <v/>
      </c>
      <c r="W7" s="8">
        <f>+IFERROR(J7/$M7,0)</f>
        <v/>
      </c>
      <c r="X7" s="8">
        <f>+IFERROR(K7/$M7,0)</f>
        <v/>
      </c>
      <c r="Y7" s="8">
        <f>+IFERROR(L7/$M7,0)</f>
        <v/>
      </c>
      <c r="Z7" s="11">
        <f>+SUM(P7:Y7)</f>
        <v/>
      </c>
    </row>
    <row r="8">
      <c r="B8" s="6">
        <f>DATE(YEAR(B9),MONTH(B9)-1,1)</f>
        <v/>
      </c>
      <c r="C8" s="12" t="n">
        <v>129529.18</v>
      </c>
      <c r="D8" s="12" t="n">
        <v/>
      </c>
      <c r="E8" s="12" t="n">
        <v>645167.91</v>
      </c>
      <c r="F8" s="12" t="n">
        <v/>
      </c>
      <c r="G8" s="12" t="n">
        <v/>
      </c>
      <c r="H8" s="12" t="n">
        <v>48.65</v>
      </c>
      <c r="I8" s="12" t="n">
        <v/>
      </c>
      <c r="J8" s="12" t="n">
        <v/>
      </c>
      <c r="K8" s="12" t="n">
        <v>496.08</v>
      </c>
      <c r="L8" s="12" t="n">
        <v>41235.5971</v>
      </c>
      <c r="M8" s="12" t="n"/>
      <c r="N8" s="7" t="n"/>
      <c r="O8" s="6">
        <f>+B8</f>
        <v/>
      </c>
      <c r="P8" s="8">
        <f>+IFERROR(C8/$M8,0)</f>
        <v/>
      </c>
      <c r="Q8" s="8">
        <f>+IFERROR(D8/$M8,0)</f>
        <v/>
      </c>
      <c r="R8" s="8">
        <f>+IFERROR(E8/$M8,0)</f>
        <v/>
      </c>
      <c r="S8" s="8">
        <f>+IFERROR(F8/$M8,0)</f>
        <v/>
      </c>
      <c r="T8" s="8">
        <f>+IFERROR(G8/$M8,0)</f>
        <v/>
      </c>
      <c r="U8" s="8">
        <f>+IFERROR(H8/$M8,0)</f>
        <v/>
      </c>
      <c r="V8" s="8">
        <f>+IFERROR(I8/$M8,0)</f>
        <v/>
      </c>
      <c r="W8" s="8">
        <f>+IFERROR(J8/$M8,0)</f>
        <v/>
      </c>
      <c r="X8" s="8">
        <f>+IFERROR(K8/$M8,0)</f>
        <v/>
      </c>
      <c r="Y8" s="8">
        <f>+IFERROR(L8/$M8,0)</f>
        <v/>
      </c>
      <c r="Z8" s="11">
        <f>+SUM(P8:Y8)</f>
        <v/>
      </c>
    </row>
    <row r="9">
      <c r="B9" s="6">
        <f>DATE(YEAR(B10),MONTH(B10)-1,1)</f>
        <v/>
      </c>
      <c r="C9" s="12" t="n">
        <v>93689.59000000001</v>
      </c>
      <c r="D9" s="12" t="n">
        <v/>
      </c>
      <c r="E9" s="12" t="n">
        <v>664474.24</v>
      </c>
      <c r="F9" s="12" t="n">
        <v/>
      </c>
      <c r="G9" s="12" t="n">
        <v/>
      </c>
      <c r="H9" s="12" t="n">
        <v>48.65</v>
      </c>
      <c r="I9" s="12" t="n">
        <v>1523.4769</v>
      </c>
      <c r="J9" s="12" t="n">
        <v/>
      </c>
      <c r="K9" s="12" t="n">
        <v/>
      </c>
      <c r="L9" s="12" t="n">
        <v>38486.5202</v>
      </c>
      <c r="M9" s="12" t="n"/>
      <c r="N9" s="7" t="n"/>
      <c r="O9" s="6">
        <f>+B9</f>
        <v/>
      </c>
      <c r="P9" s="8">
        <f>+IFERROR(C9/$M9,0)</f>
        <v/>
      </c>
      <c r="Q9" s="8">
        <f>+IFERROR(D9/$M9,0)</f>
        <v/>
      </c>
      <c r="R9" s="8">
        <f>+IFERROR(E9/$M9,0)</f>
        <v/>
      </c>
      <c r="S9" s="8">
        <f>+IFERROR(F9/$M9,0)</f>
        <v/>
      </c>
      <c r="T9" s="8">
        <f>+IFERROR(G9/$M9,0)</f>
        <v/>
      </c>
      <c r="U9" s="8">
        <f>+IFERROR(H9/$M9,0)</f>
        <v/>
      </c>
      <c r="V9" s="8">
        <f>+IFERROR(I9/$M9,0)</f>
        <v/>
      </c>
      <c r="W9" s="8">
        <f>+IFERROR(J9/$M9,0)</f>
        <v/>
      </c>
      <c r="X9" s="8">
        <f>+IFERROR(K9/$M9,0)</f>
        <v/>
      </c>
      <c r="Y9" s="8">
        <f>+IFERROR(L9/$M9,0)</f>
        <v/>
      </c>
      <c r="Z9" s="11">
        <f>+SUM(P9:Y9)</f>
        <v/>
      </c>
    </row>
    <row r="10">
      <c r="B10" s="6">
        <f>DATE(YEAR(B11),MONTH(B11)-1,1)</f>
        <v/>
      </c>
      <c r="C10" s="12" t="n">
        <v>61617.51</v>
      </c>
      <c r="D10" s="12" t="n">
        <v>-121.86</v>
      </c>
      <c r="E10" s="12" t="n">
        <v>692389.98</v>
      </c>
      <c r="F10" s="12" t="n">
        <v/>
      </c>
      <c r="G10" s="12" t="n">
        <v/>
      </c>
      <c r="H10" s="12" t="n">
        <v>48.65</v>
      </c>
      <c r="I10" s="12" t="n">
        <v>4680.648200000001</v>
      </c>
      <c r="J10" s="12" t="n">
        <v/>
      </c>
      <c r="K10" s="12" t="n">
        <v/>
      </c>
      <c r="L10" s="12" t="n">
        <v>33310.7975</v>
      </c>
      <c r="M10" s="12" t="n"/>
      <c r="N10" s="7" t="n"/>
      <c r="O10" s="6">
        <f>+B10</f>
        <v/>
      </c>
      <c r="P10" s="8">
        <f>+IFERROR(C10/$M10,0)</f>
        <v/>
      </c>
      <c r="Q10" s="8">
        <f>+IFERROR(D10/$M10,0)</f>
        <v/>
      </c>
      <c r="R10" s="8">
        <f>+IFERROR(E10/$M10,0)</f>
        <v/>
      </c>
      <c r="S10" s="8">
        <f>+IFERROR(F10/$M10,0)</f>
        <v/>
      </c>
      <c r="T10" s="8">
        <f>+IFERROR(G10/$M10,0)</f>
        <v/>
      </c>
      <c r="U10" s="8">
        <f>+IFERROR(H10/$M10,0)</f>
        <v/>
      </c>
      <c r="V10" s="8">
        <f>+IFERROR(I10/$M10,0)</f>
        <v/>
      </c>
      <c r="W10" s="8">
        <f>+IFERROR(J10/$M10,0)</f>
        <v/>
      </c>
      <c r="X10" s="8">
        <f>+IFERROR(K10/$M10,0)</f>
        <v/>
      </c>
      <c r="Y10" s="8">
        <f>+IFERROR(L10/$M10,0)</f>
        <v/>
      </c>
      <c r="Z10" s="11">
        <f>+SUM(P10:Y10)</f>
        <v/>
      </c>
    </row>
    <row r="11">
      <c r="B11" s="6">
        <f>DATE(YEAR(B12),MONTH(B12)-1,1)</f>
        <v/>
      </c>
      <c r="C11" s="12" t="n">
        <v>25120.07</v>
      </c>
      <c r="D11" s="12" t="n">
        <v/>
      </c>
      <c r="E11" s="12" t="n">
        <v>727692.6899999999</v>
      </c>
      <c r="F11" s="12" t="n">
        <v>1229.73</v>
      </c>
      <c r="G11" s="12" t="n">
        <v/>
      </c>
      <c r="H11" s="12" t="n">
        <v>48.65</v>
      </c>
      <c r="I11" s="12" t="n">
        <v>8173.4351</v>
      </c>
      <c r="J11" s="12" t="n">
        <v/>
      </c>
      <c r="K11" s="12" t="n">
        <v/>
      </c>
      <c r="L11" s="12" t="n">
        <v>28383.5331</v>
      </c>
      <c r="M11" s="12" t="n"/>
      <c r="N11" s="7" t="n"/>
      <c r="O11" s="6">
        <f>+B11</f>
        <v/>
      </c>
      <c r="P11" s="8">
        <f>+IFERROR(C11/$M11,0)</f>
        <v/>
      </c>
      <c r="Q11" s="8">
        <f>+IFERROR(D11/$M11,0)</f>
        <v/>
      </c>
      <c r="R11" s="8">
        <f>+IFERROR(E11/$M11,0)</f>
        <v/>
      </c>
      <c r="S11" s="8">
        <f>+IFERROR(F11/$M11,0)</f>
        <v/>
      </c>
      <c r="T11" s="8">
        <f>+IFERROR(G11/$M11,0)</f>
        <v/>
      </c>
      <c r="U11" s="8">
        <f>+IFERROR(H11/$M11,0)</f>
        <v/>
      </c>
      <c r="V11" s="8">
        <f>+IFERROR(I11/$M11,0)</f>
        <v/>
      </c>
      <c r="W11" s="8">
        <f>+IFERROR(J11/$M11,0)</f>
        <v/>
      </c>
      <c r="X11" s="8">
        <f>+IFERROR(K11/$M11,0)</f>
        <v/>
      </c>
      <c r="Y11" s="8">
        <f>+IFERROR(L11/$M11,0)</f>
        <v/>
      </c>
      <c r="Z11" s="11">
        <f>+SUM(P11:Y11)</f>
        <v/>
      </c>
    </row>
    <row r="12">
      <c r="B12" s="6">
        <f>DATE(YEAR(B13),MONTH(B13)-1,1)</f>
        <v/>
      </c>
      <c r="C12" s="12" t="n">
        <v>-467.71</v>
      </c>
      <c r="D12" s="12" t="n">
        <v>-157.84</v>
      </c>
      <c r="E12" s="12" t="n">
        <v>722368.7999999999</v>
      </c>
      <c r="F12" s="12" t="n">
        <v>15998.86</v>
      </c>
      <c r="G12" s="12" t="n">
        <v/>
      </c>
      <c r="H12" s="12" t="n">
        <v>48.65</v>
      </c>
      <c r="I12" s="12" t="n">
        <v>11469.6251</v>
      </c>
      <c r="J12" s="12" t="n">
        <v/>
      </c>
      <c r="K12" s="12" t="n">
        <v/>
      </c>
      <c r="L12" s="12" t="n">
        <v>23998.5931</v>
      </c>
      <c r="M12" s="12" t="n"/>
      <c r="N12" s="7" t="n"/>
      <c r="O12" s="6">
        <f>+B12</f>
        <v/>
      </c>
      <c r="P12" s="8">
        <f>+IFERROR(C12/$M12,0)</f>
        <v/>
      </c>
      <c r="Q12" s="8">
        <f>+IFERROR(D12/$M12,0)</f>
        <v/>
      </c>
      <c r="R12" s="8">
        <f>+IFERROR(E12/$M12,0)</f>
        <v/>
      </c>
      <c r="S12" s="8">
        <f>+IFERROR(F12/$M12,0)</f>
        <v/>
      </c>
      <c r="T12" s="8">
        <f>+IFERROR(G12/$M12,0)</f>
        <v/>
      </c>
      <c r="U12" s="8">
        <f>+IFERROR(H12/$M12,0)</f>
        <v/>
      </c>
      <c r="V12" s="8">
        <f>+IFERROR(I12/$M12,0)</f>
        <v/>
      </c>
      <c r="W12" s="8">
        <f>+IFERROR(J12/$M12,0)</f>
        <v/>
      </c>
      <c r="X12" s="8">
        <f>+IFERROR(K12/$M12,0)</f>
        <v/>
      </c>
      <c r="Y12" s="8">
        <f>+IFERROR(L12/$M12,0)</f>
        <v/>
      </c>
      <c r="Z12" s="11">
        <f>+SUM(P12:Y12)</f>
        <v/>
      </c>
    </row>
    <row r="13">
      <c r="B13" s="6">
        <f>DATE(YEAR(B14),MONTH(B14)-1,1)</f>
        <v/>
      </c>
      <c r="C13" s="12" t="n">
        <v/>
      </c>
      <c r="D13" s="12" t="n">
        <v/>
      </c>
      <c r="E13" s="12" t="n">
        <v>634377.27</v>
      </c>
      <c r="F13" s="12" t="n">
        <v>111708.61</v>
      </c>
      <c r="G13" s="12" t="n">
        <v/>
      </c>
      <c r="H13" s="12" t="n">
        <v>48.65</v>
      </c>
      <c r="I13" s="12" t="n">
        <v>14417.6876</v>
      </c>
      <c r="J13" s="12" t="n">
        <v/>
      </c>
      <c r="K13" s="12" t="n">
        <v/>
      </c>
      <c r="L13" s="12" t="n">
        <v>19602.5568</v>
      </c>
      <c r="M13" s="12" t="n"/>
      <c r="N13" s="7" t="n"/>
      <c r="O13" s="6">
        <f>+B13</f>
        <v/>
      </c>
      <c r="P13" s="8">
        <f>+IFERROR(C13/$M13,0)</f>
        <v/>
      </c>
      <c r="Q13" s="8">
        <f>+IFERROR(D13/$M13,0)</f>
        <v/>
      </c>
      <c r="R13" s="8">
        <f>+IFERROR(E13/$M13,0)</f>
        <v/>
      </c>
      <c r="S13" s="8">
        <f>+IFERROR(F13/$M13,0)</f>
        <v/>
      </c>
      <c r="T13" s="8">
        <f>+IFERROR(G13/$M13,0)</f>
        <v/>
      </c>
      <c r="U13" s="8">
        <f>+IFERROR(H13/$M13,0)</f>
        <v/>
      </c>
      <c r="V13" s="8">
        <f>+IFERROR(I13/$M13,0)</f>
        <v/>
      </c>
      <c r="W13" s="8">
        <f>+IFERROR(J13/$M13,0)</f>
        <v/>
      </c>
      <c r="X13" s="8">
        <f>+IFERROR(K13/$M13,0)</f>
        <v/>
      </c>
      <c r="Y13" s="8">
        <f>+IFERROR(L13/$M13,0)</f>
        <v/>
      </c>
      <c r="Z13" s="11">
        <f>+SUM(P13:Y13)</f>
        <v/>
      </c>
    </row>
    <row r="14">
      <c r="B14" s="6">
        <f>DATE(YEAR(B15),MONTH(B15)-1,1)</f>
        <v/>
      </c>
      <c r="C14" s="12" t="n">
        <v/>
      </c>
      <c r="D14" s="12" t="n">
        <v/>
      </c>
      <c r="E14" s="12" t="n">
        <v>514214.77</v>
      </c>
      <c r="F14" s="12" t="n">
        <v>238493.78</v>
      </c>
      <c r="G14" s="12" t="n">
        <v/>
      </c>
      <c r="H14" s="12" t="n">
        <v>48.65</v>
      </c>
      <c r="I14" s="12" t="n">
        <v>17032.0407</v>
      </c>
      <c r="J14" s="12" t="n">
        <v/>
      </c>
      <c r="K14" s="12" t="n">
        <v/>
      </c>
      <c r="L14" s="12" t="n">
        <v>16427.8337</v>
      </c>
      <c r="M14" s="12" t="n"/>
      <c r="N14" s="7" t="n"/>
      <c r="O14" s="6">
        <f>+B14</f>
        <v/>
      </c>
      <c r="P14" s="8">
        <f>+IFERROR(C14/$M14,0)</f>
        <v/>
      </c>
      <c r="Q14" s="8">
        <f>+IFERROR(D14/$M14,0)</f>
        <v/>
      </c>
      <c r="R14" s="8">
        <f>+IFERROR(E14/$M14,0)</f>
        <v/>
      </c>
      <c r="S14" s="8">
        <f>+IFERROR(F14/$M14,0)</f>
        <v/>
      </c>
      <c r="T14" s="8">
        <f>+IFERROR(G14/$M14,0)</f>
        <v/>
      </c>
      <c r="U14" s="8">
        <f>+IFERROR(H14/$M14,0)</f>
        <v/>
      </c>
      <c r="V14" s="8">
        <f>+IFERROR(I14/$M14,0)</f>
        <v/>
      </c>
      <c r="W14" s="8">
        <f>+IFERROR(J14/$M14,0)</f>
        <v/>
      </c>
      <c r="X14" s="8">
        <f>+IFERROR(K14/$M14,0)</f>
        <v/>
      </c>
      <c r="Y14" s="8">
        <f>+IFERROR(L14/$M14,0)</f>
        <v/>
      </c>
      <c r="Z14" s="11">
        <f>+SUM(P14:Y14)</f>
        <v/>
      </c>
    </row>
    <row r="15">
      <c r="B15" s="6">
        <f>DATE(YEAR(B16),MONTH(B16)-1,1)</f>
        <v/>
      </c>
      <c r="C15" s="12" t="n">
        <v/>
      </c>
      <c r="D15" s="12" t="n">
        <v/>
      </c>
      <c r="E15" s="12" t="n">
        <v>410676.07</v>
      </c>
      <c r="F15" s="12" t="n">
        <v>365100.6</v>
      </c>
      <c r="G15" s="12" t="n">
        <v/>
      </c>
      <c r="H15" s="12" t="n">
        <v>48.65</v>
      </c>
      <c r="I15" s="12" t="n">
        <v>18262.7132</v>
      </c>
      <c r="J15" s="12" t="n">
        <v/>
      </c>
      <c r="K15" s="12" t="n">
        <v/>
      </c>
      <c r="L15" s="12" t="n">
        <v>13717.1637</v>
      </c>
      <c r="M15" s="12" t="n"/>
      <c r="N15" s="7" t="n"/>
      <c r="O15" s="6">
        <f>+B15</f>
        <v/>
      </c>
      <c r="P15" s="8">
        <f>+IFERROR(C15/$M15,0)</f>
        <v/>
      </c>
      <c r="Q15" s="8">
        <f>+IFERROR(D15/$M15,0)</f>
        <v/>
      </c>
      <c r="R15" s="8">
        <f>+IFERROR(E15/$M15,0)</f>
        <v/>
      </c>
      <c r="S15" s="8">
        <f>+IFERROR(F15/$M15,0)</f>
        <v/>
      </c>
      <c r="T15" s="8">
        <f>+IFERROR(G15/$M15,0)</f>
        <v/>
      </c>
      <c r="U15" s="8">
        <f>+IFERROR(H15/$M15,0)</f>
        <v/>
      </c>
      <c r="V15" s="8">
        <f>+IFERROR(I15/$M15,0)</f>
        <v/>
      </c>
      <c r="W15" s="8">
        <f>+IFERROR(J15/$M15,0)</f>
        <v/>
      </c>
      <c r="X15" s="8">
        <f>+IFERROR(K15/$M15,0)</f>
        <v/>
      </c>
      <c r="Y15" s="8">
        <f>+IFERROR(L15/$M15,0)</f>
        <v/>
      </c>
      <c r="Z15" s="11">
        <f>+SUM(P15:Y15)</f>
        <v/>
      </c>
    </row>
    <row r="16">
      <c r="B16" s="6">
        <f>DATE(YEAR(B17),MONTH(B17)-1,1)</f>
        <v/>
      </c>
      <c r="C16" s="12" t="n">
        <v>-497.28</v>
      </c>
      <c r="D16" s="12" t="n">
        <v>-248.64</v>
      </c>
      <c r="E16" s="12" t="n">
        <v>294463</v>
      </c>
      <c r="F16" s="12" t="n">
        <v>498674.04</v>
      </c>
      <c r="G16" s="12" t="n">
        <v/>
      </c>
      <c r="H16" s="12" t="n">
        <v>48.65</v>
      </c>
      <c r="I16" s="12" t="n">
        <v>18928.8901</v>
      </c>
      <c r="J16" s="12" t="n">
        <v/>
      </c>
      <c r="K16" s="12" t="n">
        <v/>
      </c>
      <c r="L16" s="12" t="n">
        <v>11100.2506</v>
      </c>
      <c r="M16" s="12" t="n"/>
      <c r="N16" s="7" t="n"/>
      <c r="O16" s="6">
        <f>+B16</f>
        <v/>
      </c>
      <c r="P16" s="8">
        <f>+IFERROR(C16/$M16,0)</f>
        <v/>
      </c>
      <c r="Q16" s="8">
        <f>+IFERROR(D16/$M16,0)</f>
        <v/>
      </c>
      <c r="R16" s="8">
        <f>+IFERROR(E16/$M16,0)</f>
        <v/>
      </c>
      <c r="S16" s="8">
        <f>+IFERROR(F16/$M16,0)</f>
        <v/>
      </c>
      <c r="T16" s="8">
        <f>+IFERROR(G16/$M16,0)</f>
        <v/>
      </c>
      <c r="U16" s="8">
        <f>+IFERROR(H16/$M16,0)</f>
        <v/>
      </c>
      <c r="V16" s="8">
        <f>+IFERROR(I16/$M16,0)</f>
        <v/>
      </c>
      <c r="W16" s="8">
        <f>+IFERROR(J16/$M16,0)</f>
        <v/>
      </c>
      <c r="X16" s="8">
        <f>+IFERROR(K16/$M16,0)</f>
        <v/>
      </c>
      <c r="Y16" s="8">
        <f>+IFERROR(L16/$M16,0)</f>
        <v/>
      </c>
      <c r="Z16" s="11">
        <f>+SUM(P16:Y16)</f>
        <v/>
      </c>
    </row>
    <row r="17">
      <c r="B17" s="6">
        <f>DATE(YEAR(B18),MONTH(B18)-1,1)</f>
        <v/>
      </c>
      <c r="C17" s="12" t="n">
        <v/>
      </c>
      <c r="D17" s="12" t="n">
        <v/>
      </c>
      <c r="E17" s="12" t="n">
        <v>228920.3</v>
      </c>
      <c r="F17" s="12" t="n">
        <v>551901.1900000001</v>
      </c>
      <c r="G17" s="12" t="n">
        <v/>
      </c>
      <c r="H17" s="12" t="n">
        <v>48.65</v>
      </c>
      <c r="I17" s="12" t="n">
        <v>21598.2701</v>
      </c>
      <c r="J17" s="12" t="n">
        <v/>
      </c>
      <c r="K17" s="12" t="n">
        <v/>
      </c>
      <c r="L17" s="12" t="n">
        <v>7308.6406</v>
      </c>
      <c r="M17" s="12" t="n"/>
      <c r="N17" s="7" t="n"/>
      <c r="O17" s="6">
        <f>+B17</f>
        <v/>
      </c>
      <c r="P17" s="8">
        <f>+IFERROR(C17/$M17,0)</f>
        <v/>
      </c>
      <c r="Q17" s="8">
        <f>+IFERROR(D17/$M17,0)</f>
        <v/>
      </c>
      <c r="R17" s="8">
        <f>+IFERROR(E17/$M17,0)</f>
        <v/>
      </c>
      <c r="S17" s="8">
        <f>+IFERROR(F17/$M17,0)</f>
        <v/>
      </c>
      <c r="T17" s="8">
        <f>+IFERROR(G17/$M17,0)</f>
        <v/>
      </c>
      <c r="U17" s="8">
        <f>+IFERROR(H17/$M17,0)</f>
        <v/>
      </c>
      <c r="V17" s="8">
        <f>+IFERROR(I17/$M17,0)</f>
        <v/>
      </c>
      <c r="W17" s="8">
        <f>+IFERROR(J17/$M17,0)</f>
        <v/>
      </c>
      <c r="X17" s="8">
        <f>+IFERROR(K17/$M17,0)</f>
        <v/>
      </c>
      <c r="Y17" s="8">
        <f>+IFERROR(L17/$M17,0)</f>
        <v/>
      </c>
      <c r="Z17" s="11">
        <f>+SUM(P17:Y17)</f>
        <v/>
      </c>
    </row>
    <row r="18">
      <c r="B18" s="6">
        <f>DATE(YEAR(B19),MONTH(B19)-1,1)</f>
        <v/>
      </c>
      <c r="C18" s="12" t="n">
        <v/>
      </c>
      <c r="D18" s="12" t="n">
        <v/>
      </c>
      <c r="E18" s="12" t="n">
        <v>187786.29</v>
      </c>
      <c r="F18" s="12" t="n">
        <v>614149.3199999999</v>
      </c>
      <c r="G18" s="12" t="n">
        <v/>
      </c>
      <c r="H18" s="12" t="n">
        <v>48.65</v>
      </c>
      <c r="I18" s="12" t="n">
        <v>23599.0104</v>
      </c>
      <c r="J18" s="12" t="n">
        <v/>
      </c>
      <c r="K18" s="12" t="n">
        <v/>
      </c>
      <c r="L18" s="12" t="n">
        <v>4222.2403</v>
      </c>
      <c r="M18" s="12" t="n"/>
      <c r="N18" s="7" t="n"/>
      <c r="O18" s="6">
        <f>+B18</f>
        <v/>
      </c>
      <c r="P18" s="8">
        <f>+IFERROR(C18/$M18,0)</f>
        <v/>
      </c>
      <c r="Q18" s="8">
        <f>+IFERROR(D18/$M18,0)</f>
        <v/>
      </c>
      <c r="R18" s="8">
        <f>+IFERROR(E18/$M18,0)</f>
        <v/>
      </c>
      <c r="S18" s="8">
        <f>+IFERROR(F18/$M18,0)</f>
        <v/>
      </c>
      <c r="T18" s="8">
        <f>+IFERROR(G18/$M18,0)</f>
        <v/>
      </c>
      <c r="U18" s="8">
        <f>+IFERROR(H18/$M18,0)</f>
        <v/>
      </c>
      <c r="V18" s="8">
        <f>+IFERROR(I18/$M18,0)</f>
        <v/>
      </c>
      <c r="W18" s="8">
        <f>+IFERROR(J18/$M18,0)</f>
        <v/>
      </c>
      <c r="X18" s="8">
        <f>+IFERROR(K18/$M18,0)</f>
        <v/>
      </c>
      <c r="Y18" s="8">
        <f>+IFERROR(L18/$M18,0)</f>
        <v/>
      </c>
      <c r="Z18" s="11">
        <f>+SUM(P18:Y18)</f>
        <v/>
      </c>
    </row>
    <row r="19">
      <c r="B19" s="6">
        <f>DATE(YEAR(B20),MONTH(B20)-1,1)</f>
        <v/>
      </c>
      <c r="C19" s="12" t="n">
        <v>-24.16</v>
      </c>
      <c r="D19" s="12" t="n">
        <v/>
      </c>
      <c r="E19" s="12" t="n">
        <v>145918.9</v>
      </c>
      <c r="F19" s="12" t="n">
        <v>628536.08</v>
      </c>
      <c r="G19" s="12" t="n">
        <v/>
      </c>
      <c r="H19" s="12" t="n">
        <v>48.65</v>
      </c>
      <c r="I19" s="12" t="n">
        <v>23525.8604</v>
      </c>
      <c r="J19" s="12" t="n">
        <v/>
      </c>
      <c r="K19" s="12" t="n">
        <v/>
      </c>
      <c r="L19" s="12" t="n">
        <v>2025.7534</v>
      </c>
      <c r="M19" s="12" t="n"/>
      <c r="N19" s="7" t="n"/>
      <c r="O19" s="6">
        <f>+B19</f>
        <v/>
      </c>
      <c r="P19" s="8">
        <f>+IFERROR(C19/$M19,0)</f>
        <v/>
      </c>
      <c r="Q19" s="8">
        <f>+IFERROR(D19/$M19,0)</f>
        <v/>
      </c>
      <c r="R19" s="8">
        <f>+IFERROR(E19/$M19,0)</f>
        <v/>
      </c>
      <c r="S19" s="8">
        <f>+IFERROR(F19/$M19,0)</f>
        <v/>
      </c>
      <c r="T19" s="8">
        <f>+IFERROR(G19/$M19,0)</f>
        <v/>
      </c>
      <c r="U19" s="8">
        <f>+IFERROR(H19/$M19,0)</f>
        <v/>
      </c>
      <c r="V19" s="8">
        <f>+IFERROR(I19/$M19,0)</f>
        <v/>
      </c>
      <c r="W19" s="8">
        <f>+IFERROR(J19/$M19,0)</f>
        <v/>
      </c>
      <c r="X19" s="8">
        <f>+IFERROR(K19/$M19,0)</f>
        <v/>
      </c>
      <c r="Y19" s="8">
        <f>+IFERROR(L19/$M19,0)</f>
        <v/>
      </c>
      <c r="Z19" s="11">
        <f>+SUM(P19:Y19)</f>
        <v/>
      </c>
    </row>
    <row r="20">
      <c r="B20" s="6">
        <f>DATE(YEAR(B21),MONTH(B21)-1,1)</f>
        <v/>
      </c>
      <c r="C20" s="12" t="n">
        <v/>
      </c>
      <c r="D20" s="12" t="n">
        <v/>
      </c>
      <c r="E20" s="12" t="n">
        <v>110602.79</v>
      </c>
      <c r="F20" s="12" t="n">
        <v>673450.34</v>
      </c>
      <c r="G20" s="12" t="n">
        <v/>
      </c>
      <c r="H20" s="12" t="n">
        <v>48.65</v>
      </c>
      <c r="I20" s="12" t="n">
        <v>24751.7538</v>
      </c>
      <c r="J20" s="12" t="n">
        <v/>
      </c>
      <c r="K20" s="12" t="n">
        <v/>
      </c>
      <c r="L20" s="12" t="n">
        <v>444.78</v>
      </c>
      <c r="M20" s="12" t="n"/>
      <c r="N20" s="7" t="n"/>
      <c r="O20" s="6">
        <f>+B20</f>
        <v/>
      </c>
      <c r="P20" s="8">
        <f>+IFERROR(C20/$M20,0)</f>
        <v/>
      </c>
      <c r="Q20" s="8">
        <f>+IFERROR(D20/$M20,0)</f>
        <v/>
      </c>
      <c r="R20" s="8">
        <f>+IFERROR(E20/$M20,0)</f>
        <v/>
      </c>
      <c r="S20" s="8">
        <f>+IFERROR(F20/$M20,0)</f>
        <v/>
      </c>
      <c r="T20" s="8">
        <f>+IFERROR(G20/$M20,0)</f>
        <v/>
      </c>
      <c r="U20" s="8">
        <f>+IFERROR(H20/$M20,0)</f>
        <v/>
      </c>
      <c r="V20" s="8">
        <f>+IFERROR(I20/$M20,0)</f>
        <v/>
      </c>
      <c r="W20" s="8">
        <f>+IFERROR(J20/$M20,0)</f>
        <v/>
      </c>
      <c r="X20" s="8">
        <f>+IFERROR(K20/$M20,0)</f>
        <v/>
      </c>
      <c r="Y20" s="8">
        <f>+IFERROR(L20/$M20,0)</f>
        <v/>
      </c>
      <c r="Z20" s="11">
        <f>+SUM(P20:Y20)</f>
        <v/>
      </c>
    </row>
    <row r="21">
      <c r="B21" s="6">
        <f>DATE(YEAR(B22),MONTH(B22)-1,1)</f>
        <v/>
      </c>
      <c r="C21" s="12" t="n">
        <v>-372.96</v>
      </c>
      <c r="D21" s="12" t="n">
        <v>-310.8</v>
      </c>
      <c r="E21" s="12" t="n">
        <v>82917.33</v>
      </c>
      <c r="F21" s="12" t="n">
        <v>693077.22</v>
      </c>
      <c r="G21" s="12" t="n">
        <v/>
      </c>
      <c r="H21" s="12" t="n">
        <v>48.65</v>
      </c>
      <c r="I21" s="12" t="n">
        <v>23843.0935</v>
      </c>
      <c r="J21" s="12" t="n">
        <v>1074.7969</v>
      </c>
      <c r="K21" s="12" t="n">
        <v/>
      </c>
      <c r="L21" s="12" t="n">
        <v/>
      </c>
      <c r="M21" s="12" t="n"/>
      <c r="N21" s="7" t="n"/>
      <c r="O21" s="6">
        <f>+B21</f>
        <v/>
      </c>
      <c r="P21" s="8">
        <f>+IFERROR(C21/$M21,0)</f>
        <v/>
      </c>
      <c r="Q21" s="8">
        <f>+IFERROR(D21/$M21,0)</f>
        <v/>
      </c>
      <c r="R21" s="8">
        <f>+IFERROR(E21/$M21,0)</f>
        <v/>
      </c>
      <c r="S21" s="8">
        <f>+IFERROR(F21/$M21,0)</f>
        <v/>
      </c>
      <c r="T21" s="8">
        <f>+IFERROR(G21/$M21,0)</f>
        <v/>
      </c>
      <c r="U21" s="8">
        <f>+IFERROR(H21/$M21,0)</f>
        <v/>
      </c>
      <c r="V21" s="8">
        <f>+IFERROR(I21/$M21,0)</f>
        <v/>
      </c>
      <c r="W21" s="8">
        <f>+IFERROR(J21/$M21,0)</f>
        <v/>
      </c>
      <c r="X21" s="8">
        <f>+IFERROR(K21/$M21,0)</f>
        <v/>
      </c>
      <c r="Y21" s="8">
        <f>+IFERROR(L21/$M21,0)</f>
        <v/>
      </c>
      <c r="Z21" s="11">
        <f>+SUM(P21:Y21)</f>
        <v/>
      </c>
    </row>
    <row r="22">
      <c r="B22" s="6">
        <f>DATE(YEAR(B23),MONTH(B23)-1,1)</f>
        <v/>
      </c>
      <c r="C22" s="12" t="n">
        <v/>
      </c>
      <c r="D22" s="12" t="n">
        <v/>
      </c>
      <c r="E22" s="12" t="n">
        <v>55142.93</v>
      </c>
      <c r="F22" s="12" t="n">
        <v>725224.11</v>
      </c>
      <c r="G22" s="12" t="n">
        <v/>
      </c>
      <c r="H22" s="12" t="n">
        <v/>
      </c>
      <c r="I22" s="12" t="n">
        <v>21784.3666</v>
      </c>
      <c r="J22" s="12" t="n">
        <v>2295.6738</v>
      </c>
      <c r="K22" s="12" t="n">
        <v/>
      </c>
      <c r="L22" s="12" t="n">
        <v/>
      </c>
      <c r="M22" s="12" t="n"/>
      <c r="N22" s="7" t="n"/>
      <c r="O22" s="6">
        <f>+B22</f>
        <v/>
      </c>
      <c r="P22" s="8">
        <f>+IFERROR(C22/$M22,0)</f>
        <v/>
      </c>
      <c r="Q22" s="8">
        <f>+IFERROR(D22/$M22,0)</f>
        <v/>
      </c>
      <c r="R22" s="8">
        <f>+IFERROR(E22/$M22,0)</f>
        <v/>
      </c>
      <c r="S22" s="8">
        <f>+IFERROR(F22/$M22,0)</f>
        <v/>
      </c>
      <c r="T22" s="8">
        <f>+IFERROR(G22/$M22,0)</f>
        <v/>
      </c>
      <c r="U22" s="8">
        <f>+IFERROR(H22/$M22,0)</f>
        <v/>
      </c>
      <c r="V22" s="8">
        <f>+IFERROR(I22/$M22,0)</f>
        <v/>
      </c>
      <c r="W22" s="8">
        <f>+IFERROR(J22/$M22,0)</f>
        <v/>
      </c>
      <c r="X22" s="8">
        <f>+IFERROR(K22/$M22,0)</f>
        <v/>
      </c>
      <c r="Y22" s="8">
        <f>+IFERROR(L22/$M22,0)</f>
        <v/>
      </c>
      <c r="Z22" s="11">
        <f>+SUM(P22:Y22)</f>
        <v/>
      </c>
    </row>
    <row r="23">
      <c r="B23" s="6">
        <f>DATE(YEAR(B24),MONTH(B24)-1,1)</f>
        <v/>
      </c>
      <c r="C23" s="12" t="n">
        <v/>
      </c>
      <c r="D23" s="12" t="n">
        <v/>
      </c>
      <c r="E23" s="12" t="n">
        <v>26696.44</v>
      </c>
      <c r="F23" s="12" t="n">
        <v>746286.0499999999</v>
      </c>
      <c r="G23" s="12" t="n">
        <v>108.24</v>
      </c>
      <c r="H23" s="12" t="n">
        <v>48.65</v>
      </c>
      <c r="I23" s="12" t="n">
        <v>18289.8997</v>
      </c>
      <c r="J23" s="12" t="n">
        <v>4681.6107</v>
      </c>
      <c r="K23" s="12" t="n">
        <v/>
      </c>
      <c r="L23" s="12" t="n">
        <v/>
      </c>
      <c r="M23" s="12" t="n"/>
      <c r="N23" s="7" t="n"/>
      <c r="O23" s="6">
        <f>+B23</f>
        <v/>
      </c>
      <c r="P23" s="8">
        <f>+IFERROR(C23/$M23,0)</f>
        <v/>
      </c>
      <c r="Q23" s="8">
        <f>+IFERROR(D23/$M23,0)</f>
        <v/>
      </c>
      <c r="R23" s="8">
        <f>+IFERROR(E23/$M23,0)</f>
        <v/>
      </c>
      <c r="S23" s="8">
        <f>+IFERROR(F23/$M23,0)</f>
        <v/>
      </c>
      <c r="T23" s="8">
        <f>+IFERROR(G23/$M23,0)</f>
        <v/>
      </c>
      <c r="U23" s="8">
        <f>+IFERROR(H23/$M23,0)</f>
        <v/>
      </c>
      <c r="V23" s="8">
        <f>+IFERROR(I23/$M23,0)</f>
        <v/>
      </c>
      <c r="W23" s="8">
        <f>+IFERROR(J23/$M23,0)</f>
        <v/>
      </c>
      <c r="X23" s="8">
        <f>+IFERROR(K23/$M23,0)</f>
        <v/>
      </c>
      <c r="Y23" s="8">
        <f>+IFERROR(L23/$M23,0)</f>
        <v/>
      </c>
      <c r="Z23" s="11">
        <f>+SUM(P23:Y23)</f>
        <v/>
      </c>
    </row>
    <row r="24">
      <c r="B24" s="6">
        <f>DATE(YEAR(B25),MONTH(B25)-1,1)</f>
        <v/>
      </c>
      <c r="C24" s="12" t="n">
        <v/>
      </c>
      <c r="D24" s="12" t="n">
        <v/>
      </c>
      <c r="E24" s="12" t="n">
        <v>-1063.97</v>
      </c>
      <c r="F24" s="12" t="n">
        <v>752496.91</v>
      </c>
      <c r="G24" s="12" t="n">
        <v>15034.04</v>
      </c>
      <c r="H24" s="12" t="n">
        <v>48.65</v>
      </c>
      <c r="I24" s="12" t="n">
        <v>15267.4563</v>
      </c>
      <c r="J24" s="12" t="n">
        <v>6762.970700000001</v>
      </c>
      <c r="K24" s="12" t="n">
        <v/>
      </c>
      <c r="L24" s="12" t="n">
        <v/>
      </c>
      <c r="M24" s="12" t="n"/>
      <c r="N24" s="7" t="n"/>
      <c r="O24" s="6">
        <f>+B24</f>
        <v/>
      </c>
      <c r="P24" s="8">
        <f>+IFERROR(C24/$M24,0)</f>
        <v/>
      </c>
      <c r="Q24" s="8">
        <f>+IFERROR(D24/$M24,0)</f>
        <v/>
      </c>
      <c r="R24" s="8">
        <f>+IFERROR(E24/$M24,0)</f>
        <v/>
      </c>
      <c r="S24" s="8">
        <f>+IFERROR(F24/$M24,0)</f>
        <v/>
      </c>
      <c r="T24" s="8">
        <f>+IFERROR(G24/$M24,0)</f>
        <v/>
      </c>
      <c r="U24" s="8">
        <f>+IFERROR(H24/$M24,0)</f>
        <v/>
      </c>
      <c r="V24" s="8">
        <f>+IFERROR(I24/$M24,0)</f>
        <v/>
      </c>
      <c r="W24" s="8">
        <f>+IFERROR(J24/$M24,0)</f>
        <v/>
      </c>
      <c r="X24" s="8">
        <f>+IFERROR(K24/$M24,0)</f>
        <v/>
      </c>
      <c r="Y24" s="8">
        <f>+IFERROR(L24/$M24,0)</f>
        <v/>
      </c>
      <c r="Z24" s="11">
        <f>+SUM(P24:Y24)</f>
        <v/>
      </c>
    </row>
    <row r="25">
      <c r="B25" s="6">
        <f>DATE(YEAR(B26),MONTH(B26)-1,1)</f>
        <v/>
      </c>
      <c r="C25" s="12" t="n">
        <v/>
      </c>
      <c r="D25" s="12" t="n">
        <v/>
      </c>
      <c r="E25" s="12" t="n">
        <v>-632.3000000000001</v>
      </c>
      <c r="F25" s="12" t="n">
        <v>647974.91</v>
      </c>
      <c r="G25" s="12" t="n">
        <v>154987.27</v>
      </c>
      <c r="H25" s="12" t="n">
        <v>48.65</v>
      </c>
      <c r="I25" s="12" t="n">
        <v>12962.7103</v>
      </c>
      <c r="J25" s="12" t="n">
        <v>8194.188200000001</v>
      </c>
      <c r="K25" s="12" t="n">
        <v/>
      </c>
      <c r="L25" s="12" t="n">
        <v/>
      </c>
      <c r="M25" s="12" t="n"/>
      <c r="N25" s="7" t="n"/>
      <c r="O25" s="6">
        <f>+B25</f>
        <v/>
      </c>
      <c r="P25" s="8">
        <f>+IFERROR(C25/$M25,0)</f>
        <v/>
      </c>
      <c r="Q25" s="8">
        <f>+IFERROR(D25/$M25,0)</f>
        <v/>
      </c>
      <c r="R25" s="8">
        <f>+IFERROR(E25/$M25,0)</f>
        <v/>
      </c>
      <c r="S25" s="8">
        <f>+IFERROR(F25/$M25,0)</f>
        <v/>
      </c>
      <c r="T25" s="8">
        <f>+IFERROR(G25/$M25,0)</f>
        <v/>
      </c>
      <c r="U25" s="8">
        <f>+IFERROR(H25/$M25,0)</f>
        <v/>
      </c>
      <c r="V25" s="8">
        <f>+IFERROR(I25/$M25,0)</f>
        <v/>
      </c>
      <c r="W25" s="8">
        <f>+IFERROR(J25/$M25,0)</f>
        <v/>
      </c>
      <c r="X25" s="8">
        <f>+IFERROR(K25/$M25,0)</f>
        <v/>
      </c>
      <c r="Y25" s="8">
        <f>+IFERROR(L25/$M25,0)</f>
        <v/>
      </c>
      <c r="Z25" s="11">
        <f>+SUM(P25:Y25)</f>
        <v/>
      </c>
    </row>
    <row r="26">
      <c r="B26" s="6">
        <f>DATE(YEAR(B27),MONTH(B27)-1,1)</f>
        <v/>
      </c>
      <c r="C26" s="12" t="n">
        <v/>
      </c>
      <c r="D26" s="12" t="n">
        <v/>
      </c>
      <c r="E26" s="12" t="n">
        <v>-62.16</v>
      </c>
      <c r="F26" s="12" t="n">
        <v>536931.7000000001</v>
      </c>
      <c r="G26" s="12" t="n">
        <v>320464.84</v>
      </c>
      <c r="H26" s="12" t="n">
        <v>48.65</v>
      </c>
      <c r="I26" s="12" t="n">
        <v>10664.4603</v>
      </c>
      <c r="J26" s="12" t="n">
        <v>9509.388199999999</v>
      </c>
      <c r="K26" s="12" t="n">
        <v/>
      </c>
      <c r="L26" s="12" t="n">
        <v/>
      </c>
      <c r="M26" s="12" t="n"/>
      <c r="N26" s="7" t="n"/>
      <c r="O26" s="6">
        <f>+B26</f>
        <v/>
      </c>
      <c r="P26" s="8">
        <f>+IFERROR(C26/$M26,0)</f>
        <v/>
      </c>
      <c r="Q26" s="8">
        <f>+IFERROR(D26/$M26,0)</f>
        <v/>
      </c>
      <c r="R26" s="8">
        <f>+IFERROR(E26/$M26,0)</f>
        <v/>
      </c>
      <c r="S26" s="8">
        <f>+IFERROR(F26/$M26,0)</f>
        <v/>
      </c>
      <c r="T26" s="8">
        <f>+IFERROR(G26/$M26,0)</f>
        <v/>
      </c>
      <c r="U26" s="8">
        <f>+IFERROR(H26/$M26,0)</f>
        <v/>
      </c>
      <c r="V26" s="8">
        <f>+IFERROR(I26/$M26,0)</f>
        <v/>
      </c>
      <c r="W26" s="8">
        <f>+IFERROR(J26/$M26,0)</f>
        <v/>
      </c>
      <c r="X26" s="8">
        <f>+IFERROR(K26/$M26,0)</f>
        <v/>
      </c>
      <c r="Y26" s="8">
        <f>+IFERROR(L26/$M26,0)</f>
        <v/>
      </c>
      <c r="Z26" s="11">
        <f>+SUM(P26:Y26)</f>
        <v/>
      </c>
    </row>
    <row r="27">
      <c r="B27" s="6">
        <f>DATE(YEAR(B28),MONTH(B28)-1,1)</f>
        <v/>
      </c>
      <c r="C27" s="12" t="n">
        <v/>
      </c>
      <c r="D27" s="12" t="n">
        <v/>
      </c>
      <c r="E27" s="12" t="n">
        <v>-151.88</v>
      </c>
      <c r="F27" s="12" t="n">
        <v>421934.11</v>
      </c>
      <c r="G27" s="12" t="n">
        <v>464736.84</v>
      </c>
      <c r="H27" s="12" t="n">
        <v>48.65</v>
      </c>
      <c r="I27" s="12" t="n">
        <v>9099.2603</v>
      </c>
      <c r="J27" s="12" t="n">
        <v>10730.4913</v>
      </c>
      <c r="K27" s="12" t="n">
        <v/>
      </c>
      <c r="L27" s="12" t="n">
        <v/>
      </c>
      <c r="M27" s="12" t="n"/>
      <c r="N27" s="7" t="n"/>
      <c r="O27" s="6">
        <f>+B27</f>
        <v/>
      </c>
      <c r="P27" s="8">
        <f>+IFERROR(C27/$M27,0)</f>
        <v/>
      </c>
      <c r="Q27" s="8">
        <f>+IFERROR(D27/$M27,0)</f>
        <v/>
      </c>
      <c r="R27" s="8">
        <f>+IFERROR(E27/$M27,0)</f>
        <v/>
      </c>
      <c r="S27" s="8">
        <f>+IFERROR(F27/$M27,0)</f>
        <v/>
      </c>
      <c r="T27" s="8">
        <f>+IFERROR(G27/$M27,0)</f>
        <v/>
      </c>
      <c r="U27" s="8">
        <f>+IFERROR(H27/$M27,0)</f>
        <v/>
      </c>
      <c r="V27" s="8">
        <f>+IFERROR(I27/$M27,0)</f>
        <v/>
      </c>
      <c r="W27" s="8">
        <f>+IFERROR(J27/$M27,0)</f>
        <v/>
      </c>
      <c r="X27" s="8">
        <f>+IFERROR(K27/$M27,0)</f>
        <v/>
      </c>
      <c r="Y27" s="8">
        <f>+IFERROR(L27/$M27,0)</f>
        <v/>
      </c>
      <c r="Z27" s="11">
        <f>+SUM(P27:Y27)</f>
        <v/>
      </c>
    </row>
    <row r="28">
      <c r="B28" s="6" t="n">
        <v>45322</v>
      </c>
      <c r="C28" s="12" t="n">
        <v/>
      </c>
      <c r="D28" s="12" t="n">
        <v/>
      </c>
      <c r="E28" s="12" t="n">
        <v/>
      </c>
      <c r="F28" s="12" t="n">
        <v>294710.71</v>
      </c>
      <c r="G28" s="12" t="n">
        <v>635657.64</v>
      </c>
      <c r="H28" s="12" t="n">
        <v>48.65</v>
      </c>
      <c r="I28" s="12" t="n">
        <v>7338.6303</v>
      </c>
      <c r="J28" s="12" t="n">
        <v>11825.3013</v>
      </c>
      <c r="K28" s="12" t="n">
        <v/>
      </c>
      <c r="L28" s="12" t="n">
        <v/>
      </c>
      <c r="M28" s="12" t="n"/>
      <c r="N28" s="7" t="n"/>
      <c r="O28" s="6">
        <f>+B28</f>
        <v/>
      </c>
      <c r="P28" s="8">
        <f>+IFERROR(C28/$M28,0)</f>
        <v/>
      </c>
      <c r="Q28" s="8">
        <f>+IFERROR(D28/$M28,0)</f>
        <v/>
      </c>
      <c r="R28" s="8">
        <f>+IFERROR(E28/$M28,0)</f>
        <v/>
      </c>
      <c r="S28" s="8">
        <f>+IFERROR(F28/$M28,0)</f>
        <v/>
      </c>
      <c r="T28" s="8">
        <f>+IFERROR(G28/$M28,0)</f>
        <v/>
      </c>
      <c r="U28" s="8">
        <f>+IFERROR(H28/$M28,0)</f>
        <v/>
      </c>
      <c r="V28" s="8">
        <f>+IFERROR(I28/$M28,0)</f>
        <v/>
      </c>
      <c r="W28" s="8">
        <f>+IFERROR(J28/$M28,0)</f>
        <v/>
      </c>
      <c r="X28" s="8">
        <f>+IFERROR(K28/$M28,0)</f>
        <v/>
      </c>
      <c r="Y28" s="8">
        <f>+IFERROR(L28/$M28,0)</f>
        <v/>
      </c>
      <c r="Z28" s="11">
        <f>+SUM(P28:Y28)</f>
        <v/>
      </c>
    </row>
  </sheetData>
  <mergeCells count="4">
    <mergeCell ref="B3:M3"/>
    <mergeCell ref="O3:Z3"/>
    <mergeCell ref="B2:M2"/>
    <mergeCell ref="O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2024-10-16T13:10:26Z</dcterms:created>
  <dcterms:modified xmlns:dcterms="http://purl.org/dc/terms/" xmlns:xsi="http://www.w3.org/2001/XMLSchema-instance" xsi:type="dcterms:W3CDTF">2025-01-02T18:41:28Z</dcterms:modified>
  <cp:lastModifiedBy>Julia Oranias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{68AFF7FF-A96E-4E95-A0C2-909766BADCC9}</vt:lpwstr>
  </property>
</Properties>
</file>