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o Analysis" sheetId="1" r:id="rId4"/>
    <sheet state="visible" name="CAPM" sheetId="2" r:id="rId5"/>
    <sheet state="visible" name="regression" sheetId="3" r:id="rId6"/>
    <sheet state="visible" name="WACC" sheetId="4" r:id="rId7"/>
    <sheet state="visible" name="SBUX" sheetId="5" r:id="rId8"/>
    <sheet state="visible" name="S&amp;P500" sheetId="6" r:id="rId9"/>
    <sheet state="visible" name="SBUX_28_02_2025" sheetId="7" r:id="rId10"/>
  </sheets>
  <externalReferences>
    <externalReference r:id="rId11"/>
  </externalReferences>
  <definedNames>
    <definedName name="table">'[1]S&amp;P500'!$A$2:$F$2517</definedName>
    <definedName name="table_SP500">'S&amp;P500'!$A$2:$F$121</definedName>
    <definedName hidden="1" localSheetId="1" name="_xlnm._FilterDatabase">CAPM!$A$1:$E$121</definedName>
  </definedNames>
  <calcPr/>
  <extLst>
    <ext uri="GoogleSheetsCustomDataVersion2">
      <go:sheetsCustomData xmlns:go="http://customooxmlschemas.google.com/" r:id="rId12" roundtripDataChecksum="LynQixNE4NvK1Wdyn/yqsmBYYYLMwAZbXLa3FqZi3sk="/>
    </ext>
  </extLst>
</workbook>
</file>

<file path=xl/sharedStrings.xml><?xml version="1.0" encoding="utf-8"?>
<sst xmlns="http://schemas.openxmlformats.org/spreadsheetml/2006/main" count="200" uniqueCount="183">
  <si>
    <t xml:space="preserve">
CONSOLIDATED STATEMENTS OF EARNINGS
(unaudited, in millions, except per share data) Full Fiscal Year 2024 Results (Sep29, 2024) ($ in millions)</t>
  </si>
  <si>
    <t>Ratio Analysis (Industrial Vs SBUX)</t>
  </si>
  <si>
    <t xml:space="preserve">
Revenue</t>
  </si>
  <si>
    <t>Financial Ratio</t>
  </si>
  <si>
    <t xml:space="preserve">Industrial </t>
  </si>
  <si>
    <t>SBUX</t>
  </si>
  <si>
    <t>Formular</t>
  </si>
  <si>
    <t>Cost of Sales</t>
  </si>
  <si>
    <t>Product and distribution costs</t>
  </si>
  <si>
    <t>Liquidity</t>
  </si>
  <si>
    <t>Current Ratio</t>
  </si>
  <si>
    <t>Current Assets / Current Liabilities</t>
  </si>
  <si>
    <t>Gross Profit</t>
  </si>
  <si>
    <t>Gross Profit=Revenue−Cost of Sales</t>
  </si>
  <si>
    <t>Quick Ratio</t>
  </si>
  <si>
    <t>(Current Assets - Inventories) / Current Liabilities</t>
  </si>
  <si>
    <t>Cash Ratio</t>
  </si>
  <si>
    <t>Cash and Cash Equivalents/Total Current Liabilities</t>
  </si>
  <si>
    <t>Store operating expenses</t>
  </si>
  <si>
    <t>Debt to Equity</t>
  </si>
  <si>
    <t>Debt-to-Equity Ratio</t>
  </si>
  <si>
    <t>Total Liabilities / Total Equity</t>
  </si>
  <si>
    <t>Other operating expenses</t>
  </si>
  <si>
    <t>Inventory Turnover Ratio</t>
  </si>
  <si>
    <t>Cost of Sales / Average Inventory</t>
  </si>
  <si>
    <t>Depreciation and amortization expenses</t>
  </si>
  <si>
    <t>Profitability</t>
  </si>
  <si>
    <t>Gross Profit Margin</t>
  </si>
  <si>
    <t>(Gross Profit/Net Sales) *100</t>
  </si>
  <si>
    <t>General and administrative expenses</t>
  </si>
  <si>
    <t xml:space="preserve">Operating Profit Margin </t>
  </si>
  <si>
    <t>(Operating Earnings / Total Revenue )*100</t>
  </si>
  <si>
    <t>Restructuring and impairments</t>
  </si>
  <si>
    <t>Return on Sales Ratio</t>
  </si>
  <si>
    <t xml:space="preserve"> (Operating Profit/Net Sales) *100 </t>
  </si>
  <si>
    <t>Total Operating Expenses</t>
  </si>
  <si>
    <t>Return on Total Assets</t>
  </si>
  <si>
    <t xml:space="preserve"> Net Income / Assets * 100</t>
  </si>
  <si>
    <t>Operating Income</t>
  </si>
  <si>
    <t>Return on Equity Ratio</t>
  </si>
  <si>
    <t>(Net Income after dividend /Shareholder’s Equity)*100</t>
  </si>
  <si>
    <t>Total Other Income/Expenses Net</t>
  </si>
  <si>
    <t>Return on Investment Ratio</t>
  </si>
  <si>
    <t xml:space="preserve"> (Net Profit/total invesment)*100</t>
  </si>
  <si>
    <t>Interest Expense</t>
  </si>
  <si>
    <t>Earnings per share</t>
  </si>
  <si>
    <t>Income Before Tax</t>
  </si>
  <si>
    <t xml:space="preserve">Earnings before income taxes
 </t>
  </si>
  <si>
    <t>Price Earning Ratio</t>
  </si>
  <si>
    <t>Price/Earnings Ratio</t>
  </si>
  <si>
    <t>Earnings per Share (EPS)/Price</t>
  </si>
  <si>
    <t>Income Tax Expense</t>
  </si>
  <si>
    <t>Dividend Payout Ratio</t>
  </si>
  <si>
    <t>(Dividends Paid/Net Income)*100 ; Dividends Paid =Shares Outstanding × Dividends Per Share</t>
  </si>
  <si>
    <t>Net Income</t>
  </si>
  <si>
    <t>Net earnings attributable to Starbucks</t>
  </si>
  <si>
    <t>Organization Sustainable Growth</t>
  </si>
  <si>
    <t>organization sustainable growth</t>
  </si>
  <si>
    <t>ROE×(1-Dividend Payout Ratio)</t>
  </si>
  <si>
    <t>Earnings per Share (EPS)</t>
  </si>
  <si>
    <t>Net earnings per common share - diluted</t>
  </si>
  <si>
    <t>Price per share (Sep29, 2024)</t>
  </si>
  <si>
    <t>Effective Tax Rate</t>
  </si>
  <si>
    <t>Effective tax rate including noncontrolling interests</t>
  </si>
  <si>
    <t>Weighted avg. shares outstanding - diluted</t>
  </si>
  <si>
    <t>Cash dividends declared per share</t>
  </si>
  <si>
    <t>CONSOLIDATED STATEMENTS OF EARNINGS
(unaudited, in millions, except per share data) Full Fiscal Year 2024 Results (Sep29, 2024)</t>
  </si>
  <si>
    <t>Non-current Assets</t>
  </si>
  <si>
    <t>Shareholders’ deficit :</t>
  </si>
  <si>
    <t xml:space="preserve">Long-term investments  </t>
  </si>
  <si>
    <t>Common stock ($0.001 par value)*</t>
  </si>
  <si>
    <t>Note:</t>
  </si>
  <si>
    <t xml:space="preserve">Equity investments  </t>
  </si>
  <si>
    <t>Additional paid-in capital</t>
  </si>
  <si>
    <t xml:space="preserve">*Common stock ($0.001 par value) </t>
  </si>
  <si>
    <t xml:space="preserve">Property, plant and equipment, net </t>
  </si>
  <si>
    <t>Retained deficit</t>
  </si>
  <si>
    <t>authorized</t>
  </si>
  <si>
    <t>shares</t>
  </si>
  <si>
    <t xml:space="preserve">Operating lease, right-of-use asset </t>
  </si>
  <si>
    <t>Accumulated other comprehensive income/(loss)</t>
  </si>
  <si>
    <t xml:space="preserve"> issued </t>
  </si>
  <si>
    <t xml:space="preserve">Deferred income taxes, net  </t>
  </si>
  <si>
    <t>Total shareholders’ deficit</t>
  </si>
  <si>
    <t>outstanding</t>
  </si>
  <si>
    <t xml:space="preserve">Other long-term assets </t>
  </si>
  <si>
    <t>Noncontrolling interests</t>
  </si>
  <si>
    <t xml:space="preserve">Other intangible assets  </t>
  </si>
  <si>
    <t>Total deficit</t>
  </si>
  <si>
    <t>On this case:</t>
  </si>
  <si>
    <t xml:space="preserve">Goodwill  </t>
  </si>
  <si>
    <t>Current Liabilities</t>
  </si>
  <si>
    <r>
      <rPr>
        <rFont val="Calibri"/>
        <color theme="1"/>
        <sz val="12.0"/>
      </rPr>
      <t>Operating Earnings =</t>
    </r>
    <r>
      <rPr>
        <rFont val="Calibri"/>
        <b/>
        <color theme="1"/>
        <sz val="12.0"/>
      </rPr>
      <t>Operating Income</t>
    </r>
  </si>
  <si>
    <t>Total non-current assets</t>
  </si>
  <si>
    <t>Accounts payable</t>
  </si>
  <si>
    <r>
      <rPr>
        <rFont val="Calibri"/>
        <color theme="1"/>
        <sz val="12.0"/>
      </rPr>
      <t>Net profit = Operating Profit=</t>
    </r>
    <r>
      <rPr>
        <rFont val="Calibri"/>
        <b/>
        <color theme="1"/>
        <sz val="12.0"/>
      </rPr>
      <t xml:space="preserve"> Net Income</t>
    </r>
  </si>
  <si>
    <t>Current Assets</t>
  </si>
  <si>
    <t>Accrued liabilities</t>
  </si>
  <si>
    <r>
      <rPr>
        <rFont val="Calibri"/>
        <color theme="1"/>
        <sz val="12.0"/>
      </rPr>
      <t xml:space="preserve">Net Sales = </t>
    </r>
    <r>
      <rPr>
        <rFont val="Calibri"/>
        <b/>
        <color theme="1"/>
        <sz val="12.0"/>
      </rPr>
      <t>Total Revenue</t>
    </r>
    <r>
      <rPr>
        <rFont val="Calibri"/>
        <color theme="1"/>
        <sz val="12.0"/>
      </rPr>
      <t xml:space="preserve"> </t>
    </r>
  </si>
  <si>
    <t>Cash and cash equivalents</t>
  </si>
  <si>
    <t>Accrued payroll and benefits</t>
  </si>
  <si>
    <t>Short-term investments</t>
  </si>
  <si>
    <t>Current portion of operating lease liability</t>
  </si>
  <si>
    <t>Accounts receivable, net</t>
  </si>
  <si>
    <t>Stored value card liability and current portion of deferred revenue</t>
  </si>
  <si>
    <t>Inventories</t>
  </si>
  <si>
    <t>Short-term debt</t>
  </si>
  <si>
    <t>Prepaid expenses and other current assets</t>
  </si>
  <si>
    <t>Current portion of long-term debt</t>
  </si>
  <si>
    <t>Total current assets</t>
  </si>
  <si>
    <t>Total current liabilities</t>
  </si>
  <si>
    <t>Total assets</t>
  </si>
  <si>
    <t>Long-term debt</t>
  </si>
  <si>
    <t>Operating lease liability</t>
  </si>
  <si>
    <t>Deferred revenue</t>
  </si>
  <si>
    <t>Other long-term liabilities</t>
  </si>
  <si>
    <t>Total liabilities</t>
  </si>
  <si>
    <t>Total Liabilities and shareholder's equity/(deficit)</t>
  </si>
  <si>
    <t>Adj Close SBUX</t>
  </si>
  <si>
    <t xml:space="preserve"> Ra(SBUX)</t>
  </si>
  <si>
    <t>Date (SBUX)</t>
  </si>
  <si>
    <t>Adj Close(S&amp;P 500)</t>
  </si>
  <si>
    <t>RM(S&amp;P 500)</t>
  </si>
  <si>
    <t>Beta</t>
  </si>
  <si>
    <t>&lt;1</t>
  </si>
  <si>
    <t>%monthly return in calculate as Geo mean-1</t>
  </si>
  <si>
    <t>Annual Compounded Return (Rm)</t>
  </si>
  <si>
    <t>Standard value of risk free rate (Rf)</t>
  </si>
  <si>
    <t>Ra = RF+βa(Rm-Rf)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</si>
  <si>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</si>
  <si>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</si>
  <si>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</si>
  <si>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</si>
  <si>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</si>
  <si>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</si>
  <si>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</si>
  <si>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</si>
  <si>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</si>
  <si>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</si>
  <si>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</si>
  <si>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</si>
  <si>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</si>
  <si>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</si>
  <si>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</si>
  <si>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</si>
  <si>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</si>
  <si>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</si>
  <si>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</si>
  <si>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</si>
  <si>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</si>
  <si>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</si>
  <si>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</si>
  <si>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</si>
  <si>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</si>
  <si>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Input Data</t>
  </si>
  <si>
    <t>Cost of Debt</t>
  </si>
  <si>
    <t>(Interest Expense/Total Debt)*100</t>
  </si>
  <si>
    <t>Tax Rate</t>
  </si>
  <si>
    <t>from Ratio analysis sheet</t>
  </si>
  <si>
    <t>Amount of Debt Outstanding *</t>
  </si>
  <si>
    <t>Short-term debt+Long-term debt+Current Portion of Long-Term Debt</t>
  </si>
  <si>
    <t>Cost of equity **</t>
  </si>
  <si>
    <t>from note</t>
  </si>
  <si>
    <t>Stock Price</t>
  </si>
  <si>
    <t xml:space="preserve">Shares Outstanding </t>
  </si>
  <si>
    <t>Total Equity</t>
  </si>
  <si>
    <t>Stock Price*Total Equity</t>
  </si>
  <si>
    <t>Output</t>
  </si>
  <si>
    <t>Weight of debt and equity</t>
  </si>
  <si>
    <t>Weight of Debt</t>
  </si>
  <si>
    <t>Weight of Equity</t>
  </si>
  <si>
    <t>TOTAL</t>
  </si>
  <si>
    <t>Cost of Equity</t>
  </si>
  <si>
    <t>Cost of debt</t>
  </si>
  <si>
    <t>weighted average cost of capital (WACC)</t>
  </si>
  <si>
    <t>WACC</t>
  </si>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</sst>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$-1009]#,##0.00"/>
    <numFmt numFmtId="165" formatCode="_-&quot;$&quot;* #,##0.00_-;\-&quot;$&quot;* #,##0.00_-;_-&quot;$&quot;* &quot;-&quot;??_-;_-@"/>
    <numFmt numFmtId="166" formatCode="0.0%"/>
    <numFmt numFmtId="167" formatCode="0.0000"/>
    <numFmt numFmtId="168" formatCode="&quot;$&quot;#,##0_);[Red]\(&quot;$&quot;#,##0\)"/>
    <numFmt numFmtId="169" formatCode="&quot;$&quot;#,##0.00_);[Red]\(&quot;$&quot;#,##0.00\)"/>
    <numFmt numFmtId="170" formatCode="_(* #,##0.00_);_(* \(#,##0.00\);_(* &quot;-&quot;??_);_(@_)"/>
    <numFmt numFmtId="171" formatCode="0.0000000000000000%"/>
    <numFmt numFmtId="172" formatCode="yyyy-mm-dd"/>
  </numFmts>
  <fonts count="16">
    <font>
      <sz val="11.0"/>
      <color theme="1"/>
      <name val="Aptos Narrow"/>
      <scheme val="minor"/>
    </font>
    <font>
      <b/>
      <sz val="12.0"/>
      <color theme="1"/>
      <name val="Calibri"/>
    </font>
    <font/>
    <font>
      <sz val="11.0"/>
      <color theme="1"/>
      <name val="Aptos Narrow"/>
    </font>
    <font>
      <sz val="12.0"/>
      <color theme="1"/>
      <name val="Calibri"/>
    </font>
    <font>
      <b/>
      <sz val="12.0"/>
      <color theme="6"/>
      <name val="Calibri"/>
    </font>
    <font>
      <sz val="12.0"/>
      <color theme="6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0.0"/>
      <color theme="1"/>
      <name val="Aptos Narrow"/>
    </font>
    <font>
      <sz val="11.0"/>
      <color theme="0"/>
      <name val="Aptos Narrow"/>
    </font>
    <font>
      <color theme="1"/>
      <name val="Aptos Narrow"/>
      <scheme val="minor"/>
    </font>
    <font>
      <i/>
      <sz val="11.0"/>
      <color theme="1"/>
      <name val="Aptos Narrow"/>
    </font>
    <font>
      <b/>
      <sz val="12.0"/>
      <color rgb="FFFFFFFF"/>
      <name val="Calibri"/>
    </font>
    <font>
      <sz val="12.0"/>
      <color rgb="FFFFFFFF"/>
      <name val="Calibri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8ED873"/>
        <bgColor rgb="FF8ED87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 style="thick">
        <color rgb="FF0073B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164" xfId="0" applyFont="1" applyNumberFormat="1"/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4" numFmtId="0" xfId="0" applyBorder="1" applyFont="1"/>
    <xf borderId="0" fillId="0" fontId="5" numFmtId="0" xfId="0" applyAlignment="1" applyFont="1">
      <alignment horizontal="center" vertical="center"/>
    </xf>
    <xf borderId="0" fillId="0" fontId="4" numFmtId="0" xfId="0" applyFont="1"/>
    <xf borderId="7" fillId="0" fontId="4" numFmtId="0" xfId="0" applyAlignment="1" applyBorder="1" applyFont="1">
      <alignment shrinkToFit="0" wrapText="1"/>
    </xf>
    <xf borderId="7" fillId="0" fontId="4" numFmtId="165" xfId="0" applyBorder="1" applyFont="1" applyNumberFormat="1"/>
    <xf borderId="7" fillId="0" fontId="4" numFmtId="164" xfId="0" applyBorder="1" applyFont="1" applyNumberFormat="1"/>
    <xf borderId="0" fillId="0" fontId="4" numFmtId="164" xfId="0" applyFont="1" applyNumberFormat="1"/>
    <xf borderId="7" fillId="3" fontId="4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8" fillId="5" fontId="1" numFmtId="164" xfId="0" applyBorder="1" applyFill="1" applyFont="1" applyNumberFormat="1"/>
    <xf borderId="7" fillId="6" fontId="1" numFmtId="0" xfId="0" applyBorder="1" applyFill="1" applyFont="1"/>
    <xf borderId="7" fillId="6" fontId="4" numFmtId="0" xfId="0" applyAlignment="1" applyBorder="1" applyFont="1">
      <alignment horizontal="center" vertical="center"/>
    </xf>
    <xf borderId="7" fillId="6" fontId="6" numFmtId="2" xfId="0" applyAlignment="1" applyBorder="1" applyFont="1" applyNumberFormat="1">
      <alignment horizontal="center" vertical="center"/>
    </xf>
    <xf borderId="7" fillId="6" fontId="4" numFmtId="0" xfId="0" applyBorder="1" applyFont="1"/>
    <xf borderId="7" fillId="0" fontId="4" numFmtId="0" xfId="0" applyAlignment="1" applyBorder="1" applyFont="1">
      <alignment horizontal="right"/>
    </xf>
    <xf borderId="7" fillId="0" fontId="4" numFmtId="164" xfId="0" applyAlignment="1" applyBorder="1" applyFont="1" applyNumberFormat="1">
      <alignment shrinkToFit="0" wrapText="1"/>
    </xf>
    <xf borderId="0" fillId="0" fontId="4" numFmtId="164" xfId="0" applyAlignment="1" applyFont="1" applyNumberFormat="1">
      <alignment shrinkToFit="0" wrapText="1"/>
    </xf>
    <xf borderId="7" fillId="6" fontId="4" numFmtId="0" xfId="0" applyAlignment="1" applyBorder="1" applyFont="1">
      <alignment shrinkToFit="0" wrapText="1"/>
    </xf>
    <xf borderId="7" fillId="6" fontId="4" numFmtId="1" xfId="0" applyAlignment="1" applyBorder="1" applyFont="1" applyNumberFormat="1">
      <alignment horizontal="center" vertical="center"/>
    </xf>
    <xf borderId="7" fillId="6" fontId="4" numFmtId="10" xfId="0" applyAlignment="1" applyBorder="1" applyFont="1" applyNumberFormat="1">
      <alignment horizontal="center" vertical="center"/>
    </xf>
    <xf borderId="7" fillId="6" fontId="6" numFmtId="10" xfId="0" applyAlignment="1" applyBorder="1" applyFont="1" applyNumberFormat="1">
      <alignment horizontal="center" vertical="center"/>
    </xf>
    <xf borderId="7" fillId="6" fontId="4" numFmtId="9" xfId="0" applyAlignment="1" applyBorder="1" applyFont="1" applyNumberFormat="1">
      <alignment horizontal="center" vertical="center"/>
    </xf>
    <xf borderId="7" fillId="6" fontId="6" numFmtId="10" xfId="0" applyAlignment="1" applyBorder="1" applyFont="1" applyNumberFormat="1">
      <alignment horizontal="center" shrinkToFit="0" vertical="center" wrapText="1"/>
    </xf>
    <xf borderId="7" fillId="6" fontId="6" numFmtId="9" xfId="0" applyAlignment="1" applyBorder="1" applyFont="1" applyNumberFormat="1">
      <alignment horizontal="center" vertical="center"/>
    </xf>
    <xf borderId="7" fillId="0" fontId="1" numFmtId="0" xfId="0" applyBorder="1" applyFont="1"/>
    <xf borderId="7" fillId="0" fontId="4" numFmtId="165" xfId="0" applyAlignment="1" applyBorder="1" applyFont="1" applyNumberFormat="1">
      <alignment shrinkToFit="0" wrapText="1"/>
    </xf>
    <xf borderId="7" fillId="0" fontId="4" numFmtId="0" xfId="0" applyAlignment="1" applyBorder="1" applyFont="1">
      <alignment horizontal="left"/>
    </xf>
    <xf borderId="7" fillId="6" fontId="4" numFmtId="164" xfId="0" applyAlignment="1" applyBorder="1" applyFont="1" applyNumberFormat="1">
      <alignment horizontal="center" vertical="center"/>
    </xf>
    <xf borderId="7" fillId="6" fontId="6" numFmtId="164" xfId="0" applyAlignment="1" applyBorder="1" applyFont="1" applyNumberFormat="1">
      <alignment horizontal="center" vertical="center"/>
    </xf>
    <xf borderId="7" fillId="0" fontId="4" numFmtId="165" xfId="0" applyAlignment="1" applyBorder="1" applyFont="1" applyNumberFormat="1">
      <alignment horizontal="left" shrinkToFit="0" wrapText="1"/>
    </xf>
    <xf borderId="7" fillId="6" fontId="4" numFmtId="2" xfId="0" applyAlignment="1" applyBorder="1" applyFont="1" applyNumberFormat="1">
      <alignment horizontal="center" vertical="center"/>
    </xf>
    <xf borderId="7" fillId="0" fontId="4" numFmtId="165" xfId="0" applyAlignment="1" applyBorder="1" applyFont="1" applyNumberFormat="1">
      <alignment horizontal="left"/>
    </xf>
    <xf borderId="7" fillId="6" fontId="6" numFmtId="10" xfId="0" applyAlignment="1" applyBorder="1" applyFont="1" applyNumberFormat="1">
      <alignment horizontal="center"/>
    </xf>
    <xf borderId="7" fillId="6" fontId="1" numFmtId="0" xfId="0" applyBorder="1" applyFont="1"/>
    <xf borderId="7" fillId="6" fontId="6" numFmtId="10" xfId="0" applyAlignment="1" applyBorder="1" applyFont="1" applyNumberFormat="1">
      <alignment horizontal="center"/>
    </xf>
    <xf borderId="7" fillId="6" fontId="4" numFmtId="0" xfId="0" applyBorder="1" applyFont="1"/>
    <xf borderId="0" fillId="0" fontId="1" numFmtId="0" xfId="0" applyFont="1"/>
    <xf borderId="9" fillId="0" fontId="4" numFmtId="0" xfId="0" applyBorder="1" applyFont="1"/>
    <xf borderId="9" fillId="0" fontId="4" numFmtId="165" xfId="0" applyAlignment="1" applyBorder="1" applyFont="1" applyNumberFormat="1">
      <alignment horizontal="left"/>
    </xf>
    <xf borderId="9" fillId="0" fontId="4" numFmtId="164" xfId="0" applyBorder="1" applyFont="1" applyNumberFormat="1"/>
    <xf borderId="7" fillId="0" fontId="4" numFmtId="166" xfId="0" applyBorder="1" applyFont="1" applyNumberFormat="1"/>
    <xf borderId="7" fillId="0" fontId="4" numFmtId="2" xfId="0" applyAlignment="1" applyBorder="1" applyFont="1" applyNumberFormat="1">
      <alignment shrinkToFit="0" wrapText="1"/>
    </xf>
    <xf borderId="9" fillId="0" fontId="3" numFmtId="0" xfId="0" applyBorder="1" applyFont="1"/>
    <xf borderId="0" fillId="0" fontId="4" numFmtId="166" xfId="0" applyFont="1" applyNumberFormat="1"/>
    <xf borderId="10" fillId="2" fontId="1" numFmtId="0" xfId="0" applyAlignment="1" applyBorder="1" applyFont="1">
      <alignment horizontal="center" shrinkToFit="0" wrapText="1"/>
    </xf>
    <xf borderId="11" fillId="0" fontId="2" numFmtId="0" xfId="0" applyBorder="1" applyFont="1"/>
    <xf borderId="12" fillId="0" fontId="2" numFmtId="0" xfId="0" applyBorder="1" applyFont="1"/>
    <xf borderId="7" fillId="0" fontId="1" numFmtId="0" xfId="0" applyAlignment="1" applyBorder="1" applyFont="1">
      <alignment horizontal="left"/>
    </xf>
    <xf borderId="0" fillId="0" fontId="7" numFmtId="0" xfId="0" applyFont="1"/>
    <xf borderId="13" fillId="0" fontId="4" numFmtId="0" xfId="0" applyAlignment="1" applyBorder="1" applyFont="1">
      <alignment horizontal="right"/>
    </xf>
    <xf borderId="13" fillId="0" fontId="4" numFmtId="165" xfId="0" applyAlignment="1" applyBorder="1" applyFont="1" applyNumberFormat="1">
      <alignment shrinkToFit="0" wrapText="1"/>
    </xf>
    <xf borderId="13" fillId="0" fontId="4" numFmtId="0" xfId="0" applyBorder="1" applyFont="1"/>
    <xf borderId="13" fillId="0" fontId="4" numFmtId="164" xfId="0" applyBorder="1" applyFont="1" applyNumberFormat="1"/>
    <xf borderId="8" fillId="5" fontId="1" numFmtId="0" xfId="0" applyBorder="1" applyFont="1"/>
    <xf borderId="8" fillId="5" fontId="4" numFmtId="0" xfId="0" applyBorder="1" applyFont="1"/>
    <xf borderId="8" fillId="5" fontId="8" numFmtId="0" xfId="0" applyBorder="1" applyFont="1"/>
    <xf borderId="8" fillId="5" fontId="8" numFmtId="0" xfId="0" applyAlignment="1" applyBorder="1" applyFont="1">
      <alignment horizontal="right" shrinkToFit="0" vertical="center" wrapText="1"/>
    </xf>
    <xf borderId="8" fillId="5" fontId="8" numFmtId="0" xfId="0" applyAlignment="1" applyBorder="1" applyFont="1">
      <alignment horizontal="right" shrinkToFit="0" wrapText="1"/>
    </xf>
    <xf borderId="13" fillId="0" fontId="1" numFmtId="0" xfId="0" applyBorder="1" applyFont="1"/>
    <xf borderId="7" fillId="0" fontId="1" numFmtId="0" xfId="0" applyAlignment="1" applyBorder="1" applyFont="1">
      <alignment horizontal="right"/>
    </xf>
    <xf borderId="1" fillId="0" fontId="4" numFmtId="165" xfId="0" applyBorder="1" applyFont="1" applyNumberFormat="1"/>
    <xf borderId="0" fillId="0" fontId="4" numFmtId="165" xfId="0" applyAlignment="1" applyFont="1" applyNumberFormat="1">
      <alignment shrinkToFit="0" wrapText="1"/>
    </xf>
    <xf borderId="14" fillId="0" fontId="4" numFmtId="0" xfId="0" applyAlignment="1" applyBorder="1" applyFont="1">
      <alignment horizontal="left"/>
    </xf>
    <xf borderId="0" fillId="0" fontId="4" numFmtId="165" xfId="0" applyFont="1" applyNumberFormat="1"/>
    <xf borderId="7" fillId="2" fontId="3" numFmtId="0" xfId="0" applyBorder="1" applyFont="1"/>
    <xf borderId="7" fillId="2" fontId="9" numFmtId="0" xfId="0" applyAlignment="1" applyBorder="1" applyFont="1">
      <alignment horizontal="center"/>
    </xf>
    <xf borderId="7" fillId="7" fontId="9" numFmtId="0" xfId="0" applyAlignment="1" applyBorder="1" applyFill="1" applyFont="1">
      <alignment horizontal="center"/>
    </xf>
    <xf borderId="7" fillId="7" fontId="9" numFmtId="0" xfId="0" applyAlignment="1" applyBorder="1" applyFont="1">
      <alignment horizontal="center" shrinkToFit="0" vertical="center" wrapText="1"/>
    </xf>
    <xf borderId="7" fillId="7" fontId="3" numFmtId="167" xfId="0" applyAlignment="1" applyBorder="1" applyFont="1" applyNumberFormat="1">
      <alignment horizontal="center"/>
    </xf>
    <xf borderId="8" fillId="2" fontId="10" numFmtId="0" xfId="0" applyAlignment="1" applyBorder="1" applyFont="1">
      <alignment horizontal="center"/>
    </xf>
    <xf borderId="8" fillId="5" fontId="3" numFmtId="0" xfId="0" applyBorder="1" applyFont="1"/>
    <xf borderId="7" fillId="0" fontId="3" numFmtId="0" xfId="0" applyBorder="1" applyFont="1"/>
    <xf borderId="0" fillId="0" fontId="3" numFmtId="14" xfId="0" applyFont="1" applyNumberFormat="1"/>
    <xf borderId="7" fillId="0" fontId="3" numFmtId="167" xfId="0" applyBorder="1" applyFont="1" applyNumberFormat="1"/>
    <xf borderId="0" fillId="0" fontId="10" numFmtId="0" xfId="0" applyFont="1"/>
    <xf borderId="0" fillId="0" fontId="3" numFmtId="10" xfId="0" applyFont="1" applyNumberFormat="1"/>
    <xf borderId="8" fillId="2" fontId="10" numFmtId="0" xfId="0" applyBorder="1" applyFont="1"/>
    <xf borderId="8" fillId="5" fontId="3" numFmtId="10" xfId="0" applyBorder="1" applyFont="1" applyNumberFormat="1"/>
    <xf borderId="8" fillId="8" fontId="3" numFmtId="10" xfId="0" applyBorder="1" applyFill="1" applyFont="1" applyNumberFormat="1"/>
    <xf borderId="0" fillId="0" fontId="3" numFmtId="167" xfId="0" applyFont="1" applyNumberFormat="1"/>
    <xf borderId="0" fillId="0" fontId="11" numFmtId="0" xfId="0" applyFont="1"/>
    <xf borderId="15" fillId="0" fontId="12" numFmtId="0" xfId="0" applyAlignment="1" applyBorder="1" applyFont="1">
      <alignment horizontal="center"/>
    </xf>
    <xf borderId="15" fillId="0" fontId="2" numFmtId="0" xfId="0" applyBorder="1" applyFont="1"/>
    <xf borderId="16" fillId="0" fontId="3" numFmtId="0" xfId="0" applyBorder="1" applyFont="1"/>
    <xf borderId="17" fillId="9" fontId="3" numFmtId="0" xfId="0" applyBorder="1" applyFill="1" applyFont="1"/>
    <xf borderId="8" fillId="10" fontId="4" numFmtId="0" xfId="0" applyBorder="1" applyFill="1" applyFont="1"/>
    <xf borderId="8" fillId="2" fontId="13" numFmtId="0" xfId="0" applyAlignment="1" applyBorder="1" applyFont="1">
      <alignment horizontal="left" vertical="center"/>
    </xf>
    <xf borderId="8" fillId="2" fontId="4" numFmtId="0" xfId="0" applyBorder="1" applyFont="1"/>
    <xf borderId="8" fillId="2" fontId="14" numFmtId="0" xfId="0" applyBorder="1" applyFont="1"/>
    <xf borderId="18" fillId="2" fontId="13" numFmtId="49" xfId="0" applyAlignment="1" applyBorder="1" applyFont="1" applyNumberFormat="1">
      <alignment shrinkToFit="0" wrapText="1"/>
    </xf>
    <xf borderId="18" fillId="2" fontId="4" numFmtId="49" xfId="0" applyAlignment="1" applyBorder="1" applyFont="1" applyNumberFormat="1">
      <alignment horizontal="center" shrinkToFit="0" wrapText="1"/>
    </xf>
    <xf borderId="18" fillId="2" fontId="4" numFmtId="0" xfId="0" applyBorder="1" applyFont="1"/>
    <xf borderId="8" fillId="10" fontId="4" numFmtId="10" xfId="0" applyBorder="1" applyFont="1" applyNumberFormat="1"/>
    <xf borderId="8" fillId="10" fontId="4" numFmtId="2" xfId="0" applyBorder="1" applyFont="1" applyNumberFormat="1"/>
    <xf borderId="8" fillId="10" fontId="4" numFmtId="0" xfId="0" applyAlignment="1" applyBorder="1" applyFont="1">
      <alignment horizontal="left"/>
    </xf>
    <xf borderId="8" fillId="10" fontId="4" numFmtId="168" xfId="0" applyBorder="1" applyFont="1" applyNumberFormat="1"/>
    <xf borderId="0" fillId="0" fontId="4" numFmtId="0" xfId="0" applyAlignment="1" applyFont="1">
      <alignment horizontal="left"/>
    </xf>
    <xf borderId="8" fillId="10" fontId="4" numFmtId="4" xfId="0" applyAlignment="1" applyBorder="1" applyFont="1" applyNumberFormat="1">
      <alignment shrinkToFit="0" wrapText="1"/>
    </xf>
    <xf borderId="8" fillId="10" fontId="4" numFmtId="169" xfId="0" applyBorder="1" applyFont="1" applyNumberFormat="1"/>
    <xf borderId="8" fillId="10" fontId="4" numFmtId="4" xfId="0" applyBorder="1" applyFont="1" applyNumberFormat="1"/>
    <xf borderId="8" fillId="10" fontId="1" numFmtId="0" xfId="0" applyBorder="1" applyFont="1"/>
    <xf borderId="0" fillId="0" fontId="4" numFmtId="4" xfId="0" applyAlignment="1" applyFont="1" applyNumberFormat="1">
      <alignment shrinkToFit="0" wrapText="1"/>
    </xf>
    <xf borderId="7" fillId="10" fontId="4" numFmtId="0" xfId="0" applyBorder="1" applyFont="1"/>
    <xf borderId="7" fillId="10" fontId="4" numFmtId="9" xfId="0" applyBorder="1" applyFont="1" applyNumberFormat="1"/>
    <xf borderId="8" fillId="10" fontId="4" numFmtId="9" xfId="0" applyBorder="1" applyFont="1" applyNumberFormat="1"/>
    <xf borderId="8" fillId="10" fontId="4" numFmtId="170" xfId="0" applyBorder="1" applyFont="1" applyNumberFormat="1"/>
    <xf borderId="8" fillId="10" fontId="1" numFmtId="9" xfId="0" applyBorder="1" applyFont="1" applyNumberFormat="1"/>
    <xf borderId="7" fillId="10" fontId="4" numFmtId="10" xfId="0" applyBorder="1" applyFont="1" applyNumberFormat="1"/>
    <xf borderId="19" fillId="10" fontId="4" numFmtId="10" xfId="0" applyBorder="1" applyFont="1" applyNumberFormat="1"/>
    <xf borderId="8" fillId="11" fontId="13" numFmtId="0" xfId="0" applyBorder="1" applyFill="1" applyFont="1"/>
    <xf borderId="8" fillId="11" fontId="4" numFmtId="10" xfId="0" applyBorder="1" applyFont="1" applyNumberFormat="1"/>
    <xf borderId="0" fillId="0" fontId="4" numFmtId="10" xfId="0" applyFont="1" applyNumberFormat="1"/>
    <xf borderId="0" fillId="0" fontId="4" numFmtId="171" xfId="0" applyFont="1" applyNumberFormat="1"/>
    <xf borderId="7" fillId="0" fontId="3" numFmtId="14" xfId="0" applyBorder="1" applyFont="1" applyNumberFormat="1"/>
    <xf borderId="7" fillId="7" fontId="3" numFmtId="0" xfId="0" applyBorder="1" applyFont="1"/>
    <xf borderId="0" fillId="0" fontId="15" numFmtId="0" xfId="0" applyAlignment="1" applyFont="1">
      <alignment vertical="bottom"/>
    </xf>
    <xf borderId="0" fillId="0" fontId="15" numFmtId="172" xfId="0" applyAlignment="1" applyFont="1" applyNumberFormat="1">
      <alignment horizontal="right" vertical="bottom"/>
    </xf>
    <xf borderId="0" fillId="0" fontId="15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Ratio Analys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freepngimg.com/png/24116-starbucks-logo-transparent-image" TargetMode="External"/><Relationship Id="rId2" Type="http://schemas.openxmlformats.org/officeDocument/2006/relationships/hyperlink" Target="https://creativecommons.org/licenses/by-nc/3.0/" TargetMode="Externa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371475</xdr:rowOff>
    </xdr:from>
    <xdr:ext cx="2838450" cy="304800"/>
    <xdr:sp>
      <xdr:nvSpPr>
        <xdr:cNvPr id="3" name="Shape 3"/>
        <xdr:cNvSpPr txBox="1"/>
      </xdr:nvSpPr>
      <xdr:spPr>
        <a:xfrm>
          <a:off x="3931538" y="3632363"/>
          <a:ext cx="282892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hlink"/>
            </a:buClr>
            <a:buSzPts val="900"/>
            <a:buFont typeface="Arial"/>
            <a:buNone/>
          </a:pPr>
          <a:r>
            <a:rPr lang="en-US" sz="900" u="sng">
              <a:solidFill>
                <a:schemeClr val="hlink"/>
              </a:solidFill>
              <a:latin typeface="Arial"/>
              <a:ea typeface="Arial"/>
              <a:cs typeface="Arial"/>
              <a:sym typeface="Arial"/>
              <a:hlinkClick r:id="rId1"/>
            </a:rPr>
            <a:t>This Photo</a:t>
          </a: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by Unknown Author is licensed under </a:t>
          </a:r>
          <a:r>
            <a:rPr lang="en-US" sz="900" u="sng">
              <a:solidFill>
                <a:schemeClr val="hlink"/>
              </a:solidFill>
              <a:latin typeface="Arial"/>
              <a:ea typeface="Arial"/>
              <a:cs typeface="Arial"/>
              <a:sym typeface="Arial"/>
              <a:hlinkClick r:id="rId2"/>
            </a:rPr>
            <a:t>CC BY-NC</a:t>
          </a:r>
          <a:endParaRPr sz="900"/>
        </a:p>
      </xdr:txBody>
    </xdr:sp>
    <xdr:clientData fLocksWithSheet="0"/>
  </xdr:oneCellAnchor>
  <xdr:oneCellAnchor>
    <xdr:from>
      <xdr:col>1</xdr:col>
      <xdr:colOff>123825</xdr:colOff>
      <xdr:row>0</xdr:row>
      <xdr:rowOff>0</xdr:rowOff>
    </xdr:from>
    <xdr:ext cx="2762250" cy="10096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1638300</xdr:colOff>
      <xdr:row>21</xdr:row>
      <xdr:rowOff>76200</xdr:rowOff>
    </xdr:from>
    <xdr:ext cx="2447925" cy="9048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1</xdr:row>
      <xdr:rowOff>9525</xdr:rowOff>
    </xdr:from>
    <xdr:ext cx="476250" cy="4476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1724025</xdr:colOff>
      <xdr:row>24</xdr:row>
      <xdr:rowOff>9525</xdr:rowOff>
    </xdr:from>
    <xdr:ext cx="476250" cy="4476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2</xdr:row>
      <xdr:rowOff>142875</xdr:rowOff>
    </xdr:from>
    <xdr:ext cx="7410450" cy="2352675"/>
    <xdr:sp>
      <xdr:nvSpPr>
        <xdr:cNvPr id="4" name="Shape 4"/>
        <xdr:cNvSpPr txBox="1"/>
      </xdr:nvSpPr>
      <xdr:spPr>
        <a:xfrm>
          <a:off x="1645538" y="2608425"/>
          <a:ext cx="7400925" cy="2343150"/>
        </a:xfrm>
        <a:prstGeom prst="rect">
          <a:avLst/>
        </a:prstGeom>
        <a:solidFill>
          <a:srgbClr val="D8F2C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Note: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* Amount of Debt Outstanding = Short-Term Debt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+ 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longTerm Debt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b="1" i="0"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Short-Term Debt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for 2024 is 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$0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according to the table.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The 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$1,248.9 million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listed under "Current portion of long-term debt" is 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not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classified as short-term debt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but as part of long-term debt obligations.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** Cost of equity (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​) =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rf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​+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β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×(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rm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​−</a:t>
          </a:r>
          <a:r>
            <a:rPr b="0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rf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​)</a:t>
          </a:r>
          <a:endParaRPr b="1" i="0"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Risk-Free Rate (</a:t>
          </a: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rf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​)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3.02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Beta (</a:t>
          </a: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β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)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0.84 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1" i="0" lang="en-US" sz="1200">
              <a:latin typeface="Arial"/>
              <a:ea typeface="Arial"/>
              <a:cs typeface="Arial"/>
              <a:sym typeface="Arial"/>
            </a:rPr>
            <a:t>Expected market return</a:t>
          </a:r>
          <a:r>
            <a:rPr b="1" i="0" lang="en-US" sz="1200">
              <a:latin typeface="Arial"/>
              <a:ea typeface="Arial"/>
              <a:cs typeface="Arial"/>
              <a:sym typeface="Arial"/>
            </a:rPr>
            <a:t> </a:t>
          </a:r>
          <a:r>
            <a:rPr b="1" i="0" lang="en-US" sz="1200">
              <a:latin typeface="Arial"/>
              <a:ea typeface="Arial"/>
              <a:cs typeface="Arial"/>
              <a:sym typeface="Arial"/>
            </a:rPr>
            <a:t>(</a:t>
          </a:r>
          <a:r>
            <a:rPr b="1" i="1" lang="en-US" sz="1200">
              <a:latin typeface="Arial"/>
              <a:ea typeface="Arial"/>
              <a:cs typeface="Arial"/>
              <a:sym typeface="Arial"/>
            </a:rPr>
            <a:t>Rm</a:t>
          </a:r>
          <a:r>
            <a:rPr b="1" i="0" lang="en-US" sz="1200">
              <a:latin typeface="Arial"/>
              <a:ea typeface="Arial"/>
              <a:cs typeface="Arial"/>
              <a:sym typeface="Arial"/>
            </a:rPr>
            <a:t>​): </a:t>
          </a:r>
          <a:r>
            <a:rPr b="0" i="0" lang="en-US" sz="1200">
              <a:latin typeface="Arial"/>
              <a:ea typeface="Arial"/>
              <a:cs typeface="Arial"/>
              <a:sym typeface="Arial"/>
            </a:rPr>
            <a:t>11.25</a:t>
          </a:r>
          <a:endParaRPr b="0" i="0" sz="1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Market Risk Premium (</a:t>
          </a: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rm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​−</a:t>
          </a: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rf</a:t>
          </a: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​)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11.25- 3.02 = 8.23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​= 3.02+(0.84×8.23)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=</a:t>
          </a:r>
          <a:r>
            <a:rPr b="0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9.93%​</a:t>
          </a:r>
          <a:endParaRPr sz="1400"/>
        </a:p>
      </xdr:txBody>
    </xdr:sp>
    <xdr:clientData fLocksWithSheet="0"/>
  </xdr:oneCellAnchor>
  <xdr:oneCellAnchor>
    <xdr:from>
      <xdr:col>6</xdr:col>
      <xdr:colOff>552450</xdr:colOff>
      <xdr:row>1</xdr:row>
      <xdr:rowOff>47625</xdr:rowOff>
    </xdr:from>
    <xdr:ext cx="552450" cy="447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1933575</xdr:colOff>
      <xdr:row>0</xdr:row>
      <xdr:rowOff>0</xdr:rowOff>
    </xdr:from>
    <xdr:ext cx="2447925" cy="8858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DELL\Downloads\starbuck_10_updated%20(3)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&amp;P500"/>
      <sheetName val="SBUX"/>
      <sheetName val="CAPM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ref="F2:I16" displayName="Table_1" name="Table_1" id="1">
  <tableColumns count="4">
    <tableColumn name="Financial Ratio" id="1"/>
    <tableColumn name="Industrial " id="2"/>
    <tableColumn name="SBUX" id="3"/>
    <tableColumn name="Formular" id="4"/>
  </tableColumns>
  <tableStyleInfo name="Ratio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49.0"/>
    <col customWidth="1" min="3" max="3" width="62.75"/>
    <col customWidth="1" min="4" max="4" width="16.63"/>
    <col customWidth="1" min="5" max="5" width="32.88"/>
    <col customWidth="1" min="6" max="6" width="31.25"/>
    <col customWidth="1" min="7" max="7" width="23.5"/>
    <col customWidth="1" min="8" max="8" width="23.88"/>
    <col customWidth="1" min="9" max="9" width="87.5"/>
    <col customWidth="1" min="10" max="27" width="8.63"/>
  </cols>
  <sheetData>
    <row r="1" ht="78.75" customHeight="1">
      <c r="A1" s="1" t="s">
        <v>0</v>
      </c>
      <c r="B1" s="2"/>
      <c r="C1" s="3"/>
      <c r="D1" s="4"/>
      <c r="E1" s="5"/>
      <c r="F1" s="6" t="s">
        <v>1</v>
      </c>
      <c r="G1" s="7"/>
      <c r="H1" s="8"/>
      <c r="I1" s="9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32.25" customHeight="1">
      <c r="A2" s="12" t="s">
        <v>2</v>
      </c>
      <c r="B2" s="13"/>
      <c r="C2" s="14">
        <v>36176.2</v>
      </c>
      <c r="D2" s="15"/>
      <c r="E2" s="15"/>
      <c r="F2" s="16" t="s">
        <v>3</v>
      </c>
      <c r="G2" s="17" t="s">
        <v>4</v>
      </c>
      <c r="H2" s="18" t="s">
        <v>5</v>
      </c>
      <c r="I2" s="16" t="s">
        <v>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23.25" customHeight="1">
      <c r="A3" s="9" t="s">
        <v>7</v>
      </c>
      <c r="B3" s="13" t="s">
        <v>8</v>
      </c>
      <c r="C3" s="14">
        <v>2810.3</v>
      </c>
      <c r="D3" s="15"/>
      <c r="E3" s="19" t="s">
        <v>9</v>
      </c>
      <c r="F3" s="20" t="s">
        <v>10</v>
      </c>
      <c r="G3" s="21">
        <v>1.95</v>
      </c>
      <c r="H3" s="22">
        <f>B40/D40</f>
        <v>0.7549503859</v>
      </c>
      <c r="I3" s="23" t="s">
        <v>11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0" customHeight="1">
      <c r="A4" s="9" t="s">
        <v>12</v>
      </c>
      <c r="B4" s="13" t="s">
        <v>13</v>
      </c>
      <c r="C4" s="14">
        <v>9668.2</v>
      </c>
      <c r="D4" s="15"/>
      <c r="E4" s="5"/>
      <c r="F4" s="20" t="s">
        <v>14</v>
      </c>
      <c r="G4" s="21">
        <v>1.03</v>
      </c>
      <c r="H4" s="22">
        <f>(B40-B38)/D40</f>
        <v>0.5589966924</v>
      </c>
      <c r="I4" s="23" t="s">
        <v>15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0" customHeight="1">
      <c r="A5" s="24" t="s">
        <v>8</v>
      </c>
      <c r="B5" s="13"/>
      <c r="C5" s="25">
        <v>11180.6</v>
      </c>
      <c r="D5" s="26"/>
      <c r="E5" s="5"/>
      <c r="F5" s="20" t="s">
        <v>16</v>
      </c>
      <c r="G5" s="21">
        <v>0.82</v>
      </c>
      <c r="H5" s="22">
        <f>B35/D40</f>
        <v>0.3623153252</v>
      </c>
      <c r="I5" s="27" t="s">
        <v>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0" customHeight="1">
      <c r="A6" s="24" t="s">
        <v>18</v>
      </c>
      <c r="B6" s="13"/>
      <c r="C6" s="25">
        <v>15286.5</v>
      </c>
      <c r="D6" s="26"/>
      <c r="E6" s="19" t="s">
        <v>19</v>
      </c>
      <c r="F6" s="20" t="s">
        <v>20</v>
      </c>
      <c r="G6" s="21">
        <v>1.21</v>
      </c>
      <c r="H6" s="22">
        <f>D45/D31</f>
        <v>-5.211365835</v>
      </c>
      <c r="I6" s="23" t="s">
        <v>21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0" customHeight="1">
      <c r="A7" s="24" t="s">
        <v>22</v>
      </c>
      <c r="B7" s="13"/>
      <c r="C7" s="25">
        <v>565.6</v>
      </c>
      <c r="D7" s="26"/>
      <c r="E7" s="5" t="s">
        <v>23</v>
      </c>
      <c r="F7" s="20" t="s">
        <v>23</v>
      </c>
      <c r="G7" s="28">
        <v>7.0</v>
      </c>
      <c r="H7" s="22">
        <f>C3/B38</f>
        <v>1.581218703</v>
      </c>
      <c r="I7" s="23" t="s">
        <v>24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0" customHeight="1">
      <c r="A8" s="24" t="s">
        <v>25</v>
      </c>
      <c r="B8" s="13"/>
      <c r="C8" s="14">
        <v>1512.6</v>
      </c>
      <c r="D8" s="15"/>
      <c r="E8" s="19" t="s">
        <v>26</v>
      </c>
      <c r="F8" s="20" t="s">
        <v>27</v>
      </c>
      <c r="G8" s="29">
        <v>0.091</v>
      </c>
      <c r="H8" s="30">
        <f>C4/C2</f>
        <v>0.2672530559</v>
      </c>
      <c r="I8" s="23" t="s">
        <v>28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0" customHeight="1">
      <c r="A9" s="24" t="s">
        <v>29</v>
      </c>
      <c r="B9" s="13"/>
      <c r="C9" s="25">
        <v>2523.3</v>
      </c>
      <c r="D9" s="26"/>
      <c r="E9" s="15"/>
      <c r="F9" s="20" t="s">
        <v>30</v>
      </c>
      <c r="G9" s="31">
        <v>0.1</v>
      </c>
      <c r="H9" s="32">
        <f>C12/C2</f>
        <v>0.149512663</v>
      </c>
      <c r="I9" s="23" t="s">
        <v>31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0" customHeight="1">
      <c r="A10" s="24" t="s">
        <v>32</v>
      </c>
      <c r="B10" s="13"/>
      <c r="C10" s="25">
        <v>0.0</v>
      </c>
      <c r="D10" s="26"/>
      <c r="E10" s="15"/>
      <c r="F10" s="20" t="s">
        <v>33</v>
      </c>
      <c r="G10" s="29">
        <v>0.021</v>
      </c>
      <c r="H10" s="33">
        <f>C17/C2</f>
        <v>0.103960615</v>
      </c>
      <c r="I10" s="23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0" customHeight="1">
      <c r="A11" s="34" t="s">
        <v>35</v>
      </c>
      <c r="B11" s="35"/>
      <c r="C11" s="14">
        <v>31068.6</v>
      </c>
      <c r="D11" s="15"/>
      <c r="E11" s="15"/>
      <c r="F11" s="20" t="s">
        <v>36</v>
      </c>
      <c r="G11" s="29">
        <v>0.06</v>
      </c>
      <c r="H11" s="30">
        <f>C17/B41</f>
        <v>0.1200058712</v>
      </c>
      <c r="I11" s="23" t="s">
        <v>37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0" customHeight="1">
      <c r="A12" s="9" t="s">
        <v>38</v>
      </c>
      <c r="B12" s="13"/>
      <c r="C12" s="14">
        <v>5408.8</v>
      </c>
      <c r="D12" s="15"/>
      <c r="E12" s="15"/>
      <c r="F12" s="20" t="s">
        <v>39</v>
      </c>
      <c r="G12" s="29">
        <v>0.21</v>
      </c>
      <c r="H12" s="30">
        <f>C17/D31</f>
        <v>-0.5053886261</v>
      </c>
      <c r="I12" s="23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0" customHeight="1">
      <c r="A13" s="36" t="s">
        <v>41</v>
      </c>
      <c r="B13" s="13"/>
      <c r="C13" s="25">
        <v>122.8</v>
      </c>
      <c r="D13" s="26"/>
      <c r="E13" s="15"/>
      <c r="F13" s="20" t="s">
        <v>42</v>
      </c>
      <c r="G13" s="31">
        <v>0.1</v>
      </c>
      <c r="H13" s="30">
        <f>C17/B41</f>
        <v>0.1200058712</v>
      </c>
      <c r="I13" s="23" t="s">
        <v>43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0" customHeight="1">
      <c r="A14" s="36" t="s">
        <v>44</v>
      </c>
      <c r="B14" s="13"/>
      <c r="C14" s="25">
        <v>-562.0</v>
      </c>
      <c r="D14" s="26"/>
      <c r="E14" s="15"/>
      <c r="F14" s="20" t="s">
        <v>45</v>
      </c>
      <c r="G14" s="37">
        <v>8.5</v>
      </c>
      <c r="H14" s="38">
        <f>C18</f>
        <v>3.31</v>
      </c>
      <c r="I14" s="2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9" t="s">
        <v>46</v>
      </c>
      <c r="B15" s="39" t="s">
        <v>47</v>
      </c>
      <c r="C15" s="14">
        <v>4969.6</v>
      </c>
      <c r="D15" s="15"/>
      <c r="E15" s="19" t="s">
        <v>48</v>
      </c>
      <c r="F15" s="20" t="s">
        <v>49</v>
      </c>
      <c r="G15" s="40">
        <v>10.3</v>
      </c>
      <c r="H15" s="22">
        <f>C19/C18</f>
        <v>29.11480363</v>
      </c>
      <c r="I15" s="23" t="s">
        <v>50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0" customHeight="1">
      <c r="A16" s="9" t="s">
        <v>51</v>
      </c>
      <c r="B16" s="41"/>
      <c r="C16" s="14">
        <v>1207.3</v>
      </c>
      <c r="D16" s="15"/>
      <c r="E16" s="19" t="s">
        <v>52</v>
      </c>
      <c r="F16" s="20" t="s">
        <v>52</v>
      </c>
      <c r="G16" s="20"/>
      <c r="H16" s="42">
        <f>(C22*C21)/C17</f>
        <v>0.7015703688</v>
      </c>
      <c r="I16" s="23" t="s">
        <v>53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0" customHeight="1">
      <c r="A17" s="9" t="s">
        <v>54</v>
      </c>
      <c r="B17" s="41" t="s">
        <v>55</v>
      </c>
      <c r="C17" s="25">
        <v>3760.9</v>
      </c>
      <c r="D17" s="26"/>
      <c r="E17" s="19" t="s">
        <v>56</v>
      </c>
      <c r="F17" s="43" t="s">
        <v>57</v>
      </c>
      <c r="G17" s="43"/>
      <c r="H17" s="44">
        <f>H12*(1-H16)</f>
        <v>-0.1508229413</v>
      </c>
      <c r="I17" s="45" t="s">
        <v>58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9" t="s">
        <v>59</v>
      </c>
      <c r="B18" s="41" t="s">
        <v>60</v>
      </c>
      <c r="C18" s="14">
        <v>3.31</v>
      </c>
      <c r="D18" s="15"/>
      <c r="E18" s="15"/>
      <c r="F18" s="46"/>
      <c r="G18" s="4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47" t="s">
        <v>61</v>
      </c>
      <c r="B19" s="48"/>
      <c r="C19" s="49">
        <v>96.37</v>
      </c>
      <c r="D19" s="15"/>
      <c r="E19" s="15"/>
      <c r="F19" s="46"/>
      <c r="G19" s="46"/>
      <c r="H19" s="4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9" t="s">
        <v>62</v>
      </c>
      <c r="B20" s="41" t="s">
        <v>63</v>
      </c>
      <c r="C20" s="50">
        <v>0.238</v>
      </c>
      <c r="D20" s="15"/>
      <c r="E20" s="15"/>
      <c r="F20" s="46"/>
      <c r="G20" s="46"/>
      <c r="H20" s="46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9" t="s">
        <v>64</v>
      </c>
      <c r="B21" s="41"/>
      <c r="C21" s="51">
        <v>1137.3</v>
      </c>
      <c r="D21" s="15"/>
      <c r="E21" s="15"/>
      <c r="F21" s="46"/>
      <c r="G21" s="46"/>
      <c r="H21" s="46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47" t="s">
        <v>65</v>
      </c>
      <c r="B22" s="52"/>
      <c r="C22" s="49">
        <v>2.32</v>
      </c>
      <c r="D22" s="53"/>
      <c r="E22" s="15"/>
      <c r="F22" s="46"/>
      <c r="G22" s="46"/>
      <c r="H22" s="46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98.25" customHeight="1">
      <c r="A23" s="54" t="s">
        <v>66</v>
      </c>
      <c r="B23" s="55"/>
      <c r="C23" s="55"/>
      <c r="D23" s="56"/>
      <c r="E23" s="15"/>
      <c r="F23" s="46"/>
      <c r="G23" s="46"/>
      <c r="H23" s="4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6.5" customHeight="1">
      <c r="A24" s="57" t="s">
        <v>67</v>
      </c>
      <c r="B24" s="13"/>
      <c r="C24" s="57" t="s">
        <v>68</v>
      </c>
      <c r="D24" s="14"/>
      <c r="E24" s="5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6.5" customHeight="1">
      <c r="A25" s="59" t="s">
        <v>69</v>
      </c>
      <c r="B25" s="60">
        <v>276.0</v>
      </c>
      <c r="C25" s="61" t="s">
        <v>70</v>
      </c>
      <c r="D25" s="62">
        <v>1.1</v>
      </c>
      <c r="E25" s="11"/>
      <c r="F25" s="63" t="s">
        <v>71</v>
      </c>
      <c r="G25" s="64"/>
      <c r="H25" s="6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6.5" customHeight="1">
      <c r="A26" s="24" t="s">
        <v>72</v>
      </c>
      <c r="B26" s="13">
        <v>463.9</v>
      </c>
      <c r="C26" s="9" t="s">
        <v>73</v>
      </c>
      <c r="D26" s="25">
        <v>322.6</v>
      </c>
      <c r="E26" s="11"/>
      <c r="F26" s="65" t="s">
        <v>74</v>
      </c>
      <c r="G26" s="66"/>
      <c r="H26" s="6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6.5" customHeight="1">
      <c r="A27" s="24" t="s">
        <v>75</v>
      </c>
      <c r="B27" s="35">
        <v>8665.5</v>
      </c>
      <c r="C27" s="9" t="s">
        <v>76</v>
      </c>
      <c r="D27" s="14">
        <v>-7343.8</v>
      </c>
      <c r="E27" s="11"/>
      <c r="F27" s="65" t="s">
        <v>77</v>
      </c>
      <c r="G27" s="64">
        <v>2400.0</v>
      </c>
      <c r="H27" s="64" t="s">
        <v>78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6.5" customHeight="1">
      <c r="A28" s="24" t="s">
        <v>79</v>
      </c>
      <c r="B28" s="13">
        <v>9286.2</v>
      </c>
      <c r="C28" s="9" t="s">
        <v>80</v>
      </c>
      <c r="D28" s="14">
        <v>-428.8</v>
      </c>
      <c r="E28" s="11"/>
      <c r="F28" s="64" t="s">
        <v>81</v>
      </c>
      <c r="G28" s="64">
        <v>1133.5</v>
      </c>
      <c r="H28" s="64" t="s">
        <v>78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6.5" customHeight="1">
      <c r="A29" s="24" t="s">
        <v>82</v>
      </c>
      <c r="B29" s="13">
        <v>1766.7</v>
      </c>
      <c r="C29" s="9" t="s">
        <v>83</v>
      </c>
      <c r="D29" s="25">
        <v>-7448.9</v>
      </c>
      <c r="E29" s="11"/>
      <c r="F29" s="64" t="s">
        <v>84</v>
      </c>
      <c r="G29" s="64">
        <v>1142.6</v>
      </c>
      <c r="H29" s="64" t="s">
        <v>78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6.5" customHeight="1">
      <c r="A30" s="24" t="s">
        <v>85</v>
      </c>
      <c r="B30" s="13">
        <v>617.0</v>
      </c>
      <c r="C30" s="9" t="s">
        <v>86</v>
      </c>
      <c r="D30" s="14">
        <v>7.3</v>
      </c>
      <c r="E30" s="11"/>
      <c r="F30" s="64"/>
      <c r="G30" s="64"/>
      <c r="H30" s="6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6.5" customHeight="1">
      <c r="A31" s="24" t="s">
        <v>87</v>
      </c>
      <c r="B31" s="35">
        <v>100.9</v>
      </c>
      <c r="C31" s="34" t="s">
        <v>88</v>
      </c>
      <c r="D31" s="14">
        <v>-7441.6</v>
      </c>
      <c r="E31" s="11"/>
      <c r="F31" s="63" t="s">
        <v>89</v>
      </c>
      <c r="G31" s="64"/>
      <c r="H31" s="6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6.5" customHeight="1">
      <c r="A32" s="24" t="s">
        <v>90</v>
      </c>
      <c r="B32" s="13">
        <v>3315.7</v>
      </c>
      <c r="C32" s="57" t="s">
        <v>91</v>
      </c>
      <c r="D32" s="14"/>
      <c r="E32" s="11"/>
      <c r="F32" s="64" t="s">
        <v>92</v>
      </c>
      <c r="G32" s="64"/>
      <c r="H32" s="6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6.5" customHeight="1">
      <c r="A33" s="68" t="s">
        <v>93</v>
      </c>
      <c r="B33" s="13">
        <f>SUM(B25:B32)</f>
        <v>24491.9</v>
      </c>
      <c r="C33" s="36" t="s">
        <v>94</v>
      </c>
      <c r="D33" s="25">
        <v>1595.5</v>
      </c>
      <c r="E33" s="11"/>
      <c r="F33" s="64" t="s">
        <v>95</v>
      </c>
      <c r="G33" s="64"/>
      <c r="H33" s="6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6.5" customHeight="1">
      <c r="A34" s="69" t="s">
        <v>96</v>
      </c>
      <c r="B34" s="13"/>
      <c r="C34" s="36" t="s">
        <v>97</v>
      </c>
      <c r="D34" s="25">
        <v>2194.7</v>
      </c>
      <c r="E34" s="11"/>
      <c r="F34" s="64" t="s">
        <v>98</v>
      </c>
      <c r="G34" s="64"/>
      <c r="H34" s="6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6.5" customHeight="1">
      <c r="A35" s="24" t="s">
        <v>99</v>
      </c>
      <c r="B35" s="35">
        <v>3286.2</v>
      </c>
      <c r="C35" s="36" t="s">
        <v>100</v>
      </c>
      <c r="D35" s="25">
        <v>786.6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6.5" customHeight="1">
      <c r="A36" s="24" t="s">
        <v>101</v>
      </c>
      <c r="B36" s="70">
        <v>257.0</v>
      </c>
      <c r="C36" s="36" t="s">
        <v>102</v>
      </c>
      <c r="D36" s="14">
        <v>1463.1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6.5" customHeight="1">
      <c r="A37" s="24" t="s">
        <v>103</v>
      </c>
      <c r="B37" s="71">
        <v>1213.8</v>
      </c>
      <c r="C37" s="36" t="s">
        <v>104</v>
      </c>
      <c r="D37" s="14">
        <v>1781.2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6.5" customHeight="1">
      <c r="A38" s="24" t="s">
        <v>105</v>
      </c>
      <c r="B38" s="35">
        <v>1777.3</v>
      </c>
      <c r="C38" s="36" t="s">
        <v>106</v>
      </c>
      <c r="D38" s="14">
        <v>0.0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6.5" customHeight="1">
      <c r="A39" s="24" t="s">
        <v>107</v>
      </c>
      <c r="B39" s="13">
        <v>313.1</v>
      </c>
      <c r="C39" s="72" t="s">
        <v>108</v>
      </c>
      <c r="D39" s="14">
        <v>1248.9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6.5" customHeight="1">
      <c r="A40" s="57" t="s">
        <v>109</v>
      </c>
      <c r="B40" s="13">
        <v>6847.4</v>
      </c>
      <c r="C40" s="34" t="s">
        <v>110</v>
      </c>
      <c r="D40" s="14">
        <v>9070.0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6.5" customHeight="1">
      <c r="A41" s="34" t="s">
        <v>111</v>
      </c>
      <c r="B41" s="35">
        <v>31339.3</v>
      </c>
      <c r="C41" s="14" t="s">
        <v>112</v>
      </c>
      <c r="D41" s="14">
        <v>14319.5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6.5" customHeight="1">
      <c r="A42" s="9"/>
      <c r="B42" s="13"/>
      <c r="C42" s="14" t="s">
        <v>113</v>
      </c>
      <c r="D42" s="14">
        <v>8771.6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6.5" customHeight="1">
      <c r="A43" s="9"/>
      <c r="B43" s="13"/>
      <c r="C43" s="36" t="s">
        <v>114</v>
      </c>
      <c r="D43" s="25">
        <v>5963.6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6.5" customHeight="1">
      <c r="A44" s="9"/>
      <c r="B44" s="13"/>
      <c r="C44" s="9" t="s">
        <v>115</v>
      </c>
      <c r="D44" s="14">
        <v>656.2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6.5" customHeight="1">
      <c r="A45" s="9"/>
      <c r="B45" s="13"/>
      <c r="C45" s="34" t="s">
        <v>116</v>
      </c>
      <c r="D45" s="14">
        <v>38780.9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6.5" customHeight="1">
      <c r="A46" s="9"/>
      <c r="B46" s="13"/>
      <c r="C46" s="34" t="s">
        <v>117</v>
      </c>
      <c r="D46" s="14">
        <v>31339.3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6.5" customHeight="1">
      <c r="A47" s="11"/>
      <c r="B47" s="73"/>
      <c r="C47" s="46"/>
      <c r="D47" s="26"/>
      <c r="E47" s="15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73"/>
      <c r="C48" s="15"/>
      <c r="D48" s="15"/>
      <c r="E48" s="15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73"/>
      <c r="C49" s="15"/>
      <c r="D49" s="15"/>
      <c r="E49" s="15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73"/>
      <c r="C50" s="15"/>
      <c r="D50" s="15"/>
      <c r="E50" s="15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73"/>
      <c r="C51" s="15"/>
      <c r="D51" s="15"/>
      <c r="E51" s="15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73"/>
      <c r="C52" s="15"/>
      <c r="D52" s="15"/>
      <c r="E52" s="15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73"/>
      <c r="C53" s="15"/>
      <c r="D53" s="15"/>
      <c r="E53" s="15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73"/>
      <c r="C54" s="15"/>
      <c r="D54" s="15"/>
      <c r="E54" s="15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73"/>
      <c r="C55" s="15"/>
      <c r="D55" s="15"/>
      <c r="E55" s="15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73"/>
      <c r="C56" s="15"/>
      <c r="D56" s="15"/>
      <c r="E56" s="15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73"/>
      <c r="C57" s="15"/>
      <c r="D57" s="15"/>
      <c r="E57" s="15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73"/>
      <c r="C58" s="15"/>
      <c r="D58" s="15"/>
      <c r="E58" s="15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73"/>
      <c r="C59" s="15"/>
      <c r="D59" s="15"/>
      <c r="E59" s="15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73"/>
      <c r="C60" s="15"/>
      <c r="D60" s="15"/>
      <c r="E60" s="15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73"/>
      <c r="C61" s="15"/>
      <c r="D61" s="15"/>
      <c r="E61" s="15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73"/>
      <c r="C62" s="15"/>
      <c r="D62" s="15"/>
      <c r="E62" s="15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73"/>
      <c r="C63" s="15"/>
      <c r="D63" s="15"/>
      <c r="E63" s="15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73"/>
      <c r="C64" s="15"/>
      <c r="D64" s="15"/>
      <c r="E64" s="15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73"/>
      <c r="C65" s="15"/>
      <c r="D65" s="15"/>
      <c r="E65" s="15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73"/>
      <c r="C66" s="15"/>
      <c r="D66" s="15"/>
      <c r="E66" s="15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73"/>
      <c r="C67" s="15"/>
      <c r="D67" s="15"/>
      <c r="E67" s="15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73"/>
      <c r="C68" s="15"/>
      <c r="D68" s="15"/>
      <c r="E68" s="15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73"/>
      <c r="C69" s="15"/>
      <c r="D69" s="15"/>
      <c r="E69" s="15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73"/>
      <c r="C70" s="15"/>
      <c r="D70" s="15"/>
      <c r="E70" s="15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73"/>
      <c r="C71" s="15"/>
      <c r="D71" s="15"/>
      <c r="E71" s="15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73"/>
      <c r="C72" s="15"/>
      <c r="D72" s="15"/>
      <c r="E72" s="15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73"/>
      <c r="C73" s="15"/>
      <c r="D73" s="15"/>
      <c r="E73" s="15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73"/>
      <c r="C74" s="15"/>
      <c r="D74" s="15"/>
      <c r="E74" s="15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73"/>
      <c r="C75" s="15"/>
      <c r="D75" s="15"/>
      <c r="E75" s="15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73"/>
      <c r="C76" s="15"/>
      <c r="D76" s="15"/>
      <c r="E76" s="15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73"/>
      <c r="C77" s="15"/>
      <c r="D77" s="15"/>
      <c r="E77" s="15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73"/>
      <c r="C78" s="15"/>
      <c r="D78" s="15"/>
      <c r="E78" s="15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73"/>
      <c r="C79" s="15"/>
      <c r="D79" s="15"/>
      <c r="E79" s="15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73"/>
      <c r="C80" s="15"/>
      <c r="D80" s="15"/>
      <c r="E80" s="15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73"/>
      <c r="C81" s="15"/>
      <c r="D81" s="15"/>
      <c r="E81" s="15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73"/>
      <c r="C82" s="15"/>
      <c r="D82" s="15"/>
      <c r="E82" s="15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73"/>
      <c r="C83" s="15"/>
      <c r="D83" s="15"/>
      <c r="E83" s="15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73"/>
      <c r="C84" s="15"/>
      <c r="D84" s="15"/>
      <c r="E84" s="15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73"/>
      <c r="C85" s="15"/>
      <c r="D85" s="15"/>
      <c r="E85" s="15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73"/>
      <c r="C86" s="15"/>
      <c r="D86" s="15"/>
      <c r="E86" s="15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73"/>
      <c r="C87" s="15"/>
      <c r="D87" s="15"/>
      <c r="E87" s="15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73"/>
      <c r="C88" s="15"/>
      <c r="D88" s="15"/>
      <c r="E88" s="15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73"/>
      <c r="C89" s="15"/>
      <c r="D89" s="15"/>
      <c r="E89" s="15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73"/>
      <c r="C90" s="15"/>
      <c r="D90" s="15"/>
      <c r="E90" s="15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73"/>
      <c r="C91" s="15"/>
      <c r="D91" s="15"/>
      <c r="E91" s="15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73"/>
      <c r="C92" s="15"/>
      <c r="D92" s="15"/>
      <c r="E92" s="15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73"/>
      <c r="C93" s="15"/>
      <c r="D93" s="15"/>
      <c r="E93" s="15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73"/>
      <c r="C94" s="15"/>
      <c r="D94" s="15"/>
      <c r="E94" s="15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73"/>
      <c r="C95" s="15"/>
      <c r="D95" s="15"/>
      <c r="E95" s="15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73"/>
      <c r="C96" s="15"/>
      <c r="D96" s="15"/>
      <c r="E96" s="15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73"/>
      <c r="C97" s="15"/>
      <c r="D97" s="15"/>
      <c r="E97" s="15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73"/>
      <c r="C98" s="15"/>
      <c r="D98" s="15"/>
      <c r="E98" s="15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73"/>
      <c r="C99" s="15"/>
      <c r="D99" s="15"/>
      <c r="E99" s="15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73"/>
      <c r="C100" s="15"/>
      <c r="D100" s="15"/>
      <c r="E100" s="15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73"/>
      <c r="C101" s="15"/>
      <c r="D101" s="15"/>
      <c r="E101" s="15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73"/>
      <c r="C102" s="15"/>
      <c r="D102" s="15"/>
      <c r="E102" s="15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73"/>
      <c r="C103" s="15"/>
      <c r="D103" s="15"/>
      <c r="E103" s="15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73"/>
      <c r="C104" s="15"/>
      <c r="D104" s="15"/>
      <c r="E104" s="15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73"/>
      <c r="C105" s="15"/>
      <c r="D105" s="15"/>
      <c r="E105" s="15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73"/>
      <c r="C106" s="15"/>
      <c r="D106" s="15"/>
      <c r="E106" s="15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73"/>
      <c r="C107" s="15"/>
      <c r="D107" s="15"/>
      <c r="E107" s="15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73"/>
      <c r="C108" s="15"/>
      <c r="D108" s="15"/>
      <c r="E108" s="15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73"/>
      <c r="C109" s="15"/>
      <c r="D109" s="15"/>
      <c r="E109" s="15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73"/>
      <c r="C110" s="15"/>
      <c r="D110" s="15"/>
      <c r="E110" s="15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73"/>
      <c r="C111" s="15"/>
      <c r="D111" s="15"/>
      <c r="E111" s="15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73"/>
      <c r="C112" s="15"/>
      <c r="D112" s="15"/>
      <c r="E112" s="15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73"/>
      <c r="C113" s="15"/>
      <c r="D113" s="15"/>
      <c r="E113" s="15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73"/>
      <c r="C114" s="15"/>
      <c r="D114" s="15"/>
      <c r="E114" s="15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73"/>
      <c r="C115" s="15"/>
      <c r="D115" s="15"/>
      <c r="E115" s="15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73"/>
      <c r="C116" s="15"/>
      <c r="D116" s="15"/>
      <c r="E116" s="15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73"/>
      <c r="C117" s="15"/>
      <c r="D117" s="15"/>
      <c r="E117" s="15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73"/>
      <c r="C118" s="15"/>
      <c r="D118" s="15"/>
      <c r="E118" s="15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73"/>
      <c r="C119" s="15"/>
      <c r="D119" s="15"/>
      <c r="E119" s="15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73"/>
      <c r="C120" s="15"/>
      <c r="D120" s="15"/>
      <c r="E120" s="15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73"/>
      <c r="C121" s="15"/>
      <c r="D121" s="15"/>
      <c r="E121" s="15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73"/>
      <c r="C122" s="15"/>
      <c r="D122" s="15"/>
      <c r="E122" s="15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73"/>
      <c r="C123" s="15"/>
      <c r="D123" s="15"/>
      <c r="E123" s="15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73"/>
      <c r="C124" s="15"/>
      <c r="D124" s="15"/>
      <c r="E124" s="15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73"/>
      <c r="C125" s="15"/>
      <c r="D125" s="15"/>
      <c r="E125" s="15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73"/>
      <c r="C126" s="15"/>
      <c r="D126" s="15"/>
      <c r="E126" s="15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73"/>
      <c r="C127" s="15"/>
      <c r="D127" s="15"/>
      <c r="E127" s="15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73"/>
      <c r="C128" s="15"/>
      <c r="D128" s="15"/>
      <c r="E128" s="15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73"/>
      <c r="C129" s="15"/>
      <c r="D129" s="15"/>
      <c r="E129" s="15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73"/>
      <c r="C130" s="15"/>
      <c r="D130" s="15"/>
      <c r="E130" s="15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73"/>
      <c r="C131" s="15"/>
      <c r="D131" s="15"/>
      <c r="E131" s="15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73"/>
      <c r="C132" s="15"/>
      <c r="D132" s="15"/>
      <c r="E132" s="15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73"/>
      <c r="C133" s="15"/>
      <c r="D133" s="15"/>
      <c r="E133" s="15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73"/>
      <c r="C134" s="15"/>
      <c r="D134" s="15"/>
      <c r="E134" s="15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73"/>
      <c r="C135" s="15"/>
      <c r="D135" s="15"/>
      <c r="E135" s="15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73"/>
      <c r="C136" s="15"/>
      <c r="D136" s="15"/>
      <c r="E136" s="15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73"/>
      <c r="C137" s="15"/>
      <c r="D137" s="15"/>
      <c r="E137" s="15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73"/>
      <c r="C138" s="15"/>
      <c r="D138" s="15"/>
      <c r="E138" s="15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73"/>
      <c r="C139" s="15"/>
      <c r="D139" s="15"/>
      <c r="E139" s="15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73"/>
      <c r="C140" s="15"/>
      <c r="D140" s="15"/>
      <c r="E140" s="15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73"/>
      <c r="C141" s="15"/>
      <c r="D141" s="15"/>
      <c r="E141" s="15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73"/>
      <c r="C142" s="15"/>
      <c r="D142" s="15"/>
      <c r="E142" s="15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73"/>
      <c r="C143" s="15"/>
      <c r="D143" s="15"/>
      <c r="E143" s="15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73"/>
      <c r="C144" s="15"/>
      <c r="D144" s="15"/>
      <c r="E144" s="15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73"/>
      <c r="C145" s="15"/>
      <c r="D145" s="15"/>
      <c r="E145" s="1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73"/>
      <c r="C146" s="15"/>
      <c r="D146" s="15"/>
      <c r="E146" s="1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73"/>
      <c r="C147" s="15"/>
      <c r="D147" s="15"/>
      <c r="E147" s="1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73"/>
      <c r="C148" s="15"/>
      <c r="D148" s="15"/>
      <c r="E148" s="1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73"/>
      <c r="C149" s="15"/>
      <c r="D149" s="15"/>
      <c r="E149" s="1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73"/>
      <c r="C150" s="15"/>
      <c r="D150" s="15"/>
      <c r="E150" s="1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73"/>
      <c r="C151" s="15"/>
      <c r="D151" s="15"/>
      <c r="E151" s="1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73"/>
      <c r="C152" s="15"/>
      <c r="D152" s="15"/>
      <c r="E152" s="1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73"/>
      <c r="C153" s="15"/>
      <c r="D153" s="15"/>
      <c r="E153" s="1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73"/>
      <c r="C154" s="15"/>
      <c r="D154" s="15"/>
      <c r="E154" s="1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73"/>
      <c r="C155" s="15"/>
      <c r="D155" s="15"/>
      <c r="E155" s="1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73"/>
      <c r="C156" s="15"/>
      <c r="D156" s="15"/>
      <c r="E156" s="1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73"/>
      <c r="C157" s="15"/>
      <c r="D157" s="15"/>
      <c r="E157" s="1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73"/>
      <c r="C158" s="15"/>
      <c r="D158" s="15"/>
      <c r="E158" s="1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73"/>
      <c r="C159" s="15"/>
      <c r="D159" s="15"/>
      <c r="E159" s="1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73"/>
      <c r="C160" s="15"/>
      <c r="D160" s="15"/>
      <c r="E160" s="1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73"/>
      <c r="C161" s="15"/>
      <c r="D161" s="15"/>
      <c r="E161" s="1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73"/>
      <c r="C162" s="15"/>
      <c r="D162" s="15"/>
      <c r="E162" s="1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73"/>
      <c r="C163" s="15"/>
      <c r="D163" s="15"/>
      <c r="E163" s="1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73"/>
      <c r="C164" s="15"/>
      <c r="D164" s="15"/>
      <c r="E164" s="1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73"/>
      <c r="C165" s="15"/>
      <c r="D165" s="15"/>
      <c r="E165" s="1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73"/>
      <c r="C166" s="15"/>
      <c r="D166" s="15"/>
      <c r="E166" s="1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73"/>
      <c r="C167" s="15"/>
      <c r="D167" s="15"/>
      <c r="E167" s="1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73"/>
      <c r="C168" s="15"/>
      <c r="D168" s="15"/>
      <c r="E168" s="1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73"/>
      <c r="C169" s="15"/>
      <c r="D169" s="15"/>
      <c r="E169" s="1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73"/>
      <c r="C170" s="15"/>
      <c r="D170" s="15"/>
      <c r="E170" s="1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73"/>
      <c r="C171" s="15"/>
      <c r="D171" s="15"/>
      <c r="E171" s="1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73"/>
      <c r="C172" s="15"/>
      <c r="D172" s="15"/>
      <c r="E172" s="1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73"/>
      <c r="C173" s="15"/>
      <c r="D173" s="15"/>
      <c r="E173" s="1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73"/>
      <c r="C174" s="15"/>
      <c r="D174" s="15"/>
      <c r="E174" s="1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73"/>
      <c r="C175" s="15"/>
      <c r="D175" s="15"/>
      <c r="E175" s="1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73"/>
      <c r="C176" s="15"/>
      <c r="D176" s="15"/>
      <c r="E176" s="1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73"/>
      <c r="C177" s="15"/>
      <c r="D177" s="15"/>
      <c r="E177" s="1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73"/>
      <c r="C178" s="15"/>
      <c r="D178" s="15"/>
      <c r="E178" s="1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73"/>
      <c r="C179" s="15"/>
      <c r="D179" s="15"/>
      <c r="E179" s="1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73"/>
      <c r="C180" s="15"/>
      <c r="D180" s="15"/>
      <c r="E180" s="1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73"/>
      <c r="C181" s="15"/>
      <c r="D181" s="15"/>
      <c r="E181" s="1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73"/>
      <c r="C182" s="15"/>
      <c r="D182" s="15"/>
      <c r="E182" s="1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73"/>
      <c r="C183" s="15"/>
      <c r="D183" s="15"/>
      <c r="E183" s="1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73"/>
      <c r="C184" s="15"/>
      <c r="D184" s="15"/>
      <c r="E184" s="1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73"/>
      <c r="C185" s="15"/>
      <c r="D185" s="15"/>
      <c r="E185" s="1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73"/>
      <c r="C186" s="15"/>
      <c r="D186" s="15"/>
      <c r="E186" s="1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73"/>
      <c r="C187" s="15"/>
      <c r="D187" s="15"/>
      <c r="E187" s="1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73"/>
      <c r="C188" s="15"/>
      <c r="D188" s="15"/>
      <c r="E188" s="1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73"/>
      <c r="C189" s="15"/>
      <c r="D189" s="15"/>
      <c r="E189" s="1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73"/>
      <c r="C190" s="15"/>
      <c r="D190" s="15"/>
      <c r="E190" s="1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73"/>
      <c r="C191" s="15"/>
      <c r="D191" s="15"/>
      <c r="E191" s="1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73"/>
      <c r="C192" s="15"/>
      <c r="D192" s="15"/>
      <c r="E192" s="1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73"/>
      <c r="C193" s="15"/>
      <c r="D193" s="15"/>
      <c r="E193" s="1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73"/>
      <c r="C194" s="15"/>
      <c r="D194" s="15"/>
      <c r="E194" s="1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73"/>
      <c r="C195" s="15"/>
      <c r="D195" s="15"/>
      <c r="E195" s="1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73"/>
      <c r="C196" s="15"/>
      <c r="D196" s="15"/>
      <c r="E196" s="1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73"/>
      <c r="C197" s="15"/>
      <c r="D197" s="15"/>
      <c r="E197" s="1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73"/>
      <c r="C198" s="15"/>
      <c r="D198" s="15"/>
      <c r="E198" s="1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73"/>
      <c r="C199" s="15"/>
      <c r="D199" s="15"/>
      <c r="E199" s="1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73"/>
      <c r="C200" s="15"/>
      <c r="D200" s="15"/>
      <c r="E200" s="1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73"/>
      <c r="C201" s="15"/>
      <c r="D201" s="15"/>
      <c r="E201" s="1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73"/>
      <c r="C202" s="15"/>
      <c r="D202" s="15"/>
      <c r="E202" s="1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73"/>
      <c r="C203" s="15"/>
      <c r="D203" s="15"/>
      <c r="E203" s="1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73"/>
      <c r="C204" s="15"/>
      <c r="D204" s="15"/>
      <c r="E204" s="1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73"/>
      <c r="C205" s="15"/>
      <c r="D205" s="15"/>
      <c r="E205" s="1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73"/>
      <c r="C206" s="15"/>
      <c r="D206" s="15"/>
      <c r="E206" s="1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73"/>
      <c r="C207" s="15"/>
      <c r="D207" s="15"/>
      <c r="E207" s="1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73"/>
      <c r="C208" s="15"/>
      <c r="D208" s="15"/>
      <c r="E208" s="1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73"/>
      <c r="C209" s="15"/>
      <c r="D209" s="15"/>
      <c r="E209" s="1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73"/>
      <c r="C210" s="15"/>
      <c r="D210" s="15"/>
      <c r="E210" s="1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73"/>
      <c r="C211" s="15"/>
      <c r="D211" s="15"/>
      <c r="E211" s="1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73"/>
      <c r="C212" s="15"/>
      <c r="D212" s="15"/>
      <c r="E212" s="1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73"/>
      <c r="C213" s="15"/>
      <c r="D213" s="15"/>
      <c r="E213" s="1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73"/>
      <c r="C214" s="15"/>
      <c r="D214" s="15"/>
      <c r="E214" s="1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73"/>
      <c r="C215" s="15"/>
      <c r="D215" s="15"/>
      <c r="E215" s="1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73"/>
      <c r="C216" s="15"/>
      <c r="D216" s="15"/>
      <c r="E216" s="1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73"/>
      <c r="C217" s="15"/>
      <c r="D217" s="15"/>
      <c r="E217" s="1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73"/>
      <c r="C218" s="15"/>
      <c r="D218" s="15"/>
      <c r="E218" s="1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73"/>
      <c r="C219" s="15"/>
      <c r="D219" s="15"/>
      <c r="E219" s="1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73"/>
      <c r="C220" s="15"/>
      <c r="D220" s="15"/>
      <c r="E220" s="1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73"/>
      <c r="C221" s="15"/>
      <c r="D221" s="15"/>
      <c r="E221" s="1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73"/>
      <c r="C222" s="15"/>
      <c r="D222" s="15"/>
      <c r="E222" s="1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73"/>
      <c r="C223" s="15"/>
      <c r="D223" s="15"/>
      <c r="E223" s="1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73"/>
      <c r="C224" s="15"/>
      <c r="D224" s="15"/>
      <c r="E224" s="1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73"/>
      <c r="C225" s="15"/>
      <c r="D225" s="15"/>
      <c r="E225" s="1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73"/>
      <c r="C226" s="15"/>
      <c r="D226" s="15"/>
      <c r="E226" s="1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73"/>
      <c r="C227" s="15"/>
      <c r="D227" s="15"/>
      <c r="E227" s="1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73"/>
      <c r="C228" s="15"/>
      <c r="D228" s="15"/>
      <c r="E228" s="1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73"/>
      <c r="C229" s="15"/>
      <c r="D229" s="15"/>
      <c r="E229" s="1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73"/>
      <c r="C230" s="15"/>
      <c r="D230" s="15"/>
      <c r="E230" s="1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73"/>
      <c r="C231" s="15"/>
      <c r="D231" s="15"/>
      <c r="E231" s="1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73"/>
      <c r="C232" s="15"/>
      <c r="D232" s="15"/>
      <c r="E232" s="1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73"/>
      <c r="C233" s="15"/>
      <c r="D233" s="15"/>
      <c r="E233" s="1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73"/>
      <c r="C234" s="15"/>
      <c r="D234" s="15"/>
      <c r="E234" s="1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73"/>
      <c r="C235" s="15"/>
      <c r="D235" s="15"/>
      <c r="E235" s="1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73"/>
      <c r="C236" s="15"/>
      <c r="D236" s="15"/>
      <c r="E236" s="1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73"/>
      <c r="C237" s="15"/>
      <c r="D237" s="15"/>
      <c r="E237" s="1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73"/>
      <c r="C238" s="15"/>
      <c r="D238" s="15"/>
      <c r="E238" s="1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73"/>
      <c r="C239" s="15"/>
      <c r="D239" s="15"/>
      <c r="E239" s="1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73"/>
      <c r="C240" s="15"/>
      <c r="D240" s="15"/>
      <c r="E240" s="1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73"/>
      <c r="C241" s="15"/>
      <c r="D241" s="15"/>
      <c r="E241" s="1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73"/>
      <c r="C242" s="15"/>
      <c r="D242" s="15"/>
      <c r="E242" s="1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73"/>
      <c r="C243" s="15"/>
      <c r="D243" s="15"/>
      <c r="E243" s="1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73"/>
      <c r="C244" s="15"/>
      <c r="D244" s="15"/>
      <c r="E244" s="1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73"/>
      <c r="C245" s="15"/>
      <c r="D245" s="15"/>
      <c r="E245" s="1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73"/>
      <c r="C246" s="15"/>
      <c r="D246" s="15"/>
      <c r="E246" s="1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73"/>
      <c r="C247" s="15"/>
      <c r="D247" s="15"/>
      <c r="E247" s="1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73"/>
      <c r="C248" s="15"/>
      <c r="D248" s="15"/>
      <c r="E248" s="1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73"/>
      <c r="C249" s="15"/>
      <c r="D249" s="15"/>
      <c r="E249" s="1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73"/>
      <c r="C250" s="15"/>
      <c r="D250" s="15"/>
      <c r="E250" s="1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73"/>
      <c r="C251" s="15"/>
      <c r="D251" s="15"/>
      <c r="E251" s="1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73"/>
      <c r="C252" s="15"/>
      <c r="D252" s="15"/>
      <c r="E252" s="1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73"/>
      <c r="C253" s="15"/>
      <c r="D253" s="15"/>
      <c r="E253" s="1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73"/>
      <c r="C254" s="15"/>
      <c r="D254" s="15"/>
      <c r="E254" s="1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73"/>
      <c r="C255" s="15"/>
      <c r="D255" s="15"/>
      <c r="E255" s="1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73"/>
      <c r="C256" s="15"/>
      <c r="D256" s="15"/>
      <c r="E256" s="1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73"/>
      <c r="C257" s="15"/>
      <c r="D257" s="15"/>
      <c r="E257" s="1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73"/>
      <c r="C258" s="15"/>
      <c r="D258" s="15"/>
      <c r="E258" s="1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73"/>
      <c r="C259" s="15"/>
      <c r="D259" s="15"/>
      <c r="E259" s="1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73"/>
      <c r="C260" s="15"/>
      <c r="D260" s="15"/>
      <c r="E260" s="1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73"/>
      <c r="C261" s="15"/>
      <c r="D261" s="15"/>
      <c r="E261" s="1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73"/>
      <c r="C262" s="15"/>
      <c r="D262" s="15"/>
      <c r="E262" s="1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73"/>
      <c r="C263" s="15"/>
      <c r="D263" s="15"/>
      <c r="E263" s="1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73"/>
      <c r="C264" s="15"/>
      <c r="D264" s="15"/>
      <c r="E264" s="1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73"/>
      <c r="C265" s="15"/>
      <c r="D265" s="15"/>
      <c r="E265" s="1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73"/>
      <c r="C266" s="15"/>
      <c r="D266" s="15"/>
      <c r="E266" s="1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73"/>
      <c r="C267" s="15"/>
      <c r="D267" s="15"/>
      <c r="E267" s="1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73"/>
      <c r="C268" s="15"/>
      <c r="D268" s="15"/>
      <c r="E268" s="1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73"/>
      <c r="C269" s="15"/>
      <c r="D269" s="15"/>
      <c r="E269" s="1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73"/>
      <c r="C270" s="15"/>
      <c r="D270" s="15"/>
      <c r="E270" s="1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73"/>
      <c r="C271" s="15"/>
      <c r="D271" s="15"/>
      <c r="E271" s="1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73"/>
      <c r="C272" s="15"/>
      <c r="D272" s="15"/>
      <c r="E272" s="1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73"/>
      <c r="C273" s="15"/>
      <c r="D273" s="15"/>
      <c r="E273" s="1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73"/>
      <c r="C274" s="15"/>
      <c r="D274" s="15"/>
      <c r="E274" s="1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73"/>
      <c r="C275" s="15"/>
      <c r="D275" s="15"/>
      <c r="E275" s="1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73"/>
      <c r="C276" s="15"/>
      <c r="D276" s="15"/>
      <c r="E276" s="1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73"/>
      <c r="C277" s="15"/>
      <c r="D277" s="15"/>
      <c r="E277" s="1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73"/>
      <c r="C278" s="15"/>
      <c r="D278" s="15"/>
      <c r="E278" s="1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73"/>
      <c r="C279" s="15"/>
      <c r="D279" s="15"/>
      <c r="E279" s="1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73"/>
      <c r="C280" s="15"/>
      <c r="D280" s="15"/>
      <c r="E280" s="1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73"/>
      <c r="C281" s="15"/>
      <c r="D281" s="15"/>
      <c r="E281" s="1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73"/>
      <c r="C282" s="15"/>
      <c r="D282" s="15"/>
      <c r="E282" s="1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73"/>
      <c r="C283" s="15"/>
      <c r="D283" s="15"/>
      <c r="E283" s="1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73"/>
      <c r="C284" s="15"/>
      <c r="D284" s="15"/>
      <c r="E284" s="1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73"/>
      <c r="C285" s="15"/>
      <c r="D285" s="15"/>
      <c r="E285" s="1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73"/>
      <c r="C286" s="15"/>
      <c r="D286" s="15"/>
      <c r="E286" s="1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73"/>
      <c r="C287" s="15"/>
      <c r="D287" s="15"/>
      <c r="E287" s="1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73"/>
      <c r="C288" s="15"/>
      <c r="D288" s="15"/>
      <c r="E288" s="1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73"/>
      <c r="C289" s="15"/>
      <c r="D289" s="15"/>
      <c r="E289" s="1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73"/>
      <c r="C290" s="15"/>
      <c r="D290" s="15"/>
      <c r="E290" s="1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73"/>
      <c r="C291" s="15"/>
      <c r="D291" s="15"/>
      <c r="E291" s="1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73"/>
      <c r="C292" s="15"/>
      <c r="D292" s="15"/>
      <c r="E292" s="1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73"/>
      <c r="C293" s="15"/>
      <c r="D293" s="15"/>
      <c r="E293" s="1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73"/>
      <c r="C294" s="15"/>
      <c r="D294" s="15"/>
      <c r="E294" s="1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73"/>
      <c r="C295" s="15"/>
      <c r="D295" s="15"/>
      <c r="E295" s="1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73"/>
      <c r="C296" s="15"/>
      <c r="D296" s="15"/>
      <c r="E296" s="1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73"/>
      <c r="C297" s="15"/>
      <c r="D297" s="15"/>
      <c r="E297" s="1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73"/>
      <c r="C298" s="15"/>
      <c r="D298" s="15"/>
      <c r="E298" s="1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73"/>
      <c r="C299" s="15"/>
      <c r="D299" s="15"/>
      <c r="E299" s="1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73"/>
      <c r="C300" s="15"/>
      <c r="D300" s="15"/>
      <c r="E300" s="1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73"/>
      <c r="C301" s="15"/>
      <c r="D301" s="15"/>
      <c r="E301" s="1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73"/>
      <c r="C302" s="15"/>
      <c r="D302" s="15"/>
      <c r="E302" s="1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73"/>
      <c r="C303" s="15"/>
      <c r="D303" s="15"/>
      <c r="E303" s="1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73"/>
      <c r="C304" s="15"/>
      <c r="D304" s="15"/>
      <c r="E304" s="1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73"/>
      <c r="C305" s="15"/>
      <c r="D305" s="15"/>
      <c r="E305" s="1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73"/>
      <c r="C306" s="15"/>
      <c r="D306" s="15"/>
      <c r="E306" s="1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73"/>
      <c r="C307" s="15"/>
      <c r="D307" s="15"/>
      <c r="E307" s="1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73"/>
      <c r="C308" s="15"/>
      <c r="D308" s="15"/>
      <c r="E308" s="1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73"/>
      <c r="C309" s="15"/>
      <c r="D309" s="15"/>
      <c r="E309" s="1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73"/>
      <c r="C310" s="15"/>
      <c r="D310" s="15"/>
      <c r="E310" s="1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73"/>
      <c r="C311" s="15"/>
      <c r="D311" s="15"/>
      <c r="E311" s="1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73"/>
      <c r="C312" s="15"/>
      <c r="D312" s="15"/>
      <c r="E312" s="1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73"/>
      <c r="C313" s="15"/>
      <c r="D313" s="15"/>
      <c r="E313" s="1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73"/>
      <c r="C314" s="15"/>
      <c r="D314" s="15"/>
      <c r="E314" s="1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73"/>
      <c r="C315" s="15"/>
      <c r="D315" s="15"/>
      <c r="E315" s="1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73"/>
      <c r="C316" s="15"/>
      <c r="D316" s="15"/>
      <c r="E316" s="1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73"/>
      <c r="C317" s="15"/>
      <c r="D317" s="15"/>
      <c r="E317" s="1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73"/>
      <c r="C318" s="15"/>
      <c r="D318" s="15"/>
      <c r="E318" s="1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73"/>
      <c r="C319" s="15"/>
      <c r="D319" s="15"/>
      <c r="E319" s="1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73"/>
      <c r="C320" s="15"/>
      <c r="D320" s="15"/>
      <c r="E320" s="1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73"/>
      <c r="C321" s="15"/>
      <c r="D321" s="15"/>
      <c r="E321" s="1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73"/>
      <c r="C322" s="15"/>
      <c r="D322" s="15"/>
      <c r="E322" s="1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73"/>
      <c r="C323" s="15"/>
      <c r="D323" s="15"/>
      <c r="E323" s="1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73"/>
      <c r="C324" s="15"/>
      <c r="D324" s="15"/>
      <c r="E324" s="1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73"/>
      <c r="C325" s="15"/>
      <c r="D325" s="15"/>
      <c r="E325" s="1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73"/>
      <c r="C326" s="15"/>
      <c r="D326" s="15"/>
      <c r="E326" s="1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73"/>
      <c r="C327" s="15"/>
      <c r="D327" s="15"/>
      <c r="E327" s="1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73"/>
      <c r="C328" s="15"/>
      <c r="D328" s="15"/>
      <c r="E328" s="1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73"/>
      <c r="C329" s="15"/>
      <c r="D329" s="15"/>
      <c r="E329" s="1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73"/>
      <c r="C330" s="15"/>
      <c r="D330" s="15"/>
      <c r="E330" s="1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73"/>
      <c r="C331" s="15"/>
      <c r="D331" s="15"/>
      <c r="E331" s="1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73"/>
      <c r="C332" s="15"/>
      <c r="D332" s="15"/>
      <c r="E332" s="1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73"/>
      <c r="C333" s="15"/>
      <c r="D333" s="15"/>
      <c r="E333" s="1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73"/>
      <c r="C334" s="15"/>
      <c r="D334" s="15"/>
      <c r="E334" s="1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73"/>
      <c r="C335" s="15"/>
      <c r="D335" s="15"/>
      <c r="E335" s="1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73"/>
      <c r="C336" s="15"/>
      <c r="D336" s="15"/>
      <c r="E336" s="1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73"/>
      <c r="C337" s="15"/>
      <c r="D337" s="15"/>
      <c r="E337" s="1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73"/>
      <c r="C338" s="15"/>
      <c r="D338" s="15"/>
      <c r="E338" s="1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73"/>
      <c r="C339" s="15"/>
      <c r="D339" s="15"/>
      <c r="E339" s="1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73"/>
      <c r="C340" s="15"/>
      <c r="D340" s="15"/>
      <c r="E340" s="1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73"/>
      <c r="C341" s="15"/>
      <c r="D341" s="15"/>
      <c r="E341" s="1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73"/>
      <c r="C342" s="15"/>
      <c r="D342" s="15"/>
      <c r="E342" s="1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73"/>
      <c r="C343" s="15"/>
      <c r="D343" s="15"/>
      <c r="E343" s="1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73"/>
      <c r="C344" s="15"/>
      <c r="D344" s="15"/>
      <c r="E344" s="1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73"/>
      <c r="C345" s="15"/>
      <c r="D345" s="15"/>
      <c r="E345" s="1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73"/>
      <c r="C346" s="15"/>
      <c r="D346" s="15"/>
      <c r="E346" s="1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73"/>
      <c r="C347" s="15"/>
      <c r="D347" s="15"/>
      <c r="E347" s="1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73"/>
      <c r="C348" s="15"/>
      <c r="D348" s="15"/>
      <c r="E348" s="1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73"/>
      <c r="C349" s="15"/>
      <c r="D349" s="15"/>
      <c r="E349" s="1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73"/>
      <c r="C350" s="15"/>
      <c r="D350" s="15"/>
      <c r="E350" s="1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73"/>
      <c r="C351" s="15"/>
      <c r="D351" s="15"/>
      <c r="E351" s="1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73"/>
      <c r="C352" s="15"/>
      <c r="D352" s="15"/>
      <c r="E352" s="1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73"/>
      <c r="C353" s="15"/>
      <c r="D353" s="15"/>
      <c r="E353" s="1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73"/>
      <c r="C354" s="15"/>
      <c r="D354" s="15"/>
      <c r="E354" s="1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73"/>
      <c r="C355" s="15"/>
      <c r="D355" s="15"/>
      <c r="E355" s="1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73"/>
      <c r="C356" s="15"/>
      <c r="D356" s="15"/>
      <c r="E356" s="1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73"/>
      <c r="C357" s="15"/>
      <c r="D357" s="15"/>
      <c r="E357" s="1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73"/>
      <c r="C358" s="15"/>
      <c r="D358" s="15"/>
      <c r="E358" s="1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73"/>
      <c r="C359" s="15"/>
      <c r="D359" s="15"/>
      <c r="E359" s="1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73"/>
      <c r="C360" s="15"/>
      <c r="D360" s="15"/>
      <c r="E360" s="1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73"/>
      <c r="C361" s="15"/>
      <c r="D361" s="15"/>
      <c r="E361" s="1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73"/>
      <c r="C362" s="15"/>
      <c r="D362" s="15"/>
      <c r="E362" s="1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73"/>
      <c r="C363" s="15"/>
      <c r="D363" s="15"/>
      <c r="E363" s="1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73"/>
      <c r="C364" s="15"/>
      <c r="D364" s="15"/>
      <c r="E364" s="1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73"/>
      <c r="C365" s="15"/>
      <c r="D365" s="15"/>
      <c r="E365" s="1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73"/>
      <c r="C366" s="15"/>
      <c r="D366" s="15"/>
      <c r="E366" s="1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73"/>
      <c r="C367" s="15"/>
      <c r="D367" s="15"/>
      <c r="E367" s="1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73"/>
      <c r="C368" s="15"/>
      <c r="D368" s="15"/>
      <c r="E368" s="1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73"/>
      <c r="C369" s="15"/>
      <c r="D369" s="15"/>
      <c r="E369" s="1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73"/>
      <c r="C370" s="15"/>
      <c r="D370" s="15"/>
      <c r="E370" s="1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73"/>
      <c r="C371" s="15"/>
      <c r="D371" s="15"/>
      <c r="E371" s="1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73"/>
      <c r="C372" s="15"/>
      <c r="D372" s="15"/>
      <c r="E372" s="1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73"/>
      <c r="C373" s="15"/>
      <c r="D373" s="15"/>
      <c r="E373" s="1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73"/>
      <c r="C374" s="15"/>
      <c r="D374" s="15"/>
      <c r="E374" s="1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73"/>
      <c r="C375" s="15"/>
      <c r="D375" s="15"/>
      <c r="E375" s="1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73"/>
      <c r="C376" s="15"/>
      <c r="D376" s="15"/>
      <c r="E376" s="1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73"/>
      <c r="C377" s="15"/>
      <c r="D377" s="15"/>
      <c r="E377" s="1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73"/>
      <c r="C378" s="15"/>
      <c r="D378" s="15"/>
      <c r="E378" s="1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73"/>
      <c r="C379" s="15"/>
      <c r="D379" s="15"/>
      <c r="E379" s="1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73"/>
      <c r="C380" s="15"/>
      <c r="D380" s="15"/>
      <c r="E380" s="1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73"/>
      <c r="C381" s="15"/>
      <c r="D381" s="15"/>
      <c r="E381" s="1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73"/>
      <c r="C382" s="15"/>
      <c r="D382" s="15"/>
      <c r="E382" s="1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73"/>
      <c r="C383" s="15"/>
      <c r="D383" s="15"/>
      <c r="E383" s="1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73"/>
      <c r="C384" s="15"/>
      <c r="D384" s="15"/>
      <c r="E384" s="1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73"/>
      <c r="C385" s="15"/>
      <c r="D385" s="15"/>
      <c r="E385" s="1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73"/>
      <c r="C386" s="15"/>
      <c r="D386" s="15"/>
      <c r="E386" s="1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73"/>
      <c r="C387" s="15"/>
      <c r="D387" s="15"/>
      <c r="E387" s="1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73"/>
      <c r="C388" s="15"/>
      <c r="D388" s="15"/>
      <c r="E388" s="1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73"/>
      <c r="C389" s="15"/>
      <c r="D389" s="15"/>
      <c r="E389" s="1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73"/>
      <c r="C390" s="15"/>
      <c r="D390" s="15"/>
      <c r="E390" s="1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73"/>
      <c r="C391" s="15"/>
      <c r="D391" s="15"/>
      <c r="E391" s="1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73"/>
      <c r="C392" s="15"/>
      <c r="D392" s="15"/>
      <c r="E392" s="1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73"/>
      <c r="C393" s="15"/>
      <c r="D393" s="15"/>
      <c r="E393" s="1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73"/>
      <c r="C394" s="15"/>
      <c r="D394" s="15"/>
      <c r="E394" s="1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73"/>
      <c r="C395" s="15"/>
      <c r="D395" s="15"/>
      <c r="E395" s="1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73"/>
      <c r="C396" s="15"/>
      <c r="D396" s="15"/>
      <c r="E396" s="1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73"/>
      <c r="C397" s="15"/>
      <c r="D397" s="15"/>
      <c r="E397" s="1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73"/>
      <c r="C398" s="15"/>
      <c r="D398" s="15"/>
      <c r="E398" s="1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73"/>
      <c r="C399" s="15"/>
      <c r="D399" s="15"/>
      <c r="E399" s="1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73"/>
      <c r="C400" s="15"/>
      <c r="D400" s="15"/>
      <c r="E400" s="1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73"/>
      <c r="C401" s="15"/>
      <c r="D401" s="15"/>
      <c r="E401" s="1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73"/>
      <c r="C402" s="15"/>
      <c r="D402" s="15"/>
      <c r="E402" s="1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73"/>
      <c r="C403" s="15"/>
      <c r="D403" s="15"/>
      <c r="E403" s="1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73"/>
      <c r="C404" s="15"/>
      <c r="D404" s="15"/>
      <c r="E404" s="1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73"/>
      <c r="C405" s="15"/>
      <c r="D405" s="15"/>
      <c r="E405" s="1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73"/>
      <c r="C406" s="15"/>
      <c r="D406" s="15"/>
      <c r="E406" s="1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73"/>
      <c r="C407" s="15"/>
      <c r="D407" s="15"/>
      <c r="E407" s="1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73"/>
      <c r="C408" s="15"/>
      <c r="D408" s="15"/>
      <c r="E408" s="1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73"/>
      <c r="C409" s="15"/>
      <c r="D409" s="15"/>
      <c r="E409" s="1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73"/>
      <c r="C410" s="15"/>
      <c r="D410" s="15"/>
      <c r="E410" s="1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73"/>
      <c r="C411" s="15"/>
      <c r="D411" s="15"/>
      <c r="E411" s="1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73"/>
      <c r="C412" s="15"/>
      <c r="D412" s="15"/>
      <c r="E412" s="1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73"/>
      <c r="C413" s="15"/>
      <c r="D413" s="15"/>
      <c r="E413" s="1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73"/>
      <c r="C414" s="15"/>
      <c r="D414" s="15"/>
      <c r="E414" s="1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73"/>
      <c r="C415" s="15"/>
      <c r="D415" s="15"/>
      <c r="E415" s="1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73"/>
      <c r="C416" s="15"/>
      <c r="D416" s="15"/>
      <c r="E416" s="1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73"/>
      <c r="C417" s="15"/>
      <c r="D417" s="15"/>
      <c r="E417" s="1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73"/>
      <c r="C418" s="15"/>
      <c r="D418" s="15"/>
      <c r="E418" s="1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73"/>
      <c r="C419" s="15"/>
      <c r="D419" s="15"/>
      <c r="E419" s="1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73"/>
      <c r="C420" s="15"/>
      <c r="D420" s="15"/>
      <c r="E420" s="1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73"/>
      <c r="C421" s="15"/>
      <c r="D421" s="15"/>
      <c r="E421" s="1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73"/>
      <c r="C422" s="15"/>
      <c r="D422" s="15"/>
      <c r="E422" s="1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73"/>
      <c r="C423" s="15"/>
      <c r="D423" s="15"/>
      <c r="E423" s="1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73"/>
      <c r="C424" s="15"/>
      <c r="D424" s="15"/>
      <c r="E424" s="1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73"/>
      <c r="C425" s="15"/>
      <c r="D425" s="15"/>
      <c r="E425" s="1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73"/>
      <c r="C426" s="15"/>
      <c r="D426" s="15"/>
      <c r="E426" s="1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73"/>
      <c r="C427" s="15"/>
      <c r="D427" s="15"/>
      <c r="E427" s="1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73"/>
      <c r="C428" s="15"/>
      <c r="D428" s="15"/>
      <c r="E428" s="1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73"/>
      <c r="C429" s="15"/>
      <c r="D429" s="15"/>
      <c r="E429" s="1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73"/>
      <c r="C430" s="15"/>
      <c r="D430" s="15"/>
      <c r="E430" s="1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73"/>
      <c r="C431" s="15"/>
      <c r="D431" s="15"/>
      <c r="E431" s="1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73"/>
      <c r="C432" s="15"/>
      <c r="D432" s="15"/>
      <c r="E432" s="1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73"/>
      <c r="C433" s="15"/>
      <c r="D433" s="15"/>
      <c r="E433" s="1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73"/>
      <c r="C434" s="15"/>
      <c r="D434" s="15"/>
      <c r="E434" s="1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73"/>
      <c r="C435" s="15"/>
      <c r="D435" s="15"/>
      <c r="E435" s="1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73"/>
      <c r="C436" s="15"/>
      <c r="D436" s="15"/>
      <c r="E436" s="1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73"/>
      <c r="C437" s="15"/>
      <c r="D437" s="15"/>
      <c r="E437" s="1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73"/>
      <c r="C438" s="15"/>
      <c r="D438" s="15"/>
      <c r="E438" s="1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73"/>
      <c r="C439" s="15"/>
      <c r="D439" s="15"/>
      <c r="E439" s="1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73"/>
      <c r="C440" s="15"/>
      <c r="D440" s="15"/>
      <c r="E440" s="1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73"/>
      <c r="C441" s="15"/>
      <c r="D441" s="15"/>
      <c r="E441" s="1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73"/>
      <c r="C442" s="15"/>
      <c r="D442" s="15"/>
      <c r="E442" s="1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73"/>
      <c r="C443" s="15"/>
      <c r="D443" s="15"/>
      <c r="E443" s="1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73"/>
      <c r="C444" s="15"/>
      <c r="D444" s="15"/>
      <c r="E444" s="1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73"/>
      <c r="C445" s="15"/>
      <c r="D445" s="15"/>
      <c r="E445" s="1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73"/>
      <c r="C446" s="15"/>
      <c r="D446" s="15"/>
      <c r="E446" s="1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73"/>
      <c r="C447" s="15"/>
      <c r="D447" s="15"/>
      <c r="E447" s="1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73"/>
      <c r="C448" s="15"/>
      <c r="D448" s="15"/>
      <c r="E448" s="1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73"/>
      <c r="C449" s="15"/>
      <c r="D449" s="15"/>
      <c r="E449" s="1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73"/>
      <c r="C450" s="15"/>
      <c r="D450" s="15"/>
      <c r="E450" s="1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73"/>
      <c r="C451" s="15"/>
      <c r="D451" s="15"/>
      <c r="E451" s="1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73"/>
      <c r="C452" s="15"/>
      <c r="D452" s="15"/>
      <c r="E452" s="1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73"/>
      <c r="C453" s="15"/>
      <c r="D453" s="15"/>
      <c r="E453" s="1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73"/>
      <c r="C454" s="15"/>
      <c r="D454" s="15"/>
      <c r="E454" s="1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73"/>
      <c r="C455" s="15"/>
      <c r="D455" s="15"/>
      <c r="E455" s="1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73"/>
      <c r="C456" s="15"/>
      <c r="D456" s="15"/>
      <c r="E456" s="1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73"/>
      <c r="C457" s="15"/>
      <c r="D457" s="15"/>
      <c r="E457" s="1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73"/>
      <c r="C458" s="15"/>
      <c r="D458" s="15"/>
      <c r="E458" s="1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73"/>
      <c r="C459" s="15"/>
      <c r="D459" s="15"/>
      <c r="E459" s="1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73"/>
      <c r="C460" s="15"/>
      <c r="D460" s="15"/>
      <c r="E460" s="1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73"/>
      <c r="C461" s="15"/>
      <c r="D461" s="15"/>
      <c r="E461" s="1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73"/>
      <c r="C462" s="15"/>
      <c r="D462" s="15"/>
      <c r="E462" s="1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73"/>
      <c r="C463" s="15"/>
      <c r="D463" s="15"/>
      <c r="E463" s="1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73"/>
      <c r="C464" s="15"/>
      <c r="D464" s="15"/>
      <c r="E464" s="1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73"/>
      <c r="C465" s="15"/>
      <c r="D465" s="15"/>
      <c r="E465" s="1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73"/>
      <c r="C466" s="15"/>
      <c r="D466" s="15"/>
      <c r="E466" s="1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73"/>
      <c r="C467" s="15"/>
      <c r="D467" s="15"/>
      <c r="E467" s="1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73"/>
      <c r="C468" s="15"/>
      <c r="D468" s="15"/>
      <c r="E468" s="1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73"/>
      <c r="C469" s="15"/>
      <c r="D469" s="15"/>
      <c r="E469" s="1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73"/>
      <c r="C470" s="15"/>
      <c r="D470" s="15"/>
      <c r="E470" s="1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73"/>
      <c r="C471" s="15"/>
      <c r="D471" s="15"/>
      <c r="E471" s="1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73"/>
      <c r="C472" s="15"/>
      <c r="D472" s="15"/>
      <c r="E472" s="1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73"/>
      <c r="C473" s="15"/>
      <c r="D473" s="15"/>
      <c r="E473" s="1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73"/>
      <c r="C474" s="15"/>
      <c r="D474" s="15"/>
      <c r="E474" s="1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73"/>
      <c r="C475" s="15"/>
      <c r="D475" s="15"/>
      <c r="E475" s="1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73"/>
      <c r="C476" s="15"/>
      <c r="D476" s="15"/>
      <c r="E476" s="1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73"/>
      <c r="C477" s="15"/>
      <c r="D477" s="15"/>
      <c r="E477" s="1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73"/>
      <c r="C478" s="15"/>
      <c r="D478" s="15"/>
      <c r="E478" s="1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73"/>
      <c r="C479" s="15"/>
      <c r="D479" s="15"/>
      <c r="E479" s="1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73"/>
      <c r="C480" s="15"/>
      <c r="D480" s="15"/>
      <c r="E480" s="1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73"/>
      <c r="C481" s="15"/>
      <c r="D481" s="15"/>
      <c r="E481" s="1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73"/>
      <c r="C482" s="15"/>
      <c r="D482" s="15"/>
      <c r="E482" s="1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73"/>
      <c r="C483" s="15"/>
      <c r="D483" s="15"/>
      <c r="E483" s="1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73"/>
      <c r="C484" s="15"/>
      <c r="D484" s="15"/>
      <c r="E484" s="1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73"/>
      <c r="C485" s="15"/>
      <c r="D485" s="15"/>
      <c r="E485" s="1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73"/>
      <c r="C486" s="15"/>
      <c r="D486" s="15"/>
      <c r="E486" s="1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73"/>
      <c r="C487" s="15"/>
      <c r="D487" s="15"/>
      <c r="E487" s="1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73"/>
      <c r="C488" s="15"/>
      <c r="D488" s="15"/>
      <c r="E488" s="1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73"/>
      <c r="C489" s="15"/>
      <c r="D489" s="15"/>
      <c r="E489" s="1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73"/>
      <c r="C490" s="15"/>
      <c r="D490" s="15"/>
      <c r="E490" s="1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73"/>
      <c r="C491" s="15"/>
      <c r="D491" s="15"/>
      <c r="E491" s="1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73"/>
      <c r="C492" s="15"/>
      <c r="D492" s="15"/>
      <c r="E492" s="1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73"/>
      <c r="C493" s="15"/>
      <c r="D493" s="15"/>
      <c r="E493" s="1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73"/>
      <c r="C494" s="15"/>
      <c r="D494" s="15"/>
      <c r="E494" s="1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73"/>
      <c r="C495" s="15"/>
      <c r="D495" s="15"/>
      <c r="E495" s="1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73"/>
      <c r="C496" s="15"/>
      <c r="D496" s="15"/>
      <c r="E496" s="1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73"/>
      <c r="C497" s="15"/>
      <c r="D497" s="15"/>
      <c r="E497" s="1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73"/>
      <c r="C498" s="15"/>
      <c r="D498" s="15"/>
      <c r="E498" s="1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73"/>
      <c r="C499" s="15"/>
      <c r="D499" s="15"/>
      <c r="E499" s="1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73"/>
      <c r="C500" s="15"/>
      <c r="D500" s="15"/>
      <c r="E500" s="1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73"/>
      <c r="C501" s="15"/>
      <c r="D501" s="15"/>
      <c r="E501" s="1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73"/>
      <c r="C502" s="15"/>
      <c r="D502" s="15"/>
      <c r="E502" s="1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73"/>
      <c r="C503" s="15"/>
      <c r="D503" s="15"/>
      <c r="E503" s="1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73"/>
      <c r="C504" s="15"/>
      <c r="D504" s="15"/>
      <c r="E504" s="1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73"/>
      <c r="C505" s="15"/>
      <c r="D505" s="15"/>
      <c r="E505" s="1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73"/>
      <c r="C506" s="15"/>
      <c r="D506" s="15"/>
      <c r="E506" s="1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73"/>
      <c r="C507" s="15"/>
      <c r="D507" s="15"/>
      <c r="E507" s="1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73"/>
      <c r="C508" s="15"/>
      <c r="D508" s="15"/>
      <c r="E508" s="1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73"/>
      <c r="C509" s="15"/>
      <c r="D509" s="15"/>
      <c r="E509" s="1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73"/>
      <c r="C510" s="15"/>
      <c r="D510" s="15"/>
      <c r="E510" s="1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73"/>
      <c r="C511" s="15"/>
      <c r="D511" s="15"/>
      <c r="E511" s="1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73"/>
      <c r="C512" s="15"/>
      <c r="D512" s="15"/>
      <c r="E512" s="1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73"/>
      <c r="C513" s="15"/>
      <c r="D513" s="15"/>
      <c r="E513" s="1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73"/>
      <c r="C514" s="15"/>
      <c r="D514" s="15"/>
      <c r="E514" s="1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73"/>
      <c r="C515" s="15"/>
      <c r="D515" s="15"/>
      <c r="E515" s="1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73"/>
      <c r="C516" s="15"/>
      <c r="D516" s="15"/>
      <c r="E516" s="1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73"/>
      <c r="C517" s="15"/>
      <c r="D517" s="15"/>
      <c r="E517" s="1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73"/>
      <c r="C518" s="15"/>
      <c r="D518" s="15"/>
      <c r="E518" s="1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73"/>
      <c r="C519" s="15"/>
      <c r="D519" s="15"/>
      <c r="E519" s="1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73"/>
      <c r="C520" s="15"/>
      <c r="D520" s="15"/>
      <c r="E520" s="1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73"/>
      <c r="C521" s="15"/>
      <c r="D521" s="15"/>
      <c r="E521" s="1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73"/>
      <c r="C522" s="15"/>
      <c r="D522" s="15"/>
      <c r="E522" s="1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73"/>
      <c r="C523" s="15"/>
      <c r="D523" s="15"/>
      <c r="E523" s="1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73"/>
      <c r="C524" s="15"/>
      <c r="D524" s="15"/>
      <c r="E524" s="1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73"/>
      <c r="C525" s="15"/>
      <c r="D525" s="15"/>
      <c r="E525" s="1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73"/>
      <c r="C526" s="15"/>
      <c r="D526" s="15"/>
      <c r="E526" s="1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73"/>
      <c r="C527" s="15"/>
      <c r="D527" s="15"/>
      <c r="E527" s="1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73"/>
      <c r="C528" s="15"/>
      <c r="D528" s="15"/>
      <c r="E528" s="1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73"/>
      <c r="C529" s="15"/>
      <c r="D529" s="15"/>
      <c r="E529" s="1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73"/>
      <c r="C530" s="15"/>
      <c r="D530" s="15"/>
      <c r="E530" s="1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73"/>
      <c r="C531" s="15"/>
      <c r="D531" s="15"/>
      <c r="E531" s="1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73"/>
      <c r="C532" s="15"/>
      <c r="D532" s="15"/>
      <c r="E532" s="1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73"/>
      <c r="C533" s="15"/>
      <c r="D533" s="15"/>
      <c r="E533" s="1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73"/>
      <c r="C534" s="15"/>
      <c r="D534" s="15"/>
      <c r="E534" s="1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73"/>
      <c r="C535" s="15"/>
      <c r="D535" s="15"/>
      <c r="E535" s="1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73"/>
      <c r="C536" s="15"/>
      <c r="D536" s="15"/>
      <c r="E536" s="1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73"/>
      <c r="C537" s="15"/>
      <c r="D537" s="15"/>
      <c r="E537" s="1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73"/>
      <c r="C538" s="15"/>
      <c r="D538" s="15"/>
      <c r="E538" s="1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73"/>
      <c r="C539" s="15"/>
      <c r="D539" s="15"/>
      <c r="E539" s="1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73"/>
      <c r="C540" s="15"/>
      <c r="D540" s="15"/>
      <c r="E540" s="1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73"/>
      <c r="C541" s="15"/>
      <c r="D541" s="15"/>
      <c r="E541" s="1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73"/>
      <c r="C542" s="15"/>
      <c r="D542" s="15"/>
      <c r="E542" s="1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73"/>
      <c r="C543" s="15"/>
      <c r="D543" s="15"/>
      <c r="E543" s="1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73"/>
      <c r="C544" s="15"/>
      <c r="D544" s="15"/>
      <c r="E544" s="1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73"/>
      <c r="C545" s="15"/>
      <c r="D545" s="15"/>
      <c r="E545" s="1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73"/>
      <c r="C546" s="15"/>
      <c r="D546" s="15"/>
      <c r="E546" s="1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73"/>
      <c r="C547" s="15"/>
      <c r="D547" s="15"/>
      <c r="E547" s="1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73"/>
      <c r="C548" s="15"/>
      <c r="D548" s="15"/>
      <c r="E548" s="1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73"/>
      <c r="C549" s="15"/>
      <c r="D549" s="15"/>
      <c r="E549" s="1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73"/>
      <c r="C550" s="15"/>
      <c r="D550" s="15"/>
      <c r="E550" s="1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73"/>
      <c r="C551" s="15"/>
      <c r="D551" s="15"/>
      <c r="E551" s="1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73"/>
      <c r="C552" s="15"/>
      <c r="D552" s="15"/>
      <c r="E552" s="1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73"/>
      <c r="C553" s="15"/>
      <c r="D553" s="15"/>
      <c r="E553" s="1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73"/>
      <c r="C554" s="15"/>
      <c r="D554" s="15"/>
      <c r="E554" s="1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73"/>
      <c r="C555" s="15"/>
      <c r="D555" s="15"/>
      <c r="E555" s="1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73"/>
      <c r="C556" s="15"/>
      <c r="D556" s="15"/>
      <c r="E556" s="1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73"/>
      <c r="C557" s="15"/>
      <c r="D557" s="15"/>
      <c r="E557" s="1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73"/>
      <c r="C558" s="15"/>
      <c r="D558" s="15"/>
      <c r="E558" s="1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73"/>
      <c r="C559" s="15"/>
      <c r="D559" s="15"/>
      <c r="E559" s="1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73"/>
      <c r="C560" s="15"/>
      <c r="D560" s="15"/>
      <c r="E560" s="1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73"/>
      <c r="C561" s="15"/>
      <c r="D561" s="15"/>
      <c r="E561" s="1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73"/>
      <c r="C562" s="15"/>
      <c r="D562" s="15"/>
      <c r="E562" s="1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73"/>
      <c r="C563" s="15"/>
      <c r="D563" s="15"/>
      <c r="E563" s="1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73"/>
      <c r="C564" s="15"/>
      <c r="D564" s="15"/>
      <c r="E564" s="1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73"/>
      <c r="C565" s="15"/>
      <c r="D565" s="15"/>
      <c r="E565" s="1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73"/>
      <c r="C566" s="15"/>
      <c r="D566" s="15"/>
      <c r="E566" s="1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73"/>
      <c r="C567" s="15"/>
      <c r="D567" s="15"/>
      <c r="E567" s="1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73"/>
      <c r="C568" s="15"/>
      <c r="D568" s="15"/>
      <c r="E568" s="1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73"/>
      <c r="C569" s="15"/>
      <c r="D569" s="15"/>
      <c r="E569" s="1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73"/>
      <c r="C570" s="15"/>
      <c r="D570" s="15"/>
      <c r="E570" s="1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73"/>
      <c r="C571" s="15"/>
      <c r="D571" s="15"/>
      <c r="E571" s="1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73"/>
      <c r="C572" s="15"/>
      <c r="D572" s="15"/>
      <c r="E572" s="1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73"/>
      <c r="C573" s="15"/>
      <c r="D573" s="15"/>
      <c r="E573" s="1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73"/>
      <c r="C574" s="15"/>
      <c r="D574" s="15"/>
      <c r="E574" s="1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73"/>
      <c r="C575" s="15"/>
      <c r="D575" s="15"/>
      <c r="E575" s="1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73"/>
      <c r="C576" s="15"/>
      <c r="D576" s="15"/>
      <c r="E576" s="1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73"/>
      <c r="C577" s="15"/>
      <c r="D577" s="15"/>
      <c r="E577" s="1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73"/>
      <c r="C578" s="15"/>
      <c r="D578" s="15"/>
      <c r="E578" s="1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73"/>
      <c r="C579" s="15"/>
      <c r="D579" s="15"/>
      <c r="E579" s="1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73"/>
      <c r="C580" s="15"/>
      <c r="D580" s="15"/>
      <c r="E580" s="1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73"/>
      <c r="C581" s="15"/>
      <c r="D581" s="15"/>
      <c r="E581" s="1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73"/>
      <c r="C582" s="15"/>
      <c r="D582" s="15"/>
      <c r="E582" s="1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73"/>
      <c r="C583" s="15"/>
      <c r="D583" s="15"/>
      <c r="E583" s="1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73"/>
      <c r="C584" s="15"/>
      <c r="D584" s="15"/>
      <c r="E584" s="1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73"/>
      <c r="C585" s="15"/>
      <c r="D585" s="15"/>
      <c r="E585" s="1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73"/>
      <c r="C586" s="15"/>
      <c r="D586" s="15"/>
      <c r="E586" s="1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73"/>
      <c r="C587" s="15"/>
      <c r="D587" s="15"/>
      <c r="E587" s="1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73"/>
      <c r="C588" s="15"/>
      <c r="D588" s="15"/>
      <c r="E588" s="1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73"/>
      <c r="C589" s="15"/>
      <c r="D589" s="15"/>
      <c r="E589" s="1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73"/>
      <c r="C590" s="15"/>
      <c r="D590" s="15"/>
      <c r="E590" s="1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73"/>
      <c r="C591" s="15"/>
      <c r="D591" s="15"/>
      <c r="E591" s="1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73"/>
      <c r="C592" s="15"/>
      <c r="D592" s="15"/>
      <c r="E592" s="1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73"/>
      <c r="C593" s="15"/>
      <c r="D593" s="15"/>
      <c r="E593" s="1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73"/>
      <c r="C594" s="15"/>
      <c r="D594" s="15"/>
      <c r="E594" s="1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73"/>
      <c r="C595" s="15"/>
      <c r="D595" s="15"/>
      <c r="E595" s="1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73"/>
      <c r="C596" s="15"/>
      <c r="D596" s="15"/>
      <c r="E596" s="1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73"/>
      <c r="C597" s="15"/>
      <c r="D597" s="15"/>
      <c r="E597" s="1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73"/>
      <c r="C598" s="15"/>
      <c r="D598" s="15"/>
      <c r="E598" s="1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73"/>
      <c r="C599" s="15"/>
      <c r="D599" s="15"/>
      <c r="E599" s="1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73"/>
      <c r="C600" s="15"/>
      <c r="D600" s="15"/>
      <c r="E600" s="1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73"/>
      <c r="C601" s="15"/>
      <c r="D601" s="15"/>
      <c r="E601" s="1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73"/>
      <c r="C602" s="15"/>
      <c r="D602" s="15"/>
      <c r="E602" s="1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73"/>
      <c r="C603" s="15"/>
      <c r="D603" s="15"/>
      <c r="E603" s="1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73"/>
      <c r="C604" s="15"/>
      <c r="D604" s="15"/>
      <c r="E604" s="1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73"/>
      <c r="C605" s="15"/>
      <c r="D605" s="15"/>
      <c r="E605" s="1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73"/>
      <c r="C606" s="15"/>
      <c r="D606" s="15"/>
      <c r="E606" s="1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73"/>
      <c r="C607" s="15"/>
      <c r="D607" s="15"/>
      <c r="E607" s="1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73"/>
      <c r="C608" s="15"/>
      <c r="D608" s="15"/>
      <c r="E608" s="1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73"/>
      <c r="C609" s="15"/>
      <c r="D609" s="15"/>
      <c r="E609" s="1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73"/>
      <c r="C610" s="15"/>
      <c r="D610" s="15"/>
      <c r="E610" s="1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73"/>
      <c r="C611" s="15"/>
      <c r="D611" s="15"/>
      <c r="E611" s="1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73"/>
      <c r="C612" s="15"/>
      <c r="D612" s="15"/>
      <c r="E612" s="1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73"/>
      <c r="C613" s="15"/>
      <c r="D613" s="15"/>
      <c r="E613" s="1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73"/>
      <c r="C614" s="15"/>
      <c r="D614" s="15"/>
      <c r="E614" s="1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73"/>
      <c r="C615" s="15"/>
      <c r="D615" s="15"/>
      <c r="E615" s="1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73"/>
      <c r="C616" s="15"/>
      <c r="D616" s="15"/>
      <c r="E616" s="1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73"/>
      <c r="C617" s="15"/>
      <c r="D617" s="15"/>
      <c r="E617" s="1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73"/>
      <c r="C618" s="15"/>
      <c r="D618" s="15"/>
      <c r="E618" s="1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73"/>
      <c r="C619" s="15"/>
      <c r="D619" s="15"/>
      <c r="E619" s="1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73"/>
      <c r="C620" s="15"/>
      <c r="D620" s="15"/>
      <c r="E620" s="1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73"/>
      <c r="C621" s="15"/>
      <c r="D621" s="15"/>
      <c r="E621" s="1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73"/>
      <c r="C622" s="15"/>
      <c r="D622" s="15"/>
      <c r="E622" s="1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73"/>
      <c r="C623" s="15"/>
      <c r="D623" s="15"/>
      <c r="E623" s="1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73"/>
      <c r="C624" s="15"/>
      <c r="D624" s="15"/>
      <c r="E624" s="1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73"/>
      <c r="C625" s="15"/>
      <c r="D625" s="15"/>
      <c r="E625" s="1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73"/>
      <c r="C626" s="15"/>
      <c r="D626" s="15"/>
      <c r="E626" s="1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73"/>
      <c r="C627" s="15"/>
      <c r="D627" s="15"/>
      <c r="E627" s="1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73"/>
      <c r="C628" s="15"/>
      <c r="D628" s="15"/>
      <c r="E628" s="1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73"/>
      <c r="C629" s="15"/>
      <c r="D629" s="15"/>
      <c r="E629" s="1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73"/>
      <c r="C630" s="15"/>
      <c r="D630" s="15"/>
      <c r="E630" s="1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73"/>
      <c r="C631" s="15"/>
      <c r="D631" s="15"/>
      <c r="E631" s="1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73"/>
      <c r="C632" s="15"/>
      <c r="D632" s="15"/>
      <c r="E632" s="1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73"/>
      <c r="C633" s="15"/>
      <c r="D633" s="15"/>
      <c r="E633" s="1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73"/>
      <c r="C634" s="15"/>
      <c r="D634" s="15"/>
      <c r="E634" s="1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73"/>
      <c r="C635" s="15"/>
      <c r="D635" s="15"/>
      <c r="E635" s="1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73"/>
      <c r="C636" s="15"/>
      <c r="D636" s="15"/>
      <c r="E636" s="1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73"/>
      <c r="C637" s="15"/>
      <c r="D637" s="15"/>
      <c r="E637" s="1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73"/>
      <c r="C638" s="15"/>
      <c r="D638" s="15"/>
      <c r="E638" s="1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73"/>
      <c r="C639" s="15"/>
      <c r="D639" s="15"/>
      <c r="E639" s="1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73"/>
      <c r="C640" s="15"/>
      <c r="D640" s="15"/>
      <c r="E640" s="1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73"/>
      <c r="C641" s="15"/>
      <c r="D641" s="15"/>
      <c r="E641" s="1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73"/>
      <c r="C642" s="15"/>
      <c r="D642" s="15"/>
      <c r="E642" s="1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73"/>
      <c r="C643" s="15"/>
      <c r="D643" s="15"/>
      <c r="E643" s="1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73"/>
      <c r="C644" s="15"/>
      <c r="D644" s="15"/>
      <c r="E644" s="1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73"/>
      <c r="C645" s="15"/>
      <c r="D645" s="15"/>
      <c r="E645" s="1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73"/>
      <c r="C646" s="15"/>
      <c r="D646" s="15"/>
      <c r="E646" s="1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73"/>
      <c r="C647" s="15"/>
      <c r="D647" s="15"/>
      <c r="E647" s="1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73"/>
      <c r="C648" s="15"/>
      <c r="D648" s="15"/>
      <c r="E648" s="1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73"/>
      <c r="C649" s="15"/>
      <c r="D649" s="15"/>
      <c r="E649" s="1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73"/>
      <c r="C650" s="15"/>
      <c r="D650" s="15"/>
      <c r="E650" s="1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73"/>
      <c r="C651" s="15"/>
      <c r="D651" s="15"/>
      <c r="E651" s="1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73"/>
      <c r="C652" s="15"/>
      <c r="D652" s="15"/>
      <c r="E652" s="1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73"/>
      <c r="C653" s="15"/>
      <c r="D653" s="15"/>
      <c r="E653" s="1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73"/>
      <c r="C654" s="15"/>
      <c r="D654" s="15"/>
      <c r="E654" s="1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73"/>
      <c r="C655" s="15"/>
      <c r="D655" s="15"/>
      <c r="E655" s="1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73"/>
      <c r="C656" s="15"/>
      <c r="D656" s="15"/>
      <c r="E656" s="1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73"/>
      <c r="C657" s="15"/>
      <c r="D657" s="15"/>
      <c r="E657" s="1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73"/>
      <c r="C658" s="15"/>
      <c r="D658" s="15"/>
      <c r="E658" s="1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73"/>
      <c r="C659" s="15"/>
      <c r="D659" s="15"/>
      <c r="E659" s="1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73"/>
      <c r="C660" s="15"/>
      <c r="D660" s="15"/>
      <c r="E660" s="1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73"/>
      <c r="C661" s="15"/>
      <c r="D661" s="15"/>
      <c r="E661" s="1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73"/>
      <c r="C662" s="15"/>
      <c r="D662" s="15"/>
      <c r="E662" s="1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73"/>
      <c r="C663" s="15"/>
      <c r="D663" s="15"/>
      <c r="E663" s="1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73"/>
      <c r="C664" s="15"/>
      <c r="D664" s="15"/>
      <c r="E664" s="1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73"/>
      <c r="C665" s="15"/>
      <c r="D665" s="15"/>
      <c r="E665" s="1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73"/>
      <c r="C666" s="15"/>
      <c r="D666" s="15"/>
      <c r="E666" s="1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73"/>
      <c r="C667" s="15"/>
      <c r="D667" s="15"/>
      <c r="E667" s="1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73"/>
      <c r="C668" s="15"/>
      <c r="D668" s="15"/>
      <c r="E668" s="1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73"/>
      <c r="C669" s="15"/>
      <c r="D669" s="15"/>
      <c r="E669" s="1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73"/>
      <c r="C670" s="15"/>
      <c r="D670" s="15"/>
      <c r="E670" s="1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73"/>
      <c r="C671" s="15"/>
      <c r="D671" s="15"/>
      <c r="E671" s="1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73"/>
      <c r="C672" s="15"/>
      <c r="D672" s="15"/>
      <c r="E672" s="1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73"/>
      <c r="C673" s="15"/>
      <c r="D673" s="15"/>
      <c r="E673" s="1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73"/>
      <c r="C674" s="15"/>
      <c r="D674" s="15"/>
      <c r="E674" s="1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73"/>
      <c r="C675" s="15"/>
      <c r="D675" s="15"/>
      <c r="E675" s="1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73"/>
      <c r="C676" s="15"/>
      <c r="D676" s="15"/>
      <c r="E676" s="1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73"/>
      <c r="C677" s="15"/>
      <c r="D677" s="15"/>
      <c r="E677" s="1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73"/>
      <c r="C678" s="15"/>
      <c r="D678" s="15"/>
      <c r="E678" s="1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73"/>
      <c r="C679" s="15"/>
      <c r="D679" s="15"/>
      <c r="E679" s="1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73"/>
      <c r="C680" s="15"/>
      <c r="D680" s="15"/>
      <c r="E680" s="1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73"/>
      <c r="C681" s="15"/>
      <c r="D681" s="15"/>
      <c r="E681" s="1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73"/>
      <c r="C682" s="15"/>
      <c r="D682" s="15"/>
      <c r="E682" s="1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73"/>
      <c r="C683" s="15"/>
      <c r="D683" s="15"/>
      <c r="E683" s="1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73"/>
      <c r="C684" s="15"/>
      <c r="D684" s="15"/>
      <c r="E684" s="1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73"/>
      <c r="C685" s="15"/>
      <c r="D685" s="15"/>
      <c r="E685" s="1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73"/>
      <c r="C686" s="15"/>
      <c r="D686" s="15"/>
      <c r="E686" s="1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73"/>
      <c r="C687" s="15"/>
      <c r="D687" s="15"/>
      <c r="E687" s="1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73"/>
      <c r="C688" s="15"/>
      <c r="D688" s="15"/>
      <c r="E688" s="1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73"/>
      <c r="C689" s="15"/>
      <c r="D689" s="15"/>
      <c r="E689" s="1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73"/>
      <c r="C690" s="15"/>
      <c r="D690" s="15"/>
      <c r="E690" s="1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73"/>
      <c r="C691" s="15"/>
      <c r="D691" s="15"/>
      <c r="E691" s="1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73"/>
      <c r="C692" s="15"/>
      <c r="D692" s="15"/>
      <c r="E692" s="1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73"/>
      <c r="C693" s="15"/>
      <c r="D693" s="15"/>
      <c r="E693" s="1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73"/>
      <c r="C694" s="15"/>
      <c r="D694" s="15"/>
      <c r="E694" s="1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73"/>
      <c r="C695" s="15"/>
      <c r="D695" s="15"/>
      <c r="E695" s="1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73"/>
      <c r="C696" s="15"/>
      <c r="D696" s="15"/>
      <c r="E696" s="1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73"/>
      <c r="C697" s="15"/>
      <c r="D697" s="15"/>
      <c r="E697" s="1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73"/>
      <c r="C698" s="15"/>
      <c r="D698" s="15"/>
      <c r="E698" s="1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73"/>
      <c r="C699" s="15"/>
      <c r="D699" s="15"/>
      <c r="E699" s="1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73"/>
      <c r="C700" s="15"/>
      <c r="D700" s="15"/>
      <c r="E700" s="1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73"/>
      <c r="C701" s="15"/>
      <c r="D701" s="15"/>
      <c r="E701" s="1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73"/>
      <c r="C702" s="15"/>
      <c r="D702" s="15"/>
      <c r="E702" s="1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73"/>
      <c r="C703" s="15"/>
      <c r="D703" s="15"/>
      <c r="E703" s="1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73"/>
      <c r="C704" s="15"/>
      <c r="D704" s="15"/>
      <c r="E704" s="1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73"/>
      <c r="C705" s="15"/>
      <c r="D705" s="15"/>
      <c r="E705" s="1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73"/>
      <c r="C706" s="15"/>
      <c r="D706" s="15"/>
      <c r="E706" s="1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73"/>
      <c r="C707" s="15"/>
      <c r="D707" s="15"/>
      <c r="E707" s="1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73"/>
      <c r="C708" s="15"/>
      <c r="D708" s="15"/>
      <c r="E708" s="1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73"/>
      <c r="C709" s="15"/>
      <c r="D709" s="15"/>
      <c r="E709" s="1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73"/>
      <c r="C710" s="15"/>
      <c r="D710" s="15"/>
      <c r="E710" s="1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73"/>
      <c r="C711" s="15"/>
      <c r="D711" s="15"/>
      <c r="E711" s="1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73"/>
      <c r="C712" s="15"/>
      <c r="D712" s="15"/>
      <c r="E712" s="1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73"/>
      <c r="C713" s="15"/>
      <c r="D713" s="15"/>
      <c r="E713" s="1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73"/>
      <c r="C714" s="15"/>
      <c r="D714" s="15"/>
      <c r="E714" s="1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73"/>
      <c r="C715" s="15"/>
      <c r="D715" s="15"/>
      <c r="E715" s="1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73"/>
      <c r="C716" s="15"/>
      <c r="D716" s="15"/>
      <c r="E716" s="1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73"/>
      <c r="C717" s="15"/>
      <c r="D717" s="15"/>
      <c r="E717" s="1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73"/>
      <c r="C718" s="15"/>
      <c r="D718" s="15"/>
      <c r="E718" s="1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73"/>
      <c r="C719" s="15"/>
      <c r="D719" s="15"/>
      <c r="E719" s="1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73"/>
      <c r="C720" s="15"/>
      <c r="D720" s="15"/>
      <c r="E720" s="1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73"/>
      <c r="C721" s="15"/>
      <c r="D721" s="15"/>
      <c r="E721" s="1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73"/>
      <c r="C722" s="15"/>
      <c r="D722" s="15"/>
      <c r="E722" s="1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73"/>
      <c r="C723" s="15"/>
      <c r="D723" s="15"/>
      <c r="E723" s="1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73"/>
      <c r="C724" s="15"/>
      <c r="D724" s="15"/>
      <c r="E724" s="1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73"/>
      <c r="C725" s="15"/>
      <c r="D725" s="15"/>
      <c r="E725" s="1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73"/>
      <c r="C726" s="15"/>
      <c r="D726" s="15"/>
      <c r="E726" s="1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73"/>
      <c r="C727" s="15"/>
      <c r="D727" s="15"/>
      <c r="E727" s="1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73"/>
      <c r="C728" s="15"/>
      <c r="D728" s="15"/>
      <c r="E728" s="1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73"/>
      <c r="C729" s="15"/>
      <c r="D729" s="15"/>
      <c r="E729" s="1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73"/>
      <c r="C730" s="15"/>
      <c r="D730" s="15"/>
      <c r="E730" s="1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73"/>
      <c r="C731" s="15"/>
      <c r="D731" s="15"/>
      <c r="E731" s="1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73"/>
      <c r="C732" s="15"/>
      <c r="D732" s="15"/>
      <c r="E732" s="1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73"/>
      <c r="C733" s="15"/>
      <c r="D733" s="15"/>
      <c r="E733" s="1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73"/>
      <c r="C734" s="15"/>
      <c r="D734" s="15"/>
      <c r="E734" s="1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73"/>
      <c r="C735" s="15"/>
      <c r="D735" s="15"/>
      <c r="E735" s="1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73"/>
      <c r="C736" s="15"/>
      <c r="D736" s="15"/>
      <c r="E736" s="1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73"/>
      <c r="C737" s="15"/>
      <c r="D737" s="15"/>
      <c r="E737" s="1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73"/>
      <c r="C738" s="15"/>
      <c r="D738" s="15"/>
      <c r="E738" s="1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73"/>
      <c r="C739" s="15"/>
      <c r="D739" s="15"/>
      <c r="E739" s="1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73"/>
      <c r="C740" s="15"/>
      <c r="D740" s="15"/>
      <c r="E740" s="1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73"/>
      <c r="C741" s="15"/>
      <c r="D741" s="15"/>
      <c r="E741" s="1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73"/>
      <c r="C742" s="15"/>
      <c r="D742" s="15"/>
      <c r="E742" s="1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73"/>
      <c r="C743" s="15"/>
      <c r="D743" s="15"/>
      <c r="E743" s="1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73"/>
      <c r="C744" s="15"/>
      <c r="D744" s="15"/>
      <c r="E744" s="1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73"/>
      <c r="C745" s="15"/>
      <c r="D745" s="15"/>
      <c r="E745" s="1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73"/>
      <c r="C746" s="15"/>
      <c r="D746" s="15"/>
      <c r="E746" s="1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73"/>
      <c r="C747" s="15"/>
      <c r="D747" s="15"/>
      <c r="E747" s="1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73"/>
      <c r="C748" s="15"/>
      <c r="D748" s="15"/>
      <c r="E748" s="1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73"/>
      <c r="C749" s="15"/>
      <c r="D749" s="15"/>
      <c r="E749" s="1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73"/>
      <c r="C750" s="15"/>
      <c r="D750" s="15"/>
      <c r="E750" s="1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73"/>
      <c r="C751" s="15"/>
      <c r="D751" s="15"/>
      <c r="E751" s="1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73"/>
      <c r="C752" s="15"/>
      <c r="D752" s="15"/>
      <c r="E752" s="1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73"/>
      <c r="C753" s="15"/>
      <c r="D753" s="15"/>
      <c r="E753" s="1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73"/>
      <c r="C754" s="15"/>
      <c r="D754" s="15"/>
      <c r="E754" s="1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73"/>
      <c r="C755" s="15"/>
      <c r="D755" s="15"/>
      <c r="E755" s="1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73"/>
      <c r="C756" s="15"/>
      <c r="D756" s="15"/>
      <c r="E756" s="1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73"/>
      <c r="C757" s="15"/>
      <c r="D757" s="15"/>
      <c r="E757" s="1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73"/>
      <c r="C758" s="15"/>
      <c r="D758" s="15"/>
      <c r="E758" s="1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73"/>
      <c r="C759" s="15"/>
      <c r="D759" s="15"/>
      <c r="E759" s="1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73"/>
      <c r="C760" s="15"/>
      <c r="D760" s="15"/>
      <c r="E760" s="1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73"/>
      <c r="C761" s="15"/>
      <c r="D761" s="15"/>
      <c r="E761" s="1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73"/>
      <c r="C762" s="15"/>
      <c r="D762" s="15"/>
      <c r="E762" s="1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73"/>
      <c r="C763" s="15"/>
      <c r="D763" s="15"/>
      <c r="E763" s="1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73"/>
      <c r="C764" s="15"/>
      <c r="D764" s="15"/>
      <c r="E764" s="1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73"/>
      <c r="C765" s="15"/>
      <c r="D765" s="15"/>
      <c r="E765" s="1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73"/>
      <c r="C766" s="15"/>
      <c r="D766" s="15"/>
      <c r="E766" s="1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73"/>
      <c r="C767" s="15"/>
      <c r="D767" s="15"/>
      <c r="E767" s="1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73"/>
      <c r="C768" s="15"/>
      <c r="D768" s="15"/>
      <c r="E768" s="1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73"/>
      <c r="C769" s="15"/>
      <c r="D769" s="15"/>
      <c r="E769" s="1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73"/>
      <c r="C770" s="15"/>
      <c r="D770" s="15"/>
      <c r="E770" s="1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73"/>
      <c r="C771" s="15"/>
      <c r="D771" s="15"/>
      <c r="E771" s="1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73"/>
      <c r="C772" s="15"/>
      <c r="D772" s="15"/>
      <c r="E772" s="1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73"/>
      <c r="C773" s="15"/>
      <c r="D773" s="15"/>
      <c r="E773" s="1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73"/>
      <c r="C774" s="15"/>
      <c r="D774" s="15"/>
      <c r="E774" s="1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73"/>
      <c r="C775" s="15"/>
      <c r="D775" s="15"/>
      <c r="E775" s="1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73"/>
      <c r="C776" s="15"/>
      <c r="D776" s="15"/>
      <c r="E776" s="1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73"/>
      <c r="C777" s="15"/>
      <c r="D777" s="15"/>
      <c r="E777" s="1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73"/>
      <c r="C778" s="15"/>
      <c r="D778" s="15"/>
      <c r="E778" s="1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73"/>
      <c r="C779" s="15"/>
      <c r="D779" s="15"/>
      <c r="E779" s="1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73"/>
      <c r="C780" s="15"/>
      <c r="D780" s="15"/>
      <c r="E780" s="1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73"/>
      <c r="C781" s="15"/>
      <c r="D781" s="15"/>
      <c r="E781" s="1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73"/>
      <c r="C782" s="15"/>
      <c r="D782" s="15"/>
      <c r="E782" s="1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73"/>
      <c r="C783" s="15"/>
      <c r="D783" s="15"/>
      <c r="E783" s="1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73"/>
      <c r="C784" s="15"/>
      <c r="D784" s="15"/>
      <c r="E784" s="1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73"/>
      <c r="C785" s="15"/>
      <c r="D785" s="15"/>
      <c r="E785" s="1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73"/>
      <c r="C786" s="15"/>
      <c r="D786" s="15"/>
      <c r="E786" s="1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73"/>
      <c r="C787" s="15"/>
      <c r="D787" s="15"/>
      <c r="E787" s="1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73"/>
      <c r="C788" s="15"/>
      <c r="D788" s="15"/>
      <c r="E788" s="1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73"/>
      <c r="C789" s="15"/>
      <c r="D789" s="15"/>
      <c r="E789" s="1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73"/>
      <c r="C790" s="15"/>
      <c r="D790" s="15"/>
      <c r="E790" s="1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73"/>
      <c r="C791" s="15"/>
      <c r="D791" s="15"/>
      <c r="E791" s="1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73"/>
      <c r="C792" s="15"/>
      <c r="D792" s="15"/>
      <c r="E792" s="1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73"/>
      <c r="C793" s="15"/>
      <c r="D793" s="15"/>
      <c r="E793" s="1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73"/>
      <c r="C794" s="15"/>
      <c r="D794" s="15"/>
      <c r="E794" s="1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73"/>
      <c r="C795" s="15"/>
      <c r="D795" s="15"/>
      <c r="E795" s="1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73"/>
      <c r="C796" s="15"/>
      <c r="D796" s="15"/>
      <c r="E796" s="1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73"/>
      <c r="C797" s="15"/>
      <c r="D797" s="15"/>
      <c r="E797" s="1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73"/>
      <c r="C798" s="15"/>
      <c r="D798" s="15"/>
      <c r="E798" s="1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73"/>
      <c r="C799" s="15"/>
      <c r="D799" s="15"/>
      <c r="E799" s="1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73"/>
      <c r="C800" s="15"/>
      <c r="D800" s="15"/>
      <c r="E800" s="1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73"/>
      <c r="C801" s="15"/>
      <c r="D801" s="15"/>
      <c r="E801" s="1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73"/>
      <c r="C802" s="15"/>
      <c r="D802" s="15"/>
      <c r="E802" s="1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73"/>
      <c r="C803" s="15"/>
      <c r="D803" s="15"/>
      <c r="E803" s="1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73"/>
      <c r="C804" s="15"/>
      <c r="D804" s="15"/>
      <c r="E804" s="1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73"/>
      <c r="C805" s="15"/>
      <c r="D805" s="15"/>
      <c r="E805" s="1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73"/>
      <c r="C806" s="15"/>
      <c r="D806" s="15"/>
      <c r="E806" s="1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73"/>
      <c r="C807" s="15"/>
      <c r="D807" s="15"/>
      <c r="E807" s="1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73"/>
      <c r="C808" s="15"/>
      <c r="D808" s="15"/>
      <c r="E808" s="1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73"/>
      <c r="C809" s="15"/>
      <c r="D809" s="15"/>
      <c r="E809" s="1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73"/>
      <c r="C810" s="15"/>
      <c r="D810" s="15"/>
      <c r="E810" s="1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73"/>
      <c r="C811" s="15"/>
      <c r="D811" s="15"/>
      <c r="E811" s="1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73"/>
      <c r="C812" s="15"/>
      <c r="D812" s="15"/>
      <c r="E812" s="1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73"/>
      <c r="C813" s="15"/>
      <c r="D813" s="15"/>
      <c r="E813" s="1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73"/>
      <c r="C814" s="15"/>
      <c r="D814" s="15"/>
      <c r="E814" s="1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73"/>
      <c r="C815" s="15"/>
      <c r="D815" s="15"/>
      <c r="E815" s="1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73"/>
      <c r="C816" s="15"/>
      <c r="D816" s="15"/>
      <c r="E816" s="1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73"/>
      <c r="C817" s="15"/>
      <c r="D817" s="15"/>
      <c r="E817" s="1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73"/>
      <c r="C818" s="15"/>
      <c r="D818" s="15"/>
      <c r="E818" s="1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73"/>
      <c r="C819" s="15"/>
      <c r="D819" s="15"/>
      <c r="E819" s="1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73"/>
      <c r="C820" s="15"/>
      <c r="D820" s="15"/>
      <c r="E820" s="1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73"/>
      <c r="C821" s="15"/>
      <c r="D821" s="15"/>
      <c r="E821" s="1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73"/>
      <c r="C822" s="15"/>
      <c r="D822" s="15"/>
      <c r="E822" s="1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73"/>
      <c r="C823" s="15"/>
      <c r="D823" s="15"/>
      <c r="E823" s="1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73"/>
      <c r="C824" s="15"/>
      <c r="D824" s="15"/>
      <c r="E824" s="1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73"/>
      <c r="C825" s="15"/>
      <c r="D825" s="15"/>
      <c r="E825" s="1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73"/>
      <c r="C826" s="15"/>
      <c r="D826" s="15"/>
      <c r="E826" s="1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73"/>
      <c r="C827" s="15"/>
      <c r="D827" s="15"/>
      <c r="E827" s="1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73"/>
      <c r="C828" s="15"/>
      <c r="D828" s="15"/>
      <c r="E828" s="1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73"/>
      <c r="C829" s="15"/>
      <c r="D829" s="15"/>
      <c r="E829" s="1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73"/>
      <c r="C830" s="15"/>
      <c r="D830" s="15"/>
      <c r="E830" s="1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73"/>
      <c r="C831" s="15"/>
      <c r="D831" s="15"/>
      <c r="E831" s="1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73"/>
      <c r="C832" s="15"/>
      <c r="D832" s="15"/>
      <c r="E832" s="1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73"/>
      <c r="C833" s="15"/>
      <c r="D833" s="15"/>
      <c r="E833" s="1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73"/>
      <c r="C834" s="15"/>
      <c r="D834" s="15"/>
      <c r="E834" s="1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73"/>
      <c r="C835" s="15"/>
      <c r="D835" s="15"/>
      <c r="E835" s="1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73"/>
      <c r="C836" s="15"/>
      <c r="D836" s="15"/>
      <c r="E836" s="1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73"/>
      <c r="C837" s="15"/>
      <c r="D837" s="15"/>
      <c r="E837" s="1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73"/>
      <c r="C838" s="15"/>
      <c r="D838" s="15"/>
      <c r="E838" s="1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73"/>
      <c r="C839" s="15"/>
      <c r="D839" s="15"/>
      <c r="E839" s="1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73"/>
      <c r="C840" s="15"/>
      <c r="D840" s="15"/>
      <c r="E840" s="1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73"/>
      <c r="C841" s="15"/>
      <c r="D841" s="15"/>
      <c r="E841" s="1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73"/>
      <c r="C842" s="15"/>
      <c r="D842" s="15"/>
      <c r="E842" s="1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73"/>
      <c r="C843" s="15"/>
      <c r="D843" s="15"/>
      <c r="E843" s="1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73"/>
      <c r="C844" s="15"/>
      <c r="D844" s="15"/>
      <c r="E844" s="1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73"/>
      <c r="C845" s="15"/>
      <c r="D845" s="15"/>
      <c r="E845" s="1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73"/>
      <c r="C846" s="15"/>
      <c r="D846" s="15"/>
      <c r="E846" s="1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73"/>
      <c r="C847" s="15"/>
      <c r="D847" s="15"/>
      <c r="E847" s="1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73"/>
      <c r="C848" s="15"/>
      <c r="D848" s="15"/>
      <c r="E848" s="1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73"/>
      <c r="C849" s="15"/>
      <c r="D849" s="15"/>
      <c r="E849" s="1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73"/>
      <c r="C850" s="15"/>
      <c r="D850" s="15"/>
      <c r="E850" s="1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73"/>
      <c r="C851" s="15"/>
      <c r="D851" s="15"/>
      <c r="E851" s="1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73"/>
      <c r="C852" s="15"/>
      <c r="D852" s="15"/>
      <c r="E852" s="1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73"/>
      <c r="C853" s="15"/>
      <c r="D853" s="15"/>
      <c r="E853" s="1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73"/>
      <c r="C854" s="15"/>
      <c r="D854" s="15"/>
      <c r="E854" s="1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73"/>
      <c r="C855" s="15"/>
      <c r="D855" s="15"/>
      <c r="E855" s="1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73"/>
      <c r="C856" s="15"/>
      <c r="D856" s="15"/>
      <c r="E856" s="1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73"/>
      <c r="C857" s="15"/>
      <c r="D857" s="15"/>
      <c r="E857" s="1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73"/>
      <c r="C858" s="15"/>
      <c r="D858" s="15"/>
      <c r="E858" s="1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73"/>
      <c r="C859" s="15"/>
      <c r="D859" s="15"/>
      <c r="E859" s="1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73"/>
      <c r="C860" s="15"/>
      <c r="D860" s="15"/>
      <c r="E860" s="1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73"/>
      <c r="C861" s="15"/>
      <c r="D861" s="15"/>
      <c r="E861" s="1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73"/>
      <c r="C862" s="15"/>
      <c r="D862" s="15"/>
      <c r="E862" s="1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73"/>
      <c r="C863" s="15"/>
      <c r="D863" s="15"/>
      <c r="E863" s="1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73"/>
      <c r="C864" s="15"/>
      <c r="D864" s="15"/>
      <c r="E864" s="1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73"/>
      <c r="C865" s="15"/>
      <c r="D865" s="15"/>
      <c r="E865" s="1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73"/>
      <c r="C866" s="15"/>
      <c r="D866" s="15"/>
      <c r="E866" s="1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73"/>
      <c r="C867" s="15"/>
      <c r="D867" s="15"/>
      <c r="E867" s="1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73"/>
      <c r="C868" s="15"/>
      <c r="D868" s="15"/>
      <c r="E868" s="1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73"/>
      <c r="C869" s="15"/>
      <c r="D869" s="15"/>
      <c r="E869" s="1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73"/>
      <c r="C870" s="15"/>
      <c r="D870" s="15"/>
      <c r="E870" s="1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73"/>
      <c r="C871" s="15"/>
      <c r="D871" s="15"/>
      <c r="E871" s="1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73"/>
      <c r="C872" s="15"/>
      <c r="D872" s="15"/>
      <c r="E872" s="1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73"/>
      <c r="C873" s="15"/>
      <c r="D873" s="15"/>
      <c r="E873" s="1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73"/>
      <c r="C874" s="15"/>
      <c r="D874" s="15"/>
      <c r="E874" s="1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73"/>
      <c r="C875" s="15"/>
      <c r="D875" s="15"/>
      <c r="E875" s="1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73"/>
      <c r="C876" s="15"/>
      <c r="D876" s="15"/>
      <c r="E876" s="1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73"/>
      <c r="C877" s="15"/>
      <c r="D877" s="15"/>
      <c r="E877" s="1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73"/>
      <c r="C878" s="15"/>
      <c r="D878" s="15"/>
      <c r="E878" s="1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73"/>
      <c r="C879" s="15"/>
      <c r="D879" s="15"/>
      <c r="E879" s="1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73"/>
      <c r="C880" s="15"/>
      <c r="D880" s="15"/>
      <c r="E880" s="1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73"/>
      <c r="C881" s="15"/>
      <c r="D881" s="15"/>
      <c r="E881" s="1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73"/>
      <c r="C882" s="15"/>
      <c r="D882" s="15"/>
      <c r="E882" s="1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73"/>
      <c r="C883" s="15"/>
      <c r="D883" s="15"/>
      <c r="E883" s="1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73"/>
      <c r="C884" s="15"/>
      <c r="D884" s="15"/>
      <c r="E884" s="1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73"/>
      <c r="C885" s="15"/>
      <c r="D885" s="15"/>
      <c r="E885" s="1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73"/>
      <c r="C886" s="15"/>
      <c r="D886" s="15"/>
      <c r="E886" s="1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73"/>
      <c r="C887" s="15"/>
      <c r="D887" s="15"/>
      <c r="E887" s="1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73"/>
      <c r="C888" s="15"/>
      <c r="D888" s="15"/>
      <c r="E888" s="1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73"/>
      <c r="C889" s="15"/>
      <c r="D889" s="15"/>
      <c r="E889" s="1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73"/>
      <c r="C890" s="15"/>
      <c r="D890" s="15"/>
      <c r="E890" s="1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73"/>
      <c r="C891" s="15"/>
      <c r="D891" s="15"/>
      <c r="E891" s="1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73"/>
      <c r="C892" s="15"/>
      <c r="D892" s="15"/>
      <c r="E892" s="1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73"/>
      <c r="C893" s="15"/>
      <c r="D893" s="15"/>
      <c r="E893" s="1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73"/>
      <c r="C894" s="15"/>
      <c r="D894" s="15"/>
      <c r="E894" s="1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73"/>
      <c r="C895" s="15"/>
      <c r="D895" s="15"/>
      <c r="E895" s="1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73"/>
      <c r="C896" s="15"/>
      <c r="D896" s="15"/>
      <c r="E896" s="1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73"/>
      <c r="C897" s="15"/>
      <c r="D897" s="15"/>
      <c r="E897" s="1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73"/>
      <c r="C898" s="15"/>
      <c r="D898" s="15"/>
      <c r="E898" s="1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73"/>
      <c r="C899" s="15"/>
      <c r="D899" s="15"/>
      <c r="E899" s="1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73"/>
      <c r="C900" s="15"/>
      <c r="D900" s="15"/>
      <c r="E900" s="1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73"/>
      <c r="C901" s="15"/>
      <c r="D901" s="15"/>
      <c r="E901" s="1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73"/>
      <c r="C902" s="15"/>
      <c r="D902" s="15"/>
      <c r="E902" s="1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73"/>
      <c r="C903" s="15"/>
      <c r="D903" s="15"/>
      <c r="E903" s="1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73"/>
      <c r="C904" s="15"/>
      <c r="D904" s="15"/>
      <c r="E904" s="1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73"/>
      <c r="C905" s="15"/>
      <c r="D905" s="15"/>
      <c r="E905" s="1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73"/>
      <c r="C906" s="15"/>
      <c r="D906" s="15"/>
      <c r="E906" s="1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73"/>
      <c r="C907" s="15"/>
      <c r="D907" s="15"/>
      <c r="E907" s="1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73"/>
      <c r="C908" s="15"/>
      <c r="D908" s="15"/>
      <c r="E908" s="1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73"/>
      <c r="C909" s="15"/>
      <c r="D909" s="15"/>
      <c r="E909" s="1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73"/>
      <c r="C910" s="15"/>
      <c r="D910" s="15"/>
      <c r="E910" s="1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73"/>
      <c r="C911" s="15"/>
      <c r="D911" s="15"/>
      <c r="E911" s="1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73"/>
      <c r="C912" s="15"/>
      <c r="D912" s="15"/>
      <c r="E912" s="1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73"/>
      <c r="C913" s="15"/>
      <c r="D913" s="15"/>
      <c r="E913" s="1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73"/>
      <c r="C914" s="15"/>
      <c r="D914" s="15"/>
      <c r="E914" s="1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73"/>
      <c r="C915" s="15"/>
      <c r="D915" s="15"/>
      <c r="E915" s="1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73"/>
      <c r="C916" s="15"/>
      <c r="D916" s="15"/>
      <c r="E916" s="1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73"/>
      <c r="C917" s="15"/>
      <c r="D917" s="15"/>
      <c r="E917" s="1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73"/>
      <c r="C918" s="15"/>
      <c r="D918" s="15"/>
      <c r="E918" s="1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73"/>
      <c r="C919" s="15"/>
      <c r="D919" s="15"/>
      <c r="E919" s="1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73"/>
      <c r="C920" s="15"/>
      <c r="D920" s="15"/>
      <c r="E920" s="1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73"/>
      <c r="C921" s="15"/>
      <c r="D921" s="15"/>
      <c r="E921" s="1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73"/>
      <c r="C922" s="15"/>
      <c r="D922" s="15"/>
      <c r="E922" s="1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73"/>
      <c r="C923" s="15"/>
      <c r="D923" s="15"/>
      <c r="E923" s="1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73"/>
      <c r="C924" s="15"/>
      <c r="D924" s="15"/>
      <c r="E924" s="1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73"/>
      <c r="C925" s="15"/>
      <c r="D925" s="15"/>
      <c r="E925" s="1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73"/>
      <c r="C926" s="15"/>
      <c r="D926" s="15"/>
      <c r="E926" s="1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73"/>
      <c r="C927" s="15"/>
      <c r="D927" s="15"/>
      <c r="E927" s="1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73"/>
      <c r="C928" s="15"/>
      <c r="D928" s="15"/>
      <c r="E928" s="1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73"/>
      <c r="C929" s="15"/>
      <c r="D929" s="15"/>
      <c r="E929" s="1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73"/>
      <c r="C930" s="15"/>
      <c r="D930" s="15"/>
      <c r="E930" s="1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73"/>
      <c r="C931" s="15"/>
      <c r="D931" s="15"/>
      <c r="E931" s="1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73"/>
      <c r="C932" s="15"/>
      <c r="D932" s="15"/>
      <c r="E932" s="1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73"/>
      <c r="C933" s="15"/>
      <c r="D933" s="15"/>
      <c r="E933" s="1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73"/>
      <c r="C934" s="15"/>
      <c r="D934" s="15"/>
      <c r="E934" s="1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73"/>
      <c r="C935" s="15"/>
      <c r="D935" s="15"/>
      <c r="E935" s="1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73"/>
      <c r="C936" s="15"/>
      <c r="D936" s="15"/>
      <c r="E936" s="1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73"/>
      <c r="C937" s="15"/>
      <c r="D937" s="15"/>
      <c r="E937" s="1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73"/>
      <c r="C938" s="15"/>
      <c r="D938" s="15"/>
      <c r="E938" s="1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73"/>
      <c r="C939" s="15"/>
      <c r="D939" s="15"/>
      <c r="E939" s="1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73"/>
      <c r="C940" s="15"/>
      <c r="D940" s="15"/>
      <c r="E940" s="1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73"/>
      <c r="C941" s="15"/>
      <c r="D941" s="15"/>
      <c r="E941" s="1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73"/>
      <c r="C942" s="15"/>
      <c r="D942" s="15"/>
      <c r="E942" s="1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73"/>
      <c r="C943" s="15"/>
      <c r="D943" s="15"/>
      <c r="E943" s="1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73"/>
      <c r="C944" s="15"/>
      <c r="D944" s="15"/>
      <c r="E944" s="1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73"/>
      <c r="C945" s="15"/>
      <c r="D945" s="15"/>
      <c r="E945" s="1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73"/>
      <c r="C946" s="15"/>
      <c r="D946" s="15"/>
      <c r="E946" s="1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73"/>
      <c r="C947" s="15"/>
      <c r="D947" s="15"/>
      <c r="E947" s="1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73"/>
      <c r="C948" s="15"/>
      <c r="D948" s="15"/>
      <c r="E948" s="1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73"/>
      <c r="C949" s="15"/>
      <c r="D949" s="15"/>
      <c r="E949" s="1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73"/>
      <c r="C950" s="15"/>
      <c r="D950" s="15"/>
      <c r="E950" s="1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73"/>
      <c r="C951" s="15"/>
      <c r="D951" s="15"/>
      <c r="E951" s="1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73"/>
      <c r="C952" s="15"/>
      <c r="D952" s="15"/>
      <c r="E952" s="1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73"/>
      <c r="C953" s="15"/>
      <c r="D953" s="15"/>
      <c r="E953" s="1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73"/>
      <c r="C954" s="15"/>
      <c r="D954" s="15"/>
      <c r="E954" s="1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73"/>
      <c r="C955" s="15"/>
      <c r="D955" s="15"/>
      <c r="E955" s="1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73"/>
      <c r="C956" s="15"/>
      <c r="D956" s="15"/>
      <c r="E956" s="1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73"/>
      <c r="C957" s="15"/>
      <c r="D957" s="15"/>
      <c r="E957" s="1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73"/>
      <c r="C958" s="15"/>
      <c r="D958" s="15"/>
      <c r="E958" s="1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73"/>
      <c r="C959" s="15"/>
      <c r="D959" s="15"/>
      <c r="E959" s="1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73"/>
      <c r="C960" s="15"/>
      <c r="D960" s="15"/>
      <c r="E960" s="1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73"/>
      <c r="C961" s="15"/>
      <c r="D961" s="15"/>
      <c r="E961" s="1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73"/>
      <c r="C962" s="15"/>
      <c r="D962" s="15"/>
      <c r="E962" s="1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73"/>
      <c r="C963" s="15"/>
      <c r="D963" s="15"/>
      <c r="E963" s="1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73"/>
      <c r="C964" s="15"/>
      <c r="D964" s="15"/>
      <c r="E964" s="1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73"/>
      <c r="C965" s="15"/>
      <c r="D965" s="15"/>
      <c r="E965" s="1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73"/>
      <c r="C966" s="15"/>
      <c r="D966" s="15"/>
      <c r="E966" s="1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73"/>
      <c r="C967" s="15"/>
      <c r="D967" s="15"/>
      <c r="E967" s="1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73"/>
      <c r="C968" s="15"/>
      <c r="D968" s="15"/>
      <c r="E968" s="1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73"/>
      <c r="C969" s="15"/>
      <c r="D969" s="15"/>
      <c r="E969" s="1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73"/>
      <c r="C970" s="15"/>
      <c r="D970" s="15"/>
      <c r="E970" s="1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73"/>
      <c r="C971" s="15"/>
      <c r="D971" s="15"/>
      <c r="E971" s="1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73"/>
      <c r="C972" s="15"/>
      <c r="D972" s="15"/>
      <c r="E972" s="1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73"/>
      <c r="C973" s="15"/>
      <c r="D973" s="15"/>
      <c r="E973" s="1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73"/>
      <c r="C974" s="15"/>
      <c r="D974" s="15"/>
      <c r="E974" s="1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73"/>
      <c r="C975" s="15"/>
      <c r="D975" s="15"/>
      <c r="E975" s="1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73"/>
      <c r="C976" s="15"/>
      <c r="D976" s="15"/>
      <c r="E976" s="1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73"/>
      <c r="C977" s="15"/>
      <c r="D977" s="15"/>
      <c r="E977" s="1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73"/>
      <c r="C978" s="15"/>
      <c r="D978" s="15"/>
      <c r="E978" s="1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73"/>
      <c r="C979" s="15"/>
      <c r="D979" s="15"/>
      <c r="E979" s="1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73"/>
      <c r="C980" s="15"/>
      <c r="D980" s="15"/>
      <c r="E980" s="1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73"/>
      <c r="C981" s="15"/>
      <c r="D981" s="15"/>
      <c r="E981" s="1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73"/>
      <c r="C982" s="15"/>
      <c r="D982" s="15"/>
      <c r="E982" s="1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73"/>
      <c r="C983" s="15"/>
      <c r="D983" s="15"/>
      <c r="E983" s="1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73"/>
      <c r="C984" s="15"/>
      <c r="D984" s="15"/>
      <c r="E984" s="1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73"/>
      <c r="C985" s="15"/>
      <c r="D985" s="15"/>
      <c r="E985" s="1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73"/>
      <c r="C986" s="15"/>
      <c r="D986" s="15"/>
      <c r="E986" s="1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73"/>
      <c r="C987" s="15"/>
      <c r="D987" s="15"/>
      <c r="E987" s="1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73"/>
      <c r="C988" s="15"/>
      <c r="D988" s="15"/>
      <c r="E988" s="1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73"/>
      <c r="C989" s="15"/>
      <c r="D989" s="15"/>
      <c r="E989" s="1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73"/>
      <c r="C990" s="15"/>
      <c r="D990" s="15"/>
      <c r="E990" s="1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73"/>
      <c r="C991" s="15"/>
      <c r="D991" s="15"/>
      <c r="E991" s="1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73"/>
      <c r="C992" s="15"/>
      <c r="D992" s="15"/>
      <c r="E992" s="1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73"/>
      <c r="C993" s="15"/>
      <c r="D993" s="15"/>
      <c r="E993" s="1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73"/>
      <c r="C994" s="15"/>
      <c r="D994" s="15"/>
      <c r="E994" s="1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73"/>
      <c r="C995" s="15"/>
      <c r="D995" s="15"/>
      <c r="E995" s="1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73"/>
      <c r="C996" s="15"/>
      <c r="D996" s="15"/>
      <c r="E996" s="1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73"/>
      <c r="C997" s="15"/>
      <c r="D997" s="15"/>
      <c r="E997" s="15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73"/>
      <c r="C998" s="15"/>
      <c r="D998" s="15"/>
      <c r="E998" s="15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73"/>
      <c r="C999" s="15"/>
      <c r="D999" s="15"/>
      <c r="E999" s="15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73"/>
      <c r="C1000" s="15"/>
      <c r="D1000" s="15"/>
      <c r="E1000" s="15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15.75" customHeight="1">
      <c r="A1001" s="11"/>
      <c r="B1001" s="73"/>
      <c r="C1001" s="15"/>
      <c r="D1001" s="15"/>
      <c r="E1001" s="15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15.75" customHeight="1">
      <c r="A1002" s="11"/>
      <c r="B1002" s="73"/>
      <c r="C1002" s="15"/>
      <c r="D1002" s="15"/>
      <c r="E1002" s="15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</sheetData>
  <mergeCells count="3">
    <mergeCell ref="A1:C1"/>
    <mergeCell ref="F1:H1"/>
    <mergeCell ref="A23:D2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0.63"/>
    <col customWidth="1" min="3" max="3" width="23.5"/>
    <col customWidth="1" min="4" max="4" width="22.88"/>
    <col customWidth="1" min="5" max="5" width="20.25"/>
    <col customWidth="1" min="6" max="6" width="8.63"/>
    <col customWidth="1" min="7" max="7" width="39.38"/>
    <col customWidth="1" min="8" max="8" width="23.38"/>
    <col customWidth="1" min="9" max="26" width="8.63"/>
  </cols>
  <sheetData>
    <row r="1" ht="22.5" customHeight="1">
      <c r="A1" s="74" t="s">
        <v>118</v>
      </c>
      <c r="B1" s="75" t="s">
        <v>119</v>
      </c>
      <c r="C1" s="76" t="s">
        <v>120</v>
      </c>
      <c r="D1" s="77" t="s">
        <v>121</v>
      </c>
      <c r="E1" s="78" t="s">
        <v>122</v>
      </c>
      <c r="G1" s="79" t="s">
        <v>123</v>
      </c>
      <c r="H1" s="80">
        <f>SLOPE(B3:B121,E3:E121)</f>
        <v>0.8407948778</v>
      </c>
      <c r="I1" s="4" t="s">
        <v>124</v>
      </c>
    </row>
    <row r="2" ht="14.25" customHeight="1">
      <c r="A2" s="81">
        <v>38.92</v>
      </c>
      <c r="B2" s="81"/>
      <c r="C2" s="82">
        <v>42064.0</v>
      </c>
      <c r="D2" s="81">
        <f>VLOOKUP(C2,table_SP500,6,FALSE)</f>
        <v>2067.89</v>
      </c>
      <c r="E2" s="83"/>
      <c r="G2" s="84"/>
      <c r="H2" s="85"/>
    </row>
    <row r="3" ht="14.25" customHeight="1">
      <c r="A3" s="81">
        <v>40.75</v>
      </c>
      <c r="B3" s="81">
        <f t="shared" ref="B3:B121" si="1">A3/A2</f>
        <v>1.047019527</v>
      </c>
      <c r="C3" s="82">
        <v>42095.0</v>
      </c>
      <c r="D3" s="81">
        <f>VLOOKUP(C3,table_SP500,6,FALSE)</f>
        <v>2085.51</v>
      </c>
      <c r="E3" s="83">
        <f t="shared" ref="E3:E121" si="2">D3/D2</f>
        <v>1.008520763</v>
      </c>
      <c r="G3" s="86" t="s">
        <v>125</v>
      </c>
      <c r="H3" s="87">
        <f>GEOMEAN(E3:E121)-1</f>
        <v>0.008927161726</v>
      </c>
    </row>
    <row r="4" ht="14.25" customHeight="1">
      <c r="A4" s="81">
        <v>42.71</v>
      </c>
      <c r="B4" s="81">
        <f t="shared" si="1"/>
        <v>1.04809816</v>
      </c>
      <c r="C4" s="82">
        <v>42125.0</v>
      </c>
      <c r="D4" s="81">
        <f>VLOOKUP(C4,table_SP500,6,FALSE)</f>
        <v>2107.39</v>
      </c>
      <c r="E4" s="83">
        <f t="shared" si="2"/>
        <v>1.010491439</v>
      </c>
      <c r="G4" s="84"/>
      <c r="H4" s="4"/>
    </row>
    <row r="5" ht="14.25" customHeight="1">
      <c r="A5" s="81">
        <v>44.21</v>
      </c>
      <c r="B5" s="81">
        <f t="shared" si="1"/>
        <v>1.035120581</v>
      </c>
      <c r="C5" s="82">
        <v>42156.0</v>
      </c>
      <c r="D5" s="81">
        <f>VLOOKUP(C5,table_SP500,6,FALSE)</f>
        <v>2063.11</v>
      </c>
      <c r="E5" s="83">
        <f t="shared" si="2"/>
        <v>0.9789882271</v>
      </c>
      <c r="G5" s="86" t="s">
        <v>126</v>
      </c>
      <c r="H5" s="87">
        <f>EFFECT(H3*12,12)</f>
        <v>0.1125454657</v>
      </c>
    </row>
    <row r="6" ht="14.25" customHeight="1">
      <c r="A6" s="81">
        <v>47.76</v>
      </c>
      <c r="B6" s="81">
        <f t="shared" si="1"/>
        <v>1.080298575</v>
      </c>
      <c r="C6" s="82">
        <v>42186.0</v>
      </c>
      <c r="D6" s="81">
        <f>VLOOKUP(C6,table_SP500,6,FALSE)</f>
        <v>2103.84</v>
      </c>
      <c r="E6" s="83">
        <f t="shared" si="2"/>
        <v>1.01974204</v>
      </c>
      <c r="G6" s="84"/>
      <c r="H6" s="4"/>
    </row>
    <row r="7" ht="14.25" customHeight="1">
      <c r="A7" s="81">
        <v>45.11</v>
      </c>
      <c r="B7" s="81">
        <f t="shared" si="1"/>
        <v>0.9445142379</v>
      </c>
      <c r="C7" s="82">
        <v>42217.0</v>
      </c>
      <c r="D7" s="81">
        <f>VLOOKUP(C7,table_SP500,6,FALSE)</f>
        <v>1972.18</v>
      </c>
      <c r="E7" s="83">
        <f t="shared" si="2"/>
        <v>0.9374191954</v>
      </c>
      <c r="G7" s="86" t="s">
        <v>127</v>
      </c>
      <c r="H7" s="87">
        <v>0.0302</v>
      </c>
    </row>
    <row r="8" ht="14.25" customHeight="1">
      <c r="A8" s="81">
        <v>46.99</v>
      </c>
      <c r="B8" s="81">
        <f t="shared" si="1"/>
        <v>1.041675903</v>
      </c>
      <c r="C8" s="82">
        <v>42248.0</v>
      </c>
      <c r="D8" s="81">
        <f>VLOOKUP(C8,table_SP500,6,FALSE)</f>
        <v>1920.03</v>
      </c>
      <c r="E8" s="83">
        <f t="shared" si="2"/>
        <v>0.9735571804</v>
      </c>
      <c r="G8" s="84"/>
      <c r="H8" s="4"/>
    </row>
    <row r="9" ht="14.25" customHeight="1">
      <c r="A9" s="81">
        <v>51.73</v>
      </c>
      <c r="B9" s="81">
        <f t="shared" si="1"/>
        <v>1.100872526</v>
      </c>
      <c r="C9" s="82">
        <v>42278.0</v>
      </c>
      <c r="D9" s="81">
        <f>VLOOKUP(C9,table_SP500,6,FALSE)</f>
        <v>2079.36</v>
      </c>
      <c r="E9" s="83">
        <f t="shared" si="2"/>
        <v>1.082983078</v>
      </c>
      <c r="G9" s="86" t="s">
        <v>128</v>
      </c>
      <c r="H9" s="88">
        <f>H7+H1*(H5-H7)</f>
        <v>0.09943564577</v>
      </c>
    </row>
    <row r="10" ht="14.25" customHeight="1">
      <c r="A10" s="81">
        <v>50.76</v>
      </c>
      <c r="B10" s="81">
        <f t="shared" si="1"/>
        <v>0.9812487918</v>
      </c>
      <c r="C10" s="82">
        <v>42309.0</v>
      </c>
      <c r="D10" s="81">
        <f>VLOOKUP(C10,table_SP500,6,FALSE)</f>
        <v>2080.41</v>
      </c>
      <c r="E10" s="83">
        <f t="shared" si="2"/>
        <v>1.000504963</v>
      </c>
      <c r="G10" s="84"/>
      <c r="H10" s="4"/>
    </row>
    <row r="11" ht="14.25" customHeight="1">
      <c r="A11" s="81">
        <v>49.79</v>
      </c>
      <c r="B11" s="81">
        <f t="shared" si="1"/>
        <v>0.9808904649</v>
      </c>
      <c r="C11" s="82">
        <v>42339.0</v>
      </c>
      <c r="D11" s="81">
        <f>VLOOKUP(C11,table_SP500,6,FALSE)</f>
        <v>2043.94</v>
      </c>
      <c r="E11" s="83">
        <f t="shared" si="2"/>
        <v>0.9824698016</v>
      </c>
      <c r="G11" s="84"/>
      <c r="H11" s="4"/>
    </row>
    <row r="12" ht="14.25" customHeight="1">
      <c r="A12" s="81">
        <v>50.41</v>
      </c>
      <c r="B12" s="81">
        <f t="shared" si="1"/>
        <v>1.0124523</v>
      </c>
      <c r="C12" s="82">
        <v>42370.0</v>
      </c>
      <c r="D12" s="81">
        <f>VLOOKUP(C12,table_SP500,6,FALSE)</f>
        <v>1940.24</v>
      </c>
      <c r="E12" s="83">
        <f t="shared" si="2"/>
        <v>0.9492646555</v>
      </c>
      <c r="G12" s="84"/>
      <c r="H12" s="4"/>
    </row>
    <row r="13" ht="14.25" customHeight="1">
      <c r="A13" s="81">
        <v>48.28</v>
      </c>
      <c r="B13" s="81">
        <f t="shared" si="1"/>
        <v>0.9577464789</v>
      </c>
      <c r="C13" s="82">
        <v>42401.0</v>
      </c>
      <c r="D13" s="81">
        <f>VLOOKUP(C13,table_SP500,6,FALSE)</f>
        <v>1932.23</v>
      </c>
      <c r="E13" s="83">
        <f t="shared" si="2"/>
        <v>0.9958716447</v>
      </c>
      <c r="G13" s="84"/>
      <c r="H13" s="4"/>
    </row>
    <row r="14" ht="14.25" customHeight="1">
      <c r="A14" s="81">
        <v>49.68</v>
      </c>
      <c r="B14" s="81">
        <f t="shared" si="1"/>
        <v>1.028997514</v>
      </c>
      <c r="C14" s="82">
        <v>42430.0</v>
      </c>
      <c r="D14" s="81">
        <f>VLOOKUP(C14,table_SP500,6,FALSE)</f>
        <v>2059.74</v>
      </c>
      <c r="E14" s="83">
        <f t="shared" si="2"/>
        <v>1.065991109</v>
      </c>
      <c r="G14" s="84"/>
      <c r="H14" s="4"/>
    </row>
    <row r="15" ht="14.25" customHeight="1">
      <c r="A15" s="81">
        <v>46.79</v>
      </c>
      <c r="B15" s="81">
        <f t="shared" si="1"/>
        <v>0.9418276973</v>
      </c>
      <c r="C15" s="82">
        <v>42461.0</v>
      </c>
      <c r="D15" s="81">
        <f>VLOOKUP(C15,table_SP500,6,FALSE)</f>
        <v>2065.3</v>
      </c>
      <c r="E15" s="83">
        <f t="shared" si="2"/>
        <v>1.00269937</v>
      </c>
      <c r="G15" s="84"/>
      <c r="H15" s="4"/>
    </row>
    <row r="16" ht="14.25" customHeight="1">
      <c r="A16" s="81">
        <v>45.68</v>
      </c>
      <c r="B16" s="81">
        <f t="shared" si="1"/>
        <v>0.9762769823</v>
      </c>
      <c r="C16" s="82">
        <v>42491.0</v>
      </c>
      <c r="D16" s="81">
        <f>VLOOKUP(C16,table_SP500,6,FALSE)</f>
        <v>2096.95</v>
      </c>
      <c r="E16" s="83">
        <f t="shared" si="2"/>
        <v>1.01532465</v>
      </c>
      <c r="G16" s="84"/>
      <c r="H16" s="4"/>
    </row>
    <row r="17" ht="14.25" customHeight="1">
      <c r="A17" s="81">
        <v>47.7</v>
      </c>
      <c r="B17" s="81">
        <f t="shared" si="1"/>
        <v>1.044220665</v>
      </c>
      <c r="C17" s="82">
        <v>42522.0</v>
      </c>
      <c r="D17" s="81">
        <f>VLOOKUP(C17,table_SP500,6,FALSE)</f>
        <v>2098.86</v>
      </c>
      <c r="E17" s="83">
        <f t="shared" si="2"/>
        <v>1.000910847</v>
      </c>
      <c r="G17" s="84"/>
      <c r="H17" s="4"/>
    </row>
    <row r="18" ht="14.25" customHeight="1">
      <c r="A18" s="81">
        <v>48.48</v>
      </c>
      <c r="B18" s="81">
        <f t="shared" si="1"/>
        <v>1.016352201</v>
      </c>
      <c r="C18" s="82">
        <v>42552.0</v>
      </c>
      <c r="D18" s="81">
        <f>VLOOKUP(C18,table_SP500,6,FALSE)</f>
        <v>2173.6</v>
      </c>
      <c r="E18" s="83">
        <f t="shared" si="2"/>
        <v>1.035609807</v>
      </c>
      <c r="G18" s="84"/>
      <c r="H18" s="4"/>
    </row>
    <row r="19" ht="14.25" customHeight="1">
      <c r="A19" s="81">
        <v>46.96</v>
      </c>
      <c r="B19" s="81">
        <f t="shared" si="1"/>
        <v>0.9686468647</v>
      </c>
      <c r="C19" s="82">
        <v>42583.0</v>
      </c>
      <c r="D19" s="81">
        <f>VLOOKUP(C19,table_SP500,6,FALSE)</f>
        <v>2170.95</v>
      </c>
      <c r="E19" s="83">
        <f t="shared" si="2"/>
        <v>0.9987808244</v>
      </c>
      <c r="G19" s="84"/>
      <c r="H19" s="4"/>
    </row>
    <row r="20" ht="14.25" customHeight="1">
      <c r="A20" s="81">
        <v>45.37</v>
      </c>
      <c r="B20" s="81">
        <f t="shared" si="1"/>
        <v>0.9661413969</v>
      </c>
      <c r="C20" s="82">
        <v>42614.0</v>
      </c>
      <c r="D20" s="81">
        <f>VLOOKUP(C20,table_SP500,6,FALSE)</f>
        <v>2168.27</v>
      </c>
      <c r="E20" s="83">
        <f t="shared" si="2"/>
        <v>0.9987655174</v>
      </c>
      <c r="G20" s="84"/>
      <c r="H20" s="4"/>
    </row>
    <row r="21" ht="14.25" customHeight="1">
      <c r="A21" s="81">
        <v>44.47</v>
      </c>
      <c r="B21" s="81">
        <f t="shared" si="1"/>
        <v>0.9801631034</v>
      </c>
      <c r="C21" s="82">
        <v>42644.0</v>
      </c>
      <c r="D21" s="81">
        <f>VLOOKUP(C21,table_SP500,6,FALSE)</f>
        <v>2126.15</v>
      </c>
      <c r="E21" s="83">
        <f t="shared" si="2"/>
        <v>0.980574375</v>
      </c>
      <c r="G21" s="84"/>
      <c r="H21" s="4"/>
    </row>
    <row r="22" ht="14.25" customHeight="1">
      <c r="A22" s="81">
        <v>48.58</v>
      </c>
      <c r="B22" s="81">
        <f t="shared" si="1"/>
        <v>1.092421857</v>
      </c>
      <c r="C22" s="82">
        <v>42675.0</v>
      </c>
      <c r="D22" s="81">
        <f>VLOOKUP(C22,table_SP500,6,FALSE)</f>
        <v>2198.81</v>
      </c>
      <c r="E22" s="83">
        <f t="shared" si="2"/>
        <v>1.034174447</v>
      </c>
      <c r="G22" s="84"/>
      <c r="H22" s="4"/>
    </row>
    <row r="23" ht="14.25" customHeight="1">
      <c r="A23" s="81">
        <v>46.74</v>
      </c>
      <c r="B23" s="81">
        <f t="shared" si="1"/>
        <v>0.962124331</v>
      </c>
      <c r="C23" s="82">
        <v>42705.0</v>
      </c>
      <c r="D23" s="81">
        <f>VLOOKUP(C23,table_SP500,6,FALSE)</f>
        <v>2238.83</v>
      </c>
      <c r="E23" s="83">
        <f t="shared" si="2"/>
        <v>1.018200754</v>
      </c>
      <c r="G23" s="84"/>
      <c r="H23" s="4"/>
    </row>
    <row r="24" ht="14.25" customHeight="1">
      <c r="A24" s="81">
        <v>46.49</v>
      </c>
      <c r="B24" s="81">
        <f t="shared" si="1"/>
        <v>0.9946512623</v>
      </c>
      <c r="C24" s="82">
        <v>42736.0</v>
      </c>
      <c r="D24" s="81">
        <f>VLOOKUP(C24,table_SP500,6,FALSE)</f>
        <v>2278.87</v>
      </c>
      <c r="E24" s="83">
        <f t="shared" si="2"/>
        <v>1.017884341</v>
      </c>
      <c r="G24" s="84"/>
      <c r="H24" s="4"/>
    </row>
    <row r="25" ht="14.25" customHeight="1">
      <c r="A25" s="81">
        <v>47.88</v>
      </c>
      <c r="B25" s="81">
        <f t="shared" si="1"/>
        <v>1.029898903</v>
      </c>
      <c r="C25" s="82">
        <v>42767.0</v>
      </c>
      <c r="D25" s="81">
        <f>VLOOKUP(C25,table_SP500,6,FALSE)</f>
        <v>2363.64</v>
      </c>
      <c r="E25" s="83">
        <f t="shared" si="2"/>
        <v>1.037198261</v>
      </c>
      <c r="G25" s="84"/>
      <c r="H25" s="4"/>
    </row>
    <row r="26" ht="14.25" customHeight="1">
      <c r="A26" s="81">
        <v>49.38</v>
      </c>
      <c r="B26" s="81">
        <f t="shared" si="1"/>
        <v>1.031328321</v>
      </c>
      <c r="C26" s="82">
        <v>42795.0</v>
      </c>
      <c r="D26" s="81">
        <f>VLOOKUP(C26,table_SP500,6,FALSE)</f>
        <v>2362.72</v>
      </c>
      <c r="E26" s="83">
        <f t="shared" si="2"/>
        <v>0.9996107698</v>
      </c>
      <c r="G26" s="84"/>
      <c r="H26" s="4"/>
    </row>
    <row r="27" ht="14.25" customHeight="1">
      <c r="A27" s="81">
        <v>50.79</v>
      </c>
      <c r="B27" s="81">
        <f t="shared" si="1"/>
        <v>1.02855407</v>
      </c>
      <c r="C27" s="82">
        <v>42826.0</v>
      </c>
      <c r="D27" s="81">
        <f>VLOOKUP(C27,table_SP500,6,FALSE)</f>
        <v>2384.2</v>
      </c>
      <c r="E27" s="83">
        <f t="shared" si="2"/>
        <v>1.009091217</v>
      </c>
      <c r="G27" s="84"/>
      <c r="H27" s="4"/>
    </row>
    <row r="28" ht="14.25" customHeight="1">
      <c r="A28" s="81">
        <v>53.79</v>
      </c>
      <c r="B28" s="81">
        <f t="shared" si="1"/>
        <v>1.059066745</v>
      </c>
      <c r="C28" s="82">
        <v>42856.0</v>
      </c>
      <c r="D28" s="81">
        <f>VLOOKUP(C28,table_SP500,6,FALSE)</f>
        <v>2411.8</v>
      </c>
      <c r="E28" s="83">
        <f t="shared" si="2"/>
        <v>1.01157621</v>
      </c>
      <c r="G28" s="84"/>
      <c r="H28" s="4"/>
    </row>
    <row r="29" ht="14.25" customHeight="1">
      <c r="A29" s="81">
        <v>49.51</v>
      </c>
      <c r="B29" s="81">
        <f t="shared" si="1"/>
        <v>0.9204313069</v>
      </c>
      <c r="C29" s="82">
        <v>42887.0</v>
      </c>
      <c r="D29" s="81">
        <f>VLOOKUP(C29,table_SP500,6,FALSE)</f>
        <v>2423.41</v>
      </c>
      <c r="E29" s="83">
        <f t="shared" si="2"/>
        <v>1.004813832</v>
      </c>
      <c r="G29" s="84"/>
      <c r="H29" s="4"/>
    </row>
    <row r="30" ht="14.25" customHeight="1">
      <c r="A30" s="81">
        <v>45.84</v>
      </c>
      <c r="B30" s="81">
        <f t="shared" si="1"/>
        <v>0.9258735609</v>
      </c>
      <c r="C30" s="82">
        <v>42917.0</v>
      </c>
      <c r="D30" s="81">
        <f>VLOOKUP(C30,table_SP500,6,FALSE)</f>
        <v>2470.3</v>
      </c>
      <c r="E30" s="83">
        <f t="shared" si="2"/>
        <v>1.019348769</v>
      </c>
      <c r="G30" s="84"/>
      <c r="H30" s="4"/>
    </row>
    <row r="31" ht="14.25" customHeight="1">
      <c r="A31" s="81">
        <v>46.58</v>
      </c>
      <c r="B31" s="81">
        <f t="shared" si="1"/>
        <v>1.016143106</v>
      </c>
      <c r="C31" s="82">
        <v>42948.0</v>
      </c>
      <c r="D31" s="81">
        <f>VLOOKUP(C31,table_SP500,6,FALSE)</f>
        <v>2471.65</v>
      </c>
      <c r="E31" s="83">
        <f t="shared" si="2"/>
        <v>1.000546492</v>
      </c>
      <c r="G31" s="84"/>
      <c r="H31" s="4"/>
    </row>
    <row r="32" ht="14.25" customHeight="1">
      <c r="A32" s="81">
        <v>45.81</v>
      </c>
      <c r="B32" s="81">
        <f t="shared" si="1"/>
        <v>0.9834693001</v>
      </c>
      <c r="C32" s="82">
        <v>42979.0</v>
      </c>
      <c r="D32" s="81">
        <f>VLOOKUP(C32,table_SP500,6,FALSE)</f>
        <v>2519.36</v>
      </c>
      <c r="E32" s="83">
        <f t="shared" si="2"/>
        <v>1.019302895</v>
      </c>
      <c r="G32" s="84"/>
      <c r="H32" s="4"/>
    </row>
    <row r="33" ht="14.25" customHeight="1">
      <c r="A33" s="81">
        <v>46.78</v>
      </c>
      <c r="B33" s="81">
        <f t="shared" si="1"/>
        <v>1.021174416</v>
      </c>
      <c r="C33" s="82">
        <v>43009.0</v>
      </c>
      <c r="D33" s="81">
        <f>VLOOKUP(C33,table_SP500,6,FALSE)</f>
        <v>2575.26</v>
      </c>
      <c r="E33" s="83">
        <f t="shared" si="2"/>
        <v>1.022188175</v>
      </c>
      <c r="G33" s="84"/>
      <c r="H33" s="4"/>
    </row>
    <row r="34" ht="14.25" customHeight="1">
      <c r="A34" s="81">
        <v>49.32</v>
      </c>
      <c r="B34" s="81">
        <f t="shared" si="1"/>
        <v>1.054296708</v>
      </c>
      <c r="C34" s="82">
        <v>43040.0</v>
      </c>
      <c r="D34" s="81">
        <f>VLOOKUP(C34,table_SP500,6,FALSE)</f>
        <v>2647.58</v>
      </c>
      <c r="E34" s="83">
        <f t="shared" si="2"/>
        <v>1.028082601</v>
      </c>
      <c r="G34" s="84"/>
      <c r="H34" s="4"/>
    </row>
    <row r="35" ht="14.25" customHeight="1">
      <c r="A35" s="81">
        <v>49.25</v>
      </c>
      <c r="B35" s="81">
        <f t="shared" si="1"/>
        <v>0.9985806975</v>
      </c>
      <c r="C35" s="82">
        <v>43070.0</v>
      </c>
      <c r="D35" s="81">
        <f>VLOOKUP(C35,table_SP500,6,FALSE)</f>
        <v>2673.61</v>
      </c>
      <c r="E35" s="83">
        <f t="shared" si="2"/>
        <v>1.00983162</v>
      </c>
      <c r="G35" s="84"/>
      <c r="H35" s="4"/>
    </row>
    <row r="36" ht="14.25" customHeight="1">
      <c r="A36" s="81">
        <v>48.71</v>
      </c>
      <c r="B36" s="81">
        <f t="shared" si="1"/>
        <v>0.989035533</v>
      </c>
      <c r="C36" s="82">
        <v>43101.0</v>
      </c>
      <c r="D36" s="81">
        <f>VLOOKUP(C36,table_SP500,6,FALSE)</f>
        <v>2823.81</v>
      </c>
      <c r="E36" s="83">
        <f t="shared" si="2"/>
        <v>1.056178725</v>
      </c>
      <c r="G36" s="84"/>
      <c r="H36" s="4"/>
    </row>
    <row r="37" ht="14.25" customHeight="1">
      <c r="A37" s="81">
        <v>48.96</v>
      </c>
      <c r="B37" s="81">
        <f t="shared" si="1"/>
        <v>1.005132416</v>
      </c>
      <c r="C37" s="82">
        <v>43132.0</v>
      </c>
      <c r="D37" s="81">
        <f>VLOOKUP(C37,table_SP500,6,FALSE)</f>
        <v>2713.83</v>
      </c>
      <c r="E37" s="83">
        <f t="shared" si="2"/>
        <v>0.9610526204</v>
      </c>
      <c r="G37" s="84"/>
      <c r="H37" s="4"/>
    </row>
    <row r="38" ht="14.25" customHeight="1">
      <c r="A38" s="81">
        <v>49.91</v>
      </c>
      <c r="B38" s="81">
        <f t="shared" si="1"/>
        <v>1.019403595</v>
      </c>
      <c r="C38" s="82">
        <v>43160.0</v>
      </c>
      <c r="D38" s="81">
        <f>VLOOKUP(C38,table_SP500,6,FALSE)</f>
        <v>2640.87</v>
      </c>
      <c r="E38" s="83">
        <f t="shared" si="2"/>
        <v>0.9731154862</v>
      </c>
      <c r="G38" s="84"/>
      <c r="H38" s="4"/>
    </row>
    <row r="39" ht="14.25" customHeight="1">
      <c r="A39" s="81">
        <v>49.63</v>
      </c>
      <c r="B39" s="81">
        <f t="shared" si="1"/>
        <v>0.9943899018</v>
      </c>
      <c r="C39" s="82">
        <v>43191.0</v>
      </c>
      <c r="D39" s="81">
        <f>VLOOKUP(C39,table_SP500,6,FALSE)</f>
        <v>2648.05</v>
      </c>
      <c r="E39" s="83">
        <f t="shared" si="2"/>
        <v>1.002718801</v>
      </c>
      <c r="G39" s="84"/>
      <c r="H39" s="4"/>
    </row>
    <row r="40" ht="14.25" customHeight="1">
      <c r="A40" s="81">
        <v>48.86</v>
      </c>
      <c r="B40" s="81">
        <f t="shared" si="1"/>
        <v>0.9844851904</v>
      </c>
      <c r="C40" s="82">
        <v>43221.0</v>
      </c>
      <c r="D40" s="81">
        <f>VLOOKUP(C40,table_SP500,6,FALSE)</f>
        <v>2705.27</v>
      </c>
      <c r="E40" s="83">
        <f t="shared" si="2"/>
        <v>1.021608353</v>
      </c>
      <c r="G40" s="84"/>
      <c r="H40" s="4"/>
    </row>
    <row r="41" ht="14.25" customHeight="1">
      <c r="A41" s="81">
        <v>42.34</v>
      </c>
      <c r="B41" s="81">
        <f t="shared" si="1"/>
        <v>0.8665575113</v>
      </c>
      <c r="C41" s="82">
        <v>43252.0</v>
      </c>
      <c r="D41" s="81">
        <f>VLOOKUP(C41,table_SP500,6,FALSE)</f>
        <v>2718.37</v>
      </c>
      <c r="E41" s="83">
        <f t="shared" si="2"/>
        <v>1.0048424</v>
      </c>
      <c r="G41" s="84"/>
      <c r="H41" s="4"/>
    </row>
    <row r="42" ht="14.25" customHeight="1">
      <c r="A42" s="81">
        <v>45.4</v>
      </c>
      <c r="B42" s="81">
        <f t="shared" si="1"/>
        <v>1.072272083</v>
      </c>
      <c r="C42" s="82">
        <v>43282.0</v>
      </c>
      <c r="D42" s="81">
        <f>VLOOKUP(C42,table_SP500,6,FALSE)</f>
        <v>2816.29</v>
      </c>
      <c r="E42" s="83">
        <f t="shared" si="2"/>
        <v>1.036021586</v>
      </c>
      <c r="G42" s="84"/>
      <c r="H42" s="4"/>
    </row>
    <row r="43" ht="14.25" customHeight="1">
      <c r="A43" s="81">
        <v>46.32</v>
      </c>
      <c r="B43" s="81">
        <f t="shared" si="1"/>
        <v>1.020264317</v>
      </c>
      <c r="C43" s="82">
        <v>43313.0</v>
      </c>
      <c r="D43" s="81">
        <f>VLOOKUP(C43,table_SP500,6,FALSE)</f>
        <v>2901.52</v>
      </c>
      <c r="E43" s="83">
        <f t="shared" si="2"/>
        <v>1.030263219</v>
      </c>
      <c r="G43" s="84"/>
      <c r="H43" s="4"/>
    </row>
    <row r="44" ht="14.25" customHeight="1">
      <c r="A44" s="81">
        <v>49.6</v>
      </c>
      <c r="B44" s="81">
        <f t="shared" si="1"/>
        <v>1.070811744</v>
      </c>
      <c r="C44" s="82">
        <v>43344.0</v>
      </c>
      <c r="D44" s="81">
        <f>VLOOKUP(C44,table_SP500,6,FALSE)</f>
        <v>2913.98</v>
      </c>
      <c r="E44" s="83">
        <f t="shared" si="2"/>
        <v>1.004294301</v>
      </c>
      <c r="G44" s="84"/>
      <c r="H44" s="4"/>
    </row>
    <row r="45" ht="14.25" customHeight="1">
      <c r="A45" s="81">
        <v>50.85</v>
      </c>
      <c r="B45" s="81">
        <f t="shared" si="1"/>
        <v>1.025201613</v>
      </c>
      <c r="C45" s="82">
        <v>43374.0</v>
      </c>
      <c r="D45" s="81">
        <f>VLOOKUP(C45,table_SP500,6,FALSE)</f>
        <v>2711.74</v>
      </c>
      <c r="E45" s="83">
        <f t="shared" si="2"/>
        <v>0.930596641</v>
      </c>
      <c r="G45" s="84"/>
      <c r="H45" s="4"/>
    </row>
    <row r="46" ht="14.25" customHeight="1">
      <c r="A46" s="81">
        <v>58.23</v>
      </c>
      <c r="B46" s="81">
        <f t="shared" si="1"/>
        <v>1.145132743</v>
      </c>
      <c r="C46" s="82">
        <v>43405.0</v>
      </c>
      <c r="D46" s="81">
        <f>VLOOKUP(C46,table_SP500,6,FALSE)</f>
        <v>2760.17</v>
      </c>
      <c r="E46" s="83">
        <f t="shared" si="2"/>
        <v>1.017859382</v>
      </c>
      <c r="G46" s="84"/>
      <c r="H46" s="4"/>
    </row>
    <row r="47" ht="14.25" customHeight="1">
      <c r="A47" s="81">
        <v>56.5</v>
      </c>
      <c r="B47" s="81">
        <f t="shared" si="1"/>
        <v>0.9702902284</v>
      </c>
      <c r="C47" s="82">
        <v>43435.0</v>
      </c>
      <c r="D47" s="81">
        <f>VLOOKUP(C47,table_SP500,6,FALSE)</f>
        <v>2506.85</v>
      </c>
      <c r="E47" s="83">
        <f t="shared" si="2"/>
        <v>0.9082230442</v>
      </c>
      <c r="G47" s="84"/>
      <c r="H47" s="4"/>
    </row>
    <row r="48" ht="14.25" customHeight="1">
      <c r="A48" s="81">
        <v>59.78</v>
      </c>
      <c r="B48" s="81">
        <f t="shared" si="1"/>
        <v>1.058053097</v>
      </c>
      <c r="C48" s="82">
        <v>43466.0</v>
      </c>
      <c r="D48" s="81">
        <f>VLOOKUP(C48,table_SP500,6,FALSE)</f>
        <v>2704.1</v>
      </c>
      <c r="E48" s="83">
        <f t="shared" si="2"/>
        <v>1.078684405</v>
      </c>
      <c r="G48" s="84"/>
      <c r="H48" s="4"/>
    </row>
    <row r="49" ht="14.25" customHeight="1">
      <c r="A49" s="81">
        <v>61.64</v>
      </c>
      <c r="B49" s="81">
        <f t="shared" si="1"/>
        <v>1.031114085</v>
      </c>
      <c r="C49" s="82">
        <v>43497.0</v>
      </c>
      <c r="D49" s="81">
        <f>VLOOKUP(C49,table_SP500,6,FALSE)</f>
        <v>2784.49</v>
      </c>
      <c r="E49" s="83">
        <f t="shared" si="2"/>
        <v>1.02972893</v>
      </c>
      <c r="G49" s="84"/>
      <c r="H49" s="4"/>
    </row>
    <row r="50" ht="14.25" customHeight="1">
      <c r="A50" s="81">
        <v>65.56</v>
      </c>
      <c r="B50" s="81">
        <f t="shared" si="1"/>
        <v>1.063595068</v>
      </c>
      <c r="C50" s="82">
        <v>43525.0</v>
      </c>
      <c r="D50" s="81">
        <f>VLOOKUP(C50,table_SP500,6,FALSE)</f>
        <v>2834.4</v>
      </c>
      <c r="E50" s="83">
        <f t="shared" si="2"/>
        <v>1.017924288</v>
      </c>
      <c r="G50" s="84"/>
      <c r="H50" s="4"/>
    </row>
    <row r="51" ht="14.25" customHeight="1">
      <c r="A51" s="81">
        <v>68.51</v>
      </c>
      <c r="B51" s="81">
        <f t="shared" si="1"/>
        <v>1.044996949</v>
      </c>
      <c r="C51" s="82">
        <v>43556.0</v>
      </c>
      <c r="D51" s="81">
        <f>VLOOKUP(C51,table_SP500,6,FALSE)</f>
        <v>2945.83</v>
      </c>
      <c r="E51" s="83">
        <f t="shared" si="2"/>
        <v>1.039313435</v>
      </c>
      <c r="G51" s="84"/>
      <c r="H51" s="4"/>
    </row>
    <row r="52" ht="14.25" customHeight="1">
      <c r="A52" s="81">
        <v>67.08</v>
      </c>
      <c r="B52" s="81">
        <f t="shared" si="1"/>
        <v>0.9791271347</v>
      </c>
      <c r="C52" s="82">
        <v>43586.0</v>
      </c>
      <c r="D52" s="81">
        <f>VLOOKUP(C52,table_SP500,6,FALSE)</f>
        <v>2752.06</v>
      </c>
      <c r="E52" s="83">
        <f t="shared" si="2"/>
        <v>0.9342222735</v>
      </c>
      <c r="G52" s="84"/>
      <c r="H52" s="4"/>
    </row>
    <row r="53" ht="14.25" customHeight="1">
      <c r="A53" s="81">
        <v>74.28</v>
      </c>
      <c r="B53" s="81">
        <f t="shared" si="1"/>
        <v>1.107334526</v>
      </c>
      <c r="C53" s="82">
        <v>43617.0</v>
      </c>
      <c r="D53" s="81">
        <f>VLOOKUP(C53,table_SP500,6,FALSE)</f>
        <v>2941.76</v>
      </c>
      <c r="E53" s="83">
        <f t="shared" si="2"/>
        <v>1.068930183</v>
      </c>
      <c r="G53" s="84"/>
      <c r="H53" s="4"/>
    </row>
    <row r="54" ht="14.25" customHeight="1">
      <c r="A54" s="81">
        <v>83.9</v>
      </c>
      <c r="B54" s="81">
        <f t="shared" si="1"/>
        <v>1.129509962</v>
      </c>
      <c r="C54" s="82">
        <v>43647.0</v>
      </c>
      <c r="D54" s="81">
        <f>VLOOKUP(C54,table_SP500,6,FALSE)</f>
        <v>2980.38</v>
      </c>
      <c r="E54" s="83">
        <f t="shared" si="2"/>
        <v>1.013128195</v>
      </c>
      <c r="G54" s="84"/>
      <c r="H54" s="4"/>
    </row>
    <row r="55" ht="14.25" customHeight="1">
      <c r="A55" s="81">
        <v>85.56</v>
      </c>
      <c r="B55" s="81">
        <f t="shared" si="1"/>
        <v>1.019785459</v>
      </c>
      <c r="C55" s="82">
        <v>43678.0</v>
      </c>
      <c r="D55" s="81">
        <f>VLOOKUP(C55,table_SP500,6,FALSE)</f>
        <v>2926.46</v>
      </c>
      <c r="E55" s="83">
        <f t="shared" si="2"/>
        <v>0.9819083473</v>
      </c>
      <c r="G55" s="84"/>
      <c r="H55" s="4"/>
    </row>
    <row r="56" ht="14.25" customHeight="1">
      <c r="A56" s="81">
        <v>78.64</v>
      </c>
      <c r="B56" s="81">
        <f t="shared" si="1"/>
        <v>0.9191210846</v>
      </c>
      <c r="C56" s="82">
        <v>43709.0</v>
      </c>
      <c r="D56" s="81">
        <f>VLOOKUP(C56,table_SP500,6,FALSE)</f>
        <v>2976.74</v>
      </c>
      <c r="E56" s="83">
        <f t="shared" si="2"/>
        <v>1.017181168</v>
      </c>
      <c r="G56" s="84"/>
      <c r="H56" s="4"/>
    </row>
    <row r="57" ht="14.25" customHeight="1">
      <c r="A57" s="81">
        <v>75.21</v>
      </c>
      <c r="B57" s="81">
        <f t="shared" si="1"/>
        <v>0.9563835198</v>
      </c>
      <c r="C57" s="82">
        <v>43739.0</v>
      </c>
      <c r="D57" s="81">
        <f>VLOOKUP(C57,table_SP500,6,FALSE)</f>
        <v>3037.56</v>
      </c>
      <c r="E57" s="83">
        <f t="shared" si="2"/>
        <v>1.020431747</v>
      </c>
      <c r="G57" s="84"/>
      <c r="H57" s="4"/>
    </row>
    <row r="58" ht="14.25" customHeight="1">
      <c r="A58" s="81">
        <v>75.98</v>
      </c>
      <c r="B58" s="81">
        <f t="shared" si="1"/>
        <v>1.010238</v>
      </c>
      <c r="C58" s="82">
        <v>43770.0</v>
      </c>
      <c r="D58" s="81">
        <f>VLOOKUP(C58,table_SP500,6,FALSE)</f>
        <v>3140.98</v>
      </c>
      <c r="E58" s="83">
        <f t="shared" si="2"/>
        <v>1.034047064</v>
      </c>
      <c r="G58" s="84"/>
      <c r="H58" s="4"/>
    </row>
    <row r="59" ht="14.25" customHeight="1">
      <c r="A59" s="81">
        <v>78.59</v>
      </c>
      <c r="B59" s="81">
        <f t="shared" si="1"/>
        <v>1.034351145</v>
      </c>
      <c r="C59" s="82">
        <v>43800.0</v>
      </c>
      <c r="D59" s="81">
        <f>VLOOKUP(C59,table_SP500,6,FALSE)</f>
        <v>3230.78</v>
      </c>
      <c r="E59" s="83">
        <f t="shared" si="2"/>
        <v>1.028589803</v>
      </c>
      <c r="G59" s="84"/>
      <c r="H59" s="4"/>
    </row>
    <row r="60" ht="14.25" customHeight="1">
      <c r="A60" s="81">
        <v>75.82</v>
      </c>
      <c r="B60" s="81">
        <f t="shared" si="1"/>
        <v>0.9647537855</v>
      </c>
      <c r="C60" s="82">
        <v>43831.0</v>
      </c>
      <c r="D60" s="81">
        <f>VLOOKUP(C60,table_SP500,6,FALSE)</f>
        <v>3225.52</v>
      </c>
      <c r="E60" s="83">
        <f t="shared" si="2"/>
        <v>0.9983719102</v>
      </c>
      <c r="G60" s="84"/>
      <c r="H60" s="4"/>
    </row>
    <row r="61" ht="14.25" customHeight="1">
      <c r="A61" s="81">
        <v>70.1</v>
      </c>
      <c r="B61" s="81">
        <f t="shared" si="1"/>
        <v>0.9245581641</v>
      </c>
      <c r="C61" s="82">
        <v>43862.0</v>
      </c>
      <c r="D61" s="81">
        <f>VLOOKUP(C61,table_SP500,6,FALSE)</f>
        <v>2954.22</v>
      </c>
      <c r="E61" s="83">
        <f t="shared" si="2"/>
        <v>0.915889531</v>
      </c>
      <c r="G61" s="84"/>
      <c r="H61" s="4"/>
    </row>
    <row r="62" ht="14.25" customHeight="1">
      <c r="A62" s="81">
        <v>59.04</v>
      </c>
      <c r="B62" s="81">
        <f t="shared" si="1"/>
        <v>0.8422253923</v>
      </c>
      <c r="C62" s="82">
        <v>43891.0</v>
      </c>
      <c r="D62" s="81">
        <f>VLOOKUP(C62,table_SP500,6,FALSE)</f>
        <v>2584.59</v>
      </c>
      <c r="E62" s="83">
        <f t="shared" si="2"/>
        <v>0.8748806792</v>
      </c>
      <c r="G62" s="84"/>
      <c r="H62" s="4"/>
    </row>
    <row r="63" ht="14.25" customHeight="1">
      <c r="A63" s="81">
        <v>68.9</v>
      </c>
      <c r="B63" s="81">
        <f t="shared" si="1"/>
        <v>1.16700542</v>
      </c>
      <c r="C63" s="82">
        <v>43922.0</v>
      </c>
      <c r="D63" s="81">
        <f>VLOOKUP(C63,table_SP500,6,FALSE)</f>
        <v>2912.43</v>
      </c>
      <c r="E63" s="83">
        <f t="shared" si="2"/>
        <v>1.126844103</v>
      </c>
      <c r="G63" s="84"/>
      <c r="H63" s="4"/>
    </row>
    <row r="64" ht="14.25" customHeight="1">
      <c r="A64" s="81">
        <v>70.04</v>
      </c>
      <c r="B64" s="81">
        <f t="shared" si="1"/>
        <v>1.016545718</v>
      </c>
      <c r="C64" s="82">
        <v>43952.0</v>
      </c>
      <c r="D64" s="81">
        <f>VLOOKUP(C64,table_SP500,6,FALSE)</f>
        <v>3044.31</v>
      </c>
      <c r="E64" s="83">
        <f t="shared" si="2"/>
        <v>1.045281775</v>
      </c>
      <c r="G64" s="84"/>
      <c r="H64" s="4"/>
    </row>
    <row r="65" ht="14.25" customHeight="1">
      <c r="A65" s="81">
        <v>66.46</v>
      </c>
      <c r="B65" s="81">
        <f t="shared" si="1"/>
        <v>0.9488863507</v>
      </c>
      <c r="C65" s="82">
        <v>43983.0</v>
      </c>
      <c r="D65" s="81">
        <f>VLOOKUP(C65,table_SP500,6,FALSE)</f>
        <v>3100.29</v>
      </c>
      <c r="E65" s="83">
        <f t="shared" si="2"/>
        <v>1.018388403</v>
      </c>
      <c r="G65" s="84"/>
      <c r="H65" s="4"/>
    </row>
    <row r="66" ht="14.25" customHeight="1">
      <c r="A66" s="81">
        <v>69.11</v>
      </c>
      <c r="B66" s="81">
        <f t="shared" si="1"/>
        <v>1.039873608</v>
      </c>
      <c r="C66" s="82">
        <v>44013.0</v>
      </c>
      <c r="D66" s="81">
        <f>VLOOKUP(C66,table_SP500,6,FALSE)</f>
        <v>3271.12</v>
      </c>
      <c r="E66" s="83">
        <f t="shared" si="2"/>
        <v>1.055101297</v>
      </c>
      <c r="G66" s="84"/>
      <c r="H66" s="4"/>
    </row>
    <row r="67" ht="14.25" customHeight="1">
      <c r="A67" s="81">
        <v>76.28</v>
      </c>
      <c r="B67" s="81">
        <f t="shared" si="1"/>
        <v>1.103747649</v>
      </c>
      <c r="C67" s="82">
        <v>44044.0</v>
      </c>
      <c r="D67" s="81">
        <f>VLOOKUP(C67,table_SP500,6,FALSE)</f>
        <v>3500.31</v>
      </c>
      <c r="E67" s="83">
        <f t="shared" si="2"/>
        <v>1.070064687</v>
      </c>
      <c r="G67" s="84"/>
      <c r="H67" s="4"/>
    </row>
    <row r="68" ht="14.25" customHeight="1">
      <c r="A68" s="81">
        <v>78.02</v>
      </c>
      <c r="B68" s="81">
        <f t="shared" si="1"/>
        <v>1.022810697</v>
      </c>
      <c r="C68" s="82">
        <v>44075.0</v>
      </c>
      <c r="D68" s="81">
        <f>VLOOKUP(C68,table_SP500,6,FALSE)</f>
        <v>3363</v>
      </c>
      <c r="E68" s="83">
        <f t="shared" si="2"/>
        <v>0.9607720459</v>
      </c>
      <c r="G68" s="84"/>
      <c r="H68" s="4"/>
    </row>
    <row r="69" ht="14.25" customHeight="1">
      <c r="A69" s="81">
        <v>78.96</v>
      </c>
      <c r="B69" s="81">
        <f t="shared" si="1"/>
        <v>1.012048193</v>
      </c>
      <c r="C69" s="82">
        <v>44105.0</v>
      </c>
      <c r="D69" s="81">
        <f>VLOOKUP(C69,table_SP500,6,FALSE)</f>
        <v>3269.96</v>
      </c>
      <c r="E69" s="83">
        <f t="shared" si="2"/>
        <v>0.9723342254</v>
      </c>
      <c r="G69" s="84"/>
      <c r="H69" s="4"/>
    </row>
    <row r="70" ht="14.25" customHeight="1">
      <c r="A70" s="81">
        <v>89.0</v>
      </c>
      <c r="B70" s="81">
        <f t="shared" si="1"/>
        <v>1.127152989</v>
      </c>
      <c r="C70" s="82">
        <v>44136.0</v>
      </c>
      <c r="D70" s="81">
        <f>VLOOKUP(C70,table_SP500,6,FALSE)</f>
        <v>3621.63</v>
      </c>
      <c r="E70" s="83">
        <f t="shared" si="2"/>
        <v>1.107545658</v>
      </c>
      <c r="G70" s="84"/>
      <c r="H70" s="4"/>
    </row>
    <row r="71" ht="14.25" customHeight="1">
      <c r="A71" s="81">
        <v>97.6</v>
      </c>
      <c r="B71" s="81">
        <f t="shared" si="1"/>
        <v>1.096629213</v>
      </c>
      <c r="C71" s="82">
        <v>44166.0</v>
      </c>
      <c r="D71" s="81">
        <f>VLOOKUP(C71,table_SP500,6,FALSE)</f>
        <v>3756.07</v>
      </c>
      <c r="E71" s="83">
        <f t="shared" si="2"/>
        <v>1.037121407</v>
      </c>
      <c r="G71" s="84"/>
      <c r="H71" s="4"/>
    </row>
    <row r="72" ht="14.25" customHeight="1">
      <c r="A72" s="81">
        <v>88.32</v>
      </c>
      <c r="B72" s="81">
        <f t="shared" si="1"/>
        <v>0.9049180328</v>
      </c>
      <c r="C72" s="82">
        <v>44197.0</v>
      </c>
      <c r="D72" s="81">
        <f>VLOOKUP(C72,table_SP500,6,FALSE)</f>
        <v>3714.24</v>
      </c>
      <c r="E72" s="83">
        <f t="shared" si="2"/>
        <v>0.9888633598</v>
      </c>
      <c r="G72" s="84"/>
      <c r="H72" s="4"/>
    </row>
    <row r="73" ht="14.25" customHeight="1">
      <c r="A73" s="81">
        <v>98.55</v>
      </c>
      <c r="B73" s="81">
        <f t="shared" si="1"/>
        <v>1.115828804</v>
      </c>
      <c r="C73" s="82">
        <v>44228.0</v>
      </c>
      <c r="D73" s="81">
        <f>VLOOKUP(C73,table_SP500,6,FALSE)</f>
        <v>3811.15</v>
      </c>
      <c r="E73" s="83">
        <f t="shared" si="2"/>
        <v>1.026091475</v>
      </c>
      <c r="G73" s="84"/>
      <c r="H73" s="4"/>
    </row>
    <row r="74" ht="14.25" customHeight="1">
      <c r="A74" s="81">
        <v>100.11</v>
      </c>
      <c r="B74" s="81">
        <f t="shared" si="1"/>
        <v>1.015829528</v>
      </c>
      <c r="C74" s="82">
        <v>44256.0</v>
      </c>
      <c r="D74" s="81">
        <f>VLOOKUP(C74,table_SP500,6,FALSE)</f>
        <v>3972.89</v>
      </c>
      <c r="E74" s="83">
        <f t="shared" si="2"/>
        <v>1.042438634</v>
      </c>
      <c r="G74" s="84"/>
      <c r="H74" s="4"/>
    </row>
    <row r="75" ht="14.25" customHeight="1">
      <c r="A75" s="81">
        <v>104.89</v>
      </c>
      <c r="B75" s="81">
        <f t="shared" si="1"/>
        <v>1.047747478</v>
      </c>
      <c r="C75" s="82">
        <v>44287.0</v>
      </c>
      <c r="D75" s="81">
        <f>VLOOKUP(C75,table_SP500,6,FALSE)</f>
        <v>4181.17</v>
      </c>
      <c r="E75" s="83">
        <f t="shared" si="2"/>
        <v>1.052425313</v>
      </c>
      <c r="G75" s="84"/>
      <c r="H75" s="4"/>
    </row>
    <row r="76" ht="14.25" customHeight="1">
      <c r="A76" s="81">
        <v>104.33</v>
      </c>
      <c r="B76" s="81">
        <f t="shared" si="1"/>
        <v>0.9946610735</v>
      </c>
      <c r="C76" s="82">
        <v>44317.0</v>
      </c>
      <c r="D76" s="81">
        <f>VLOOKUP(C76,table_SP500,6,FALSE)</f>
        <v>4204.11</v>
      </c>
      <c r="E76" s="83">
        <f t="shared" si="2"/>
        <v>1.005486503</v>
      </c>
      <c r="G76" s="84"/>
      <c r="H76" s="4"/>
    </row>
    <row r="77" ht="14.25" customHeight="1">
      <c r="A77" s="81">
        <v>102.84</v>
      </c>
      <c r="B77" s="81">
        <f t="shared" si="1"/>
        <v>0.9857183936</v>
      </c>
      <c r="C77" s="82">
        <v>44348.0</v>
      </c>
      <c r="D77" s="81">
        <f>VLOOKUP(C77,table_SP500,6,FALSE)</f>
        <v>4297.5</v>
      </c>
      <c r="E77" s="83">
        <f t="shared" si="2"/>
        <v>1.022213976</v>
      </c>
      <c r="G77" s="84"/>
      <c r="H77" s="4"/>
    </row>
    <row r="78" ht="14.25" customHeight="1">
      <c r="A78" s="81">
        <v>111.69</v>
      </c>
      <c r="B78" s="81">
        <f t="shared" si="1"/>
        <v>1.086056009</v>
      </c>
      <c r="C78" s="82">
        <v>44378.0</v>
      </c>
      <c r="D78" s="81">
        <f>VLOOKUP(C78,table_SP500,6,FALSE)</f>
        <v>4395.26</v>
      </c>
      <c r="E78" s="83">
        <f t="shared" si="2"/>
        <v>1.022748109</v>
      </c>
      <c r="G78" s="84"/>
      <c r="H78" s="4"/>
    </row>
    <row r="79" ht="14.25" customHeight="1">
      <c r="A79" s="81">
        <v>108.07</v>
      </c>
      <c r="B79" s="81">
        <f t="shared" si="1"/>
        <v>0.967588862</v>
      </c>
      <c r="C79" s="82">
        <v>44409.0</v>
      </c>
      <c r="D79" s="81">
        <f>VLOOKUP(C79,table_SP500,6,FALSE)</f>
        <v>4522.68</v>
      </c>
      <c r="E79" s="83">
        <f t="shared" si="2"/>
        <v>1.028990321</v>
      </c>
      <c r="G79" s="84"/>
      <c r="H79" s="4"/>
    </row>
    <row r="80" ht="14.25" customHeight="1">
      <c r="A80" s="81">
        <v>101.86</v>
      </c>
      <c r="B80" s="81">
        <f t="shared" si="1"/>
        <v>0.9425372444</v>
      </c>
      <c r="C80" s="82">
        <v>44440.0</v>
      </c>
      <c r="D80" s="81">
        <f>VLOOKUP(C80,table_SP500,6,FALSE)</f>
        <v>4307.54</v>
      </c>
      <c r="E80" s="83">
        <f t="shared" si="2"/>
        <v>0.9524308596</v>
      </c>
      <c r="G80" s="84"/>
      <c r="H80" s="4"/>
    </row>
    <row r="81" ht="14.25" customHeight="1">
      <c r="A81" s="81">
        <v>97.94</v>
      </c>
      <c r="B81" s="81">
        <f t="shared" si="1"/>
        <v>0.961515806</v>
      </c>
      <c r="C81" s="82">
        <v>44470.0</v>
      </c>
      <c r="D81" s="81">
        <f>VLOOKUP(C81,table_SP500,6,FALSE)</f>
        <v>4605.38</v>
      </c>
      <c r="E81" s="83">
        <f t="shared" si="2"/>
        <v>1.069143873</v>
      </c>
      <c r="G81" s="84"/>
      <c r="H81" s="4"/>
    </row>
    <row r="82" ht="14.25" customHeight="1">
      <c r="A82" s="81">
        <v>101.24</v>
      </c>
      <c r="B82" s="81">
        <f t="shared" si="1"/>
        <v>1.033694098</v>
      </c>
      <c r="C82" s="82">
        <v>44501.0</v>
      </c>
      <c r="D82" s="81">
        <f>VLOOKUP(C82,table_SP500,6,FALSE)</f>
        <v>4567</v>
      </c>
      <c r="E82" s="83">
        <f t="shared" si="2"/>
        <v>0.9916662686</v>
      </c>
      <c r="G82" s="84"/>
      <c r="H82" s="4"/>
    </row>
    <row r="83" ht="14.25" customHeight="1">
      <c r="A83" s="81">
        <v>108.47</v>
      </c>
      <c r="B83" s="81">
        <f t="shared" si="1"/>
        <v>1.071414461</v>
      </c>
      <c r="C83" s="82">
        <v>44531.0</v>
      </c>
      <c r="D83" s="81">
        <f>VLOOKUP(C83,table_SP500,6,FALSE)</f>
        <v>4766.18</v>
      </c>
      <c r="E83" s="83">
        <f t="shared" si="2"/>
        <v>1.043612875</v>
      </c>
      <c r="G83" s="84"/>
      <c r="H83" s="4"/>
    </row>
    <row r="84" ht="14.25" customHeight="1">
      <c r="A84" s="81">
        <v>91.18</v>
      </c>
      <c r="B84" s="81">
        <f t="shared" si="1"/>
        <v>0.8406010879</v>
      </c>
      <c r="C84" s="82">
        <v>44562.0</v>
      </c>
      <c r="D84" s="81">
        <f>VLOOKUP(C84,table_SP500,6,FALSE)</f>
        <v>4515.55</v>
      </c>
      <c r="E84" s="83">
        <f t="shared" si="2"/>
        <v>0.9474149109</v>
      </c>
      <c r="G84" s="84"/>
      <c r="H84" s="4"/>
    </row>
    <row r="85" ht="14.25" customHeight="1">
      <c r="A85" s="81">
        <v>85.12</v>
      </c>
      <c r="B85" s="81">
        <f t="shared" si="1"/>
        <v>0.9335380566</v>
      </c>
      <c r="C85" s="82">
        <v>44593.0</v>
      </c>
      <c r="D85" s="81">
        <f>VLOOKUP(C85,table_SP500,6,FALSE)</f>
        <v>4373.94</v>
      </c>
      <c r="E85" s="83">
        <f t="shared" si="2"/>
        <v>0.9686394791</v>
      </c>
      <c r="G85" s="84"/>
      <c r="H85" s="4"/>
    </row>
    <row r="86" ht="14.25" customHeight="1">
      <c r="A86" s="81">
        <v>84.79</v>
      </c>
      <c r="B86" s="81">
        <f t="shared" si="1"/>
        <v>0.9961231203</v>
      </c>
      <c r="C86" s="82">
        <v>44621.0</v>
      </c>
      <c r="D86" s="81">
        <f>VLOOKUP(C86,table_SP500,6,FALSE)</f>
        <v>4530.41</v>
      </c>
      <c r="E86" s="83">
        <f t="shared" si="2"/>
        <v>1.035773239</v>
      </c>
      <c r="G86" s="84"/>
      <c r="H86" s="4"/>
    </row>
    <row r="87" ht="14.25" customHeight="1">
      <c r="A87" s="81">
        <v>69.57</v>
      </c>
      <c r="B87" s="81">
        <f t="shared" si="1"/>
        <v>0.8204977002</v>
      </c>
      <c r="C87" s="82">
        <v>44652.0</v>
      </c>
      <c r="D87" s="81">
        <f>VLOOKUP(C87,table_SP500,6,FALSE)</f>
        <v>4131.93</v>
      </c>
      <c r="E87" s="83">
        <f t="shared" si="2"/>
        <v>0.9120432809</v>
      </c>
      <c r="G87" s="84"/>
      <c r="H87" s="4"/>
    </row>
    <row r="88" ht="14.25" customHeight="1">
      <c r="A88" s="81">
        <v>73.17</v>
      </c>
      <c r="B88" s="81">
        <f t="shared" si="1"/>
        <v>1.051746442</v>
      </c>
      <c r="C88" s="82">
        <v>44682.0</v>
      </c>
      <c r="D88" s="81">
        <f>VLOOKUP(C88,table_SP500,6,FALSE)</f>
        <v>4132.15</v>
      </c>
      <c r="E88" s="83">
        <f t="shared" si="2"/>
        <v>1.000053244</v>
      </c>
      <c r="G88" s="84"/>
      <c r="H88" s="4"/>
    </row>
    <row r="89" ht="14.25" customHeight="1">
      <c r="A89" s="81">
        <v>71.7</v>
      </c>
      <c r="B89" s="81">
        <f t="shared" si="1"/>
        <v>0.9799097991</v>
      </c>
      <c r="C89" s="82">
        <v>44713.0</v>
      </c>
      <c r="D89" s="81">
        <f>VLOOKUP(C89,table_SP500,6,FALSE)</f>
        <v>3785.38</v>
      </c>
      <c r="E89" s="83">
        <f t="shared" si="2"/>
        <v>0.9160800068</v>
      </c>
      <c r="G89" s="84"/>
      <c r="H89" s="4"/>
    </row>
    <row r="90" ht="14.25" customHeight="1">
      <c r="A90" s="81">
        <v>79.58</v>
      </c>
      <c r="B90" s="81">
        <f t="shared" si="1"/>
        <v>1.109902371</v>
      </c>
      <c r="C90" s="82">
        <v>44743.0</v>
      </c>
      <c r="D90" s="81">
        <f>VLOOKUP(C90,table_SP500,6,FALSE)</f>
        <v>4130.29</v>
      </c>
      <c r="E90" s="83">
        <f t="shared" si="2"/>
        <v>1.091116348</v>
      </c>
      <c r="G90" s="84"/>
      <c r="H90" s="4"/>
    </row>
    <row r="91" ht="14.25" customHeight="1">
      <c r="A91" s="81">
        <v>78.91</v>
      </c>
      <c r="B91" s="81">
        <f t="shared" si="1"/>
        <v>0.9915807992</v>
      </c>
      <c r="C91" s="82">
        <v>44774.0</v>
      </c>
      <c r="D91" s="81">
        <f>VLOOKUP(C91,table_SP500,6,FALSE)</f>
        <v>3955</v>
      </c>
      <c r="E91" s="83">
        <f t="shared" si="2"/>
        <v>0.9575598808</v>
      </c>
      <c r="G91" s="84"/>
      <c r="H91" s="4"/>
    </row>
    <row r="92" ht="14.25" customHeight="1">
      <c r="A92" s="81">
        <v>79.54</v>
      </c>
      <c r="B92" s="81">
        <f t="shared" si="1"/>
        <v>1.007983779</v>
      </c>
      <c r="C92" s="82">
        <v>44805.0</v>
      </c>
      <c r="D92" s="81">
        <f>VLOOKUP(C92,table_SP500,6,FALSE)</f>
        <v>3585.62</v>
      </c>
      <c r="E92" s="83">
        <f t="shared" si="2"/>
        <v>0.9066042984</v>
      </c>
      <c r="G92" s="84"/>
      <c r="H92" s="4"/>
    </row>
    <row r="93" ht="14.25" customHeight="1">
      <c r="A93" s="81">
        <v>81.74</v>
      </c>
      <c r="B93" s="81">
        <f t="shared" si="1"/>
        <v>1.027659039</v>
      </c>
      <c r="C93" s="82">
        <v>44835.0</v>
      </c>
      <c r="D93" s="81">
        <f>VLOOKUP(C93,table_SP500,6,FALSE)</f>
        <v>3871.98</v>
      </c>
      <c r="E93" s="83">
        <f t="shared" si="2"/>
        <v>1.079863455</v>
      </c>
      <c r="G93" s="84"/>
      <c r="H93" s="4"/>
    </row>
    <row r="94" ht="14.25" customHeight="1">
      <c r="A94" s="81">
        <v>96.47</v>
      </c>
      <c r="B94" s="81">
        <f t="shared" si="1"/>
        <v>1.18020553</v>
      </c>
      <c r="C94" s="82">
        <v>44866.0</v>
      </c>
      <c r="D94" s="81">
        <f>VLOOKUP(C94,table_SP500,6,FALSE)</f>
        <v>4080.11</v>
      </c>
      <c r="E94" s="83">
        <f t="shared" si="2"/>
        <v>1.05375286</v>
      </c>
      <c r="G94" s="84"/>
      <c r="H94" s="4"/>
    </row>
    <row r="95" ht="14.25" customHeight="1">
      <c r="A95" s="81">
        <v>94.18</v>
      </c>
      <c r="B95" s="81">
        <f t="shared" si="1"/>
        <v>0.9762620504</v>
      </c>
      <c r="C95" s="82">
        <v>44896.0</v>
      </c>
      <c r="D95" s="81">
        <f>VLOOKUP(C95,table_SP500,6,FALSE)</f>
        <v>3839.5</v>
      </c>
      <c r="E95" s="83">
        <f t="shared" si="2"/>
        <v>0.9410285507</v>
      </c>
      <c r="G95" s="84"/>
      <c r="H95" s="4"/>
    </row>
    <row r="96" ht="14.25" customHeight="1">
      <c r="A96" s="81">
        <v>103.62</v>
      </c>
      <c r="B96" s="81">
        <f t="shared" si="1"/>
        <v>1.100233595</v>
      </c>
      <c r="C96" s="82">
        <v>44927.0</v>
      </c>
      <c r="D96" s="81">
        <f>VLOOKUP(C96,table_SP500,6,FALSE)</f>
        <v>4076.6</v>
      </c>
      <c r="E96" s="83">
        <f t="shared" si="2"/>
        <v>1.061752832</v>
      </c>
      <c r="G96" s="84"/>
      <c r="H96" s="4"/>
    </row>
    <row r="97" ht="14.25" customHeight="1">
      <c r="A97" s="81">
        <v>96.92</v>
      </c>
      <c r="B97" s="81">
        <f t="shared" si="1"/>
        <v>0.9353406678</v>
      </c>
      <c r="C97" s="82">
        <v>44958.0</v>
      </c>
      <c r="D97" s="81">
        <f>VLOOKUP(C97,table_SP500,6,FALSE)</f>
        <v>3970.15</v>
      </c>
      <c r="E97" s="83">
        <f t="shared" si="2"/>
        <v>0.9738875534</v>
      </c>
      <c r="G97" s="84"/>
      <c r="H97" s="4"/>
    </row>
    <row r="98" ht="14.25" customHeight="1">
      <c r="A98" s="81">
        <v>99.36</v>
      </c>
      <c r="B98" s="81">
        <f t="shared" si="1"/>
        <v>1.025175402</v>
      </c>
      <c r="C98" s="82">
        <v>44986.0</v>
      </c>
      <c r="D98" s="81">
        <f>VLOOKUP(C98,table_SP500,6,FALSE)</f>
        <v>4109.31</v>
      </c>
      <c r="E98" s="83">
        <f t="shared" si="2"/>
        <v>1.035051572</v>
      </c>
      <c r="G98" s="84"/>
      <c r="H98" s="4"/>
    </row>
    <row r="99" ht="14.25" customHeight="1">
      <c r="A99" s="81">
        <v>109.05</v>
      </c>
      <c r="B99" s="81">
        <f t="shared" si="1"/>
        <v>1.097524155</v>
      </c>
      <c r="C99" s="82">
        <v>45017.0</v>
      </c>
      <c r="D99" s="81">
        <f>VLOOKUP(C99,table_SP500,6,FALSE)</f>
        <v>4169.48</v>
      </c>
      <c r="E99" s="83">
        <f t="shared" si="2"/>
        <v>1.014642361</v>
      </c>
      <c r="G99" s="84"/>
      <c r="H99" s="4"/>
    </row>
    <row r="100" ht="14.25" customHeight="1">
      <c r="A100" s="81">
        <v>93.16</v>
      </c>
      <c r="B100" s="81">
        <f t="shared" si="1"/>
        <v>0.8542870243</v>
      </c>
      <c r="C100" s="82">
        <v>45047.0</v>
      </c>
      <c r="D100" s="81">
        <f>VLOOKUP(C100,table_SP500,6,FALSE)</f>
        <v>4179.83</v>
      </c>
      <c r="E100" s="83">
        <f t="shared" si="2"/>
        <v>1.002482324</v>
      </c>
      <c r="G100" s="84"/>
      <c r="H100" s="4"/>
    </row>
    <row r="101" ht="14.25" customHeight="1">
      <c r="A101" s="81">
        <v>94.99</v>
      </c>
      <c r="B101" s="81">
        <f t="shared" si="1"/>
        <v>1.019643624</v>
      </c>
      <c r="C101" s="82">
        <v>45078.0</v>
      </c>
      <c r="D101" s="81">
        <f>VLOOKUP(C101,table_SP500,6,FALSE)</f>
        <v>4450.38</v>
      </c>
      <c r="E101" s="83">
        <f t="shared" si="2"/>
        <v>1.064727513</v>
      </c>
      <c r="G101" s="84"/>
      <c r="H101" s="4"/>
    </row>
    <row r="102" ht="14.25" customHeight="1">
      <c r="A102" s="81">
        <v>97.4</v>
      </c>
      <c r="B102" s="81">
        <f t="shared" si="1"/>
        <v>1.025371092</v>
      </c>
      <c r="C102" s="82">
        <v>45108.0</v>
      </c>
      <c r="D102" s="81">
        <f>VLOOKUP(C102,table_SP500,6,FALSE)</f>
        <v>4588.96</v>
      </c>
      <c r="E102" s="83">
        <f t="shared" si="2"/>
        <v>1.031138914</v>
      </c>
      <c r="G102" s="84"/>
      <c r="H102" s="4"/>
    </row>
    <row r="103" ht="14.25" customHeight="1">
      <c r="A103" s="81">
        <v>93.44</v>
      </c>
      <c r="B103" s="81">
        <f t="shared" si="1"/>
        <v>0.9593429158</v>
      </c>
      <c r="C103" s="82">
        <v>45139.0</v>
      </c>
      <c r="D103" s="81">
        <f>VLOOKUP(C103,table_SP500,6,FALSE)</f>
        <v>4507.66</v>
      </c>
      <c r="E103" s="83">
        <f t="shared" si="2"/>
        <v>0.9822835675</v>
      </c>
      <c r="G103" s="84"/>
      <c r="H103" s="4"/>
    </row>
    <row r="104" ht="14.25" customHeight="1">
      <c r="A104" s="81">
        <v>87.99</v>
      </c>
      <c r="B104" s="81">
        <f t="shared" si="1"/>
        <v>0.9416738014</v>
      </c>
      <c r="C104" s="82">
        <v>45170.0</v>
      </c>
      <c r="D104" s="81">
        <f>VLOOKUP(C104,table_SP500,6,FALSE)</f>
        <v>4288.05</v>
      </c>
      <c r="E104" s="83">
        <f t="shared" si="2"/>
        <v>0.9512807088</v>
      </c>
      <c r="G104" s="84"/>
      <c r="H104" s="4"/>
    </row>
    <row r="105" ht="14.25" customHeight="1">
      <c r="A105" s="81">
        <v>88.92</v>
      </c>
      <c r="B105" s="81">
        <f t="shared" si="1"/>
        <v>1.010569383</v>
      </c>
      <c r="C105" s="82">
        <v>45200.0</v>
      </c>
      <c r="D105" s="81">
        <f>VLOOKUP(C105,table_SP500,6,FALSE)</f>
        <v>4193.8</v>
      </c>
      <c r="E105" s="83">
        <f t="shared" si="2"/>
        <v>0.9780203123</v>
      </c>
      <c r="G105" s="84"/>
      <c r="H105" s="4"/>
    </row>
    <row r="106" ht="14.25" customHeight="1">
      <c r="A106" s="81">
        <v>95.73</v>
      </c>
      <c r="B106" s="81">
        <f t="shared" si="1"/>
        <v>1.076585695</v>
      </c>
      <c r="C106" s="82">
        <v>45231.0</v>
      </c>
      <c r="D106" s="81">
        <f>VLOOKUP(C106,table_SP500,6,FALSE)</f>
        <v>4567.8</v>
      </c>
      <c r="E106" s="83">
        <f t="shared" si="2"/>
        <v>1.089179265</v>
      </c>
      <c r="G106" s="84"/>
      <c r="H106" s="4"/>
    </row>
    <row r="107" ht="14.25" customHeight="1">
      <c r="A107" s="81">
        <v>93.06</v>
      </c>
      <c r="B107" s="81">
        <f t="shared" si="1"/>
        <v>0.9721090567</v>
      </c>
      <c r="C107" s="82">
        <v>45261.0</v>
      </c>
      <c r="D107" s="81">
        <f>VLOOKUP(C107,table_SP500,6,FALSE)</f>
        <v>4769.83</v>
      </c>
      <c r="E107" s="83">
        <f t="shared" si="2"/>
        <v>1.044229169</v>
      </c>
      <c r="G107" s="84"/>
      <c r="H107" s="4"/>
    </row>
    <row r="108" ht="14.25" customHeight="1">
      <c r="A108" s="81">
        <v>90.18</v>
      </c>
      <c r="B108" s="81">
        <f t="shared" si="1"/>
        <v>0.9690522244</v>
      </c>
      <c r="C108" s="82">
        <v>45292.0</v>
      </c>
      <c r="D108" s="81">
        <f>VLOOKUP(C108,table_SP500,6,FALSE)</f>
        <v>4845.65</v>
      </c>
      <c r="E108" s="83">
        <f t="shared" si="2"/>
        <v>1.015895745</v>
      </c>
      <c r="G108" s="84"/>
      <c r="H108" s="4"/>
    </row>
    <row r="109" ht="14.25" customHeight="1">
      <c r="A109" s="81">
        <v>91.99</v>
      </c>
      <c r="B109" s="81">
        <f t="shared" si="1"/>
        <v>1.020070969</v>
      </c>
      <c r="C109" s="82">
        <v>45323.0</v>
      </c>
      <c r="D109" s="81">
        <f>VLOOKUP(C109,table_SP500,6,FALSE)</f>
        <v>5096.27</v>
      </c>
      <c r="E109" s="83">
        <f t="shared" si="2"/>
        <v>1.051720615</v>
      </c>
      <c r="G109" s="84"/>
      <c r="H109" s="4"/>
    </row>
    <row r="110" ht="14.25" customHeight="1">
      <c r="A110" s="81">
        <v>89.12</v>
      </c>
      <c r="B110" s="81">
        <f t="shared" si="1"/>
        <v>0.9688009566</v>
      </c>
      <c r="C110" s="82">
        <v>45352.0</v>
      </c>
      <c r="D110" s="81">
        <f>VLOOKUP(C110,table_SP500,6,FALSE)</f>
        <v>5254.35</v>
      </c>
      <c r="E110" s="83">
        <f t="shared" si="2"/>
        <v>1.031018765</v>
      </c>
      <c r="G110" s="84"/>
      <c r="H110" s="4"/>
    </row>
    <row r="111" ht="14.25" customHeight="1">
      <c r="A111" s="81">
        <v>86.29</v>
      </c>
      <c r="B111" s="81">
        <f t="shared" si="1"/>
        <v>0.9682450628</v>
      </c>
      <c r="C111" s="82">
        <v>45383.0</v>
      </c>
      <c r="D111" s="81">
        <f>VLOOKUP(C111,table_SP500,6,FALSE)</f>
        <v>5035.69</v>
      </c>
      <c r="E111" s="83">
        <f t="shared" si="2"/>
        <v>0.9583849572</v>
      </c>
      <c r="G111" s="84"/>
      <c r="H111" s="4"/>
    </row>
    <row r="112" ht="14.25" customHeight="1">
      <c r="A112" s="81">
        <v>78.23</v>
      </c>
      <c r="B112" s="81">
        <f t="shared" si="1"/>
        <v>0.9065940433</v>
      </c>
      <c r="C112" s="82">
        <v>45413.0</v>
      </c>
      <c r="D112" s="81">
        <f>VLOOKUP(C112,table_SP500,6,FALSE)</f>
        <v>5277.51</v>
      </c>
      <c r="E112" s="83">
        <f t="shared" si="2"/>
        <v>1.048021224</v>
      </c>
      <c r="G112" s="84"/>
      <c r="H112" s="4"/>
    </row>
    <row r="113" ht="14.25" customHeight="1">
      <c r="A113" s="81">
        <v>76.49</v>
      </c>
      <c r="B113" s="81">
        <f t="shared" si="1"/>
        <v>0.9777578934</v>
      </c>
      <c r="C113" s="82">
        <v>45444.0</v>
      </c>
      <c r="D113" s="81">
        <f>VLOOKUP(C113,table_SP500,6,FALSE)</f>
        <v>5460.48</v>
      </c>
      <c r="E113" s="83">
        <f t="shared" si="2"/>
        <v>1.034669759</v>
      </c>
      <c r="G113" s="84"/>
      <c r="H113" s="4"/>
    </row>
    <row r="114" ht="14.25" customHeight="1">
      <c r="A114" s="81">
        <v>76.59</v>
      </c>
      <c r="B114" s="81">
        <f t="shared" si="1"/>
        <v>1.00130736</v>
      </c>
      <c r="C114" s="82">
        <v>45474.0</v>
      </c>
      <c r="D114" s="81">
        <f>VLOOKUP(C114,table_SP500,6,FALSE)</f>
        <v>5522.3</v>
      </c>
      <c r="E114" s="83">
        <f t="shared" si="2"/>
        <v>1.011321349</v>
      </c>
      <c r="G114" s="84"/>
      <c r="H114" s="4"/>
    </row>
    <row r="115" ht="14.25" customHeight="1">
      <c r="A115" s="81">
        <v>92.92</v>
      </c>
      <c r="B115" s="81">
        <f t="shared" si="1"/>
        <v>1.213213213</v>
      </c>
      <c r="C115" s="82">
        <v>45505.0</v>
      </c>
      <c r="D115" s="81">
        <f>VLOOKUP(C115,table_SP500,6,FALSE)</f>
        <v>5648.4</v>
      </c>
      <c r="E115" s="83">
        <f t="shared" si="2"/>
        <v>1.022834688</v>
      </c>
      <c r="G115" s="84"/>
      <c r="H115" s="4"/>
    </row>
    <row r="116" ht="14.25" customHeight="1">
      <c r="A116" s="81">
        <v>96.37</v>
      </c>
      <c r="B116" s="81">
        <f t="shared" si="1"/>
        <v>1.037128713</v>
      </c>
      <c r="C116" s="82">
        <v>45536.0</v>
      </c>
      <c r="D116" s="81">
        <f>VLOOKUP(C116,table_SP500,6,FALSE)</f>
        <v>5762.48</v>
      </c>
      <c r="E116" s="83">
        <f t="shared" si="2"/>
        <v>1.02019687</v>
      </c>
      <c r="G116" s="84"/>
      <c r="H116" s="4"/>
    </row>
    <row r="117" ht="14.25" customHeight="1">
      <c r="A117" s="81">
        <v>96.58</v>
      </c>
      <c r="B117" s="81">
        <f t="shared" si="1"/>
        <v>1.002179101</v>
      </c>
      <c r="C117" s="82">
        <v>45566.0</v>
      </c>
      <c r="D117" s="81">
        <f>VLOOKUP(C117,table_SP500,6,FALSE)</f>
        <v>5705.45</v>
      </c>
      <c r="E117" s="83">
        <f t="shared" si="2"/>
        <v>0.9901032194</v>
      </c>
      <c r="G117" s="84"/>
      <c r="H117" s="4"/>
    </row>
    <row r="118" ht="14.25" customHeight="1">
      <c r="A118" s="81">
        <v>101.28</v>
      </c>
      <c r="B118" s="81">
        <f t="shared" si="1"/>
        <v>1.04866432</v>
      </c>
      <c r="C118" s="82">
        <v>45597.0</v>
      </c>
      <c r="D118" s="81">
        <f>VLOOKUP(C118,table_SP500,6,FALSE)</f>
        <v>6032.38</v>
      </c>
      <c r="E118" s="83">
        <f t="shared" si="2"/>
        <v>1.057301352</v>
      </c>
      <c r="G118" s="84"/>
      <c r="H118" s="4"/>
    </row>
    <row r="119" ht="14.25" customHeight="1">
      <c r="A119" s="81">
        <v>90.76</v>
      </c>
      <c r="B119" s="81">
        <f t="shared" si="1"/>
        <v>0.8961295419</v>
      </c>
      <c r="C119" s="82">
        <v>45627.0</v>
      </c>
      <c r="D119" s="81">
        <f>VLOOKUP(C119,table_SP500,6,FALSE)</f>
        <v>5881.63</v>
      </c>
      <c r="E119" s="83">
        <f t="shared" si="2"/>
        <v>0.9750098634</v>
      </c>
      <c r="G119" s="84"/>
      <c r="H119" s="4"/>
    </row>
    <row r="120" ht="14.25" customHeight="1">
      <c r="A120" s="81">
        <v>107.1</v>
      </c>
      <c r="B120" s="81">
        <f t="shared" si="1"/>
        <v>1.180035258</v>
      </c>
      <c r="C120" s="82">
        <v>45658.0</v>
      </c>
      <c r="D120" s="81">
        <f>VLOOKUP(C120,table_SP500,6,FALSE)</f>
        <v>6040.53</v>
      </c>
      <c r="E120" s="83">
        <f t="shared" si="2"/>
        <v>1.02701632</v>
      </c>
      <c r="G120" s="84"/>
      <c r="H120" s="4"/>
    </row>
    <row r="121" ht="14.25" customHeight="1">
      <c r="A121" s="81">
        <v>115.18</v>
      </c>
      <c r="B121" s="81">
        <f t="shared" si="1"/>
        <v>1.075443511</v>
      </c>
      <c r="C121" s="82">
        <v>45689.0</v>
      </c>
      <c r="D121" s="81">
        <f>VLOOKUP(C121,table_SP500,6,FALSE)</f>
        <v>5954.5</v>
      </c>
      <c r="E121" s="83">
        <f t="shared" si="2"/>
        <v>0.9857578722</v>
      </c>
      <c r="G121" s="84"/>
      <c r="H121" s="4"/>
    </row>
    <row r="122" ht="14.25" customHeight="1">
      <c r="E122" s="89"/>
      <c r="G122" s="84"/>
      <c r="H122" s="4"/>
    </row>
    <row r="123" ht="14.25" customHeight="1">
      <c r="E123" s="89"/>
      <c r="G123" s="84"/>
      <c r="H123" s="4"/>
    </row>
    <row r="124" ht="14.25" customHeight="1">
      <c r="E124" s="89"/>
      <c r="G124" s="84"/>
      <c r="H124" s="4"/>
    </row>
    <row r="125" ht="14.25" customHeight="1">
      <c r="E125" s="89"/>
      <c r="G125" s="84"/>
      <c r="H125" s="4"/>
    </row>
    <row r="126" ht="14.25" customHeight="1">
      <c r="E126" s="89"/>
      <c r="G126" s="84"/>
      <c r="H126" s="4"/>
    </row>
    <row r="127" ht="14.25" customHeight="1">
      <c r="E127" s="89"/>
      <c r="G127" s="84"/>
      <c r="H127" s="4"/>
    </row>
    <row r="128" ht="14.25" customHeight="1">
      <c r="E128" s="89"/>
      <c r="G128" s="84"/>
      <c r="H128" s="4"/>
    </row>
    <row r="129" ht="14.25" customHeight="1">
      <c r="E129" s="89"/>
      <c r="G129" s="84"/>
      <c r="H129" s="4"/>
    </row>
    <row r="130" ht="14.25" customHeight="1">
      <c r="E130" s="89"/>
      <c r="G130" s="84"/>
      <c r="H130" s="4"/>
    </row>
    <row r="131" ht="14.25" customHeight="1">
      <c r="E131" s="89"/>
      <c r="G131" s="84"/>
      <c r="H131" s="4"/>
    </row>
    <row r="132" ht="14.25" customHeight="1">
      <c r="E132" s="89"/>
      <c r="G132" s="84"/>
      <c r="H132" s="4"/>
    </row>
    <row r="133" ht="14.25" customHeight="1">
      <c r="E133" s="89"/>
      <c r="G133" s="84"/>
      <c r="H133" s="4"/>
    </row>
    <row r="134" ht="14.25" customHeight="1">
      <c r="E134" s="89"/>
      <c r="G134" s="84"/>
      <c r="H134" s="4"/>
    </row>
    <row r="135" ht="14.25" customHeight="1">
      <c r="E135" s="89"/>
      <c r="G135" s="84"/>
      <c r="H135" s="4"/>
    </row>
    <row r="136" ht="14.25" customHeight="1">
      <c r="E136" s="89"/>
      <c r="G136" s="84"/>
      <c r="H136" s="4"/>
    </row>
    <row r="137" ht="14.25" customHeight="1">
      <c r="E137" s="89"/>
      <c r="G137" s="84"/>
      <c r="H137" s="4"/>
    </row>
    <row r="138" ht="14.25" customHeight="1">
      <c r="E138" s="89"/>
      <c r="G138" s="84"/>
      <c r="H138" s="4"/>
    </row>
    <row r="139" ht="14.25" customHeight="1">
      <c r="E139" s="89"/>
      <c r="G139" s="84"/>
      <c r="H139" s="4"/>
    </row>
    <row r="140" ht="14.25" customHeight="1">
      <c r="E140" s="89"/>
      <c r="G140" s="84"/>
      <c r="H140" s="4"/>
    </row>
    <row r="141" ht="14.25" customHeight="1">
      <c r="E141" s="89"/>
      <c r="G141" s="84"/>
      <c r="H141" s="4"/>
    </row>
    <row r="142" ht="14.25" customHeight="1">
      <c r="E142" s="89"/>
      <c r="G142" s="84"/>
      <c r="H142" s="4"/>
    </row>
    <row r="143" ht="14.25" customHeight="1">
      <c r="E143" s="89"/>
      <c r="G143" s="84"/>
      <c r="H143" s="4"/>
    </row>
    <row r="144" ht="14.25" customHeight="1">
      <c r="E144" s="89"/>
      <c r="G144" s="84"/>
      <c r="H144" s="4"/>
    </row>
    <row r="145" ht="14.25" customHeight="1">
      <c r="E145" s="89"/>
      <c r="G145" s="84"/>
      <c r="H145" s="4"/>
    </row>
    <row r="146" ht="14.25" customHeight="1">
      <c r="E146" s="89"/>
      <c r="G146" s="84"/>
      <c r="H146" s="4"/>
    </row>
    <row r="147" ht="14.25" customHeight="1">
      <c r="E147" s="89"/>
      <c r="G147" s="84"/>
      <c r="H147" s="4"/>
    </row>
    <row r="148" ht="14.25" customHeight="1">
      <c r="E148" s="89"/>
      <c r="G148" s="84"/>
      <c r="H148" s="4"/>
    </row>
    <row r="149" ht="14.25" customHeight="1">
      <c r="E149" s="89"/>
      <c r="G149" s="84"/>
      <c r="H149" s="4"/>
    </row>
    <row r="150" ht="14.25" customHeight="1">
      <c r="E150" s="89"/>
      <c r="G150" s="84"/>
      <c r="H150" s="4"/>
    </row>
    <row r="151" ht="14.25" customHeight="1">
      <c r="E151" s="89"/>
      <c r="G151" s="84"/>
      <c r="H151" s="4"/>
    </row>
    <row r="152" ht="14.25" customHeight="1">
      <c r="E152" s="89"/>
      <c r="G152" s="84"/>
      <c r="H152" s="4"/>
    </row>
    <row r="153" ht="14.25" customHeight="1">
      <c r="E153" s="89"/>
      <c r="G153" s="84"/>
      <c r="H153" s="4"/>
    </row>
    <row r="154" ht="14.25" customHeight="1">
      <c r="E154" s="89"/>
      <c r="G154" s="84"/>
      <c r="H154" s="4"/>
    </row>
    <row r="155" ht="14.25" customHeight="1">
      <c r="E155" s="89"/>
      <c r="G155" s="84"/>
      <c r="H155" s="4"/>
    </row>
    <row r="156" ht="14.25" customHeight="1">
      <c r="E156" s="89"/>
      <c r="G156" s="84"/>
      <c r="H156" s="4"/>
    </row>
    <row r="157" ht="14.25" customHeight="1">
      <c r="E157" s="89"/>
      <c r="G157" s="84"/>
      <c r="H157" s="4"/>
    </row>
    <row r="158" ht="14.25" customHeight="1">
      <c r="E158" s="89"/>
      <c r="G158" s="84"/>
      <c r="H158" s="4"/>
    </row>
    <row r="159" ht="14.25" customHeight="1">
      <c r="E159" s="89"/>
      <c r="G159" s="84"/>
      <c r="H159" s="4"/>
    </row>
    <row r="160" ht="14.25" customHeight="1">
      <c r="E160" s="89"/>
      <c r="G160" s="84"/>
      <c r="H160" s="4"/>
    </row>
    <row r="161" ht="14.25" customHeight="1">
      <c r="E161" s="89"/>
      <c r="G161" s="84"/>
      <c r="H161" s="4"/>
    </row>
    <row r="162" ht="14.25" customHeight="1">
      <c r="E162" s="89"/>
      <c r="G162" s="84"/>
      <c r="H162" s="4"/>
    </row>
    <row r="163" ht="14.25" customHeight="1">
      <c r="E163" s="89"/>
      <c r="G163" s="84"/>
      <c r="H163" s="4"/>
    </row>
    <row r="164" ht="14.25" customHeight="1">
      <c r="E164" s="89"/>
      <c r="G164" s="84"/>
      <c r="H164" s="4"/>
    </row>
    <row r="165" ht="14.25" customHeight="1">
      <c r="E165" s="89"/>
      <c r="G165" s="84"/>
      <c r="H165" s="4"/>
    </row>
    <row r="166" ht="14.25" customHeight="1">
      <c r="E166" s="89"/>
      <c r="G166" s="84"/>
      <c r="H166" s="4"/>
    </row>
    <row r="167" ht="14.25" customHeight="1">
      <c r="E167" s="89"/>
      <c r="G167" s="84"/>
      <c r="H167" s="4"/>
    </row>
    <row r="168" ht="14.25" customHeight="1">
      <c r="E168" s="89"/>
      <c r="G168" s="84"/>
      <c r="H168" s="4"/>
    </row>
    <row r="169" ht="14.25" customHeight="1">
      <c r="E169" s="89"/>
      <c r="G169" s="84"/>
      <c r="H169" s="4"/>
    </row>
    <row r="170" ht="14.25" customHeight="1">
      <c r="E170" s="89"/>
      <c r="G170" s="84"/>
      <c r="H170" s="4"/>
    </row>
    <row r="171" ht="14.25" customHeight="1">
      <c r="E171" s="89"/>
      <c r="G171" s="84"/>
      <c r="H171" s="4"/>
    </row>
    <row r="172" ht="14.25" customHeight="1">
      <c r="E172" s="89"/>
      <c r="G172" s="84"/>
      <c r="H172" s="4"/>
    </row>
    <row r="173" ht="14.25" customHeight="1">
      <c r="E173" s="89"/>
      <c r="G173" s="84"/>
      <c r="H173" s="4"/>
    </row>
    <row r="174" ht="14.25" customHeight="1">
      <c r="E174" s="89"/>
      <c r="G174" s="84"/>
      <c r="H174" s="4"/>
    </row>
    <row r="175" ht="14.25" customHeight="1">
      <c r="E175" s="89"/>
      <c r="G175" s="84"/>
      <c r="H175" s="4"/>
    </row>
    <row r="176" ht="14.25" customHeight="1">
      <c r="E176" s="89"/>
      <c r="G176" s="84"/>
      <c r="H176" s="4"/>
    </row>
    <row r="177" ht="14.25" customHeight="1">
      <c r="E177" s="89"/>
      <c r="G177" s="84"/>
      <c r="H177" s="4"/>
    </row>
    <row r="178" ht="14.25" customHeight="1">
      <c r="E178" s="89"/>
      <c r="G178" s="84"/>
      <c r="H178" s="4"/>
    </row>
    <row r="179" ht="14.25" customHeight="1">
      <c r="E179" s="89"/>
      <c r="G179" s="84"/>
      <c r="H179" s="4"/>
    </row>
    <row r="180" ht="14.25" customHeight="1">
      <c r="E180" s="89"/>
      <c r="G180" s="84"/>
      <c r="H180" s="4"/>
    </row>
    <row r="181" ht="14.25" customHeight="1">
      <c r="E181" s="89"/>
      <c r="G181" s="84"/>
      <c r="H181" s="4"/>
    </row>
    <row r="182" ht="14.25" customHeight="1">
      <c r="E182" s="89"/>
      <c r="G182" s="84"/>
      <c r="H182" s="4"/>
    </row>
    <row r="183" ht="14.25" customHeight="1">
      <c r="E183" s="89"/>
      <c r="G183" s="84"/>
      <c r="H183" s="4"/>
    </row>
    <row r="184" ht="14.25" customHeight="1">
      <c r="E184" s="89"/>
      <c r="G184" s="84"/>
      <c r="H184" s="4"/>
    </row>
    <row r="185" ht="14.25" customHeight="1">
      <c r="E185" s="89"/>
      <c r="G185" s="84"/>
      <c r="H185" s="4"/>
    </row>
    <row r="186" ht="14.25" customHeight="1">
      <c r="E186" s="89"/>
      <c r="G186" s="84"/>
      <c r="H186" s="4"/>
    </row>
    <row r="187" ht="14.25" customHeight="1">
      <c r="E187" s="89"/>
      <c r="G187" s="84"/>
      <c r="H187" s="4"/>
    </row>
    <row r="188" ht="14.25" customHeight="1">
      <c r="E188" s="89"/>
      <c r="G188" s="84"/>
      <c r="H188" s="4"/>
    </row>
    <row r="189" ht="14.25" customHeight="1">
      <c r="E189" s="89"/>
      <c r="G189" s="84"/>
      <c r="H189" s="4"/>
    </row>
    <row r="190" ht="14.25" customHeight="1">
      <c r="E190" s="89"/>
      <c r="G190" s="84"/>
      <c r="H190" s="4"/>
    </row>
    <row r="191" ht="14.25" customHeight="1">
      <c r="E191" s="89"/>
      <c r="G191" s="84"/>
      <c r="H191" s="4"/>
    </row>
    <row r="192" ht="14.25" customHeight="1">
      <c r="E192" s="89"/>
      <c r="G192" s="84"/>
      <c r="H192" s="4"/>
    </row>
    <row r="193" ht="14.25" customHeight="1">
      <c r="E193" s="89"/>
      <c r="G193" s="84"/>
      <c r="H193" s="4"/>
    </row>
    <row r="194" ht="14.25" customHeight="1">
      <c r="E194" s="89"/>
      <c r="G194" s="84"/>
      <c r="H194" s="4"/>
    </row>
    <row r="195" ht="14.25" customHeight="1">
      <c r="E195" s="89"/>
      <c r="G195" s="84"/>
      <c r="H195" s="4"/>
    </row>
    <row r="196" ht="14.25" customHeight="1">
      <c r="E196" s="89"/>
      <c r="G196" s="84"/>
      <c r="H196" s="4"/>
    </row>
    <row r="197" ht="14.25" customHeight="1">
      <c r="E197" s="89"/>
      <c r="G197" s="84"/>
      <c r="H197" s="4"/>
    </row>
    <row r="198" ht="14.25" customHeight="1">
      <c r="E198" s="89"/>
      <c r="G198" s="84"/>
      <c r="H198" s="4"/>
    </row>
    <row r="199" ht="14.25" customHeight="1">
      <c r="E199" s="89"/>
      <c r="G199" s="84"/>
      <c r="H199" s="4"/>
    </row>
    <row r="200" ht="14.25" customHeight="1">
      <c r="E200" s="89"/>
      <c r="G200" s="84"/>
      <c r="H200" s="4"/>
    </row>
    <row r="201" ht="14.25" customHeight="1">
      <c r="E201" s="89"/>
      <c r="G201" s="84"/>
      <c r="H201" s="4"/>
    </row>
    <row r="202" ht="14.25" customHeight="1">
      <c r="E202" s="89"/>
      <c r="G202" s="84"/>
      <c r="H202" s="4"/>
    </row>
    <row r="203" ht="14.25" customHeight="1">
      <c r="E203" s="89"/>
      <c r="G203" s="84"/>
      <c r="H203" s="4"/>
    </row>
    <row r="204" ht="14.25" customHeight="1">
      <c r="E204" s="89"/>
      <c r="G204" s="84"/>
      <c r="H204" s="4"/>
    </row>
    <row r="205" ht="14.25" customHeight="1">
      <c r="E205" s="89"/>
      <c r="G205" s="84"/>
      <c r="H205" s="4"/>
    </row>
    <row r="206" ht="14.25" customHeight="1">
      <c r="E206" s="89"/>
      <c r="G206" s="84"/>
      <c r="H206" s="4"/>
    </row>
    <row r="207" ht="14.25" customHeight="1">
      <c r="E207" s="89"/>
      <c r="G207" s="84"/>
      <c r="H207" s="4"/>
    </row>
    <row r="208" ht="14.25" customHeight="1">
      <c r="E208" s="89"/>
      <c r="G208" s="84"/>
      <c r="H208" s="4"/>
    </row>
    <row r="209" ht="14.25" customHeight="1">
      <c r="E209" s="89"/>
      <c r="G209" s="84"/>
      <c r="H209" s="4"/>
    </row>
    <row r="210" ht="14.25" customHeight="1">
      <c r="E210" s="89"/>
      <c r="G210" s="84"/>
      <c r="H210" s="4"/>
    </row>
    <row r="211" ht="14.25" customHeight="1">
      <c r="E211" s="89"/>
      <c r="G211" s="84"/>
      <c r="H211" s="4"/>
    </row>
    <row r="212" ht="14.25" customHeight="1">
      <c r="E212" s="89"/>
      <c r="G212" s="84"/>
      <c r="H212" s="4"/>
    </row>
    <row r="213" ht="14.25" customHeight="1">
      <c r="E213" s="89"/>
      <c r="G213" s="84"/>
      <c r="H213" s="4"/>
    </row>
    <row r="214" ht="14.25" customHeight="1">
      <c r="E214" s="89"/>
      <c r="G214" s="84"/>
      <c r="H214" s="4"/>
    </row>
    <row r="215" ht="14.25" customHeight="1">
      <c r="E215" s="89"/>
      <c r="G215" s="84"/>
      <c r="H215" s="4"/>
    </row>
    <row r="216" ht="14.25" customHeight="1">
      <c r="E216" s="89"/>
      <c r="G216" s="84"/>
      <c r="H216" s="4"/>
    </row>
    <row r="217" ht="14.25" customHeight="1">
      <c r="E217" s="89"/>
      <c r="G217" s="84"/>
      <c r="H217" s="4"/>
    </row>
    <row r="218" ht="14.25" customHeight="1">
      <c r="E218" s="89"/>
      <c r="G218" s="84"/>
      <c r="H218" s="4"/>
    </row>
    <row r="219" ht="14.25" customHeight="1">
      <c r="E219" s="89"/>
      <c r="G219" s="84"/>
      <c r="H219" s="4"/>
    </row>
    <row r="220" ht="14.25" customHeight="1">
      <c r="E220" s="89"/>
      <c r="G220" s="84"/>
      <c r="H220" s="4"/>
    </row>
    <row r="221" ht="14.25" customHeight="1">
      <c r="E221" s="89"/>
      <c r="G221" s="84"/>
      <c r="H221" s="4"/>
    </row>
    <row r="222" ht="14.25" customHeight="1">
      <c r="E222" s="89"/>
      <c r="G222" s="84"/>
      <c r="H222" s="4"/>
    </row>
    <row r="223" ht="14.25" customHeight="1">
      <c r="E223" s="89"/>
      <c r="G223" s="84"/>
      <c r="H223" s="4"/>
    </row>
    <row r="224" ht="14.25" customHeight="1">
      <c r="E224" s="89"/>
      <c r="G224" s="84"/>
      <c r="H224" s="4"/>
    </row>
    <row r="225" ht="14.25" customHeight="1">
      <c r="E225" s="89"/>
      <c r="G225" s="84"/>
      <c r="H225" s="4"/>
    </row>
    <row r="226" ht="14.25" customHeight="1">
      <c r="E226" s="89"/>
      <c r="G226" s="84"/>
      <c r="H226" s="4"/>
    </row>
    <row r="227" ht="14.25" customHeight="1">
      <c r="E227" s="89"/>
      <c r="G227" s="84"/>
      <c r="H227" s="4"/>
    </row>
    <row r="228" ht="14.25" customHeight="1">
      <c r="E228" s="89"/>
      <c r="G228" s="84"/>
      <c r="H228" s="4"/>
    </row>
    <row r="229" ht="14.25" customHeight="1">
      <c r="E229" s="89"/>
      <c r="G229" s="84"/>
      <c r="H229" s="4"/>
    </row>
    <row r="230" ht="14.25" customHeight="1">
      <c r="E230" s="89"/>
      <c r="G230" s="84"/>
      <c r="H230" s="4"/>
    </row>
    <row r="231" ht="14.25" customHeight="1">
      <c r="E231" s="89"/>
      <c r="G231" s="84"/>
      <c r="H231" s="4"/>
    </row>
    <row r="232" ht="14.25" customHeight="1">
      <c r="E232" s="89"/>
      <c r="G232" s="84"/>
      <c r="H232" s="4"/>
    </row>
    <row r="233" ht="14.25" customHeight="1">
      <c r="E233" s="89"/>
      <c r="G233" s="84"/>
      <c r="H233" s="4"/>
    </row>
    <row r="234" ht="14.25" customHeight="1">
      <c r="E234" s="89"/>
      <c r="G234" s="84"/>
      <c r="H234" s="4"/>
    </row>
    <row r="235" ht="14.25" customHeight="1">
      <c r="E235" s="89"/>
      <c r="G235" s="84"/>
      <c r="H235" s="4"/>
    </row>
    <row r="236" ht="14.25" customHeight="1">
      <c r="E236" s="89"/>
      <c r="G236" s="84"/>
      <c r="H236" s="4"/>
    </row>
    <row r="237" ht="14.25" customHeight="1">
      <c r="E237" s="89"/>
      <c r="G237" s="84"/>
      <c r="H237" s="4"/>
    </row>
    <row r="238" ht="14.25" customHeight="1">
      <c r="E238" s="89"/>
      <c r="G238" s="84"/>
      <c r="H238" s="4"/>
    </row>
    <row r="239" ht="14.25" customHeight="1">
      <c r="E239" s="89"/>
      <c r="G239" s="84"/>
      <c r="H239" s="4"/>
    </row>
    <row r="240" ht="14.25" customHeight="1">
      <c r="E240" s="89"/>
      <c r="G240" s="84"/>
      <c r="H240" s="4"/>
    </row>
    <row r="241" ht="14.25" customHeight="1">
      <c r="E241" s="89"/>
      <c r="G241" s="84"/>
      <c r="H241" s="4"/>
    </row>
    <row r="242" ht="14.25" customHeight="1">
      <c r="E242" s="89"/>
      <c r="G242" s="84"/>
      <c r="H242" s="4"/>
    </row>
    <row r="243" ht="14.25" customHeight="1">
      <c r="E243" s="89"/>
      <c r="G243" s="84"/>
      <c r="H243" s="4"/>
    </row>
    <row r="244" ht="14.25" customHeight="1">
      <c r="E244" s="89"/>
      <c r="G244" s="84"/>
      <c r="H244" s="4"/>
    </row>
    <row r="245" ht="14.25" customHeight="1">
      <c r="E245" s="89"/>
      <c r="G245" s="84"/>
      <c r="H245" s="4"/>
    </row>
    <row r="246" ht="14.25" customHeight="1">
      <c r="E246" s="89"/>
      <c r="G246" s="84"/>
      <c r="H246" s="4"/>
    </row>
    <row r="247" ht="14.25" customHeight="1">
      <c r="E247" s="89"/>
      <c r="G247" s="84"/>
      <c r="H247" s="4"/>
    </row>
    <row r="248" ht="14.25" customHeight="1">
      <c r="E248" s="89"/>
      <c r="G248" s="84"/>
      <c r="H248" s="4"/>
    </row>
    <row r="249" ht="14.25" customHeight="1">
      <c r="E249" s="89"/>
      <c r="G249" s="84"/>
      <c r="H249" s="4"/>
    </row>
    <row r="250" ht="14.25" customHeight="1">
      <c r="E250" s="89"/>
      <c r="G250" s="84"/>
      <c r="H250" s="4"/>
    </row>
    <row r="251" ht="14.25" customHeight="1">
      <c r="E251" s="89"/>
      <c r="G251" s="84"/>
      <c r="H251" s="4"/>
    </row>
    <row r="252" ht="14.25" customHeight="1">
      <c r="E252" s="89"/>
      <c r="G252" s="84"/>
      <c r="H252" s="4"/>
    </row>
    <row r="253" ht="14.25" customHeight="1">
      <c r="E253" s="89"/>
      <c r="G253" s="84"/>
      <c r="H253" s="4"/>
    </row>
    <row r="254" ht="14.25" customHeight="1">
      <c r="E254" s="89"/>
      <c r="G254" s="84"/>
      <c r="H254" s="4"/>
    </row>
    <row r="255" ht="14.25" customHeight="1">
      <c r="E255" s="89"/>
      <c r="G255" s="84"/>
      <c r="H255" s="4"/>
    </row>
    <row r="256" ht="14.25" customHeight="1">
      <c r="E256" s="89"/>
      <c r="G256" s="84"/>
      <c r="H256" s="4"/>
    </row>
    <row r="257" ht="14.25" customHeight="1">
      <c r="E257" s="89"/>
      <c r="G257" s="84"/>
      <c r="H257" s="4"/>
    </row>
    <row r="258" ht="14.25" customHeight="1">
      <c r="E258" s="89"/>
      <c r="G258" s="84"/>
      <c r="H258" s="4"/>
    </row>
    <row r="259" ht="14.25" customHeight="1">
      <c r="E259" s="89"/>
      <c r="G259" s="84"/>
      <c r="H259" s="4"/>
    </row>
    <row r="260" ht="14.25" customHeight="1">
      <c r="E260" s="89"/>
      <c r="G260" s="84"/>
      <c r="H260" s="4"/>
    </row>
    <row r="261" ht="14.25" customHeight="1">
      <c r="E261" s="89"/>
      <c r="G261" s="84"/>
      <c r="H261" s="4"/>
    </row>
    <row r="262" ht="14.25" customHeight="1">
      <c r="E262" s="89"/>
      <c r="G262" s="84"/>
      <c r="H262" s="4"/>
    </row>
    <row r="263" ht="14.25" customHeight="1">
      <c r="E263" s="89"/>
      <c r="G263" s="84"/>
      <c r="H263" s="4"/>
    </row>
    <row r="264" ht="14.25" customHeight="1">
      <c r="E264" s="89"/>
      <c r="G264" s="84"/>
      <c r="H264" s="4"/>
    </row>
    <row r="265" ht="14.25" customHeight="1">
      <c r="E265" s="89"/>
      <c r="G265" s="84"/>
      <c r="H265" s="4"/>
    </row>
    <row r="266" ht="14.25" customHeight="1">
      <c r="E266" s="89"/>
      <c r="G266" s="84"/>
      <c r="H266" s="4"/>
    </row>
    <row r="267" ht="14.25" customHeight="1">
      <c r="E267" s="89"/>
      <c r="G267" s="84"/>
      <c r="H267" s="4"/>
    </row>
    <row r="268" ht="14.25" customHeight="1">
      <c r="E268" s="89"/>
      <c r="G268" s="84"/>
      <c r="H268" s="4"/>
    </row>
    <row r="269" ht="14.25" customHeight="1">
      <c r="E269" s="89"/>
      <c r="G269" s="84"/>
      <c r="H269" s="4"/>
    </row>
    <row r="270" ht="14.25" customHeight="1">
      <c r="E270" s="89"/>
      <c r="G270" s="84"/>
      <c r="H270" s="4"/>
    </row>
    <row r="271" ht="14.25" customHeight="1">
      <c r="E271" s="89"/>
      <c r="G271" s="84"/>
      <c r="H271" s="4"/>
    </row>
    <row r="272" ht="14.25" customHeight="1">
      <c r="E272" s="89"/>
      <c r="G272" s="84"/>
      <c r="H272" s="4"/>
    </row>
    <row r="273" ht="14.25" customHeight="1">
      <c r="E273" s="89"/>
      <c r="G273" s="84"/>
      <c r="H273" s="4"/>
    </row>
    <row r="274" ht="14.25" customHeight="1">
      <c r="E274" s="89"/>
      <c r="G274" s="84"/>
      <c r="H274" s="4"/>
    </row>
    <row r="275" ht="14.25" customHeight="1">
      <c r="E275" s="89"/>
      <c r="G275" s="84"/>
      <c r="H275" s="4"/>
    </row>
    <row r="276" ht="14.25" customHeight="1">
      <c r="E276" s="89"/>
      <c r="G276" s="84"/>
      <c r="H276" s="4"/>
    </row>
    <row r="277" ht="14.25" customHeight="1">
      <c r="E277" s="89"/>
      <c r="G277" s="84"/>
      <c r="H277" s="4"/>
    </row>
    <row r="278" ht="14.25" customHeight="1">
      <c r="E278" s="89"/>
      <c r="G278" s="84"/>
      <c r="H278" s="4"/>
    </row>
    <row r="279" ht="14.25" customHeight="1">
      <c r="E279" s="89"/>
      <c r="G279" s="84"/>
      <c r="H279" s="4"/>
    </row>
    <row r="280" ht="14.25" customHeight="1">
      <c r="E280" s="89"/>
      <c r="G280" s="84"/>
      <c r="H280" s="4"/>
    </row>
    <row r="281" ht="14.25" customHeight="1">
      <c r="E281" s="89"/>
      <c r="G281" s="84"/>
      <c r="H281" s="4"/>
    </row>
    <row r="282" ht="14.25" customHeight="1">
      <c r="E282" s="89"/>
      <c r="G282" s="84"/>
      <c r="H282" s="4"/>
    </row>
    <row r="283" ht="14.25" customHeight="1">
      <c r="E283" s="89"/>
      <c r="G283" s="84"/>
      <c r="H283" s="4"/>
    </row>
    <row r="284" ht="14.25" customHeight="1">
      <c r="E284" s="89"/>
      <c r="G284" s="84"/>
      <c r="H284" s="4"/>
    </row>
    <row r="285" ht="14.25" customHeight="1">
      <c r="E285" s="89"/>
      <c r="G285" s="84"/>
      <c r="H285" s="4"/>
    </row>
    <row r="286" ht="14.25" customHeight="1">
      <c r="E286" s="89"/>
      <c r="G286" s="84"/>
      <c r="H286" s="4"/>
    </row>
    <row r="287" ht="14.25" customHeight="1">
      <c r="E287" s="89"/>
      <c r="G287" s="84"/>
      <c r="H287" s="4"/>
    </row>
    <row r="288" ht="14.25" customHeight="1">
      <c r="E288" s="89"/>
      <c r="G288" s="84"/>
      <c r="H288" s="4"/>
    </row>
    <row r="289" ht="14.25" customHeight="1">
      <c r="E289" s="89"/>
      <c r="G289" s="84"/>
      <c r="H289" s="4"/>
    </row>
    <row r="290" ht="14.25" customHeight="1">
      <c r="E290" s="89"/>
      <c r="G290" s="84"/>
      <c r="H290" s="4"/>
    </row>
    <row r="291" ht="14.25" customHeight="1">
      <c r="E291" s="89"/>
      <c r="G291" s="84"/>
      <c r="H291" s="4"/>
    </row>
    <row r="292" ht="14.25" customHeight="1">
      <c r="E292" s="89"/>
      <c r="G292" s="84"/>
      <c r="H292" s="4"/>
    </row>
    <row r="293" ht="14.25" customHeight="1">
      <c r="E293" s="89"/>
      <c r="G293" s="84"/>
      <c r="H293" s="4"/>
    </row>
    <row r="294" ht="14.25" customHeight="1">
      <c r="E294" s="89"/>
      <c r="G294" s="84"/>
      <c r="H294" s="4"/>
    </row>
    <row r="295" ht="14.25" customHeight="1">
      <c r="E295" s="89"/>
      <c r="G295" s="84"/>
      <c r="H295" s="4"/>
    </row>
    <row r="296" ht="14.25" customHeight="1">
      <c r="E296" s="89"/>
      <c r="G296" s="84"/>
      <c r="H296" s="4"/>
    </row>
    <row r="297" ht="14.25" customHeight="1">
      <c r="E297" s="89"/>
      <c r="G297" s="84"/>
      <c r="H297" s="4"/>
    </row>
    <row r="298" ht="14.25" customHeight="1">
      <c r="E298" s="89"/>
      <c r="G298" s="84"/>
      <c r="H298" s="4"/>
    </row>
    <row r="299" ht="14.25" customHeight="1">
      <c r="E299" s="89"/>
      <c r="G299" s="84"/>
      <c r="H299" s="4"/>
    </row>
    <row r="300" ht="14.25" customHeight="1">
      <c r="E300" s="89"/>
      <c r="G300" s="84"/>
      <c r="H300" s="4"/>
    </row>
    <row r="301" ht="14.25" customHeight="1">
      <c r="E301" s="89"/>
      <c r="G301" s="84"/>
      <c r="H301" s="4"/>
    </row>
    <row r="302" ht="14.25" customHeight="1">
      <c r="E302" s="89"/>
      <c r="G302" s="84"/>
      <c r="H302" s="4"/>
    </row>
    <row r="303" ht="14.25" customHeight="1">
      <c r="E303" s="89"/>
      <c r="G303" s="84"/>
      <c r="H303" s="4"/>
    </row>
    <row r="304" ht="14.25" customHeight="1">
      <c r="E304" s="89"/>
      <c r="G304" s="84"/>
      <c r="H304" s="4"/>
    </row>
    <row r="305" ht="14.25" customHeight="1">
      <c r="E305" s="89"/>
      <c r="G305" s="84"/>
      <c r="H305" s="4"/>
    </row>
    <row r="306" ht="14.25" customHeight="1">
      <c r="E306" s="89"/>
      <c r="G306" s="84"/>
      <c r="H306" s="4"/>
    </row>
    <row r="307" ht="14.25" customHeight="1">
      <c r="E307" s="89"/>
      <c r="G307" s="84"/>
      <c r="H307" s="4"/>
    </row>
    <row r="308" ht="14.25" customHeight="1">
      <c r="E308" s="89"/>
      <c r="G308" s="84"/>
      <c r="H308" s="4"/>
    </row>
    <row r="309" ht="14.25" customHeight="1">
      <c r="E309" s="89"/>
      <c r="G309" s="84"/>
      <c r="H309" s="4"/>
    </row>
    <row r="310" ht="14.25" customHeight="1">
      <c r="E310" s="89"/>
      <c r="G310" s="84"/>
      <c r="H310" s="4"/>
    </row>
    <row r="311" ht="14.25" customHeight="1">
      <c r="E311" s="89"/>
      <c r="G311" s="84"/>
      <c r="H311" s="4"/>
    </row>
    <row r="312" ht="14.25" customHeight="1">
      <c r="E312" s="89"/>
      <c r="G312" s="84"/>
      <c r="H312" s="4"/>
    </row>
    <row r="313" ht="14.25" customHeight="1">
      <c r="E313" s="89"/>
      <c r="G313" s="84"/>
      <c r="H313" s="4"/>
    </row>
    <row r="314" ht="14.25" customHeight="1">
      <c r="E314" s="89"/>
      <c r="G314" s="84"/>
      <c r="H314" s="4"/>
    </row>
    <row r="315" ht="14.25" customHeight="1">
      <c r="E315" s="89"/>
      <c r="G315" s="84"/>
      <c r="H315" s="4"/>
    </row>
    <row r="316" ht="14.25" customHeight="1">
      <c r="E316" s="89"/>
      <c r="G316" s="84"/>
      <c r="H316" s="4"/>
    </row>
    <row r="317" ht="14.25" customHeight="1">
      <c r="E317" s="89"/>
      <c r="G317" s="84"/>
      <c r="H317" s="4"/>
    </row>
    <row r="318" ht="14.25" customHeight="1">
      <c r="E318" s="89"/>
      <c r="G318" s="84"/>
      <c r="H318" s="4"/>
    </row>
    <row r="319" ht="14.25" customHeight="1">
      <c r="E319" s="89"/>
      <c r="G319" s="84"/>
      <c r="H319" s="4"/>
    </row>
    <row r="320" ht="14.25" customHeight="1">
      <c r="E320" s="89"/>
      <c r="G320" s="84"/>
      <c r="H320" s="4"/>
    </row>
    <row r="321" ht="14.25" customHeight="1">
      <c r="E321" s="89"/>
      <c r="G321" s="84"/>
      <c r="H321" s="4"/>
    </row>
    <row r="322" ht="14.25" customHeight="1">
      <c r="E322" s="89"/>
      <c r="G322" s="84"/>
      <c r="H322" s="4"/>
    </row>
    <row r="323" ht="14.25" customHeight="1">
      <c r="E323" s="89"/>
      <c r="G323" s="84"/>
      <c r="H323" s="4"/>
    </row>
    <row r="324" ht="14.25" customHeight="1">
      <c r="E324" s="89"/>
      <c r="G324" s="84"/>
      <c r="H324" s="4"/>
    </row>
    <row r="325" ht="14.25" customHeight="1">
      <c r="E325" s="89"/>
      <c r="G325" s="84"/>
      <c r="H325" s="4"/>
    </row>
    <row r="326" ht="14.25" customHeight="1">
      <c r="E326" s="89"/>
      <c r="G326" s="84"/>
      <c r="H326" s="4"/>
    </row>
    <row r="327" ht="14.25" customHeight="1">
      <c r="E327" s="89"/>
      <c r="G327" s="84"/>
      <c r="H327" s="4"/>
    </row>
    <row r="328" ht="14.25" customHeight="1">
      <c r="E328" s="89"/>
      <c r="G328" s="84"/>
      <c r="H328" s="4"/>
    </row>
    <row r="329" ht="14.25" customHeight="1">
      <c r="E329" s="89"/>
      <c r="G329" s="84"/>
      <c r="H329" s="4"/>
    </row>
    <row r="330" ht="14.25" customHeight="1">
      <c r="E330" s="89"/>
      <c r="G330" s="84"/>
      <c r="H330" s="4"/>
    </row>
    <row r="331" ht="14.25" customHeight="1">
      <c r="E331" s="89"/>
      <c r="G331" s="84"/>
      <c r="H331" s="4"/>
    </row>
    <row r="332" ht="14.25" customHeight="1">
      <c r="E332" s="89"/>
      <c r="G332" s="84"/>
      <c r="H332" s="4"/>
    </row>
    <row r="333" ht="14.25" customHeight="1">
      <c r="E333" s="89"/>
      <c r="G333" s="84"/>
      <c r="H333" s="4"/>
    </row>
    <row r="334" ht="14.25" customHeight="1">
      <c r="E334" s="89"/>
      <c r="G334" s="84"/>
      <c r="H334" s="4"/>
    </row>
    <row r="335" ht="14.25" customHeight="1">
      <c r="E335" s="89"/>
      <c r="G335" s="84"/>
      <c r="H335" s="4"/>
    </row>
    <row r="336" ht="14.25" customHeight="1">
      <c r="E336" s="89"/>
      <c r="G336" s="84"/>
      <c r="H336" s="4"/>
    </row>
    <row r="337" ht="14.25" customHeight="1">
      <c r="E337" s="89"/>
      <c r="G337" s="84"/>
      <c r="H337" s="4"/>
    </row>
    <row r="338" ht="14.25" customHeight="1">
      <c r="E338" s="89"/>
      <c r="G338" s="84"/>
      <c r="H338" s="4"/>
    </row>
    <row r="339" ht="14.25" customHeight="1">
      <c r="E339" s="89"/>
      <c r="G339" s="84"/>
      <c r="H339" s="4"/>
    </row>
    <row r="340" ht="14.25" customHeight="1">
      <c r="E340" s="89"/>
      <c r="G340" s="84"/>
      <c r="H340" s="4"/>
    </row>
    <row r="341" ht="14.25" customHeight="1">
      <c r="E341" s="89"/>
      <c r="G341" s="84"/>
      <c r="H341" s="4"/>
    </row>
    <row r="342" ht="14.25" customHeight="1">
      <c r="E342" s="89"/>
      <c r="G342" s="84"/>
      <c r="H342" s="4"/>
    </row>
    <row r="343" ht="14.25" customHeight="1">
      <c r="E343" s="89"/>
      <c r="G343" s="84"/>
      <c r="H343" s="4"/>
    </row>
    <row r="344" ht="14.25" customHeight="1">
      <c r="E344" s="89"/>
      <c r="G344" s="84"/>
      <c r="H344" s="4"/>
    </row>
    <row r="345" ht="14.25" customHeight="1">
      <c r="E345" s="89"/>
      <c r="G345" s="84"/>
      <c r="H345" s="4"/>
    </row>
    <row r="346" ht="14.25" customHeight="1">
      <c r="E346" s="89"/>
      <c r="G346" s="84"/>
      <c r="H346" s="4"/>
    </row>
    <row r="347" ht="14.25" customHeight="1">
      <c r="E347" s="89"/>
      <c r="G347" s="84"/>
      <c r="H347" s="4"/>
    </row>
    <row r="348" ht="14.25" customHeight="1">
      <c r="E348" s="89"/>
      <c r="G348" s="84"/>
      <c r="H348" s="4"/>
    </row>
    <row r="349" ht="14.25" customHeight="1">
      <c r="E349" s="89"/>
      <c r="G349" s="84"/>
      <c r="H349" s="4"/>
    </row>
    <row r="350" ht="14.25" customHeight="1">
      <c r="E350" s="89"/>
      <c r="G350" s="84"/>
      <c r="H350" s="4"/>
    </row>
    <row r="351" ht="14.25" customHeight="1">
      <c r="E351" s="89"/>
      <c r="G351" s="84"/>
      <c r="H351" s="4"/>
    </row>
    <row r="352" ht="14.25" customHeight="1">
      <c r="E352" s="89"/>
      <c r="G352" s="84"/>
      <c r="H352" s="4"/>
    </row>
    <row r="353" ht="14.25" customHeight="1">
      <c r="E353" s="89"/>
      <c r="G353" s="84"/>
      <c r="H353" s="4"/>
    </row>
    <row r="354" ht="14.25" customHeight="1">
      <c r="E354" s="89"/>
      <c r="G354" s="84"/>
      <c r="H354" s="4"/>
    </row>
    <row r="355" ht="14.25" customHeight="1">
      <c r="E355" s="89"/>
      <c r="G355" s="84"/>
      <c r="H355" s="4"/>
    </row>
    <row r="356" ht="14.25" customHeight="1">
      <c r="E356" s="89"/>
      <c r="G356" s="84"/>
      <c r="H356" s="4"/>
    </row>
    <row r="357" ht="14.25" customHeight="1">
      <c r="E357" s="89"/>
      <c r="G357" s="84"/>
      <c r="H357" s="4"/>
    </row>
    <row r="358" ht="14.25" customHeight="1">
      <c r="E358" s="89"/>
      <c r="G358" s="84"/>
      <c r="H358" s="4"/>
    </row>
    <row r="359" ht="14.25" customHeight="1">
      <c r="E359" s="89"/>
      <c r="G359" s="84"/>
      <c r="H359" s="4"/>
    </row>
    <row r="360" ht="14.25" customHeight="1">
      <c r="E360" s="89"/>
      <c r="G360" s="84"/>
      <c r="H360" s="4"/>
    </row>
    <row r="361" ht="14.25" customHeight="1">
      <c r="E361" s="89"/>
      <c r="G361" s="84"/>
      <c r="H361" s="4"/>
    </row>
    <row r="362" ht="14.25" customHeight="1">
      <c r="E362" s="89"/>
      <c r="G362" s="84"/>
      <c r="H362" s="4"/>
    </row>
    <row r="363" ht="14.25" customHeight="1">
      <c r="E363" s="89"/>
      <c r="G363" s="84"/>
      <c r="H363" s="4"/>
    </row>
    <row r="364" ht="14.25" customHeight="1">
      <c r="E364" s="89"/>
      <c r="G364" s="84"/>
      <c r="H364" s="4"/>
    </row>
    <row r="365" ht="14.25" customHeight="1">
      <c r="E365" s="89"/>
      <c r="G365" s="84"/>
      <c r="H365" s="4"/>
    </row>
    <row r="366" ht="14.25" customHeight="1">
      <c r="E366" s="89"/>
      <c r="G366" s="84"/>
      <c r="H366" s="4"/>
    </row>
    <row r="367" ht="14.25" customHeight="1">
      <c r="E367" s="89"/>
      <c r="G367" s="84"/>
      <c r="H367" s="4"/>
    </row>
    <row r="368" ht="14.25" customHeight="1">
      <c r="E368" s="89"/>
      <c r="G368" s="84"/>
      <c r="H368" s="4"/>
    </row>
    <row r="369" ht="14.25" customHeight="1">
      <c r="E369" s="89"/>
      <c r="G369" s="84"/>
      <c r="H369" s="4"/>
    </row>
    <row r="370" ht="14.25" customHeight="1">
      <c r="E370" s="89"/>
      <c r="G370" s="84"/>
      <c r="H370" s="4"/>
    </row>
    <row r="371" ht="14.25" customHeight="1">
      <c r="E371" s="89"/>
      <c r="G371" s="84"/>
      <c r="H371" s="4"/>
    </row>
    <row r="372" ht="14.25" customHeight="1">
      <c r="E372" s="89"/>
      <c r="G372" s="84"/>
      <c r="H372" s="4"/>
    </row>
    <row r="373" ht="14.25" customHeight="1">
      <c r="E373" s="89"/>
      <c r="G373" s="84"/>
      <c r="H373" s="4"/>
    </row>
    <row r="374" ht="14.25" customHeight="1">
      <c r="E374" s="89"/>
      <c r="G374" s="84"/>
      <c r="H374" s="4"/>
    </row>
    <row r="375" ht="14.25" customHeight="1">
      <c r="E375" s="89"/>
      <c r="G375" s="84"/>
      <c r="H375" s="4"/>
    </row>
    <row r="376" ht="14.25" customHeight="1">
      <c r="E376" s="89"/>
      <c r="G376" s="84"/>
      <c r="H376" s="4"/>
    </row>
    <row r="377" ht="14.25" customHeight="1">
      <c r="E377" s="89"/>
      <c r="G377" s="84"/>
      <c r="H377" s="4"/>
    </row>
    <row r="378" ht="14.25" customHeight="1">
      <c r="E378" s="89"/>
      <c r="G378" s="84"/>
      <c r="H378" s="4"/>
    </row>
    <row r="379" ht="14.25" customHeight="1">
      <c r="E379" s="89"/>
      <c r="G379" s="84"/>
      <c r="H379" s="4"/>
    </row>
    <row r="380" ht="14.25" customHeight="1">
      <c r="E380" s="89"/>
      <c r="G380" s="84"/>
      <c r="H380" s="4"/>
    </row>
    <row r="381" ht="14.25" customHeight="1">
      <c r="E381" s="89"/>
      <c r="G381" s="84"/>
      <c r="H381" s="4"/>
    </row>
    <row r="382" ht="14.25" customHeight="1">
      <c r="E382" s="89"/>
      <c r="G382" s="84"/>
      <c r="H382" s="4"/>
    </row>
    <row r="383" ht="14.25" customHeight="1">
      <c r="E383" s="89"/>
      <c r="G383" s="84"/>
      <c r="H383" s="4"/>
    </row>
    <row r="384" ht="14.25" customHeight="1">
      <c r="E384" s="89"/>
      <c r="G384" s="84"/>
      <c r="H384" s="4"/>
    </row>
    <row r="385" ht="14.25" customHeight="1">
      <c r="E385" s="89"/>
      <c r="G385" s="84"/>
      <c r="H385" s="4"/>
    </row>
    <row r="386" ht="14.25" customHeight="1">
      <c r="E386" s="89"/>
      <c r="G386" s="84"/>
      <c r="H386" s="4"/>
    </row>
    <row r="387" ht="14.25" customHeight="1">
      <c r="E387" s="89"/>
      <c r="G387" s="84"/>
      <c r="H387" s="4"/>
    </row>
    <row r="388" ht="14.25" customHeight="1">
      <c r="E388" s="89"/>
      <c r="G388" s="84"/>
      <c r="H388" s="4"/>
    </row>
    <row r="389" ht="14.25" customHeight="1">
      <c r="E389" s="89"/>
      <c r="G389" s="84"/>
      <c r="H389" s="4"/>
    </row>
    <row r="390" ht="14.25" customHeight="1">
      <c r="E390" s="89"/>
      <c r="G390" s="84"/>
      <c r="H390" s="4"/>
    </row>
    <row r="391" ht="14.25" customHeight="1">
      <c r="E391" s="89"/>
      <c r="G391" s="84"/>
      <c r="H391" s="4"/>
    </row>
    <row r="392" ht="14.25" customHeight="1">
      <c r="E392" s="89"/>
      <c r="G392" s="84"/>
      <c r="H392" s="4"/>
    </row>
    <row r="393" ht="14.25" customHeight="1">
      <c r="E393" s="89"/>
      <c r="G393" s="84"/>
      <c r="H393" s="4"/>
    </row>
    <row r="394" ht="14.25" customHeight="1">
      <c r="E394" s="89"/>
      <c r="G394" s="84"/>
      <c r="H394" s="4"/>
    </row>
    <row r="395" ht="14.25" customHeight="1">
      <c r="E395" s="89"/>
      <c r="G395" s="84"/>
      <c r="H395" s="4"/>
    </row>
    <row r="396" ht="14.25" customHeight="1">
      <c r="E396" s="89"/>
      <c r="G396" s="84"/>
      <c r="H396" s="4"/>
    </row>
    <row r="397" ht="14.25" customHeight="1">
      <c r="E397" s="89"/>
      <c r="G397" s="84"/>
      <c r="H397" s="4"/>
    </row>
    <row r="398" ht="14.25" customHeight="1">
      <c r="E398" s="89"/>
      <c r="G398" s="84"/>
      <c r="H398" s="4"/>
    </row>
    <row r="399" ht="14.25" customHeight="1">
      <c r="E399" s="89"/>
      <c r="G399" s="84"/>
      <c r="H399" s="4"/>
    </row>
    <row r="400" ht="14.25" customHeight="1">
      <c r="E400" s="89"/>
      <c r="G400" s="84"/>
      <c r="H400" s="4"/>
    </row>
    <row r="401" ht="14.25" customHeight="1">
      <c r="E401" s="89"/>
      <c r="G401" s="84"/>
      <c r="H401" s="4"/>
    </row>
    <row r="402" ht="14.25" customHeight="1">
      <c r="E402" s="89"/>
      <c r="G402" s="84"/>
      <c r="H402" s="4"/>
    </row>
    <row r="403" ht="14.25" customHeight="1">
      <c r="E403" s="89"/>
      <c r="G403" s="84"/>
      <c r="H403" s="4"/>
    </row>
    <row r="404" ht="14.25" customHeight="1">
      <c r="E404" s="89"/>
      <c r="G404" s="84"/>
      <c r="H404" s="4"/>
    </row>
    <row r="405" ht="14.25" customHeight="1">
      <c r="E405" s="89"/>
      <c r="G405" s="84"/>
      <c r="H405" s="4"/>
    </row>
    <row r="406" ht="14.25" customHeight="1">
      <c r="E406" s="89"/>
      <c r="G406" s="84"/>
      <c r="H406" s="4"/>
    </row>
    <row r="407" ht="14.25" customHeight="1">
      <c r="E407" s="89"/>
      <c r="G407" s="84"/>
      <c r="H407" s="4"/>
    </row>
    <row r="408" ht="14.25" customHeight="1">
      <c r="E408" s="89"/>
      <c r="G408" s="84"/>
      <c r="H408" s="4"/>
    </row>
    <row r="409" ht="14.25" customHeight="1">
      <c r="E409" s="89"/>
      <c r="G409" s="84"/>
      <c r="H409" s="4"/>
    </row>
    <row r="410" ht="14.25" customHeight="1">
      <c r="E410" s="89"/>
      <c r="G410" s="84"/>
      <c r="H410" s="4"/>
    </row>
    <row r="411" ht="14.25" customHeight="1">
      <c r="E411" s="89"/>
      <c r="G411" s="84"/>
      <c r="H411" s="4"/>
    </row>
    <row r="412" ht="14.25" customHeight="1">
      <c r="E412" s="89"/>
      <c r="G412" s="84"/>
      <c r="H412" s="4"/>
    </row>
    <row r="413" ht="14.25" customHeight="1">
      <c r="E413" s="89"/>
      <c r="G413" s="84"/>
      <c r="H413" s="4"/>
    </row>
    <row r="414" ht="14.25" customHeight="1">
      <c r="E414" s="89"/>
      <c r="G414" s="84"/>
      <c r="H414" s="4"/>
    </row>
    <row r="415" ht="14.25" customHeight="1">
      <c r="E415" s="89"/>
      <c r="G415" s="84"/>
      <c r="H415" s="4"/>
    </row>
    <row r="416" ht="14.25" customHeight="1">
      <c r="E416" s="89"/>
      <c r="G416" s="84"/>
      <c r="H416" s="4"/>
    </row>
    <row r="417" ht="14.25" customHeight="1">
      <c r="E417" s="89"/>
      <c r="G417" s="84"/>
      <c r="H417" s="4"/>
    </row>
    <row r="418" ht="14.25" customHeight="1">
      <c r="E418" s="89"/>
      <c r="G418" s="84"/>
      <c r="H418" s="4"/>
    </row>
    <row r="419" ht="14.25" customHeight="1">
      <c r="E419" s="89"/>
      <c r="G419" s="84"/>
      <c r="H419" s="4"/>
    </row>
    <row r="420" ht="14.25" customHeight="1">
      <c r="E420" s="89"/>
      <c r="G420" s="84"/>
      <c r="H420" s="4"/>
    </row>
    <row r="421" ht="14.25" customHeight="1">
      <c r="E421" s="89"/>
      <c r="G421" s="84"/>
      <c r="H421" s="4"/>
    </row>
    <row r="422" ht="14.25" customHeight="1">
      <c r="E422" s="89"/>
      <c r="G422" s="84"/>
      <c r="H422" s="4"/>
    </row>
    <row r="423" ht="14.25" customHeight="1">
      <c r="E423" s="89"/>
      <c r="G423" s="84"/>
      <c r="H423" s="4"/>
    </row>
    <row r="424" ht="14.25" customHeight="1">
      <c r="E424" s="89"/>
      <c r="G424" s="84"/>
      <c r="H424" s="4"/>
    </row>
    <row r="425" ht="14.25" customHeight="1">
      <c r="E425" s="89"/>
      <c r="G425" s="84"/>
      <c r="H425" s="4"/>
    </row>
    <row r="426" ht="14.25" customHeight="1">
      <c r="E426" s="89"/>
      <c r="G426" s="84"/>
      <c r="H426" s="4"/>
    </row>
    <row r="427" ht="14.25" customHeight="1">
      <c r="E427" s="89"/>
      <c r="G427" s="84"/>
      <c r="H427" s="4"/>
    </row>
    <row r="428" ht="14.25" customHeight="1">
      <c r="E428" s="89"/>
      <c r="G428" s="84"/>
      <c r="H428" s="4"/>
    </row>
    <row r="429" ht="14.25" customHeight="1">
      <c r="E429" s="89"/>
      <c r="G429" s="84"/>
      <c r="H429" s="4"/>
    </row>
    <row r="430" ht="14.25" customHeight="1">
      <c r="E430" s="89"/>
      <c r="G430" s="84"/>
      <c r="H430" s="4"/>
    </row>
    <row r="431" ht="14.25" customHeight="1">
      <c r="E431" s="89"/>
      <c r="G431" s="84"/>
      <c r="H431" s="4"/>
    </row>
    <row r="432" ht="14.25" customHeight="1">
      <c r="E432" s="89"/>
      <c r="G432" s="84"/>
      <c r="H432" s="4"/>
    </row>
    <row r="433" ht="14.25" customHeight="1">
      <c r="E433" s="89"/>
      <c r="G433" s="84"/>
      <c r="H433" s="4"/>
    </row>
    <row r="434" ht="14.25" customHeight="1">
      <c r="E434" s="89"/>
      <c r="G434" s="84"/>
      <c r="H434" s="4"/>
    </row>
    <row r="435" ht="14.25" customHeight="1">
      <c r="E435" s="89"/>
      <c r="G435" s="84"/>
      <c r="H435" s="4"/>
    </row>
    <row r="436" ht="14.25" customHeight="1">
      <c r="E436" s="89"/>
      <c r="G436" s="84"/>
      <c r="H436" s="4"/>
    </row>
    <row r="437" ht="14.25" customHeight="1">
      <c r="E437" s="89"/>
      <c r="G437" s="84"/>
      <c r="H437" s="4"/>
    </row>
    <row r="438" ht="14.25" customHeight="1">
      <c r="E438" s="89"/>
      <c r="G438" s="84"/>
      <c r="H438" s="4"/>
    </row>
    <row r="439" ht="14.25" customHeight="1">
      <c r="E439" s="89"/>
      <c r="G439" s="84"/>
      <c r="H439" s="4"/>
    </row>
    <row r="440" ht="14.25" customHeight="1">
      <c r="E440" s="89"/>
      <c r="G440" s="84"/>
      <c r="H440" s="4"/>
    </row>
    <row r="441" ht="14.25" customHeight="1">
      <c r="E441" s="89"/>
      <c r="G441" s="84"/>
      <c r="H441" s="4"/>
    </row>
    <row r="442" ht="14.25" customHeight="1">
      <c r="E442" s="89"/>
      <c r="G442" s="84"/>
      <c r="H442" s="4"/>
    </row>
    <row r="443" ht="14.25" customHeight="1">
      <c r="E443" s="89"/>
      <c r="G443" s="84"/>
      <c r="H443" s="4"/>
    </row>
    <row r="444" ht="14.25" customHeight="1">
      <c r="E444" s="89"/>
      <c r="G444" s="84"/>
      <c r="H444" s="4"/>
    </row>
    <row r="445" ht="14.25" customHeight="1">
      <c r="E445" s="89"/>
      <c r="G445" s="84"/>
      <c r="H445" s="4"/>
    </row>
    <row r="446" ht="14.25" customHeight="1">
      <c r="E446" s="89"/>
      <c r="G446" s="84"/>
      <c r="H446" s="4"/>
    </row>
    <row r="447" ht="14.25" customHeight="1">
      <c r="E447" s="89"/>
      <c r="G447" s="84"/>
      <c r="H447" s="4"/>
    </row>
    <row r="448" ht="14.25" customHeight="1">
      <c r="E448" s="89"/>
      <c r="G448" s="84"/>
      <c r="H448" s="4"/>
    </row>
    <row r="449" ht="14.25" customHeight="1">
      <c r="E449" s="89"/>
      <c r="G449" s="84"/>
      <c r="H449" s="4"/>
    </row>
    <row r="450" ht="14.25" customHeight="1">
      <c r="E450" s="89"/>
      <c r="G450" s="84"/>
      <c r="H450" s="4"/>
    </row>
    <row r="451" ht="14.25" customHeight="1">
      <c r="E451" s="89"/>
      <c r="G451" s="84"/>
      <c r="H451" s="4"/>
    </row>
    <row r="452" ht="14.25" customHeight="1">
      <c r="E452" s="89"/>
      <c r="G452" s="84"/>
      <c r="H452" s="4"/>
    </row>
    <row r="453" ht="14.25" customHeight="1">
      <c r="E453" s="89"/>
      <c r="G453" s="84"/>
      <c r="H453" s="4"/>
    </row>
    <row r="454" ht="14.25" customHeight="1">
      <c r="E454" s="89"/>
      <c r="G454" s="84"/>
      <c r="H454" s="4"/>
    </row>
    <row r="455" ht="14.25" customHeight="1">
      <c r="E455" s="89"/>
      <c r="G455" s="84"/>
      <c r="H455" s="4"/>
    </row>
    <row r="456" ht="14.25" customHeight="1">
      <c r="E456" s="89"/>
      <c r="G456" s="84"/>
      <c r="H456" s="4"/>
    </row>
    <row r="457" ht="14.25" customHeight="1">
      <c r="E457" s="89"/>
      <c r="G457" s="84"/>
      <c r="H457" s="4"/>
    </row>
    <row r="458" ht="14.25" customHeight="1">
      <c r="E458" s="89"/>
      <c r="G458" s="84"/>
      <c r="H458" s="4"/>
    </row>
    <row r="459" ht="14.25" customHeight="1">
      <c r="E459" s="89"/>
      <c r="G459" s="84"/>
      <c r="H459" s="4"/>
    </row>
    <row r="460" ht="14.25" customHeight="1">
      <c r="E460" s="89"/>
      <c r="G460" s="84"/>
      <c r="H460" s="4"/>
    </row>
    <row r="461" ht="14.25" customHeight="1">
      <c r="E461" s="89"/>
      <c r="G461" s="84"/>
      <c r="H461" s="4"/>
    </row>
    <row r="462" ht="14.25" customHeight="1">
      <c r="E462" s="89"/>
      <c r="G462" s="84"/>
      <c r="H462" s="4"/>
    </row>
    <row r="463" ht="14.25" customHeight="1">
      <c r="E463" s="89"/>
      <c r="G463" s="84"/>
      <c r="H463" s="4"/>
    </row>
    <row r="464" ht="14.25" customHeight="1">
      <c r="E464" s="89"/>
      <c r="G464" s="84"/>
      <c r="H464" s="4"/>
    </row>
    <row r="465" ht="14.25" customHeight="1">
      <c r="E465" s="89"/>
      <c r="G465" s="84"/>
      <c r="H465" s="4"/>
    </row>
    <row r="466" ht="14.25" customHeight="1">
      <c r="E466" s="89"/>
      <c r="G466" s="84"/>
      <c r="H466" s="4"/>
    </row>
    <row r="467" ht="14.25" customHeight="1">
      <c r="E467" s="89"/>
      <c r="G467" s="84"/>
      <c r="H467" s="4"/>
    </row>
    <row r="468" ht="14.25" customHeight="1">
      <c r="E468" s="89"/>
      <c r="G468" s="84"/>
      <c r="H468" s="4"/>
    </row>
    <row r="469" ht="14.25" customHeight="1">
      <c r="E469" s="89"/>
      <c r="G469" s="84"/>
      <c r="H469" s="4"/>
    </row>
    <row r="470" ht="14.25" customHeight="1">
      <c r="E470" s="89"/>
      <c r="G470" s="84"/>
      <c r="H470" s="4"/>
    </row>
    <row r="471" ht="14.25" customHeight="1">
      <c r="E471" s="89"/>
      <c r="G471" s="84"/>
      <c r="H471" s="4"/>
    </row>
    <row r="472" ht="14.25" customHeight="1">
      <c r="E472" s="89"/>
      <c r="G472" s="84"/>
      <c r="H472" s="4"/>
    </row>
    <row r="473" ht="14.25" customHeight="1">
      <c r="E473" s="89"/>
      <c r="G473" s="84"/>
      <c r="H473" s="4"/>
    </row>
    <row r="474" ht="14.25" customHeight="1">
      <c r="E474" s="89"/>
      <c r="G474" s="84"/>
      <c r="H474" s="4"/>
    </row>
    <row r="475" ht="14.25" customHeight="1">
      <c r="E475" s="89"/>
      <c r="G475" s="84"/>
      <c r="H475" s="4"/>
    </row>
    <row r="476" ht="14.25" customHeight="1">
      <c r="E476" s="89"/>
      <c r="G476" s="84"/>
      <c r="H476" s="4"/>
    </row>
    <row r="477" ht="14.25" customHeight="1">
      <c r="E477" s="89"/>
      <c r="G477" s="84"/>
      <c r="H477" s="4"/>
    </row>
    <row r="478" ht="14.25" customHeight="1">
      <c r="E478" s="89"/>
      <c r="G478" s="84"/>
      <c r="H478" s="4"/>
    </row>
    <row r="479" ht="14.25" customHeight="1">
      <c r="E479" s="89"/>
      <c r="G479" s="84"/>
      <c r="H479" s="4"/>
    </row>
    <row r="480" ht="14.25" customHeight="1">
      <c r="E480" s="89"/>
      <c r="G480" s="84"/>
      <c r="H480" s="4"/>
    </row>
    <row r="481" ht="14.25" customHeight="1">
      <c r="E481" s="89"/>
      <c r="G481" s="84"/>
      <c r="H481" s="4"/>
    </row>
    <row r="482" ht="14.25" customHeight="1">
      <c r="E482" s="89"/>
      <c r="G482" s="84"/>
      <c r="H482" s="4"/>
    </row>
    <row r="483" ht="14.25" customHeight="1">
      <c r="E483" s="89"/>
      <c r="G483" s="84"/>
      <c r="H483" s="4"/>
    </row>
    <row r="484" ht="14.25" customHeight="1">
      <c r="E484" s="89"/>
      <c r="G484" s="84"/>
      <c r="H484" s="4"/>
    </row>
    <row r="485" ht="14.25" customHeight="1">
      <c r="E485" s="89"/>
      <c r="G485" s="84"/>
      <c r="H485" s="4"/>
    </row>
    <row r="486" ht="14.25" customHeight="1">
      <c r="E486" s="89"/>
      <c r="G486" s="84"/>
      <c r="H486" s="4"/>
    </row>
    <row r="487" ht="14.25" customHeight="1">
      <c r="E487" s="89"/>
      <c r="G487" s="84"/>
      <c r="H487" s="4"/>
    </row>
    <row r="488" ht="14.25" customHeight="1">
      <c r="E488" s="89"/>
      <c r="G488" s="84"/>
      <c r="H488" s="4"/>
    </row>
    <row r="489" ht="14.25" customHeight="1">
      <c r="E489" s="89"/>
      <c r="G489" s="84"/>
      <c r="H489" s="4"/>
    </row>
    <row r="490" ht="14.25" customHeight="1">
      <c r="E490" s="89"/>
      <c r="G490" s="84"/>
      <c r="H490" s="4"/>
    </row>
    <row r="491" ht="14.25" customHeight="1">
      <c r="E491" s="89"/>
      <c r="G491" s="84"/>
      <c r="H491" s="4"/>
    </row>
    <row r="492" ht="14.25" customHeight="1">
      <c r="E492" s="89"/>
      <c r="G492" s="84"/>
      <c r="H492" s="4"/>
    </row>
    <row r="493" ht="14.25" customHeight="1">
      <c r="E493" s="89"/>
      <c r="G493" s="84"/>
      <c r="H493" s="4"/>
    </row>
    <row r="494" ht="14.25" customHeight="1">
      <c r="E494" s="89"/>
      <c r="G494" s="84"/>
      <c r="H494" s="4"/>
    </row>
    <row r="495" ht="14.25" customHeight="1">
      <c r="E495" s="89"/>
      <c r="G495" s="84"/>
      <c r="H495" s="4"/>
    </row>
    <row r="496" ht="14.25" customHeight="1">
      <c r="E496" s="89"/>
      <c r="G496" s="84"/>
      <c r="H496" s="4"/>
    </row>
    <row r="497" ht="14.25" customHeight="1">
      <c r="E497" s="89"/>
      <c r="G497" s="84"/>
      <c r="H497" s="4"/>
    </row>
    <row r="498" ht="14.25" customHeight="1">
      <c r="E498" s="89"/>
      <c r="G498" s="84"/>
      <c r="H498" s="4"/>
    </row>
    <row r="499" ht="14.25" customHeight="1">
      <c r="E499" s="89"/>
      <c r="G499" s="84"/>
      <c r="H499" s="4"/>
    </row>
    <row r="500" ht="14.25" customHeight="1">
      <c r="E500" s="89"/>
      <c r="G500" s="84"/>
      <c r="H500" s="4"/>
    </row>
    <row r="501" ht="14.25" customHeight="1">
      <c r="E501" s="89"/>
      <c r="G501" s="84"/>
      <c r="H501" s="4"/>
    </row>
    <row r="502" ht="14.25" customHeight="1">
      <c r="E502" s="89"/>
      <c r="G502" s="84"/>
      <c r="H502" s="4"/>
    </row>
    <row r="503" ht="14.25" customHeight="1">
      <c r="E503" s="89"/>
      <c r="G503" s="84"/>
      <c r="H503" s="4"/>
    </row>
    <row r="504" ht="14.25" customHeight="1">
      <c r="E504" s="89"/>
      <c r="G504" s="84"/>
      <c r="H504" s="4"/>
    </row>
    <row r="505" ht="14.25" customHeight="1">
      <c r="E505" s="89"/>
      <c r="G505" s="84"/>
      <c r="H505" s="4"/>
    </row>
    <row r="506" ht="14.25" customHeight="1">
      <c r="E506" s="89"/>
      <c r="G506" s="84"/>
      <c r="H506" s="4"/>
    </row>
    <row r="507" ht="14.25" customHeight="1">
      <c r="E507" s="89"/>
      <c r="G507" s="84"/>
      <c r="H507" s="4"/>
    </row>
    <row r="508" ht="14.25" customHeight="1">
      <c r="E508" s="89"/>
      <c r="G508" s="84"/>
      <c r="H508" s="4"/>
    </row>
    <row r="509" ht="14.25" customHeight="1">
      <c r="E509" s="89"/>
      <c r="G509" s="84"/>
      <c r="H509" s="4"/>
    </row>
    <row r="510" ht="14.25" customHeight="1">
      <c r="E510" s="89"/>
      <c r="G510" s="84"/>
      <c r="H510" s="4"/>
    </row>
    <row r="511" ht="14.25" customHeight="1">
      <c r="E511" s="89"/>
      <c r="G511" s="84"/>
      <c r="H511" s="4"/>
    </row>
    <row r="512" ht="14.25" customHeight="1">
      <c r="E512" s="89"/>
      <c r="G512" s="84"/>
      <c r="H512" s="4"/>
    </row>
    <row r="513" ht="14.25" customHeight="1">
      <c r="E513" s="89"/>
      <c r="G513" s="84"/>
      <c r="H513" s="4"/>
    </row>
    <row r="514" ht="14.25" customHeight="1">
      <c r="E514" s="89"/>
      <c r="G514" s="84"/>
      <c r="H514" s="4"/>
    </row>
    <row r="515" ht="14.25" customHeight="1">
      <c r="E515" s="89"/>
      <c r="G515" s="84"/>
      <c r="H515" s="4"/>
    </row>
    <row r="516" ht="14.25" customHeight="1">
      <c r="E516" s="89"/>
      <c r="G516" s="84"/>
      <c r="H516" s="4"/>
    </row>
    <row r="517" ht="14.25" customHeight="1">
      <c r="E517" s="89"/>
      <c r="G517" s="84"/>
      <c r="H517" s="4"/>
    </row>
    <row r="518" ht="14.25" customHeight="1">
      <c r="E518" s="89"/>
      <c r="G518" s="84"/>
      <c r="H518" s="4"/>
    </row>
    <row r="519" ht="14.25" customHeight="1">
      <c r="E519" s="89"/>
      <c r="G519" s="84"/>
      <c r="H519" s="4"/>
    </row>
    <row r="520" ht="14.25" customHeight="1">
      <c r="E520" s="89"/>
      <c r="G520" s="84"/>
      <c r="H520" s="4"/>
    </row>
    <row r="521" ht="14.25" customHeight="1">
      <c r="E521" s="89"/>
      <c r="G521" s="84"/>
      <c r="H521" s="4"/>
    </row>
    <row r="522" ht="14.25" customHeight="1">
      <c r="E522" s="89"/>
      <c r="G522" s="84"/>
      <c r="H522" s="4"/>
    </row>
    <row r="523" ht="14.25" customHeight="1">
      <c r="E523" s="89"/>
      <c r="G523" s="84"/>
      <c r="H523" s="4"/>
    </row>
    <row r="524" ht="14.25" customHeight="1">
      <c r="E524" s="89"/>
      <c r="G524" s="84"/>
      <c r="H524" s="4"/>
    </row>
    <row r="525" ht="14.25" customHeight="1">
      <c r="E525" s="89"/>
      <c r="G525" s="84"/>
      <c r="H525" s="4"/>
    </row>
    <row r="526" ht="14.25" customHeight="1">
      <c r="E526" s="89"/>
      <c r="G526" s="84"/>
      <c r="H526" s="4"/>
    </row>
    <row r="527" ht="14.25" customHeight="1">
      <c r="E527" s="89"/>
      <c r="G527" s="84"/>
      <c r="H527" s="4"/>
    </row>
    <row r="528" ht="14.25" customHeight="1">
      <c r="E528" s="89"/>
      <c r="G528" s="84"/>
      <c r="H528" s="4"/>
    </row>
    <row r="529" ht="14.25" customHeight="1">
      <c r="E529" s="89"/>
      <c r="G529" s="84"/>
      <c r="H529" s="4"/>
    </row>
    <row r="530" ht="14.25" customHeight="1">
      <c r="E530" s="89"/>
      <c r="G530" s="84"/>
      <c r="H530" s="4"/>
    </row>
    <row r="531" ht="14.25" customHeight="1">
      <c r="E531" s="89"/>
      <c r="G531" s="84"/>
      <c r="H531" s="4"/>
    </row>
    <row r="532" ht="14.25" customHeight="1">
      <c r="E532" s="89"/>
      <c r="G532" s="84"/>
      <c r="H532" s="4"/>
    </row>
    <row r="533" ht="14.25" customHeight="1">
      <c r="E533" s="89"/>
      <c r="G533" s="84"/>
      <c r="H533" s="4"/>
    </row>
    <row r="534" ht="14.25" customHeight="1">
      <c r="E534" s="89"/>
      <c r="G534" s="84"/>
      <c r="H534" s="4"/>
    </row>
    <row r="535" ht="14.25" customHeight="1">
      <c r="E535" s="89"/>
      <c r="G535" s="84"/>
      <c r="H535" s="4"/>
    </row>
    <row r="536" ht="14.25" customHeight="1">
      <c r="E536" s="89"/>
      <c r="G536" s="84"/>
      <c r="H536" s="4"/>
    </row>
    <row r="537" ht="14.25" customHeight="1">
      <c r="E537" s="89"/>
      <c r="G537" s="84"/>
      <c r="H537" s="4"/>
    </row>
    <row r="538" ht="14.25" customHeight="1">
      <c r="E538" s="89"/>
      <c r="G538" s="84"/>
      <c r="H538" s="4"/>
    </row>
    <row r="539" ht="14.25" customHeight="1">
      <c r="E539" s="89"/>
      <c r="G539" s="84"/>
      <c r="H539" s="4"/>
    </row>
    <row r="540" ht="14.25" customHeight="1">
      <c r="E540" s="89"/>
      <c r="G540" s="84"/>
      <c r="H540" s="4"/>
    </row>
    <row r="541" ht="14.25" customHeight="1">
      <c r="E541" s="89"/>
      <c r="G541" s="84"/>
      <c r="H541" s="4"/>
    </row>
    <row r="542" ht="14.25" customHeight="1">
      <c r="E542" s="89"/>
      <c r="G542" s="84"/>
      <c r="H542" s="4"/>
    </row>
    <row r="543" ht="14.25" customHeight="1">
      <c r="E543" s="89"/>
      <c r="G543" s="84"/>
      <c r="H543" s="4"/>
    </row>
    <row r="544" ht="14.25" customHeight="1">
      <c r="E544" s="89"/>
      <c r="G544" s="84"/>
      <c r="H544" s="4"/>
    </row>
    <row r="545" ht="14.25" customHeight="1">
      <c r="E545" s="89"/>
      <c r="G545" s="84"/>
      <c r="H545" s="4"/>
    </row>
    <row r="546" ht="14.25" customHeight="1">
      <c r="E546" s="89"/>
      <c r="G546" s="84"/>
      <c r="H546" s="4"/>
    </row>
    <row r="547" ht="14.25" customHeight="1">
      <c r="E547" s="89"/>
      <c r="G547" s="84"/>
      <c r="H547" s="4"/>
    </row>
    <row r="548" ht="14.25" customHeight="1">
      <c r="E548" s="89"/>
      <c r="G548" s="84"/>
      <c r="H548" s="4"/>
    </row>
    <row r="549" ht="14.25" customHeight="1">
      <c r="E549" s="89"/>
      <c r="G549" s="84"/>
      <c r="H549" s="4"/>
    </row>
    <row r="550" ht="14.25" customHeight="1">
      <c r="E550" s="89"/>
      <c r="G550" s="84"/>
      <c r="H550" s="4"/>
    </row>
    <row r="551" ht="14.25" customHeight="1">
      <c r="E551" s="89"/>
      <c r="G551" s="84"/>
      <c r="H551" s="4"/>
    </row>
    <row r="552" ht="14.25" customHeight="1">
      <c r="E552" s="89"/>
      <c r="G552" s="84"/>
      <c r="H552" s="4"/>
    </row>
    <row r="553" ht="14.25" customHeight="1">
      <c r="E553" s="89"/>
      <c r="G553" s="84"/>
      <c r="H553" s="4"/>
    </row>
    <row r="554" ht="14.25" customHeight="1">
      <c r="E554" s="89"/>
      <c r="G554" s="84"/>
      <c r="H554" s="4"/>
    </row>
    <row r="555" ht="14.25" customHeight="1">
      <c r="E555" s="89"/>
      <c r="G555" s="84"/>
      <c r="H555" s="4"/>
    </row>
    <row r="556" ht="14.25" customHeight="1">
      <c r="E556" s="89"/>
      <c r="G556" s="84"/>
      <c r="H556" s="4"/>
    </row>
    <row r="557" ht="14.25" customHeight="1">
      <c r="E557" s="89"/>
      <c r="G557" s="84"/>
      <c r="H557" s="4"/>
    </row>
    <row r="558" ht="14.25" customHeight="1">
      <c r="E558" s="89"/>
      <c r="G558" s="84"/>
      <c r="H558" s="4"/>
    </row>
    <row r="559" ht="14.25" customHeight="1">
      <c r="E559" s="89"/>
      <c r="G559" s="84"/>
      <c r="H559" s="4"/>
    </row>
    <row r="560" ht="14.25" customHeight="1">
      <c r="E560" s="89"/>
      <c r="G560" s="84"/>
      <c r="H560" s="4"/>
    </row>
    <row r="561" ht="14.25" customHeight="1">
      <c r="E561" s="89"/>
      <c r="G561" s="84"/>
      <c r="H561" s="4"/>
    </row>
    <row r="562" ht="14.25" customHeight="1">
      <c r="E562" s="89"/>
      <c r="G562" s="84"/>
      <c r="H562" s="4"/>
    </row>
    <row r="563" ht="14.25" customHeight="1">
      <c r="E563" s="89"/>
      <c r="G563" s="84"/>
      <c r="H563" s="4"/>
    </row>
    <row r="564" ht="14.25" customHeight="1">
      <c r="E564" s="89"/>
      <c r="G564" s="84"/>
      <c r="H564" s="4"/>
    </row>
    <row r="565" ht="14.25" customHeight="1">
      <c r="E565" s="89"/>
      <c r="G565" s="84"/>
      <c r="H565" s="4"/>
    </row>
    <row r="566" ht="14.25" customHeight="1">
      <c r="E566" s="89"/>
      <c r="G566" s="84"/>
      <c r="H566" s="4"/>
    </row>
    <row r="567" ht="14.25" customHeight="1">
      <c r="E567" s="89"/>
      <c r="G567" s="84"/>
      <c r="H567" s="4"/>
    </row>
    <row r="568" ht="14.25" customHeight="1">
      <c r="E568" s="89"/>
      <c r="G568" s="84"/>
      <c r="H568" s="4"/>
    </row>
    <row r="569" ht="14.25" customHeight="1">
      <c r="E569" s="89"/>
      <c r="G569" s="84"/>
      <c r="H569" s="4"/>
    </row>
    <row r="570" ht="14.25" customHeight="1">
      <c r="E570" s="89"/>
      <c r="G570" s="84"/>
      <c r="H570" s="4"/>
    </row>
    <row r="571" ht="14.25" customHeight="1">
      <c r="E571" s="89"/>
      <c r="G571" s="84"/>
      <c r="H571" s="4"/>
    </row>
    <row r="572" ht="14.25" customHeight="1">
      <c r="E572" s="89"/>
      <c r="G572" s="84"/>
      <c r="H572" s="4"/>
    </row>
    <row r="573" ht="14.25" customHeight="1">
      <c r="E573" s="89"/>
      <c r="G573" s="84"/>
      <c r="H573" s="4"/>
    </row>
    <row r="574" ht="14.25" customHeight="1">
      <c r="E574" s="89"/>
      <c r="G574" s="84"/>
      <c r="H574" s="4"/>
    </row>
    <row r="575" ht="14.25" customHeight="1">
      <c r="E575" s="89"/>
      <c r="G575" s="84"/>
      <c r="H575" s="4"/>
    </row>
    <row r="576" ht="14.25" customHeight="1">
      <c r="E576" s="89"/>
      <c r="G576" s="84"/>
      <c r="H576" s="4"/>
    </row>
    <row r="577" ht="14.25" customHeight="1">
      <c r="E577" s="89"/>
      <c r="G577" s="84"/>
      <c r="H577" s="4"/>
    </row>
    <row r="578" ht="14.25" customHeight="1">
      <c r="E578" s="89"/>
      <c r="G578" s="84"/>
      <c r="H578" s="4"/>
    </row>
    <row r="579" ht="14.25" customHeight="1">
      <c r="E579" s="89"/>
      <c r="G579" s="84"/>
      <c r="H579" s="4"/>
    </row>
    <row r="580" ht="14.25" customHeight="1">
      <c r="E580" s="89"/>
      <c r="G580" s="84"/>
      <c r="H580" s="4"/>
    </row>
    <row r="581" ht="14.25" customHeight="1">
      <c r="E581" s="89"/>
      <c r="G581" s="84"/>
      <c r="H581" s="4"/>
    </row>
    <row r="582" ht="14.25" customHeight="1">
      <c r="E582" s="89"/>
      <c r="G582" s="84"/>
      <c r="H582" s="4"/>
    </row>
    <row r="583" ht="14.25" customHeight="1">
      <c r="E583" s="89"/>
      <c r="G583" s="84"/>
      <c r="H583" s="4"/>
    </row>
    <row r="584" ht="14.25" customHeight="1">
      <c r="E584" s="89"/>
      <c r="G584" s="84"/>
      <c r="H584" s="4"/>
    </row>
    <row r="585" ht="14.25" customHeight="1">
      <c r="E585" s="89"/>
      <c r="G585" s="84"/>
      <c r="H585" s="4"/>
    </row>
    <row r="586" ht="14.25" customHeight="1">
      <c r="E586" s="89"/>
      <c r="G586" s="84"/>
      <c r="H586" s="4"/>
    </row>
    <row r="587" ht="14.25" customHeight="1">
      <c r="E587" s="89"/>
      <c r="G587" s="84"/>
      <c r="H587" s="4"/>
    </row>
    <row r="588" ht="14.25" customHeight="1">
      <c r="E588" s="89"/>
      <c r="G588" s="84"/>
      <c r="H588" s="4"/>
    </row>
    <row r="589" ht="14.25" customHeight="1">
      <c r="E589" s="89"/>
      <c r="G589" s="84"/>
      <c r="H589" s="4"/>
    </row>
    <row r="590" ht="14.25" customHeight="1">
      <c r="E590" s="89"/>
      <c r="G590" s="84"/>
      <c r="H590" s="4"/>
    </row>
    <row r="591" ht="14.25" customHeight="1">
      <c r="E591" s="89"/>
      <c r="G591" s="84"/>
      <c r="H591" s="4"/>
    </row>
    <row r="592" ht="14.25" customHeight="1">
      <c r="E592" s="89"/>
      <c r="G592" s="84"/>
      <c r="H592" s="4"/>
    </row>
    <row r="593" ht="14.25" customHeight="1">
      <c r="E593" s="89"/>
      <c r="G593" s="84"/>
      <c r="H593" s="4"/>
    </row>
    <row r="594" ht="14.25" customHeight="1">
      <c r="E594" s="89"/>
      <c r="G594" s="84"/>
      <c r="H594" s="4"/>
    </row>
    <row r="595" ht="14.25" customHeight="1">
      <c r="E595" s="89"/>
      <c r="G595" s="84"/>
      <c r="H595" s="4"/>
    </row>
    <row r="596" ht="14.25" customHeight="1">
      <c r="E596" s="89"/>
      <c r="G596" s="84"/>
      <c r="H596" s="4"/>
    </row>
    <row r="597" ht="14.25" customHeight="1">
      <c r="E597" s="89"/>
      <c r="G597" s="84"/>
      <c r="H597" s="4"/>
    </row>
    <row r="598" ht="14.25" customHeight="1">
      <c r="E598" s="89"/>
      <c r="G598" s="84"/>
      <c r="H598" s="4"/>
    </row>
    <row r="599" ht="14.25" customHeight="1">
      <c r="E599" s="89"/>
      <c r="G599" s="84"/>
      <c r="H599" s="4"/>
    </row>
    <row r="600" ht="14.25" customHeight="1">
      <c r="E600" s="89"/>
      <c r="G600" s="84"/>
      <c r="H600" s="4"/>
    </row>
    <row r="601" ht="14.25" customHeight="1">
      <c r="E601" s="89"/>
      <c r="G601" s="84"/>
      <c r="H601" s="4"/>
    </row>
    <row r="602" ht="14.25" customHeight="1">
      <c r="E602" s="89"/>
      <c r="G602" s="84"/>
      <c r="H602" s="4"/>
    </row>
    <row r="603" ht="14.25" customHeight="1">
      <c r="E603" s="89"/>
      <c r="G603" s="84"/>
      <c r="H603" s="4"/>
    </row>
    <row r="604" ht="14.25" customHeight="1">
      <c r="E604" s="89"/>
      <c r="G604" s="84"/>
      <c r="H604" s="4"/>
    </row>
    <row r="605" ht="14.25" customHeight="1">
      <c r="E605" s="89"/>
      <c r="G605" s="84"/>
      <c r="H605" s="4"/>
    </row>
    <row r="606" ht="14.25" customHeight="1">
      <c r="E606" s="89"/>
      <c r="G606" s="84"/>
      <c r="H606" s="4"/>
    </row>
    <row r="607" ht="14.25" customHeight="1">
      <c r="E607" s="89"/>
      <c r="G607" s="84"/>
      <c r="H607" s="4"/>
    </row>
    <row r="608" ht="14.25" customHeight="1">
      <c r="E608" s="89"/>
      <c r="G608" s="84"/>
      <c r="H608" s="4"/>
    </row>
    <row r="609" ht="14.25" customHeight="1">
      <c r="E609" s="89"/>
      <c r="G609" s="84"/>
      <c r="H609" s="4"/>
    </row>
    <row r="610" ht="14.25" customHeight="1">
      <c r="E610" s="89"/>
      <c r="G610" s="84"/>
      <c r="H610" s="4"/>
    </row>
    <row r="611" ht="14.25" customHeight="1">
      <c r="E611" s="89"/>
      <c r="G611" s="84"/>
      <c r="H611" s="4"/>
    </row>
    <row r="612" ht="14.25" customHeight="1">
      <c r="E612" s="89"/>
      <c r="G612" s="84"/>
      <c r="H612" s="4"/>
    </row>
    <row r="613" ht="14.25" customHeight="1">
      <c r="E613" s="89"/>
      <c r="G613" s="84"/>
      <c r="H613" s="4"/>
    </row>
    <row r="614" ht="14.25" customHeight="1">
      <c r="E614" s="89"/>
      <c r="G614" s="84"/>
      <c r="H614" s="4"/>
    </row>
    <row r="615" ht="14.25" customHeight="1">
      <c r="E615" s="89"/>
      <c r="G615" s="84"/>
      <c r="H615" s="4"/>
    </row>
    <row r="616" ht="14.25" customHeight="1">
      <c r="E616" s="89"/>
      <c r="G616" s="84"/>
      <c r="H616" s="4"/>
    </row>
    <row r="617" ht="14.25" customHeight="1">
      <c r="E617" s="89"/>
      <c r="G617" s="84"/>
      <c r="H617" s="4"/>
    </row>
    <row r="618" ht="14.25" customHeight="1">
      <c r="E618" s="89"/>
      <c r="G618" s="84"/>
      <c r="H618" s="4"/>
    </row>
    <row r="619" ht="14.25" customHeight="1">
      <c r="E619" s="89"/>
      <c r="G619" s="84"/>
      <c r="H619" s="4"/>
    </row>
    <row r="620" ht="14.25" customHeight="1">
      <c r="E620" s="89"/>
      <c r="G620" s="84"/>
      <c r="H620" s="4"/>
    </row>
    <row r="621" ht="14.25" customHeight="1">
      <c r="E621" s="89"/>
      <c r="G621" s="84"/>
      <c r="H621" s="4"/>
    </row>
    <row r="622" ht="14.25" customHeight="1">
      <c r="E622" s="89"/>
      <c r="G622" s="84"/>
      <c r="H622" s="4"/>
    </row>
    <row r="623" ht="14.25" customHeight="1">
      <c r="E623" s="89"/>
      <c r="G623" s="84"/>
      <c r="H623" s="4"/>
    </row>
    <row r="624" ht="14.25" customHeight="1">
      <c r="E624" s="89"/>
      <c r="G624" s="84"/>
      <c r="H624" s="4"/>
    </row>
    <row r="625" ht="14.25" customHeight="1">
      <c r="E625" s="89"/>
      <c r="G625" s="84"/>
      <c r="H625" s="4"/>
    </row>
    <row r="626" ht="14.25" customHeight="1">
      <c r="E626" s="89"/>
      <c r="G626" s="84"/>
      <c r="H626" s="4"/>
    </row>
    <row r="627" ht="14.25" customHeight="1">
      <c r="E627" s="89"/>
      <c r="G627" s="84"/>
      <c r="H627" s="4"/>
    </row>
    <row r="628" ht="14.25" customHeight="1">
      <c r="E628" s="89"/>
      <c r="G628" s="84"/>
      <c r="H628" s="4"/>
    </row>
    <row r="629" ht="14.25" customHeight="1">
      <c r="E629" s="89"/>
      <c r="G629" s="84"/>
      <c r="H629" s="4"/>
    </row>
    <row r="630" ht="14.25" customHeight="1">
      <c r="E630" s="89"/>
      <c r="G630" s="84"/>
      <c r="H630" s="4"/>
    </row>
    <row r="631" ht="14.25" customHeight="1">
      <c r="E631" s="89"/>
      <c r="G631" s="84"/>
      <c r="H631" s="4"/>
    </row>
    <row r="632" ht="14.25" customHeight="1">
      <c r="E632" s="89"/>
      <c r="G632" s="84"/>
      <c r="H632" s="4"/>
    </row>
    <row r="633" ht="14.25" customHeight="1">
      <c r="E633" s="89"/>
      <c r="G633" s="84"/>
      <c r="H633" s="4"/>
    </row>
    <row r="634" ht="14.25" customHeight="1">
      <c r="E634" s="89"/>
      <c r="G634" s="84"/>
      <c r="H634" s="4"/>
    </row>
    <row r="635" ht="14.25" customHeight="1">
      <c r="E635" s="89"/>
      <c r="G635" s="84"/>
      <c r="H635" s="4"/>
    </row>
    <row r="636" ht="14.25" customHeight="1">
      <c r="E636" s="89"/>
      <c r="G636" s="84"/>
      <c r="H636" s="4"/>
    </row>
    <row r="637" ht="14.25" customHeight="1">
      <c r="E637" s="89"/>
      <c r="G637" s="84"/>
      <c r="H637" s="4"/>
    </row>
    <row r="638" ht="14.25" customHeight="1">
      <c r="E638" s="89"/>
      <c r="G638" s="84"/>
      <c r="H638" s="4"/>
    </row>
    <row r="639" ht="14.25" customHeight="1">
      <c r="E639" s="89"/>
      <c r="G639" s="84"/>
      <c r="H639" s="4"/>
    </row>
    <row r="640" ht="14.25" customHeight="1">
      <c r="E640" s="89"/>
      <c r="G640" s="84"/>
      <c r="H640" s="4"/>
    </row>
    <row r="641" ht="14.25" customHeight="1">
      <c r="E641" s="89"/>
      <c r="G641" s="84"/>
      <c r="H641" s="4"/>
    </row>
    <row r="642" ht="14.25" customHeight="1">
      <c r="E642" s="89"/>
      <c r="G642" s="84"/>
      <c r="H642" s="4"/>
    </row>
    <row r="643" ht="14.25" customHeight="1">
      <c r="E643" s="89"/>
      <c r="G643" s="84"/>
      <c r="H643" s="4"/>
    </row>
    <row r="644" ht="14.25" customHeight="1">
      <c r="E644" s="89"/>
      <c r="G644" s="84"/>
      <c r="H644" s="4"/>
    </row>
    <row r="645" ht="14.25" customHeight="1">
      <c r="E645" s="89"/>
      <c r="G645" s="84"/>
      <c r="H645" s="4"/>
    </row>
    <row r="646" ht="14.25" customHeight="1">
      <c r="E646" s="89"/>
      <c r="G646" s="84"/>
      <c r="H646" s="4"/>
    </row>
    <row r="647" ht="14.25" customHeight="1">
      <c r="E647" s="89"/>
      <c r="G647" s="84"/>
      <c r="H647" s="4"/>
    </row>
    <row r="648" ht="14.25" customHeight="1">
      <c r="E648" s="89"/>
      <c r="G648" s="84"/>
      <c r="H648" s="4"/>
    </row>
    <row r="649" ht="14.25" customHeight="1">
      <c r="E649" s="89"/>
      <c r="G649" s="84"/>
      <c r="H649" s="4"/>
    </row>
    <row r="650" ht="14.25" customHeight="1">
      <c r="E650" s="89"/>
      <c r="G650" s="84"/>
      <c r="H650" s="4"/>
    </row>
    <row r="651" ht="14.25" customHeight="1">
      <c r="E651" s="89"/>
      <c r="G651" s="84"/>
      <c r="H651" s="4"/>
    </row>
    <row r="652" ht="14.25" customHeight="1">
      <c r="E652" s="89"/>
      <c r="G652" s="84"/>
      <c r="H652" s="4"/>
    </row>
    <row r="653" ht="14.25" customHeight="1">
      <c r="E653" s="89"/>
      <c r="G653" s="84"/>
      <c r="H653" s="4"/>
    </row>
    <row r="654" ht="14.25" customHeight="1">
      <c r="E654" s="89"/>
      <c r="G654" s="84"/>
      <c r="H654" s="4"/>
    </row>
    <row r="655" ht="14.25" customHeight="1">
      <c r="E655" s="89"/>
      <c r="G655" s="84"/>
      <c r="H655" s="4"/>
    </row>
    <row r="656" ht="14.25" customHeight="1">
      <c r="E656" s="89"/>
      <c r="G656" s="84"/>
      <c r="H656" s="4"/>
    </row>
    <row r="657" ht="14.25" customHeight="1">
      <c r="E657" s="89"/>
      <c r="G657" s="84"/>
      <c r="H657" s="4"/>
    </row>
    <row r="658" ht="14.25" customHeight="1">
      <c r="E658" s="89"/>
      <c r="G658" s="84"/>
      <c r="H658" s="4"/>
    </row>
    <row r="659" ht="14.25" customHeight="1">
      <c r="E659" s="89"/>
      <c r="G659" s="84"/>
      <c r="H659" s="4"/>
    </row>
    <row r="660" ht="14.25" customHeight="1">
      <c r="E660" s="89"/>
      <c r="G660" s="84"/>
      <c r="H660" s="4"/>
    </row>
    <row r="661" ht="14.25" customHeight="1">
      <c r="E661" s="89"/>
      <c r="G661" s="84"/>
      <c r="H661" s="4"/>
    </row>
    <row r="662" ht="14.25" customHeight="1">
      <c r="E662" s="89"/>
      <c r="G662" s="84"/>
      <c r="H662" s="4"/>
    </row>
    <row r="663" ht="14.25" customHeight="1">
      <c r="E663" s="89"/>
      <c r="G663" s="84"/>
      <c r="H663" s="4"/>
    </row>
    <row r="664" ht="14.25" customHeight="1">
      <c r="E664" s="89"/>
      <c r="G664" s="84"/>
      <c r="H664" s="4"/>
    </row>
    <row r="665" ht="14.25" customHeight="1">
      <c r="E665" s="89"/>
      <c r="G665" s="84"/>
      <c r="H665" s="4"/>
    </row>
    <row r="666" ht="14.25" customHeight="1">
      <c r="E666" s="89"/>
      <c r="G666" s="84"/>
      <c r="H666" s="4"/>
    </row>
    <row r="667" ht="14.25" customHeight="1">
      <c r="E667" s="89"/>
      <c r="G667" s="84"/>
      <c r="H667" s="4"/>
    </row>
    <row r="668" ht="14.25" customHeight="1">
      <c r="E668" s="89"/>
      <c r="G668" s="84"/>
      <c r="H668" s="4"/>
    </row>
    <row r="669" ht="14.25" customHeight="1">
      <c r="E669" s="89"/>
      <c r="G669" s="84"/>
      <c r="H669" s="4"/>
    </row>
    <row r="670" ht="14.25" customHeight="1">
      <c r="E670" s="89"/>
      <c r="G670" s="84"/>
      <c r="H670" s="4"/>
    </row>
    <row r="671" ht="14.25" customHeight="1">
      <c r="E671" s="89"/>
      <c r="G671" s="84"/>
      <c r="H671" s="4"/>
    </row>
    <row r="672" ht="14.25" customHeight="1">
      <c r="E672" s="89"/>
      <c r="G672" s="84"/>
      <c r="H672" s="4"/>
    </row>
    <row r="673" ht="14.25" customHeight="1">
      <c r="E673" s="89"/>
      <c r="G673" s="84"/>
      <c r="H673" s="4"/>
    </row>
    <row r="674" ht="14.25" customHeight="1">
      <c r="E674" s="89"/>
      <c r="G674" s="84"/>
      <c r="H674" s="4"/>
    </row>
    <row r="675" ht="14.25" customHeight="1">
      <c r="E675" s="89"/>
      <c r="G675" s="84"/>
      <c r="H675" s="4"/>
    </row>
    <row r="676" ht="14.25" customHeight="1">
      <c r="E676" s="89"/>
      <c r="G676" s="84"/>
      <c r="H676" s="4"/>
    </row>
    <row r="677" ht="14.25" customHeight="1">
      <c r="E677" s="89"/>
      <c r="G677" s="84"/>
      <c r="H677" s="4"/>
    </row>
    <row r="678" ht="14.25" customHeight="1">
      <c r="E678" s="89"/>
      <c r="G678" s="84"/>
      <c r="H678" s="4"/>
    </row>
    <row r="679" ht="14.25" customHeight="1">
      <c r="E679" s="89"/>
      <c r="G679" s="84"/>
      <c r="H679" s="4"/>
    </row>
    <row r="680" ht="14.25" customHeight="1">
      <c r="E680" s="89"/>
      <c r="G680" s="84"/>
      <c r="H680" s="4"/>
    </row>
    <row r="681" ht="14.25" customHeight="1">
      <c r="E681" s="89"/>
      <c r="G681" s="84"/>
      <c r="H681" s="4"/>
    </row>
    <row r="682" ht="14.25" customHeight="1">
      <c r="E682" s="89"/>
      <c r="G682" s="84"/>
      <c r="H682" s="4"/>
    </row>
    <row r="683" ht="14.25" customHeight="1">
      <c r="E683" s="89"/>
      <c r="G683" s="84"/>
      <c r="H683" s="4"/>
    </row>
    <row r="684" ht="14.25" customHeight="1">
      <c r="E684" s="89"/>
      <c r="G684" s="84"/>
      <c r="H684" s="4"/>
    </row>
    <row r="685" ht="14.25" customHeight="1">
      <c r="E685" s="89"/>
      <c r="G685" s="84"/>
      <c r="H685" s="4"/>
    </row>
    <row r="686" ht="14.25" customHeight="1">
      <c r="E686" s="89"/>
      <c r="G686" s="84"/>
      <c r="H686" s="4"/>
    </row>
    <row r="687" ht="14.25" customHeight="1">
      <c r="E687" s="89"/>
      <c r="G687" s="84"/>
      <c r="H687" s="4"/>
    </row>
    <row r="688" ht="14.25" customHeight="1">
      <c r="E688" s="89"/>
      <c r="G688" s="84"/>
      <c r="H688" s="4"/>
    </row>
    <row r="689" ht="14.25" customHeight="1">
      <c r="E689" s="89"/>
      <c r="G689" s="84"/>
      <c r="H689" s="4"/>
    </row>
    <row r="690" ht="14.25" customHeight="1">
      <c r="E690" s="89"/>
      <c r="G690" s="84"/>
      <c r="H690" s="4"/>
    </row>
    <row r="691" ht="14.25" customHeight="1">
      <c r="E691" s="89"/>
      <c r="G691" s="84"/>
      <c r="H691" s="4"/>
    </row>
    <row r="692" ht="14.25" customHeight="1">
      <c r="E692" s="89"/>
      <c r="G692" s="84"/>
      <c r="H692" s="4"/>
    </row>
    <row r="693" ht="14.25" customHeight="1">
      <c r="E693" s="89"/>
      <c r="G693" s="84"/>
      <c r="H693" s="4"/>
    </row>
    <row r="694" ht="14.25" customHeight="1">
      <c r="E694" s="89"/>
      <c r="G694" s="84"/>
      <c r="H694" s="4"/>
    </row>
    <row r="695" ht="14.25" customHeight="1">
      <c r="E695" s="89"/>
      <c r="G695" s="84"/>
      <c r="H695" s="4"/>
    </row>
    <row r="696" ht="14.25" customHeight="1">
      <c r="E696" s="89"/>
      <c r="G696" s="84"/>
      <c r="H696" s="4"/>
    </row>
    <row r="697" ht="14.25" customHeight="1">
      <c r="E697" s="89"/>
      <c r="G697" s="84"/>
      <c r="H697" s="4"/>
    </row>
    <row r="698" ht="14.25" customHeight="1">
      <c r="E698" s="89"/>
      <c r="G698" s="84"/>
      <c r="H698" s="4"/>
    </row>
    <row r="699" ht="14.25" customHeight="1">
      <c r="E699" s="89"/>
      <c r="G699" s="84"/>
      <c r="H699" s="4"/>
    </row>
    <row r="700" ht="14.25" customHeight="1">
      <c r="E700" s="89"/>
      <c r="G700" s="84"/>
      <c r="H700" s="4"/>
    </row>
    <row r="701" ht="14.25" customHeight="1">
      <c r="E701" s="89"/>
      <c r="G701" s="84"/>
      <c r="H701" s="4"/>
    </row>
    <row r="702" ht="14.25" customHeight="1">
      <c r="E702" s="89"/>
      <c r="G702" s="84"/>
      <c r="H702" s="4"/>
    </row>
    <row r="703" ht="14.25" customHeight="1">
      <c r="E703" s="89"/>
      <c r="G703" s="84"/>
      <c r="H703" s="4"/>
    </row>
    <row r="704" ht="14.25" customHeight="1">
      <c r="E704" s="89"/>
      <c r="G704" s="84"/>
      <c r="H704" s="4"/>
    </row>
    <row r="705" ht="14.25" customHeight="1">
      <c r="E705" s="89"/>
      <c r="G705" s="84"/>
      <c r="H705" s="4"/>
    </row>
    <row r="706" ht="14.25" customHeight="1">
      <c r="E706" s="89"/>
      <c r="G706" s="84"/>
      <c r="H706" s="4"/>
    </row>
    <row r="707" ht="14.25" customHeight="1">
      <c r="E707" s="89"/>
      <c r="G707" s="84"/>
      <c r="H707" s="4"/>
    </row>
    <row r="708" ht="14.25" customHeight="1">
      <c r="E708" s="89"/>
      <c r="G708" s="84"/>
      <c r="H708" s="4"/>
    </row>
    <row r="709" ht="14.25" customHeight="1">
      <c r="E709" s="89"/>
      <c r="G709" s="84"/>
      <c r="H709" s="4"/>
    </row>
    <row r="710" ht="14.25" customHeight="1">
      <c r="E710" s="89"/>
      <c r="G710" s="84"/>
      <c r="H710" s="4"/>
    </row>
    <row r="711" ht="14.25" customHeight="1">
      <c r="E711" s="89"/>
      <c r="G711" s="84"/>
      <c r="H711" s="4"/>
    </row>
    <row r="712" ht="14.25" customHeight="1">
      <c r="E712" s="89"/>
      <c r="G712" s="84"/>
      <c r="H712" s="4"/>
    </row>
    <row r="713" ht="14.25" customHeight="1">
      <c r="E713" s="89"/>
      <c r="G713" s="84"/>
      <c r="H713" s="4"/>
    </row>
    <row r="714" ht="14.25" customHeight="1">
      <c r="E714" s="89"/>
      <c r="G714" s="84"/>
      <c r="H714" s="4"/>
    </row>
    <row r="715" ht="14.25" customHeight="1">
      <c r="E715" s="89"/>
      <c r="G715" s="84"/>
      <c r="H715" s="4"/>
    </row>
    <row r="716" ht="14.25" customHeight="1">
      <c r="E716" s="89"/>
      <c r="G716" s="84"/>
      <c r="H716" s="4"/>
    </row>
    <row r="717" ht="14.25" customHeight="1">
      <c r="E717" s="89"/>
      <c r="G717" s="84"/>
      <c r="H717" s="4"/>
    </row>
    <row r="718" ht="14.25" customHeight="1">
      <c r="E718" s="89"/>
      <c r="G718" s="84"/>
      <c r="H718" s="4"/>
    </row>
    <row r="719" ht="14.25" customHeight="1">
      <c r="E719" s="89"/>
      <c r="G719" s="84"/>
      <c r="H719" s="4"/>
    </row>
    <row r="720" ht="14.25" customHeight="1">
      <c r="E720" s="89"/>
      <c r="G720" s="84"/>
      <c r="H720" s="4"/>
    </row>
    <row r="721" ht="14.25" customHeight="1">
      <c r="E721" s="89"/>
      <c r="G721" s="84"/>
      <c r="H721" s="4"/>
    </row>
    <row r="722" ht="14.25" customHeight="1">
      <c r="E722" s="89"/>
      <c r="G722" s="84"/>
      <c r="H722" s="4"/>
    </row>
    <row r="723" ht="14.25" customHeight="1">
      <c r="E723" s="89"/>
      <c r="G723" s="84"/>
      <c r="H723" s="4"/>
    </row>
    <row r="724" ht="14.25" customHeight="1">
      <c r="E724" s="89"/>
      <c r="G724" s="84"/>
      <c r="H724" s="4"/>
    </row>
    <row r="725" ht="14.25" customHeight="1">
      <c r="E725" s="89"/>
      <c r="G725" s="84"/>
      <c r="H725" s="4"/>
    </row>
    <row r="726" ht="14.25" customHeight="1">
      <c r="E726" s="89"/>
      <c r="G726" s="84"/>
      <c r="H726" s="4"/>
    </row>
    <row r="727" ht="14.25" customHeight="1">
      <c r="E727" s="89"/>
      <c r="G727" s="84"/>
      <c r="H727" s="4"/>
    </row>
    <row r="728" ht="14.25" customHeight="1">
      <c r="E728" s="89"/>
      <c r="G728" s="84"/>
      <c r="H728" s="4"/>
    </row>
    <row r="729" ht="14.25" customHeight="1">
      <c r="E729" s="89"/>
      <c r="G729" s="84"/>
      <c r="H729" s="4"/>
    </row>
    <row r="730" ht="14.25" customHeight="1">
      <c r="E730" s="89"/>
      <c r="G730" s="84"/>
      <c r="H730" s="4"/>
    </row>
    <row r="731" ht="14.25" customHeight="1">
      <c r="E731" s="89"/>
      <c r="G731" s="84"/>
      <c r="H731" s="4"/>
    </row>
    <row r="732" ht="14.25" customHeight="1">
      <c r="E732" s="89"/>
      <c r="G732" s="84"/>
      <c r="H732" s="4"/>
    </row>
    <row r="733" ht="14.25" customHeight="1">
      <c r="E733" s="89"/>
      <c r="G733" s="84"/>
      <c r="H733" s="4"/>
    </row>
    <row r="734" ht="14.25" customHeight="1">
      <c r="E734" s="89"/>
      <c r="G734" s="84"/>
      <c r="H734" s="4"/>
    </row>
    <row r="735" ht="14.25" customHeight="1">
      <c r="E735" s="89"/>
      <c r="G735" s="84"/>
      <c r="H735" s="4"/>
    </row>
    <row r="736" ht="14.25" customHeight="1">
      <c r="E736" s="89"/>
      <c r="G736" s="84"/>
      <c r="H736" s="4"/>
    </row>
    <row r="737" ht="14.25" customHeight="1">
      <c r="E737" s="89"/>
      <c r="G737" s="84"/>
      <c r="H737" s="4"/>
    </row>
    <row r="738" ht="14.25" customHeight="1">
      <c r="E738" s="89"/>
      <c r="G738" s="84"/>
      <c r="H738" s="4"/>
    </row>
    <row r="739" ht="14.25" customHeight="1">
      <c r="E739" s="89"/>
      <c r="G739" s="84"/>
      <c r="H739" s="4"/>
    </row>
    <row r="740" ht="14.25" customHeight="1">
      <c r="E740" s="89"/>
      <c r="G740" s="84"/>
      <c r="H740" s="4"/>
    </row>
    <row r="741" ht="14.25" customHeight="1">
      <c r="E741" s="89"/>
      <c r="G741" s="84"/>
      <c r="H741" s="4"/>
    </row>
    <row r="742" ht="14.25" customHeight="1">
      <c r="E742" s="89"/>
      <c r="G742" s="84"/>
      <c r="H742" s="4"/>
    </row>
    <row r="743" ht="14.25" customHeight="1">
      <c r="E743" s="89"/>
      <c r="G743" s="84"/>
      <c r="H743" s="4"/>
    </row>
    <row r="744" ht="14.25" customHeight="1">
      <c r="E744" s="89"/>
      <c r="G744" s="84"/>
      <c r="H744" s="4"/>
    </row>
    <row r="745" ht="14.25" customHeight="1">
      <c r="E745" s="89"/>
      <c r="G745" s="84"/>
      <c r="H745" s="4"/>
    </row>
    <row r="746" ht="14.25" customHeight="1">
      <c r="E746" s="89"/>
      <c r="G746" s="84"/>
      <c r="H746" s="4"/>
    </row>
    <row r="747" ht="14.25" customHeight="1">
      <c r="E747" s="89"/>
      <c r="G747" s="84"/>
      <c r="H747" s="4"/>
    </row>
    <row r="748" ht="14.25" customHeight="1">
      <c r="E748" s="89"/>
      <c r="G748" s="84"/>
      <c r="H748" s="4"/>
    </row>
    <row r="749" ht="14.25" customHeight="1">
      <c r="E749" s="89"/>
      <c r="G749" s="84"/>
      <c r="H749" s="4"/>
    </row>
    <row r="750" ht="14.25" customHeight="1">
      <c r="E750" s="89"/>
      <c r="G750" s="84"/>
      <c r="H750" s="4"/>
    </row>
    <row r="751" ht="14.25" customHeight="1">
      <c r="E751" s="89"/>
      <c r="G751" s="84"/>
      <c r="H751" s="4"/>
    </row>
    <row r="752" ht="14.25" customHeight="1">
      <c r="E752" s="89"/>
      <c r="G752" s="84"/>
      <c r="H752" s="4"/>
    </row>
    <row r="753" ht="14.25" customHeight="1">
      <c r="E753" s="89"/>
      <c r="G753" s="84"/>
      <c r="H753" s="4"/>
    </row>
    <row r="754" ht="14.25" customHeight="1">
      <c r="E754" s="89"/>
      <c r="G754" s="84"/>
      <c r="H754" s="4"/>
    </row>
    <row r="755" ht="14.25" customHeight="1">
      <c r="E755" s="89"/>
      <c r="G755" s="84"/>
      <c r="H755" s="4"/>
    </row>
    <row r="756" ht="14.25" customHeight="1">
      <c r="E756" s="89"/>
      <c r="G756" s="84"/>
      <c r="H756" s="4"/>
    </row>
    <row r="757" ht="14.25" customHeight="1">
      <c r="E757" s="89"/>
      <c r="G757" s="84"/>
      <c r="H757" s="4"/>
    </row>
    <row r="758" ht="14.25" customHeight="1">
      <c r="E758" s="89"/>
      <c r="G758" s="84"/>
      <c r="H758" s="4"/>
    </row>
    <row r="759" ht="14.25" customHeight="1">
      <c r="E759" s="89"/>
      <c r="G759" s="84"/>
      <c r="H759" s="4"/>
    </row>
    <row r="760" ht="14.25" customHeight="1">
      <c r="E760" s="89"/>
      <c r="G760" s="84"/>
      <c r="H760" s="4"/>
    </row>
    <row r="761" ht="14.25" customHeight="1">
      <c r="E761" s="89"/>
      <c r="G761" s="84"/>
      <c r="H761" s="4"/>
    </row>
    <row r="762" ht="14.25" customHeight="1">
      <c r="E762" s="89"/>
      <c r="G762" s="84"/>
      <c r="H762" s="4"/>
    </row>
    <row r="763" ht="14.25" customHeight="1">
      <c r="E763" s="89"/>
      <c r="G763" s="84"/>
      <c r="H763" s="4"/>
    </row>
    <row r="764" ht="14.25" customHeight="1">
      <c r="E764" s="89"/>
      <c r="G764" s="84"/>
      <c r="H764" s="4"/>
    </row>
    <row r="765" ht="14.25" customHeight="1">
      <c r="E765" s="89"/>
      <c r="G765" s="84"/>
      <c r="H765" s="4"/>
    </row>
    <row r="766" ht="14.25" customHeight="1">
      <c r="E766" s="89"/>
      <c r="G766" s="84"/>
      <c r="H766" s="4"/>
    </row>
    <row r="767" ht="14.25" customHeight="1">
      <c r="E767" s="89"/>
      <c r="G767" s="84"/>
      <c r="H767" s="4"/>
    </row>
    <row r="768" ht="14.25" customHeight="1">
      <c r="E768" s="89"/>
      <c r="G768" s="84"/>
      <c r="H768" s="4"/>
    </row>
    <row r="769" ht="14.25" customHeight="1">
      <c r="E769" s="89"/>
      <c r="G769" s="84"/>
      <c r="H769" s="4"/>
    </row>
    <row r="770" ht="14.25" customHeight="1">
      <c r="E770" s="89"/>
      <c r="G770" s="84"/>
      <c r="H770" s="4"/>
    </row>
    <row r="771" ht="14.25" customHeight="1">
      <c r="E771" s="89"/>
      <c r="G771" s="84"/>
      <c r="H771" s="4"/>
    </row>
    <row r="772" ht="14.25" customHeight="1">
      <c r="E772" s="89"/>
      <c r="G772" s="84"/>
      <c r="H772" s="4"/>
    </row>
    <row r="773" ht="14.25" customHeight="1">
      <c r="E773" s="89"/>
      <c r="G773" s="84"/>
      <c r="H773" s="4"/>
    </row>
    <row r="774" ht="14.25" customHeight="1">
      <c r="E774" s="89"/>
      <c r="G774" s="84"/>
      <c r="H774" s="4"/>
    </row>
    <row r="775" ht="14.25" customHeight="1">
      <c r="E775" s="89"/>
      <c r="G775" s="84"/>
      <c r="H775" s="4"/>
    </row>
    <row r="776" ht="14.25" customHeight="1">
      <c r="E776" s="89"/>
      <c r="G776" s="84"/>
      <c r="H776" s="4"/>
    </row>
    <row r="777" ht="14.25" customHeight="1">
      <c r="E777" s="89"/>
      <c r="G777" s="84"/>
      <c r="H777" s="4"/>
    </row>
    <row r="778" ht="14.25" customHeight="1">
      <c r="E778" s="89"/>
      <c r="G778" s="84"/>
      <c r="H778" s="4"/>
    </row>
    <row r="779" ht="14.25" customHeight="1">
      <c r="E779" s="89"/>
      <c r="G779" s="84"/>
      <c r="H779" s="4"/>
    </row>
    <row r="780" ht="14.25" customHeight="1">
      <c r="E780" s="89"/>
      <c r="G780" s="84"/>
      <c r="H780" s="4"/>
    </row>
    <row r="781" ht="14.25" customHeight="1">
      <c r="E781" s="89"/>
      <c r="G781" s="84"/>
      <c r="H781" s="4"/>
    </row>
    <row r="782" ht="14.25" customHeight="1">
      <c r="E782" s="89"/>
      <c r="G782" s="84"/>
      <c r="H782" s="4"/>
    </row>
    <row r="783" ht="14.25" customHeight="1">
      <c r="E783" s="89"/>
      <c r="G783" s="84"/>
      <c r="H783" s="4"/>
    </row>
    <row r="784" ht="14.25" customHeight="1">
      <c r="E784" s="89"/>
      <c r="G784" s="84"/>
      <c r="H784" s="4"/>
    </row>
    <row r="785" ht="14.25" customHeight="1">
      <c r="E785" s="89"/>
      <c r="G785" s="84"/>
      <c r="H785" s="4"/>
    </row>
    <row r="786" ht="14.25" customHeight="1">
      <c r="E786" s="89"/>
      <c r="G786" s="84"/>
      <c r="H786" s="4"/>
    </row>
    <row r="787" ht="14.25" customHeight="1">
      <c r="E787" s="89"/>
      <c r="G787" s="84"/>
      <c r="H787" s="4"/>
    </row>
    <row r="788" ht="14.25" customHeight="1">
      <c r="E788" s="89"/>
      <c r="G788" s="84"/>
      <c r="H788" s="4"/>
    </row>
    <row r="789" ht="14.25" customHeight="1">
      <c r="E789" s="89"/>
      <c r="G789" s="84"/>
      <c r="H789" s="4"/>
    </row>
    <row r="790" ht="14.25" customHeight="1">
      <c r="E790" s="89"/>
      <c r="G790" s="84"/>
      <c r="H790" s="4"/>
    </row>
    <row r="791" ht="14.25" customHeight="1">
      <c r="E791" s="89"/>
      <c r="G791" s="84"/>
      <c r="H791" s="4"/>
    </row>
    <row r="792" ht="14.25" customHeight="1">
      <c r="E792" s="89"/>
      <c r="G792" s="84"/>
      <c r="H792" s="4"/>
    </row>
    <row r="793" ht="14.25" customHeight="1">
      <c r="E793" s="89"/>
      <c r="G793" s="84"/>
      <c r="H793" s="4"/>
    </row>
    <row r="794" ht="14.25" customHeight="1">
      <c r="E794" s="89"/>
      <c r="G794" s="84"/>
      <c r="H794" s="4"/>
    </row>
    <row r="795" ht="14.25" customHeight="1">
      <c r="E795" s="89"/>
      <c r="G795" s="84"/>
      <c r="H795" s="4"/>
    </row>
    <row r="796" ht="14.25" customHeight="1">
      <c r="E796" s="89"/>
      <c r="G796" s="84"/>
      <c r="H796" s="4"/>
    </row>
    <row r="797" ht="14.25" customHeight="1">
      <c r="E797" s="89"/>
      <c r="G797" s="84"/>
      <c r="H797" s="4"/>
    </row>
    <row r="798" ht="14.25" customHeight="1">
      <c r="E798" s="89"/>
      <c r="G798" s="84"/>
      <c r="H798" s="4"/>
    </row>
    <row r="799" ht="14.25" customHeight="1">
      <c r="E799" s="89"/>
      <c r="G799" s="84"/>
      <c r="H799" s="4"/>
    </row>
    <row r="800" ht="14.25" customHeight="1">
      <c r="E800" s="89"/>
      <c r="G800" s="84"/>
      <c r="H800" s="4"/>
    </row>
    <row r="801" ht="14.25" customHeight="1">
      <c r="E801" s="89"/>
      <c r="G801" s="84"/>
      <c r="H801" s="4"/>
    </row>
    <row r="802" ht="14.25" customHeight="1">
      <c r="E802" s="89"/>
      <c r="G802" s="84"/>
      <c r="H802" s="4"/>
    </row>
    <row r="803" ht="14.25" customHeight="1">
      <c r="E803" s="89"/>
      <c r="G803" s="84"/>
      <c r="H803" s="4"/>
    </row>
    <row r="804" ht="14.25" customHeight="1">
      <c r="E804" s="89"/>
      <c r="G804" s="84"/>
      <c r="H804" s="4"/>
    </row>
    <row r="805" ht="14.25" customHeight="1">
      <c r="E805" s="89"/>
      <c r="G805" s="84"/>
      <c r="H805" s="4"/>
    </row>
    <row r="806" ht="14.25" customHeight="1">
      <c r="E806" s="89"/>
      <c r="G806" s="84"/>
      <c r="H806" s="4"/>
    </row>
    <row r="807" ht="14.25" customHeight="1">
      <c r="E807" s="89"/>
      <c r="G807" s="84"/>
      <c r="H807" s="4"/>
    </row>
    <row r="808" ht="14.25" customHeight="1">
      <c r="E808" s="89"/>
      <c r="G808" s="84"/>
      <c r="H808" s="4"/>
    </row>
    <row r="809" ht="14.25" customHeight="1">
      <c r="E809" s="89"/>
      <c r="G809" s="84"/>
      <c r="H809" s="4"/>
    </row>
    <row r="810" ht="14.25" customHeight="1">
      <c r="E810" s="89"/>
      <c r="G810" s="84"/>
      <c r="H810" s="4"/>
    </row>
    <row r="811" ht="14.25" customHeight="1">
      <c r="E811" s="89"/>
      <c r="G811" s="84"/>
      <c r="H811" s="4"/>
    </row>
    <row r="812" ht="14.25" customHeight="1">
      <c r="E812" s="89"/>
      <c r="G812" s="84"/>
      <c r="H812" s="4"/>
    </row>
    <row r="813" ht="14.25" customHeight="1">
      <c r="E813" s="89"/>
      <c r="G813" s="84"/>
      <c r="H813" s="4"/>
    </row>
    <row r="814" ht="14.25" customHeight="1">
      <c r="E814" s="89"/>
      <c r="G814" s="84"/>
      <c r="H814" s="4"/>
    </row>
    <row r="815" ht="14.25" customHeight="1">
      <c r="E815" s="89"/>
      <c r="G815" s="84"/>
      <c r="H815" s="4"/>
    </row>
    <row r="816" ht="14.25" customHeight="1">
      <c r="E816" s="89"/>
      <c r="G816" s="84"/>
      <c r="H816" s="4"/>
    </row>
    <row r="817" ht="14.25" customHeight="1">
      <c r="E817" s="89"/>
      <c r="G817" s="84"/>
      <c r="H817" s="4"/>
    </row>
    <row r="818" ht="14.25" customHeight="1">
      <c r="E818" s="89"/>
      <c r="G818" s="84"/>
      <c r="H818" s="4"/>
    </row>
    <row r="819" ht="14.25" customHeight="1">
      <c r="E819" s="89"/>
      <c r="G819" s="84"/>
      <c r="H819" s="4"/>
    </row>
    <row r="820" ht="14.25" customHeight="1">
      <c r="E820" s="89"/>
      <c r="G820" s="84"/>
      <c r="H820" s="4"/>
    </row>
    <row r="821" ht="14.25" customHeight="1">
      <c r="E821" s="89"/>
      <c r="G821" s="84"/>
      <c r="H821" s="4"/>
    </row>
    <row r="822" ht="14.25" customHeight="1">
      <c r="E822" s="89"/>
      <c r="G822" s="84"/>
      <c r="H822" s="4"/>
    </row>
    <row r="823" ht="14.25" customHeight="1">
      <c r="E823" s="89"/>
      <c r="G823" s="84"/>
      <c r="H823" s="4"/>
    </row>
    <row r="824" ht="14.25" customHeight="1">
      <c r="E824" s="89"/>
      <c r="G824" s="84"/>
      <c r="H824" s="4"/>
    </row>
    <row r="825" ht="14.25" customHeight="1">
      <c r="E825" s="89"/>
      <c r="G825" s="84"/>
      <c r="H825" s="4"/>
    </row>
    <row r="826" ht="14.25" customHeight="1">
      <c r="E826" s="89"/>
      <c r="G826" s="84"/>
      <c r="H826" s="4"/>
    </row>
    <row r="827" ht="14.25" customHeight="1">
      <c r="E827" s="89"/>
      <c r="G827" s="84"/>
      <c r="H827" s="4"/>
    </row>
    <row r="828" ht="14.25" customHeight="1">
      <c r="E828" s="89"/>
      <c r="G828" s="84"/>
      <c r="H828" s="4"/>
    </row>
    <row r="829" ht="14.25" customHeight="1">
      <c r="E829" s="89"/>
      <c r="G829" s="84"/>
      <c r="H829" s="4"/>
    </row>
    <row r="830" ht="14.25" customHeight="1">
      <c r="E830" s="89"/>
      <c r="G830" s="84"/>
      <c r="H830" s="4"/>
    </row>
    <row r="831" ht="14.25" customHeight="1">
      <c r="E831" s="89"/>
      <c r="G831" s="84"/>
      <c r="H831" s="4"/>
    </row>
    <row r="832" ht="14.25" customHeight="1">
      <c r="E832" s="89"/>
      <c r="G832" s="84"/>
      <c r="H832" s="4"/>
    </row>
    <row r="833" ht="14.25" customHeight="1">
      <c r="E833" s="89"/>
      <c r="G833" s="84"/>
      <c r="H833" s="4"/>
    </row>
    <row r="834" ht="14.25" customHeight="1">
      <c r="E834" s="89"/>
      <c r="G834" s="84"/>
      <c r="H834" s="4"/>
    </row>
    <row r="835" ht="14.25" customHeight="1">
      <c r="E835" s="89"/>
      <c r="G835" s="84"/>
      <c r="H835" s="4"/>
    </row>
    <row r="836" ht="14.25" customHeight="1">
      <c r="E836" s="89"/>
      <c r="G836" s="84"/>
      <c r="H836" s="4"/>
    </row>
    <row r="837" ht="14.25" customHeight="1">
      <c r="E837" s="89"/>
      <c r="G837" s="84"/>
      <c r="H837" s="4"/>
    </row>
    <row r="838" ht="14.25" customHeight="1">
      <c r="E838" s="89"/>
      <c r="G838" s="84"/>
      <c r="H838" s="4"/>
    </row>
    <row r="839" ht="14.25" customHeight="1">
      <c r="E839" s="89"/>
      <c r="G839" s="84"/>
      <c r="H839" s="4"/>
    </row>
    <row r="840" ht="14.25" customHeight="1">
      <c r="E840" s="89"/>
      <c r="G840" s="84"/>
      <c r="H840" s="4"/>
    </row>
    <row r="841" ht="14.25" customHeight="1">
      <c r="E841" s="89"/>
      <c r="G841" s="84"/>
      <c r="H841" s="4"/>
    </row>
    <row r="842" ht="14.25" customHeight="1">
      <c r="E842" s="89"/>
      <c r="G842" s="84"/>
      <c r="H842" s="4"/>
    </row>
    <row r="843" ht="14.25" customHeight="1">
      <c r="E843" s="89"/>
      <c r="G843" s="84"/>
      <c r="H843" s="4"/>
    </row>
    <row r="844" ht="14.25" customHeight="1">
      <c r="E844" s="89"/>
      <c r="G844" s="84"/>
      <c r="H844" s="4"/>
    </row>
    <row r="845" ht="14.25" customHeight="1">
      <c r="E845" s="89"/>
      <c r="G845" s="84"/>
      <c r="H845" s="4"/>
    </row>
    <row r="846" ht="14.25" customHeight="1">
      <c r="E846" s="89"/>
      <c r="G846" s="84"/>
      <c r="H846" s="4"/>
    </row>
    <row r="847" ht="14.25" customHeight="1">
      <c r="E847" s="89"/>
      <c r="G847" s="84"/>
      <c r="H847" s="4"/>
    </row>
    <row r="848" ht="14.25" customHeight="1">
      <c r="E848" s="89"/>
      <c r="G848" s="84"/>
      <c r="H848" s="4"/>
    </row>
    <row r="849" ht="14.25" customHeight="1">
      <c r="E849" s="89"/>
      <c r="G849" s="84"/>
      <c r="H849" s="4"/>
    </row>
    <row r="850" ht="14.25" customHeight="1">
      <c r="E850" s="89"/>
      <c r="G850" s="84"/>
      <c r="H850" s="4"/>
    </row>
    <row r="851" ht="14.25" customHeight="1">
      <c r="E851" s="89"/>
      <c r="G851" s="84"/>
      <c r="H851" s="4"/>
    </row>
    <row r="852" ht="14.25" customHeight="1">
      <c r="E852" s="89"/>
      <c r="G852" s="84"/>
      <c r="H852" s="4"/>
    </row>
    <row r="853" ht="14.25" customHeight="1">
      <c r="E853" s="89"/>
      <c r="G853" s="84"/>
      <c r="H853" s="4"/>
    </row>
    <row r="854" ht="14.25" customHeight="1">
      <c r="E854" s="89"/>
      <c r="G854" s="84"/>
      <c r="H854" s="4"/>
    </row>
    <row r="855" ht="14.25" customHeight="1">
      <c r="E855" s="89"/>
      <c r="G855" s="84"/>
      <c r="H855" s="4"/>
    </row>
    <row r="856" ht="14.25" customHeight="1">
      <c r="E856" s="89"/>
      <c r="G856" s="84"/>
      <c r="H856" s="4"/>
    </row>
    <row r="857" ht="14.25" customHeight="1">
      <c r="E857" s="89"/>
      <c r="G857" s="84"/>
      <c r="H857" s="4"/>
    </row>
    <row r="858" ht="14.25" customHeight="1">
      <c r="E858" s="89"/>
      <c r="G858" s="84"/>
      <c r="H858" s="4"/>
    </row>
    <row r="859" ht="14.25" customHeight="1">
      <c r="E859" s="89"/>
      <c r="G859" s="84"/>
      <c r="H859" s="4"/>
    </row>
    <row r="860" ht="14.25" customHeight="1">
      <c r="E860" s="89"/>
      <c r="G860" s="84"/>
      <c r="H860" s="4"/>
    </row>
    <row r="861" ht="14.25" customHeight="1">
      <c r="E861" s="89"/>
      <c r="G861" s="84"/>
      <c r="H861" s="4"/>
    </row>
    <row r="862" ht="14.25" customHeight="1">
      <c r="E862" s="89"/>
      <c r="G862" s="84"/>
      <c r="H862" s="4"/>
    </row>
    <row r="863" ht="14.25" customHeight="1">
      <c r="E863" s="89"/>
      <c r="G863" s="84"/>
      <c r="H863" s="4"/>
    </row>
    <row r="864" ht="14.25" customHeight="1">
      <c r="E864" s="89"/>
      <c r="G864" s="84"/>
      <c r="H864" s="4"/>
    </row>
    <row r="865" ht="14.25" customHeight="1">
      <c r="E865" s="89"/>
      <c r="G865" s="84"/>
      <c r="H865" s="4"/>
    </row>
    <row r="866" ht="14.25" customHeight="1">
      <c r="E866" s="89"/>
      <c r="G866" s="84"/>
      <c r="H866" s="4"/>
    </row>
    <row r="867" ht="14.25" customHeight="1">
      <c r="E867" s="89"/>
      <c r="G867" s="84"/>
      <c r="H867" s="4"/>
    </row>
    <row r="868" ht="14.25" customHeight="1">
      <c r="E868" s="89"/>
      <c r="G868" s="84"/>
      <c r="H868" s="4"/>
    </row>
    <row r="869" ht="14.25" customHeight="1">
      <c r="E869" s="89"/>
      <c r="G869" s="84"/>
      <c r="H869" s="4"/>
    </row>
    <row r="870" ht="14.25" customHeight="1">
      <c r="E870" s="89"/>
      <c r="G870" s="84"/>
      <c r="H870" s="4"/>
    </row>
    <row r="871" ht="14.25" customHeight="1">
      <c r="E871" s="89"/>
      <c r="G871" s="84"/>
      <c r="H871" s="4"/>
    </row>
    <row r="872" ht="14.25" customHeight="1">
      <c r="E872" s="89"/>
      <c r="G872" s="84"/>
      <c r="H872" s="4"/>
    </row>
    <row r="873" ht="14.25" customHeight="1">
      <c r="E873" s="89"/>
      <c r="G873" s="84"/>
      <c r="H873" s="4"/>
    </row>
    <row r="874" ht="14.25" customHeight="1">
      <c r="E874" s="89"/>
      <c r="G874" s="84"/>
      <c r="H874" s="4"/>
    </row>
    <row r="875" ht="14.25" customHeight="1">
      <c r="E875" s="89"/>
      <c r="G875" s="84"/>
      <c r="H875" s="4"/>
    </row>
    <row r="876" ht="14.25" customHeight="1">
      <c r="E876" s="89"/>
      <c r="G876" s="84"/>
      <c r="H876" s="4"/>
    </row>
    <row r="877" ht="14.25" customHeight="1">
      <c r="E877" s="89"/>
      <c r="G877" s="84"/>
      <c r="H877" s="4"/>
    </row>
    <row r="878" ht="14.25" customHeight="1">
      <c r="E878" s="89"/>
      <c r="G878" s="84"/>
      <c r="H878" s="4"/>
    </row>
    <row r="879" ht="14.25" customHeight="1">
      <c r="E879" s="89"/>
      <c r="G879" s="84"/>
      <c r="H879" s="4"/>
    </row>
    <row r="880" ht="14.25" customHeight="1">
      <c r="E880" s="89"/>
      <c r="G880" s="84"/>
      <c r="H880" s="4"/>
    </row>
    <row r="881" ht="14.25" customHeight="1">
      <c r="E881" s="89"/>
      <c r="G881" s="84"/>
      <c r="H881" s="4"/>
    </row>
    <row r="882" ht="14.25" customHeight="1">
      <c r="E882" s="89"/>
      <c r="G882" s="84"/>
      <c r="H882" s="4"/>
    </row>
    <row r="883" ht="14.25" customHeight="1">
      <c r="E883" s="89"/>
      <c r="G883" s="84"/>
      <c r="H883" s="4"/>
    </row>
    <row r="884" ht="14.25" customHeight="1">
      <c r="E884" s="89"/>
      <c r="G884" s="84"/>
      <c r="H884" s="4"/>
    </row>
    <row r="885" ht="14.25" customHeight="1">
      <c r="E885" s="89"/>
      <c r="G885" s="84"/>
      <c r="H885" s="4"/>
    </row>
    <row r="886" ht="14.25" customHeight="1">
      <c r="E886" s="89"/>
      <c r="G886" s="84"/>
      <c r="H886" s="4"/>
    </row>
    <row r="887" ht="14.25" customHeight="1">
      <c r="E887" s="89"/>
      <c r="G887" s="84"/>
      <c r="H887" s="4"/>
    </row>
    <row r="888" ht="14.25" customHeight="1">
      <c r="E888" s="89"/>
      <c r="G888" s="84"/>
      <c r="H888" s="4"/>
    </row>
    <row r="889" ht="14.25" customHeight="1">
      <c r="E889" s="89"/>
      <c r="G889" s="84"/>
      <c r="H889" s="4"/>
    </row>
    <row r="890" ht="14.25" customHeight="1">
      <c r="E890" s="89"/>
      <c r="G890" s="84"/>
      <c r="H890" s="4"/>
    </row>
    <row r="891" ht="14.25" customHeight="1">
      <c r="E891" s="89"/>
      <c r="G891" s="84"/>
      <c r="H891" s="4"/>
    </row>
    <row r="892" ht="14.25" customHeight="1">
      <c r="E892" s="89"/>
      <c r="G892" s="84"/>
      <c r="H892" s="4"/>
    </row>
    <row r="893" ht="14.25" customHeight="1">
      <c r="E893" s="89"/>
      <c r="G893" s="84"/>
      <c r="H893" s="4"/>
    </row>
    <row r="894" ht="14.25" customHeight="1">
      <c r="E894" s="89"/>
      <c r="G894" s="84"/>
      <c r="H894" s="4"/>
    </row>
    <row r="895" ht="14.25" customHeight="1">
      <c r="E895" s="89"/>
      <c r="G895" s="84"/>
      <c r="H895" s="4"/>
    </row>
    <row r="896" ht="14.25" customHeight="1">
      <c r="E896" s="89"/>
      <c r="G896" s="84"/>
      <c r="H896" s="4"/>
    </row>
    <row r="897" ht="14.25" customHeight="1">
      <c r="E897" s="89"/>
      <c r="G897" s="84"/>
      <c r="H897" s="4"/>
    </row>
    <row r="898" ht="14.25" customHeight="1">
      <c r="E898" s="89"/>
      <c r="G898" s="84"/>
      <c r="H898" s="4"/>
    </row>
    <row r="899" ht="14.25" customHeight="1">
      <c r="E899" s="89"/>
      <c r="G899" s="84"/>
      <c r="H899" s="4"/>
    </row>
    <row r="900" ht="14.25" customHeight="1">
      <c r="E900" s="89"/>
      <c r="G900" s="84"/>
      <c r="H900" s="4"/>
    </row>
    <row r="901" ht="14.25" customHeight="1">
      <c r="E901" s="89"/>
      <c r="G901" s="84"/>
      <c r="H901" s="4"/>
    </row>
    <row r="902" ht="14.25" customHeight="1">
      <c r="E902" s="89"/>
      <c r="G902" s="84"/>
      <c r="H902" s="4"/>
    </row>
    <row r="903" ht="14.25" customHeight="1">
      <c r="E903" s="89"/>
      <c r="G903" s="84"/>
      <c r="H903" s="4"/>
    </row>
    <row r="904" ht="14.25" customHeight="1">
      <c r="E904" s="89"/>
      <c r="G904" s="84"/>
      <c r="H904" s="4"/>
    </row>
    <row r="905" ht="14.25" customHeight="1">
      <c r="E905" s="89"/>
      <c r="G905" s="84"/>
      <c r="H905" s="4"/>
    </row>
    <row r="906" ht="14.25" customHeight="1">
      <c r="E906" s="89"/>
      <c r="G906" s="84"/>
      <c r="H906" s="4"/>
    </row>
    <row r="907" ht="14.25" customHeight="1">
      <c r="E907" s="89"/>
      <c r="G907" s="84"/>
      <c r="H907" s="4"/>
    </row>
    <row r="908" ht="14.25" customHeight="1">
      <c r="E908" s="89"/>
      <c r="G908" s="84"/>
      <c r="H908" s="4"/>
    </row>
    <row r="909" ht="14.25" customHeight="1">
      <c r="E909" s="89"/>
      <c r="G909" s="84"/>
      <c r="H909" s="4"/>
    </row>
    <row r="910" ht="14.25" customHeight="1">
      <c r="E910" s="89"/>
      <c r="G910" s="84"/>
      <c r="H910" s="4"/>
    </row>
    <row r="911" ht="14.25" customHeight="1">
      <c r="E911" s="89"/>
      <c r="G911" s="84"/>
      <c r="H911" s="4"/>
    </row>
    <row r="912" ht="14.25" customHeight="1">
      <c r="E912" s="89"/>
      <c r="G912" s="84"/>
      <c r="H912" s="4"/>
    </row>
    <row r="913" ht="14.25" customHeight="1">
      <c r="E913" s="89"/>
      <c r="G913" s="84"/>
      <c r="H913" s="4"/>
    </row>
    <row r="914" ht="14.25" customHeight="1">
      <c r="E914" s="89"/>
      <c r="G914" s="84"/>
      <c r="H914" s="4"/>
    </row>
    <row r="915" ht="14.25" customHeight="1">
      <c r="E915" s="89"/>
      <c r="G915" s="84"/>
      <c r="H915" s="4"/>
    </row>
    <row r="916" ht="14.25" customHeight="1">
      <c r="E916" s="89"/>
      <c r="G916" s="84"/>
      <c r="H916" s="4"/>
    </row>
    <row r="917" ht="14.25" customHeight="1">
      <c r="E917" s="89"/>
      <c r="G917" s="84"/>
      <c r="H917" s="4"/>
    </row>
    <row r="918" ht="14.25" customHeight="1">
      <c r="E918" s="89"/>
      <c r="G918" s="84"/>
      <c r="H918" s="4"/>
    </row>
    <row r="919" ht="14.25" customHeight="1">
      <c r="E919" s="89"/>
      <c r="G919" s="84"/>
      <c r="H919" s="4"/>
    </row>
    <row r="920" ht="14.25" customHeight="1">
      <c r="E920" s="89"/>
      <c r="G920" s="84"/>
      <c r="H920" s="4"/>
    </row>
    <row r="921" ht="14.25" customHeight="1">
      <c r="E921" s="89"/>
      <c r="G921" s="84"/>
      <c r="H921" s="4"/>
    </row>
    <row r="922" ht="14.25" customHeight="1">
      <c r="E922" s="89"/>
      <c r="G922" s="84"/>
      <c r="H922" s="4"/>
    </row>
    <row r="923" ht="14.25" customHeight="1">
      <c r="E923" s="89"/>
      <c r="G923" s="84"/>
      <c r="H923" s="4"/>
    </row>
    <row r="924" ht="14.25" customHeight="1">
      <c r="E924" s="89"/>
      <c r="G924" s="84"/>
      <c r="H924" s="4"/>
    </row>
    <row r="925" ht="14.25" customHeight="1">
      <c r="E925" s="89"/>
      <c r="G925" s="84"/>
      <c r="H925" s="4"/>
    </row>
    <row r="926" ht="14.25" customHeight="1">
      <c r="E926" s="89"/>
      <c r="G926" s="84"/>
      <c r="H926" s="4"/>
    </row>
    <row r="927" ht="14.25" customHeight="1">
      <c r="E927" s="89"/>
      <c r="G927" s="84"/>
      <c r="H927" s="4"/>
    </row>
    <row r="928" ht="14.25" customHeight="1">
      <c r="E928" s="89"/>
      <c r="G928" s="84"/>
      <c r="H928" s="4"/>
    </row>
    <row r="929" ht="14.25" customHeight="1">
      <c r="E929" s="89"/>
      <c r="G929" s="84"/>
      <c r="H929" s="4"/>
    </row>
    <row r="930" ht="14.25" customHeight="1">
      <c r="E930" s="89"/>
      <c r="G930" s="84"/>
      <c r="H930" s="4"/>
    </row>
    <row r="931" ht="14.25" customHeight="1">
      <c r="E931" s="89"/>
      <c r="G931" s="84"/>
      <c r="H931" s="4"/>
    </row>
    <row r="932" ht="14.25" customHeight="1">
      <c r="E932" s="89"/>
      <c r="G932" s="84"/>
      <c r="H932" s="4"/>
    </row>
    <row r="933" ht="14.25" customHeight="1">
      <c r="E933" s="89"/>
      <c r="G933" s="84"/>
      <c r="H933" s="4"/>
    </row>
    <row r="934" ht="14.25" customHeight="1">
      <c r="E934" s="89"/>
      <c r="G934" s="84"/>
      <c r="H934" s="4"/>
    </row>
    <row r="935" ht="14.25" customHeight="1">
      <c r="E935" s="89"/>
      <c r="G935" s="84"/>
      <c r="H935" s="4"/>
    </row>
    <row r="936" ht="14.25" customHeight="1">
      <c r="E936" s="89"/>
      <c r="G936" s="84"/>
      <c r="H936" s="4"/>
    </row>
    <row r="937" ht="14.25" customHeight="1">
      <c r="E937" s="89"/>
      <c r="G937" s="84"/>
      <c r="H937" s="4"/>
    </row>
    <row r="938" ht="14.25" customHeight="1">
      <c r="E938" s="89"/>
      <c r="G938" s="84"/>
      <c r="H938" s="4"/>
    </row>
    <row r="939" ht="14.25" customHeight="1">
      <c r="E939" s="89"/>
      <c r="G939" s="84"/>
      <c r="H939" s="4"/>
    </row>
    <row r="940" ht="14.25" customHeight="1">
      <c r="E940" s="89"/>
      <c r="G940" s="84"/>
      <c r="H940" s="4"/>
    </row>
    <row r="941" ht="14.25" customHeight="1">
      <c r="E941" s="89"/>
      <c r="G941" s="84"/>
      <c r="H941" s="4"/>
    </row>
    <row r="942" ht="14.25" customHeight="1">
      <c r="E942" s="89"/>
      <c r="G942" s="84"/>
      <c r="H942" s="4"/>
    </row>
    <row r="943" ht="14.25" customHeight="1">
      <c r="E943" s="89"/>
      <c r="G943" s="84"/>
      <c r="H943" s="4"/>
    </row>
    <row r="944" ht="14.25" customHeight="1">
      <c r="E944" s="89"/>
      <c r="G944" s="84"/>
      <c r="H944" s="4"/>
    </row>
    <row r="945" ht="14.25" customHeight="1">
      <c r="E945" s="89"/>
      <c r="G945" s="84"/>
      <c r="H945" s="4"/>
    </row>
    <row r="946" ht="14.25" customHeight="1">
      <c r="E946" s="89"/>
      <c r="G946" s="84"/>
      <c r="H946" s="4"/>
    </row>
    <row r="947" ht="14.25" customHeight="1">
      <c r="E947" s="89"/>
      <c r="G947" s="84"/>
      <c r="H947" s="4"/>
    </row>
    <row r="948" ht="14.25" customHeight="1">
      <c r="E948" s="89"/>
      <c r="G948" s="84"/>
      <c r="H948" s="4"/>
    </row>
    <row r="949" ht="14.25" customHeight="1">
      <c r="E949" s="89"/>
      <c r="G949" s="84"/>
      <c r="H949" s="4"/>
    </row>
    <row r="950" ht="14.25" customHeight="1">
      <c r="E950" s="89"/>
      <c r="G950" s="84"/>
      <c r="H950" s="4"/>
    </row>
    <row r="951" ht="14.25" customHeight="1">
      <c r="E951" s="89"/>
      <c r="G951" s="84"/>
      <c r="H951" s="4"/>
    </row>
    <row r="952" ht="14.25" customHeight="1">
      <c r="E952" s="89"/>
      <c r="G952" s="84"/>
      <c r="H952" s="4"/>
    </row>
    <row r="953" ht="14.25" customHeight="1">
      <c r="E953" s="89"/>
      <c r="G953" s="84"/>
      <c r="H953" s="4"/>
    </row>
    <row r="954" ht="14.25" customHeight="1">
      <c r="E954" s="89"/>
      <c r="G954" s="84"/>
      <c r="H954" s="4"/>
    </row>
    <row r="955" ht="14.25" customHeight="1">
      <c r="E955" s="89"/>
      <c r="G955" s="84"/>
      <c r="H955" s="4"/>
    </row>
    <row r="956" ht="14.25" customHeight="1">
      <c r="E956" s="89"/>
      <c r="G956" s="84"/>
      <c r="H956" s="4"/>
    </row>
    <row r="957" ht="14.25" customHeight="1">
      <c r="E957" s="89"/>
      <c r="G957" s="84"/>
      <c r="H957" s="4"/>
    </row>
    <row r="958" ht="14.25" customHeight="1">
      <c r="E958" s="89"/>
      <c r="G958" s="84"/>
      <c r="H958" s="4"/>
    </row>
    <row r="959" ht="14.25" customHeight="1">
      <c r="E959" s="89"/>
      <c r="G959" s="84"/>
      <c r="H959" s="4"/>
    </row>
    <row r="960" ht="14.25" customHeight="1">
      <c r="E960" s="89"/>
      <c r="G960" s="84"/>
      <c r="H960" s="4"/>
    </row>
    <row r="961" ht="14.25" customHeight="1">
      <c r="E961" s="89"/>
      <c r="G961" s="84"/>
      <c r="H961" s="4"/>
    </row>
    <row r="962" ht="14.25" customHeight="1">
      <c r="E962" s="89"/>
      <c r="G962" s="84"/>
      <c r="H962" s="4"/>
    </row>
    <row r="963" ht="14.25" customHeight="1">
      <c r="E963" s="89"/>
      <c r="G963" s="84"/>
      <c r="H963" s="4"/>
    </row>
    <row r="964" ht="14.25" customHeight="1">
      <c r="E964" s="89"/>
      <c r="G964" s="84"/>
      <c r="H964" s="4"/>
    </row>
    <row r="965" ht="14.25" customHeight="1">
      <c r="E965" s="89"/>
      <c r="G965" s="84"/>
      <c r="H965" s="4"/>
    </row>
    <row r="966" ht="14.25" customHeight="1">
      <c r="E966" s="89"/>
      <c r="G966" s="84"/>
      <c r="H966" s="4"/>
    </row>
    <row r="967" ht="14.25" customHeight="1">
      <c r="E967" s="89"/>
      <c r="G967" s="84"/>
      <c r="H967" s="4"/>
    </row>
    <row r="968" ht="14.25" customHeight="1">
      <c r="E968" s="89"/>
      <c r="G968" s="84"/>
      <c r="H968" s="4"/>
    </row>
    <row r="969" ht="14.25" customHeight="1">
      <c r="E969" s="89"/>
      <c r="G969" s="84"/>
      <c r="H969" s="4"/>
    </row>
    <row r="970" ht="14.25" customHeight="1">
      <c r="E970" s="89"/>
      <c r="G970" s="84"/>
      <c r="H970" s="4"/>
    </row>
    <row r="971" ht="14.25" customHeight="1">
      <c r="E971" s="89"/>
      <c r="G971" s="84"/>
      <c r="H971" s="4"/>
    </row>
    <row r="972" ht="14.25" customHeight="1">
      <c r="E972" s="89"/>
      <c r="G972" s="84"/>
      <c r="H972" s="4"/>
    </row>
    <row r="973" ht="14.25" customHeight="1">
      <c r="E973" s="89"/>
      <c r="G973" s="84"/>
      <c r="H973" s="4"/>
    </row>
    <row r="974" ht="14.25" customHeight="1">
      <c r="E974" s="89"/>
      <c r="G974" s="84"/>
      <c r="H974" s="4"/>
    </row>
    <row r="975" ht="14.25" customHeight="1">
      <c r="E975" s="89"/>
      <c r="G975" s="84"/>
      <c r="H975" s="4"/>
    </row>
    <row r="976" ht="14.25" customHeight="1">
      <c r="E976" s="89"/>
      <c r="G976" s="84"/>
      <c r="H976" s="4"/>
    </row>
    <row r="977" ht="14.25" customHeight="1">
      <c r="E977" s="89"/>
      <c r="G977" s="84"/>
      <c r="H977" s="4"/>
    </row>
    <row r="978" ht="14.25" customHeight="1">
      <c r="E978" s="89"/>
      <c r="G978" s="84"/>
      <c r="H978" s="4"/>
    </row>
    <row r="979" ht="14.25" customHeight="1">
      <c r="E979" s="89"/>
      <c r="G979" s="84"/>
      <c r="H979" s="4"/>
    </row>
    <row r="980" ht="14.25" customHeight="1">
      <c r="E980" s="89"/>
      <c r="G980" s="84"/>
      <c r="H980" s="4"/>
    </row>
    <row r="981" ht="14.25" customHeight="1">
      <c r="E981" s="89"/>
      <c r="G981" s="84"/>
      <c r="H981" s="4"/>
    </row>
    <row r="982" ht="14.25" customHeight="1">
      <c r="E982" s="89"/>
      <c r="G982" s="84"/>
      <c r="H982" s="4"/>
    </row>
    <row r="983" ht="14.25" customHeight="1">
      <c r="E983" s="89"/>
      <c r="G983" s="84"/>
      <c r="H983" s="4"/>
    </row>
    <row r="984" ht="14.25" customHeight="1">
      <c r="E984" s="89"/>
      <c r="G984" s="84"/>
      <c r="H984" s="4"/>
    </row>
    <row r="985" ht="14.25" customHeight="1">
      <c r="E985" s="89"/>
      <c r="G985" s="84"/>
      <c r="H985" s="4"/>
    </row>
    <row r="986" ht="14.25" customHeight="1">
      <c r="E986" s="89"/>
      <c r="G986" s="84"/>
      <c r="H986" s="4"/>
    </row>
    <row r="987" ht="14.25" customHeight="1">
      <c r="E987" s="89"/>
      <c r="G987" s="84"/>
      <c r="H987" s="4"/>
    </row>
    <row r="988" ht="14.25" customHeight="1">
      <c r="E988" s="89"/>
      <c r="G988" s="84"/>
      <c r="H988" s="4"/>
    </row>
    <row r="989" ht="14.25" customHeight="1">
      <c r="E989" s="89"/>
      <c r="G989" s="84"/>
      <c r="H989" s="4"/>
    </row>
    <row r="990" ht="14.25" customHeight="1">
      <c r="E990" s="89"/>
      <c r="G990" s="84"/>
      <c r="H990" s="4"/>
    </row>
    <row r="991" ht="14.25" customHeight="1">
      <c r="E991" s="89"/>
      <c r="G991" s="84"/>
      <c r="H991" s="4"/>
    </row>
    <row r="992" ht="14.25" customHeight="1">
      <c r="E992" s="89"/>
      <c r="G992" s="84"/>
      <c r="H992" s="4"/>
    </row>
    <row r="993" ht="14.25" customHeight="1">
      <c r="E993" s="89"/>
      <c r="G993" s="84"/>
      <c r="H993" s="4"/>
    </row>
    <row r="994" ht="14.25" customHeight="1">
      <c r="E994" s="89"/>
      <c r="G994" s="84"/>
      <c r="H994" s="4"/>
    </row>
    <row r="995" ht="14.25" customHeight="1">
      <c r="E995" s="89"/>
      <c r="G995" s="84"/>
      <c r="H995" s="4"/>
    </row>
    <row r="996" ht="14.25" customHeight="1">
      <c r="E996" s="89"/>
      <c r="G996" s="84"/>
      <c r="H996" s="4"/>
    </row>
    <row r="997" ht="14.25" customHeight="1">
      <c r="E997" s="89"/>
      <c r="G997" s="84"/>
      <c r="H997" s="4"/>
    </row>
    <row r="998" ht="14.25" customHeight="1">
      <c r="E998" s="89"/>
      <c r="G998" s="84"/>
      <c r="H998" s="4"/>
    </row>
    <row r="999" ht="14.25" customHeight="1">
      <c r="E999" s="89"/>
      <c r="G999" s="84"/>
      <c r="H999" s="4"/>
    </row>
    <row r="1000" ht="14.25" customHeight="1">
      <c r="E1000" s="89"/>
      <c r="G1000" s="84"/>
      <c r="H1000" s="4"/>
    </row>
  </sheetData>
  <autoFilter ref="$A$1:$E$12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38"/>
    <col customWidth="1" min="3" max="3" width="21.63"/>
    <col customWidth="1" min="4" max="26" width="8.63"/>
  </cols>
  <sheetData>
    <row r="1" ht="14.25" customHeight="1">
      <c r="A1" s="90" t="s">
        <v>129</v>
      </c>
    </row>
    <row r="2" ht="14.25" customHeight="1"/>
    <row r="3" ht="14.25" customHeight="1">
      <c r="A3" s="91" t="s">
        <v>130</v>
      </c>
      <c r="B3" s="92"/>
    </row>
    <row r="4" ht="14.25" customHeight="1">
      <c r="A4" s="4" t="s">
        <v>131</v>
      </c>
      <c r="B4" s="4">
        <v>0.5280997997986419</v>
      </c>
    </row>
    <row r="5" ht="14.25" customHeight="1">
      <c r="A5" s="4" t="s">
        <v>132</v>
      </c>
      <c r="B5" s="4">
        <v>0.27888939854736555</v>
      </c>
    </row>
    <row r="6" ht="14.25" customHeight="1">
      <c r="A6" s="4" t="s">
        <v>133</v>
      </c>
      <c r="B6" s="4">
        <v>0.2727260600734114</v>
      </c>
    </row>
    <row r="7" ht="14.25" customHeight="1">
      <c r="A7" s="4" t="s">
        <v>134</v>
      </c>
      <c r="B7" s="4">
        <v>0.05991892079110713</v>
      </c>
    </row>
    <row r="8" ht="14.25" customHeight="1">
      <c r="A8" s="93" t="s">
        <v>135</v>
      </c>
      <c r="B8" s="93">
        <v>119.0</v>
      </c>
    </row>
    <row r="9" ht="14.25" customHeight="1"/>
    <row r="10" ht="14.25" customHeight="1">
      <c r="A10" s="90" t="s">
        <v>136</v>
      </c>
    </row>
    <row r="11" ht="14.25" customHeight="1">
      <c r="A11" s="91"/>
      <c r="B11" s="91" t="s">
        <v>137</v>
      </c>
      <c r="C11" s="91" t="s">
        <v>138</v>
      </c>
      <c r="D11" s="91" t="s">
        <v>139</v>
      </c>
      <c r="E11" s="91" t="s">
        <v>140</v>
      </c>
      <c r="F11" s="91" t="s">
        <v>141</v>
      </c>
    </row>
    <row r="12" ht="14.25" customHeight="1">
      <c r="A12" s="4" t="s">
        <v>142</v>
      </c>
      <c r="B12" s="4">
        <v>1.0</v>
      </c>
      <c r="C12" s="4">
        <v>0.16245906606611343</v>
      </c>
      <c r="D12" s="4">
        <v>0.16245906606611343</v>
      </c>
      <c r="E12" s="4">
        <v>45.24972946495372</v>
      </c>
      <c r="F12" s="4">
        <v>6.73493992598027E-10</v>
      </c>
    </row>
    <row r="13" ht="14.25" customHeight="1">
      <c r="A13" s="4" t="s">
        <v>143</v>
      </c>
      <c r="B13" s="4">
        <v>117.0</v>
      </c>
      <c r="C13" s="4">
        <v>0.42006241704620356</v>
      </c>
      <c r="D13" s="4">
        <v>0.0035902770687709705</v>
      </c>
      <c r="E13" s="4"/>
      <c r="F13" s="4"/>
    </row>
    <row r="14" ht="14.25" customHeight="1">
      <c r="A14" s="93" t="s">
        <v>144</v>
      </c>
      <c r="B14" s="93">
        <v>118.0</v>
      </c>
      <c r="C14" s="93">
        <v>0.582521483112317</v>
      </c>
      <c r="D14" s="93"/>
      <c r="E14" s="93"/>
      <c r="F14" s="93"/>
    </row>
    <row r="15" ht="14.25" customHeight="1"/>
    <row r="16" ht="14.25" customHeight="1">
      <c r="A16" s="91"/>
      <c r="B16" s="91" t="s">
        <v>145</v>
      </c>
      <c r="C16" s="91" t="s">
        <v>134</v>
      </c>
      <c r="D16" s="91" t="s">
        <v>146</v>
      </c>
      <c r="E16" s="91" t="s">
        <v>147</v>
      </c>
      <c r="F16" s="91" t="s">
        <v>148</v>
      </c>
      <c r="G16" s="91" t="s">
        <v>149</v>
      </c>
      <c r="H16" s="91" t="s">
        <v>150</v>
      </c>
      <c r="I16" s="91" t="s">
        <v>151</v>
      </c>
    </row>
    <row r="17" ht="14.25" customHeight="1">
      <c r="A17" s="4" t="s">
        <v>152</v>
      </c>
      <c r="B17" s="4">
        <v>0.1624753305237263</v>
      </c>
      <c r="C17" s="4">
        <v>0.12634845841571993</v>
      </c>
      <c r="D17" s="4">
        <v>1.285930454245349</v>
      </c>
      <c r="E17" s="4">
        <v>0.20100647878398775</v>
      </c>
      <c r="F17" s="4">
        <v>-0.0877511705430361</v>
      </c>
      <c r="G17" s="4">
        <v>0.41270183159048873</v>
      </c>
      <c r="H17" s="4">
        <v>-0.0877511705430361</v>
      </c>
      <c r="I17" s="4">
        <v>0.41270183159048873</v>
      </c>
    </row>
    <row r="18" ht="14.25" customHeight="1">
      <c r="A18" s="93" t="s">
        <v>153</v>
      </c>
      <c r="B18" s="94">
        <v>0.8407948777906336</v>
      </c>
      <c r="C18" s="93">
        <v>0.12499195581497857</v>
      </c>
      <c r="D18" s="93">
        <v>6.726791914795174</v>
      </c>
      <c r="E18" s="93">
        <v>6.73493992598027E-10</v>
      </c>
      <c r="F18" s="93">
        <v>0.5932548590421172</v>
      </c>
      <c r="G18" s="93">
        <v>1.08833489653915</v>
      </c>
      <c r="H18" s="93">
        <v>0.5932548590421172</v>
      </c>
      <c r="I18" s="93">
        <v>1.08833489653915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8.63"/>
    <col customWidth="1" min="3" max="3" width="37.5"/>
    <col customWidth="1" min="4" max="4" width="4.5"/>
    <col customWidth="1" min="5" max="5" width="39.88"/>
    <col customWidth="1" min="6" max="6" width="27.13"/>
    <col customWidth="1" min="7" max="8" width="8.88"/>
    <col customWidth="1" min="9" max="9" width="20.63"/>
    <col customWidth="1" min="10" max="10" width="12.88"/>
    <col customWidth="1" min="11" max="11" width="9.13"/>
    <col customWidth="1" min="12" max="26" width="8.63"/>
  </cols>
  <sheetData>
    <row r="1">
      <c r="A1" s="95"/>
      <c r="B1" s="96"/>
      <c r="C1" s="97"/>
      <c r="D1" s="97"/>
      <c r="E1" s="9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5"/>
      <c r="B2" s="98"/>
      <c r="C2" s="97"/>
      <c r="D2" s="97"/>
      <c r="E2" s="97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75" customHeight="1">
      <c r="A3" s="95"/>
      <c r="B3" s="99" t="s">
        <v>154</v>
      </c>
      <c r="C3" s="100"/>
      <c r="D3" s="100"/>
      <c r="E3" s="10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5"/>
      <c r="B4" s="95"/>
      <c r="C4" s="95"/>
      <c r="D4" s="95"/>
      <c r="E4" s="9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5"/>
      <c r="B5" s="95" t="s">
        <v>155</v>
      </c>
      <c r="C5" s="102">
        <f>(562/C7)</f>
        <v>0.03609876416</v>
      </c>
      <c r="D5" s="103"/>
      <c r="E5" s="104" t="s">
        <v>156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5"/>
      <c r="B6" s="95" t="s">
        <v>157</v>
      </c>
      <c r="C6" s="102">
        <f>'Ratio Analysis'!C20</f>
        <v>0.238</v>
      </c>
      <c r="D6" s="102"/>
      <c r="E6" s="104" t="s">
        <v>158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5"/>
      <c r="B7" s="95" t="s">
        <v>159</v>
      </c>
      <c r="C7" s="105">
        <f>'Ratio Analysis'!D41+'Ratio Analysis'!D39</f>
        <v>15568.4</v>
      </c>
      <c r="D7" s="105"/>
      <c r="E7" s="106" t="s">
        <v>160</v>
      </c>
      <c r="F7" s="10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5"/>
      <c r="B8" s="95" t="s">
        <v>161</v>
      </c>
      <c r="C8" s="102">
        <v>0.0993</v>
      </c>
      <c r="D8" s="102"/>
      <c r="E8" s="106" t="s">
        <v>162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5"/>
      <c r="B9" s="95" t="s">
        <v>163</v>
      </c>
      <c r="C9" s="108">
        <f>'Ratio Analysis'!C19</f>
        <v>96.37</v>
      </c>
      <c r="D9" s="108"/>
      <c r="E9" s="104" t="s">
        <v>158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5"/>
      <c r="B10" s="95" t="s">
        <v>164</v>
      </c>
      <c r="C10" s="109">
        <f>'Ratio Analysis'!G29</f>
        <v>1142.6</v>
      </c>
      <c r="D10" s="109"/>
      <c r="E10" s="104" t="s">
        <v>158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5"/>
      <c r="B11" s="95" t="s">
        <v>165</v>
      </c>
      <c r="C11" s="105">
        <f>C9*C10</f>
        <v>110112.362</v>
      </c>
      <c r="D11" s="105"/>
      <c r="E11" s="104" t="s">
        <v>166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5"/>
      <c r="B12" s="95"/>
      <c r="C12" s="95"/>
      <c r="D12" s="95"/>
      <c r="E12" s="9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5"/>
      <c r="B13" s="99" t="s">
        <v>167</v>
      </c>
      <c r="C13" s="100"/>
      <c r="D13" s="100"/>
      <c r="E13" s="10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0" t="s">
        <v>168</v>
      </c>
      <c r="C14" s="110"/>
      <c r="D14" s="95"/>
      <c r="E14" s="95"/>
      <c r="F14" s="11"/>
      <c r="G14" s="11"/>
      <c r="H14" s="11"/>
      <c r="I14" s="11"/>
      <c r="J14" s="11"/>
      <c r="K14" s="1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2" t="s">
        <v>169</v>
      </c>
      <c r="C15" s="113">
        <f>C7/(C7+C11)</f>
        <v>0.123872578</v>
      </c>
      <c r="D15" s="114"/>
      <c r="E15" s="9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2" t="s">
        <v>170</v>
      </c>
      <c r="C16" s="113">
        <f>C11/(C7+C11)</f>
        <v>0.876127422</v>
      </c>
      <c r="D16" s="114"/>
      <c r="E16" s="1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2" t="s">
        <v>171</v>
      </c>
      <c r="C17" s="113">
        <f>C15+C16</f>
        <v>1</v>
      </c>
      <c r="D17" s="116"/>
      <c r="E17" s="9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0"/>
      <c r="C18" s="110"/>
      <c r="D18" s="95"/>
      <c r="E18" s="9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2" t="s">
        <v>172</v>
      </c>
      <c r="C19" s="117">
        <f>C8</f>
        <v>0.0993</v>
      </c>
      <c r="D19" s="102"/>
      <c r="E19" s="9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0"/>
      <c r="C20" s="110"/>
      <c r="D20" s="95"/>
      <c r="E20" s="9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2" t="s">
        <v>173</v>
      </c>
      <c r="C21" s="118">
        <f>C5</f>
        <v>0.03609876416</v>
      </c>
      <c r="D21" s="102"/>
      <c r="E21" s="9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0" t="s">
        <v>174</v>
      </c>
      <c r="C22" s="116"/>
      <c r="D22" s="114"/>
      <c r="E22" s="9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9" t="s">
        <v>175</v>
      </c>
      <c r="C23" s="120">
        <f>(C19*C16)+(C15*C21)</f>
        <v>0.09147109998</v>
      </c>
      <c r="D23" s="121"/>
      <c r="E23" s="9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95"/>
      <c r="C24" s="122"/>
      <c r="D24" s="122"/>
      <c r="E24" s="9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95"/>
      <c r="D25" s="9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5" width="8.63"/>
    <col customWidth="1" min="6" max="6" width="15.88"/>
    <col customWidth="1" min="7" max="7" width="14.0"/>
    <col customWidth="1" min="8" max="26" width="8.63"/>
  </cols>
  <sheetData>
    <row r="1" ht="14.25" customHeight="1">
      <c r="A1" s="74" t="s">
        <v>176</v>
      </c>
      <c r="B1" s="74" t="s">
        <v>177</v>
      </c>
      <c r="C1" s="74" t="s">
        <v>178</v>
      </c>
      <c r="D1" s="74" t="s">
        <v>179</v>
      </c>
      <c r="E1" s="74" t="s">
        <v>180</v>
      </c>
      <c r="F1" s="74" t="s">
        <v>181</v>
      </c>
      <c r="G1" s="74" t="s">
        <v>182</v>
      </c>
    </row>
    <row r="2" ht="14.25" customHeight="1">
      <c r="A2" s="123">
        <v>42064.0</v>
      </c>
      <c r="B2" s="81">
        <v>46.67</v>
      </c>
      <c r="C2" s="81">
        <v>49.6</v>
      </c>
      <c r="D2" s="81">
        <v>45.61</v>
      </c>
      <c r="E2" s="81">
        <v>47.35</v>
      </c>
      <c r="F2" s="81">
        <v>38.92</v>
      </c>
      <c r="G2" s="81">
        <v>1.95931E8</v>
      </c>
    </row>
    <row r="3" ht="14.25" customHeight="1">
      <c r="A3" s="123">
        <v>42095.0</v>
      </c>
      <c r="B3" s="81">
        <v>47.14</v>
      </c>
      <c r="C3" s="81">
        <v>52.09</v>
      </c>
      <c r="D3" s="81">
        <v>46.28</v>
      </c>
      <c r="E3" s="81">
        <v>49.58</v>
      </c>
      <c r="F3" s="81">
        <v>40.75</v>
      </c>
      <c r="G3" s="81">
        <v>1.793607E8</v>
      </c>
    </row>
    <row r="4" ht="14.25" customHeight="1">
      <c r="A4" s="123">
        <v>42125.0</v>
      </c>
      <c r="B4" s="81">
        <v>49.95</v>
      </c>
      <c r="C4" s="81">
        <v>52.23</v>
      </c>
      <c r="D4" s="81">
        <v>48.57</v>
      </c>
      <c r="E4" s="81">
        <v>51.96</v>
      </c>
      <c r="F4" s="81">
        <v>42.71</v>
      </c>
      <c r="G4" s="81">
        <v>1.344744E8</v>
      </c>
    </row>
    <row r="5" ht="14.25" customHeight="1">
      <c r="A5" s="123">
        <v>42156.0</v>
      </c>
      <c r="B5" s="81">
        <v>51.96</v>
      </c>
      <c r="C5" s="81">
        <v>54.75</v>
      </c>
      <c r="D5" s="81">
        <v>51.1</v>
      </c>
      <c r="E5" s="81">
        <v>53.62</v>
      </c>
      <c r="F5" s="81">
        <v>44.21</v>
      </c>
      <c r="G5" s="81">
        <v>1.508317E8</v>
      </c>
    </row>
    <row r="6" ht="14.25" customHeight="1">
      <c r="A6" s="123">
        <v>42186.0</v>
      </c>
      <c r="B6" s="81">
        <v>53.86</v>
      </c>
      <c r="C6" s="81">
        <v>59.31</v>
      </c>
      <c r="D6" s="81">
        <v>53.31</v>
      </c>
      <c r="E6" s="81">
        <v>57.93</v>
      </c>
      <c r="F6" s="81">
        <v>47.76</v>
      </c>
      <c r="G6" s="81">
        <v>1.779306E8</v>
      </c>
    </row>
    <row r="7" ht="14.25" customHeight="1">
      <c r="A7" s="123">
        <v>42217.0</v>
      </c>
      <c r="B7" s="81">
        <v>58.62</v>
      </c>
      <c r="C7" s="81">
        <v>59.32</v>
      </c>
      <c r="D7" s="81">
        <v>42.05</v>
      </c>
      <c r="E7" s="81">
        <v>54.71</v>
      </c>
      <c r="F7" s="81">
        <v>45.11</v>
      </c>
      <c r="G7" s="81">
        <v>2.23614E8</v>
      </c>
    </row>
    <row r="8" ht="14.25" customHeight="1">
      <c r="A8" s="123">
        <v>42248.0</v>
      </c>
      <c r="B8" s="81">
        <v>53.0</v>
      </c>
      <c r="C8" s="81">
        <v>58.96</v>
      </c>
      <c r="D8" s="81">
        <v>52.74</v>
      </c>
      <c r="E8" s="81">
        <v>56.84</v>
      </c>
      <c r="F8" s="81">
        <v>46.99</v>
      </c>
      <c r="G8" s="81">
        <v>1.876459E8</v>
      </c>
    </row>
    <row r="9" ht="14.25" customHeight="1">
      <c r="A9" s="123">
        <v>42278.0</v>
      </c>
      <c r="B9" s="81">
        <v>56.99</v>
      </c>
      <c r="C9" s="81">
        <v>64.0</v>
      </c>
      <c r="D9" s="81">
        <v>55.89</v>
      </c>
      <c r="E9" s="81">
        <v>62.57</v>
      </c>
      <c r="F9" s="81">
        <v>51.73</v>
      </c>
      <c r="G9" s="81">
        <v>1.955425E8</v>
      </c>
    </row>
    <row r="10" ht="14.25" customHeight="1">
      <c r="A10" s="123">
        <v>42309.0</v>
      </c>
      <c r="B10" s="81">
        <v>63.01</v>
      </c>
      <c r="C10" s="81">
        <v>63.19</v>
      </c>
      <c r="D10" s="81">
        <v>59.5</v>
      </c>
      <c r="E10" s="81">
        <v>61.39</v>
      </c>
      <c r="F10" s="81">
        <v>50.76</v>
      </c>
      <c r="G10" s="81">
        <v>1.415487E8</v>
      </c>
    </row>
    <row r="11" ht="14.25" customHeight="1">
      <c r="A11" s="123">
        <v>42339.0</v>
      </c>
      <c r="B11" s="81">
        <v>61.08</v>
      </c>
      <c r="C11" s="81">
        <v>62.54</v>
      </c>
      <c r="D11" s="81">
        <v>58.27</v>
      </c>
      <c r="E11" s="81">
        <v>60.03</v>
      </c>
      <c r="F11" s="81">
        <v>49.79</v>
      </c>
      <c r="G11" s="81">
        <v>1.749041E8</v>
      </c>
    </row>
    <row r="12" ht="14.25" customHeight="1">
      <c r="A12" s="123">
        <v>42370.0</v>
      </c>
      <c r="B12" s="81">
        <v>58.77</v>
      </c>
      <c r="C12" s="81">
        <v>60.88</v>
      </c>
      <c r="D12" s="81">
        <v>54.94</v>
      </c>
      <c r="E12" s="81">
        <v>60.77</v>
      </c>
      <c r="F12" s="81">
        <v>50.41</v>
      </c>
      <c r="G12" s="81">
        <v>2.62885E8</v>
      </c>
    </row>
    <row r="13" ht="14.25" customHeight="1">
      <c r="A13" s="123">
        <v>42401.0</v>
      </c>
      <c r="B13" s="81">
        <v>60.66</v>
      </c>
      <c r="C13" s="81">
        <v>61.79</v>
      </c>
      <c r="D13" s="81">
        <v>52.63</v>
      </c>
      <c r="E13" s="81">
        <v>58.21</v>
      </c>
      <c r="F13" s="81">
        <v>48.28</v>
      </c>
      <c r="G13" s="81">
        <v>2.238716E8</v>
      </c>
    </row>
    <row r="14" ht="14.25" customHeight="1">
      <c r="A14" s="123">
        <v>42430.0</v>
      </c>
      <c r="B14" s="81">
        <v>58.77</v>
      </c>
      <c r="C14" s="81">
        <v>60.45</v>
      </c>
      <c r="D14" s="81">
        <v>56.57</v>
      </c>
      <c r="E14" s="81">
        <v>59.7</v>
      </c>
      <c r="F14" s="81">
        <v>49.68</v>
      </c>
      <c r="G14" s="81">
        <v>1.804655E8</v>
      </c>
    </row>
    <row r="15" ht="14.25" customHeight="1">
      <c r="A15" s="123">
        <v>42461.0</v>
      </c>
      <c r="B15" s="81">
        <v>59.61</v>
      </c>
      <c r="C15" s="81">
        <v>61.64</v>
      </c>
      <c r="D15" s="81">
        <v>55.29</v>
      </c>
      <c r="E15" s="81">
        <v>56.23</v>
      </c>
      <c r="F15" s="81">
        <v>46.79</v>
      </c>
      <c r="G15" s="81">
        <v>1.975523E8</v>
      </c>
    </row>
    <row r="16" ht="14.25" customHeight="1">
      <c r="A16" s="123">
        <v>42491.0</v>
      </c>
      <c r="B16" s="81">
        <v>56.29</v>
      </c>
      <c r="C16" s="81">
        <v>57.6</v>
      </c>
      <c r="D16" s="81">
        <v>54.19</v>
      </c>
      <c r="E16" s="81">
        <v>54.89</v>
      </c>
      <c r="F16" s="81">
        <v>45.68</v>
      </c>
      <c r="G16" s="81">
        <v>1.648138E8</v>
      </c>
    </row>
    <row r="17" ht="14.25" customHeight="1">
      <c r="A17" s="123">
        <v>42522.0</v>
      </c>
      <c r="B17" s="81">
        <v>54.76</v>
      </c>
      <c r="C17" s="81">
        <v>57.19</v>
      </c>
      <c r="D17" s="81">
        <v>53.41</v>
      </c>
      <c r="E17" s="81">
        <v>57.12</v>
      </c>
      <c r="F17" s="81">
        <v>47.7</v>
      </c>
      <c r="G17" s="81">
        <v>1.868652E8</v>
      </c>
    </row>
    <row r="18" ht="14.25" customHeight="1">
      <c r="A18" s="123">
        <v>42552.0</v>
      </c>
      <c r="B18" s="81">
        <v>57.04</v>
      </c>
      <c r="C18" s="81">
        <v>58.84</v>
      </c>
      <c r="D18" s="81">
        <v>56.06</v>
      </c>
      <c r="E18" s="81">
        <v>58.05</v>
      </c>
      <c r="F18" s="81">
        <v>48.48</v>
      </c>
      <c r="G18" s="81">
        <v>2.036929E8</v>
      </c>
    </row>
    <row r="19" ht="14.25" customHeight="1">
      <c r="A19" s="123">
        <v>42583.0</v>
      </c>
      <c r="B19" s="81">
        <v>58.0</v>
      </c>
      <c r="C19" s="81">
        <v>58.05</v>
      </c>
      <c r="D19" s="81">
        <v>54.85</v>
      </c>
      <c r="E19" s="81">
        <v>56.23</v>
      </c>
      <c r="F19" s="81">
        <v>46.96</v>
      </c>
      <c r="G19" s="81">
        <v>1.79342E8</v>
      </c>
    </row>
    <row r="20" ht="14.25" customHeight="1">
      <c r="A20" s="123">
        <v>42614.0</v>
      </c>
      <c r="B20" s="81">
        <v>56.3</v>
      </c>
      <c r="C20" s="81">
        <v>56.65</v>
      </c>
      <c r="D20" s="81">
        <v>52.9</v>
      </c>
      <c r="E20" s="81">
        <v>54.14</v>
      </c>
      <c r="F20" s="81">
        <v>45.37</v>
      </c>
      <c r="G20" s="81">
        <v>1.927231E8</v>
      </c>
    </row>
    <row r="21" ht="14.25" customHeight="1">
      <c r="A21" s="123">
        <v>42644.0</v>
      </c>
      <c r="B21" s="81">
        <v>54.1</v>
      </c>
      <c r="C21" s="81">
        <v>54.46</v>
      </c>
      <c r="D21" s="81">
        <v>52.59</v>
      </c>
      <c r="E21" s="81">
        <v>53.07</v>
      </c>
      <c r="F21" s="81">
        <v>44.47</v>
      </c>
      <c r="G21" s="81">
        <v>1.485461E8</v>
      </c>
    </row>
    <row r="22" ht="14.25" customHeight="1">
      <c r="A22" s="123">
        <v>42675.0</v>
      </c>
      <c r="B22" s="81">
        <v>53.14</v>
      </c>
      <c r="C22" s="81">
        <v>58.25</v>
      </c>
      <c r="D22" s="81">
        <v>50.84</v>
      </c>
      <c r="E22" s="81">
        <v>57.97</v>
      </c>
      <c r="F22" s="81">
        <v>48.58</v>
      </c>
      <c r="G22" s="81">
        <v>2.370257E8</v>
      </c>
    </row>
    <row r="23" ht="14.25" customHeight="1">
      <c r="A23" s="123">
        <v>42705.0</v>
      </c>
      <c r="B23" s="81">
        <v>57.34</v>
      </c>
      <c r="C23" s="81">
        <v>59.54</v>
      </c>
      <c r="D23" s="81">
        <v>55.4</v>
      </c>
      <c r="E23" s="81">
        <v>55.52</v>
      </c>
      <c r="F23" s="81">
        <v>46.74</v>
      </c>
      <c r="G23" s="81">
        <v>1.658727E8</v>
      </c>
    </row>
    <row r="24" ht="14.25" customHeight="1">
      <c r="A24" s="123">
        <v>42736.0</v>
      </c>
      <c r="B24" s="81">
        <v>55.91</v>
      </c>
      <c r="C24" s="81">
        <v>59.0</v>
      </c>
      <c r="D24" s="81">
        <v>54.88</v>
      </c>
      <c r="E24" s="81">
        <v>55.22</v>
      </c>
      <c r="F24" s="81">
        <v>46.49</v>
      </c>
      <c r="G24" s="81">
        <v>1.887605E8</v>
      </c>
    </row>
    <row r="25" ht="14.25" customHeight="1">
      <c r="A25" s="123">
        <v>42767.0</v>
      </c>
      <c r="B25" s="81">
        <v>55.49</v>
      </c>
      <c r="C25" s="81">
        <v>57.85</v>
      </c>
      <c r="D25" s="81">
        <v>53.81</v>
      </c>
      <c r="E25" s="81">
        <v>56.87</v>
      </c>
      <c r="F25" s="81">
        <v>47.88</v>
      </c>
      <c r="G25" s="81">
        <v>1.961539E8</v>
      </c>
    </row>
    <row r="26" ht="14.25" customHeight="1">
      <c r="A26" s="123">
        <v>42795.0</v>
      </c>
      <c r="B26" s="81">
        <v>57.27</v>
      </c>
      <c r="C26" s="81">
        <v>58.66</v>
      </c>
      <c r="D26" s="81">
        <v>54.09</v>
      </c>
      <c r="E26" s="81">
        <v>58.39</v>
      </c>
      <c r="F26" s="81">
        <v>49.38</v>
      </c>
      <c r="G26" s="81">
        <v>2.255442E8</v>
      </c>
    </row>
    <row r="27" ht="14.25" customHeight="1">
      <c r="A27" s="123">
        <v>42826.0</v>
      </c>
      <c r="B27" s="81">
        <v>58.28</v>
      </c>
      <c r="C27" s="81">
        <v>61.94</v>
      </c>
      <c r="D27" s="81">
        <v>57.38</v>
      </c>
      <c r="E27" s="81">
        <v>60.06</v>
      </c>
      <c r="F27" s="81">
        <v>50.79</v>
      </c>
      <c r="G27" s="81">
        <v>1.813811E8</v>
      </c>
    </row>
    <row r="28" ht="14.25" customHeight="1">
      <c r="A28" s="123">
        <v>42856.0</v>
      </c>
      <c r="B28" s="81">
        <v>60.0</v>
      </c>
      <c r="C28" s="81">
        <v>63.61</v>
      </c>
      <c r="D28" s="81">
        <v>58.87</v>
      </c>
      <c r="E28" s="81">
        <v>63.61</v>
      </c>
      <c r="F28" s="81">
        <v>53.79</v>
      </c>
      <c r="G28" s="81">
        <v>1.604688E8</v>
      </c>
    </row>
    <row r="29" ht="14.25" customHeight="1">
      <c r="A29" s="123">
        <v>42887.0</v>
      </c>
      <c r="B29" s="81">
        <v>63.51</v>
      </c>
      <c r="C29" s="81">
        <v>64.87</v>
      </c>
      <c r="D29" s="81">
        <v>57.96</v>
      </c>
      <c r="E29" s="81">
        <v>58.31</v>
      </c>
      <c r="F29" s="81">
        <v>49.51</v>
      </c>
      <c r="G29" s="81">
        <v>1.703963E8</v>
      </c>
    </row>
    <row r="30" ht="14.25" customHeight="1">
      <c r="A30" s="123">
        <v>42917.0</v>
      </c>
      <c r="B30" s="81">
        <v>58.9</v>
      </c>
      <c r="C30" s="81">
        <v>59.66</v>
      </c>
      <c r="D30" s="81">
        <v>53.41</v>
      </c>
      <c r="E30" s="81">
        <v>53.98</v>
      </c>
      <c r="F30" s="81">
        <v>45.84</v>
      </c>
      <c r="G30" s="81">
        <v>2.211037E8</v>
      </c>
    </row>
    <row r="31" ht="14.25" customHeight="1">
      <c r="A31" s="123">
        <v>42948.0</v>
      </c>
      <c r="B31" s="81">
        <v>54.57</v>
      </c>
      <c r="C31" s="81">
        <v>56.12</v>
      </c>
      <c r="D31" s="81">
        <v>52.58</v>
      </c>
      <c r="E31" s="81">
        <v>54.86</v>
      </c>
      <c r="F31" s="81">
        <v>46.58</v>
      </c>
      <c r="G31" s="81">
        <v>2.356798E8</v>
      </c>
    </row>
    <row r="32" ht="14.25" customHeight="1">
      <c r="A32" s="123">
        <v>42979.0</v>
      </c>
      <c r="B32" s="81">
        <v>54.9</v>
      </c>
      <c r="C32" s="81">
        <v>55.6</v>
      </c>
      <c r="D32" s="81">
        <v>53.05</v>
      </c>
      <c r="E32" s="81">
        <v>53.71</v>
      </c>
      <c r="F32" s="81">
        <v>45.81</v>
      </c>
      <c r="G32" s="81">
        <v>1.844843E8</v>
      </c>
    </row>
    <row r="33" ht="14.25" customHeight="1">
      <c r="A33" s="123">
        <v>43009.0</v>
      </c>
      <c r="B33" s="81">
        <v>53.86</v>
      </c>
      <c r="C33" s="81">
        <v>56.43</v>
      </c>
      <c r="D33" s="81">
        <v>53.66</v>
      </c>
      <c r="E33" s="81">
        <v>54.84</v>
      </c>
      <c r="F33" s="81">
        <v>46.78</v>
      </c>
      <c r="G33" s="81">
        <v>1.788554E8</v>
      </c>
    </row>
    <row r="34" ht="14.25" customHeight="1">
      <c r="A34" s="123">
        <v>43040.0</v>
      </c>
      <c r="B34" s="81">
        <v>55.1</v>
      </c>
      <c r="C34" s="81">
        <v>58.14</v>
      </c>
      <c r="D34" s="81">
        <v>54.05</v>
      </c>
      <c r="E34" s="81">
        <v>57.82</v>
      </c>
      <c r="F34" s="81">
        <v>49.32</v>
      </c>
      <c r="G34" s="81">
        <v>2.152702E8</v>
      </c>
    </row>
    <row r="35" ht="14.25" customHeight="1">
      <c r="A35" s="123">
        <v>43070.0</v>
      </c>
      <c r="B35" s="81">
        <v>57.5</v>
      </c>
      <c r="C35" s="81">
        <v>60.05</v>
      </c>
      <c r="D35" s="81">
        <v>56.46</v>
      </c>
      <c r="E35" s="81">
        <v>57.43</v>
      </c>
      <c r="F35" s="81">
        <v>49.25</v>
      </c>
      <c r="G35" s="81">
        <v>1.75171E8</v>
      </c>
    </row>
    <row r="36" ht="14.25" customHeight="1">
      <c r="A36" s="123">
        <v>43101.0</v>
      </c>
      <c r="B36" s="81">
        <v>57.95</v>
      </c>
      <c r="C36" s="81">
        <v>61.94</v>
      </c>
      <c r="D36" s="81">
        <v>56.55</v>
      </c>
      <c r="E36" s="81">
        <v>56.81</v>
      </c>
      <c r="F36" s="81">
        <v>48.71</v>
      </c>
      <c r="G36" s="81">
        <v>2.426477E8</v>
      </c>
    </row>
    <row r="37" ht="14.25" customHeight="1">
      <c r="A37" s="123">
        <v>43132.0</v>
      </c>
      <c r="B37" s="81">
        <v>56.28</v>
      </c>
      <c r="C37" s="81">
        <v>57.92</v>
      </c>
      <c r="D37" s="81">
        <v>53.56</v>
      </c>
      <c r="E37" s="81">
        <v>57.1</v>
      </c>
      <c r="F37" s="81">
        <v>48.96</v>
      </c>
      <c r="G37" s="81">
        <v>2.385367E8</v>
      </c>
    </row>
    <row r="38" ht="14.25" customHeight="1">
      <c r="A38" s="123">
        <v>43160.0</v>
      </c>
      <c r="B38" s="81">
        <v>57.0</v>
      </c>
      <c r="C38" s="81">
        <v>60.7</v>
      </c>
      <c r="D38" s="81">
        <v>55.68</v>
      </c>
      <c r="E38" s="81">
        <v>57.89</v>
      </c>
      <c r="F38" s="81">
        <v>49.91</v>
      </c>
      <c r="G38" s="81">
        <v>1.858977E8</v>
      </c>
    </row>
    <row r="39" ht="14.25" customHeight="1">
      <c r="A39" s="123">
        <v>43191.0</v>
      </c>
      <c r="B39" s="81">
        <v>57.52</v>
      </c>
      <c r="C39" s="81">
        <v>60.18</v>
      </c>
      <c r="D39" s="81">
        <v>55.38</v>
      </c>
      <c r="E39" s="81">
        <v>57.57</v>
      </c>
      <c r="F39" s="81">
        <v>49.63</v>
      </c>
      <c r="G39" s="81">
        <v>1.784465E8</v>
      </c>
    </row>
    <row r="40" ht="14.25" customHeight="1">
      <c r="A40" s="123">
        <v>43221.0</v>
      </c>
      <c r="B40" s="81">
        <v>57.67</v>
      </c>
      <c r="C40" s="81">
        <v>59.04</v>
      </c>
      <c r="D40" s="81">
        <v>55.54</v>
      </c>
      <c r="E40" s="81">
        <v>56.67</v>
      </c>
      <c r="F40" s="81">
        <v>48.86</v>
      </c>
      <c r="G40" s="81">
        <v>1.505164E8</v>
      </c>
    </row>
    <row r="41" ht="14.25" customHeight="1">
      <c r="A41" s="123">
        <v>43252.0</v>
      </c>
      <c r="B41" s="81">
        <v>56.84</v>
      </c>
      <c r="C41" s="81">
        <v>57.94</v>
      </c>
      <c r="D41" s="81">
        <v>47.37</v>
      </c>
      <c r="E41" s="81">
        <v>48.85</v>
      </c>
      <c r="F41" s="81">
        <v>42.34</v>
      </c>
      <c r="G41" s="81">
        <v>3.385616E8</v>
      </c>
    </row>
    <row r="42" ht="14.25" customHeight="1">
      <c r="A42" s="123">
        <v>43282.0</v>
      </c>
      <c r="B42" s="81">
        <v>48.64</v>
      </c>
      <c r="C42" s="81">
        <v>52.85</v>
      </c>
      <c r="D42" s="81">
        <v>48.4</v>
      </c>
      <c r="E42" s="81">
        <v>52.39</v>
      </c>
      <c r="F42" s="81">
        <v>45.4</v>
      </c>
      <c r="G42" s="81">
        <v>2.44824E8</v>
      </c>
    </row>
    <row r="43" ht="14.25" customHeight="1">
      <c r="A43" s="123">
        <v>43313.0</v>
      </c>
      <c r="B43" s="81">
        <v>52.24</v>
      </c>
      <c r="C43" s="81">
        <v>54.44</v>
      </c>
      <c r="D43" s="81">
        <v>51.2</v>
      </c>
      <c r="E43" s="81">
        <v>53.45</v>
      </c>
      <c r="F43" s="81">
        <v>46.32</v>
      </c>
      <c r="G43" s="81">
        <v>1.981902E8</v>
      </c>
    </row>
    <row r="44" ht="14.25" customHeight="1">
      <c r="A44" s="123">
        <v>43344.0</v>
      </c>
      <c r="B44" s="81">
        <v>53.44</v>
      </c>
      <c r="C44" s="81">
        <v>57.84</v>
      </c>
      <c r="D44" s="81">
        <v>53.21</v>
      </c>
      <c r="E44" s="81">
        <v>56.84</v>
      </c>
      <c r="F44" s="81">
        <v>49.6</v>
      </c>
      <c r="G44" s="81">
        <v>1.775055E8</v>
      </c>
    </row>
    <row r="45" ht="14.25" customHeight="1">
      <c r="A45" s="123">
        <v>43374.0</v>
      </c>
      <c r="B45" s="81">
        <v>56.91</v>
      </c>
      <c r="C45" s="81">
        <v>59.7</v>
      </c>
      <c r="D45" s="81">
        <v>54.71</v>
      </c>
      <c r="E45" s="81">
        <v>58.27</v>
      </c>
      <c r="F45" s="81">
        <v>50.85</v>
      </c>
      <c r="G45" s="81">
        <v>2.85962E8</v>
      </c>
    </row>
    <row r="46" ht="14.25" customHeight="1">
      <c r="A46" s="123">
        <v>43405.0</v>
      </c>
      <c r="B46" s="81">
        <v>58.3</v>
      </c>
      <c r="C46" s="81">
        <v>68.98</v>
      </c>
      <c r="D46" s="81">
        <v>58.07</v>
      </c>
      <c r="E46" s="81">
        <v>66.72</v>
      </c>
      <c r="F46" s="81">
        <v>58.23</v>
      </c>
      <c r="G46" s="81">
        <v>3.269889E8</v>
      </c>
    </row>
    <row r="47" ht="14.25" customHeight="1">
      <c r="A47" s="123">
        <v>43435.0</v>
      </c>
      <c r="B47" s="81">
        <v>67.37</v>
      </c>
      <c r="C47" s="81">
        <v>68.15</v>
      </c>
      <c r="D47" s="81">
        <v>60.42</v>
      </c>
      <c r="E47" s="81">
        <v>64.4</v>
      </c>
      <c r="F47" s="81">
        <v>56.5</v>
      </c>
      <c r="G47" s="81">
        <v>2.50212E8</v>
      </c>
    </row>
    <row r="48" ht="14.25" customHeight="1">
      <c r="A48" s="123">
        <v>43466.0</v>
      </c>
      <c r="B48" s="81">
        <v>63.68</v>
      </c>
      <c r="C48" s="81">
        <v>69.49</v>
      </c>
      <c r="D48" s="81">
        <v>61.4</v>
      </c>
      <c r="E48" s="81">
        <v>68.14</v>
      </c>
      <c r="F48" s="81">
        <v>59.78</v>
      </c>
      <c r="G48" s="81">
        <v>2.767322E8</v>
      </c>
    </row>
    <row r="49" ht="14.25" customHeight="1">
      <c r="A49" s="123">
        <v>43497.0</v>
      </c>
      <c r="B49" s="81">
        <v>68.59</v>
      </c>
      <c r="C49" s="81">
        <v>72.07</v>
      </c>
      <c r="D49" s="81">
        <v>67.08</v>
      </c>
      <c r="E49" s="81">
        <v>70.26</v>
      </c>
      <c r="F49" s="81">
        <v>61.64</v>
      </c>
      <c r="G49" s="81">
        <v>2.153464E8</v>
      </c>
    </row>
    <row r="50" ht="14.25" customHeight="1">
      <c r="A50" s="123">
        <v>43525.0</v>
      </c>
      <c r="B50" s="81">
        <v>70.63</v>
      </c>
      <c r="C50" s="81">
        <v>74.48</v>
      </c>
      <c r="D50" s="81">
        <v>69.03</v>
      </c>
      <c r="E50" s="81">
        <v>74.34</v>
      </c>
      <c r="F50" s="81">
        <v>65.56</v>
      </c>
      <c r="G50" s="81">
        <v>1.926652E8</v>
      </c>
    </row>
    <row r="51" ht="14.25" customHeight="1">
      <c r="A51" s="123">
        <v>43556.0</v>
      </c>
      <c r="B51" s="81">
        <v>74.76</v>
      </c>
      <c r="C51" s="81">
        <v>77.79</v>
      </c>
      <c r="D51" s="81">
        <v>73.73</v>
      </c>
      <c r="E51" s="81">
        <v>77.68</v>
      </c>
      <c r="F51" s="81">
        <v>68.51</v>
      </c>
      <c r="G51" s="81">
        <v>1.464969E8</v>
      </c>
    </row>
    <row r="52" ht="14.25" customHeight="1">
      <c r="A52" s="123">
        <v>43586.0</v>
      </c>
      <c r="B52" s="81">
        <v>77.67</v>
      </c>
      <c r="C52" s="81">
        <v>79.65</v>
      </c>
      <c r="D52" s="81">
        <v>74.33</v>
      </c>
      <c r="E52" s="81">
        <v>76.06</v>
      </c>
      <c r="F52" s="81">
        <v>67.08</v>
      </c>
      <c r="G52" s="81">
        <v>1.688259E8</v>
      </c>
    </row>
    <row r="53" ht="14.25" customHeight="1">
      <c r="A53" s="123">
        <v>43617.0</v>
      </c>
      <c r="B53" s="81">
        <v>76.12</v>
      </c>
      <c r="C53" s="81">
        <v>85.2</v>
      </c>
      <c r="D53" s="81">
        <v>75.65</v>
      </c>
      <c r="E53" s="81">
        <v>83.83</v>
      </c>
      <c r="F53" s="81">
        <v>74.28</v>
      </c>
      <c r="G53" s="81">
        <v>1.633058E8</v>
      </c>
    </row>
    <row r="54" ht="14.25" customHeight="1">
      <c r="A54" s="123">
        <v>43647.0</v>
      </c>
      <c r="B54" s="81">
        <v>84.62</v>
      </c>
      <c r="C54" s="81">
        <v>99.72</v>
      </c>
      <c r="D54" s="81">
        <v>84.03</v>
      </c>
      <c r="E54" s="81">
        <v>94.69</v>
      </c>
      <c r="F54" s="81">
        <v>83.9</v>
      </c>
      <c r="G54" s="81">
        <v>1.660156E8</v>
      </c>
    </row>
    <row r="55" ht="14.25" customHeight="1">
      <c r="A55" s="123">
        <v>43678.0</v>
      </c>
      <c r="B55" s="81">
        <v>95.0</v>
      </c>
      <c r="C55" s="81">
        <v>98.14</v>
      </c>
      <c r="D55" s="81">
        <v>93.03</v>
      </c>
      <c r="E55" s="81">
        <v>96.56</v>
      </c>
      <c r="F55" s="81">
        <v>85.56</v>
      </c>
      <c r="G55" s="81">
        <v>1.42069E8</v>
      </c>
    </row>
    <row r="56" ht="14.25" customHeight="1">
      <c r="A56" s="123">
        <v>43709.0</v>
      </c>
      <c r="B56" s="81">
        <v>96.42</v>
      </c>
      <c r="C56" s="81">
        <v>97.21</v>
      </c>
      <c r="D56" s="81">
        <v>87.61</v>
      </c>
      <c r="E56" s="81">
        <v>88.42</v>
      </c>
      <c r="F56" s="81">
        <v>78.64</v>
      </c>
      <c r="G56" s="81">
        <v>1.345111E8</v>
      </c>
    </row>
    <row r="57" ht="14.25" customHeight="1">
      <c r="A57" s="123">
        <v>43739.0</v>
      </c>
      <c r="B57" s="81">
        <v>88.63</v>
      </c>
      <c r="C57" s="81">
        <v>88.89</v>
      </c>
      <c r="D57" s="81">
        <v>82.13</v>
      </c>
      <c r="E57" s="81">
        <v>84.56</v>
      </c>
      <c r="F57" s="81">
        <v>75.21</v>
      </c>
      <c r="G57" s="81">
        <v>1.378924E8</v>
      </c>
    </row>
    <row r="58" ht="14.25" customHeight="1">
      <c r="A58" s="123">
        <v>43770.0</v>
      </c>
      <c r="B58" s="81">
        <v>84.79</v>
      </c>
      <c r="C58" s="81">
        <v>86.73</v>
      </c>
      <c r="D58" s="81">
        <v>81.03</v>
      </c>
      <c r="E58" s="81">
        <v>85.43</v>
      </c>
      <c r="F58" s="81">
        <v>75.98</v>
      </c>
      <c r="G58" s="81">
        <v>1.387627E8</v>
      </c>
    </row>
    <row r="59" ht="14.25" customHeight="1">
      <c r="A59" s="123">
        <v>43800.0</v>
      </c>
      <c r="B59" s="81">
        <v>85.38</v>
      </c>
      <c r="C59" s="81">
        <v>89.3</v>
      </c>
      <c r="D59" s="81">
        <v>83.82</v>
      </c>
      <c r="E59" s="81">
        <v>87.92</v>
      </c>
      <c r="F59" s="81">
        <v>78.59</v>
      </c>
      <c r="G59" s="81">
        <v>1.325451E8</v>
      </c>
    </row>
    <row r="60" ht="14.25" customHeight="1">
      <c r="A60" s="123">
        <v>43831.0</v>
      </c>
      <c r="B60" s="81">
        <v>88.12</v>
      </c>
      <c r="C60" s="81">
        <v>94.13</v>
      </c>
      <c r="D60" s="81">
        <v>84.52</v>
      </c>
      <c r="E60" s="81">
        <v>84.83</v>
      </c>
      <c r="F60" s="81">
        <v>75.82</v>
      </c>
      <c r="G60" s="81">
        <v>1.703907E8</v>
      </c>
    </row>
    <row r="61" ht="14.25" customHeight="1">
      <c r="A61" s="123">
        <v>43862.0</v>
      </c>
      <c r="B61" s="81">
        <v>85.07</v>
      </c>
      <c r="C61" s="81">
        <v>90.51</v>
      </c>
      <c r="D61" s="81">
        <v>75.72</v>
      </c>
      <c r="E61" s="81">
        <v>78.43</v>
      </c>
      <c r="F61" s="81">
        <v>70.1</v>
      </c>
      <c r="G61" s="81">
        <v>1.672026E8</v>
      </c>
    </row>
    <row r="62" ht="14.25" customHeight="1">
      <c r="A62" s="123">
        <v>43891.0</v>
      </c>
      <c r="B62" s="81">
        <v>77.92</v>
      </c>
      <c r="C62" s="81">
        <v>82.62</v>
      </c>
      <c r="D62" s="81">
        <v>50.02</v>
      </c>
      <c r="E62" s="81">
        <v>65.74</v>
      </c>
      <c r="F62" s="81">
        <v>59.04</v>
      </c>
      <c r="G62" s="81">
        <v>4.453645E8</v>
      </c>
    </row>
    <row r="63" ht="14.25" customHeight="1">
      <c r="A63" s="123">
        <v>43922.0</v>
      </c>
      <c r="B63" s="81">
        <v>63.0</v>
      </c>
      <c r="C63" s="81">
        <v>79.61</v>
      </c>
      <c r="D63" s="81">
        <v>60.9</v>
      </c>
      <c r="E63" s="81">
        <v>76.73</v>
      </c>
      <c r="F63" s="81">
        <v>68.9</v>
      </c>
      <c r="G63" s="81">
        <v>2.828376E8</v>
      </c>
    </row>
    <row r="64" ht="14.25" customHeight="1">
      <c r="A64" s="123">
        <v>43952.0</v>
      </c>
      <c r="B64" s="81">
        <v>74.9</v>
      </c>
      <c r="C64" s="81">
        <v>80.06</v>
      </c>
      <c r="D64" s="81">
        <v>70.65</v>
      </c>
      <c r="E64" s="81">
        <v>77.99</v>
      </c>
      <c r="F64" s="81">
        <v>70.04</v>
      </c>
      <c r="G64" s="81">
        <v>2.018286E8</v>
      </c>
    </row>
    <row r="65" ht="14.25" customHeight="1">
      <c r="A65" s="123">
        <v>43983.0</v>
      </c>
      <c r="B65" s="81">
        <v>77.66</v>
      </c>
      <c r="C65" s="81">
        <v>83.62</v>
      </c>
      <c r="D65" s="81">
        <v>71.06</v>
      </c>
      <c r="E65" s="81">
        <v>73.59</v>
      </c>
      <c r="F65" s="81">
        <v>66.46</v>
      </c>
      <c r="G65" s="81">
        <v>2.582806E8</v>
      </c>
    </row>
    <row r="66" ht="14.25" customHeight="1">
      <c r="A66" s="123">
        <v>44013.0</v>
      </c>
      <c r="B66" s="81">
        <v>74.0</v>
      </c>
      <c r="C66" s="81">
        <v>78.49</v>
      </c>
      <c r="D66" s="81">
        <v>71.82</v>
      </c>
      <c r="E66" s="81">
        <v>76.53</v>
      </c>
      <c r="F66" s="81">
        <v>69.11</v>
      </c>
      <c r="G66" s="81">
        <v>1.855873E8</v>
      </c>
    </row>
    <row r="67" ht="14.25" customHeight="1">
      <c r="A67" s="123">
        <v>44044.0</v>
      </c>
      <c r="B67" s="81">
        <v>76.48</v>
      </c>
      <c r="C67" s="81">
        <v>85.36</v>
      </c>
      <c r="D67" s="81">
        <v>74.76</v>
      </c>
      <c r="E67" s="81">
        <v>84.47</v>
      </c>
      <c r="F67" s="81">
        <v>76.28</v>
      </c>
      <c r="G67" s="81">
        <v>1.558543E8</v>
      </c>
    </row>
    <row r="68" ht="14.25" customHeight="1">
      <c r="A68" s="123">
        <v>44075.0</v>
      </c>
      <c r="B68" s="81">
        <v>84.7</v>
      </c>
      <c r="C68" s="81">
        <v>89.43</v>
      </c>
      <c r="D68" s="81">
        <v>81.75</v>
      </c>
      <c r="E68" s="81">
        <v>85.92</v>
      </c>
      <c r="F68" s="81">
        <v>78.02</v>
      </c>
      <c r="G68" s="81">
        <v>1.612483E8</v>
      </c>
    </row>
    <row r="69" ht="14.25" customHeight="1">
      <c r="A69" s="123">
        <v>44105.0</v>
      </c>
      <c r="B69" s="81">
        <v>87.04</v>
      </c>
      <c r="C69" s="81">
        <v>91.13</v>
      </c>
      <c r="D69" s="81">
        <v>85.09</v>
      </c>
      <c r="E69" s="81">
        <v>86.96</v>
      </c>
      <c r="F69" s="81">
        <v>78.96</v>
      </c>
      <c r="G69" s="81">
        <v>1.451787E8</v>
      </c>
    </row>
    <row r="70" ht="14.25" customHeight="1">
      <c r="A70" s="123">
        <v>44136.0</v>
      </c>
      <c r="B70" s="81">
        <v>87.54</v>
      </c>
      <c r="C70" s="81">
        <v>99.33</v>
      </c>
      <c r="D70" s="81">
        <v>85.45</v>
      </c>
      <c r="E70" s="81">
        <v>98.02</v>
      </c>
      <c r="F70" s="81">
        <v>89.0</v>
      </c>
      <c r="G70" s="81">
        <v>1.422043E8</v>
      </c>
    </row>
    <row r="71" ht="14.25" customHeight="1">
      <c r="A71" s="123">
        <v>44166.0</v>
      </c>
      <c r="B71" s="81">
        <v>99.0</v>
      </c>
      <c r="C71" s="81">
        <v>107.14</v>
      </c>
      <c r="D71" s="81">
        <v>98.21</v>
      </c>
      <c r="E71" s="81">
        <v>106.98</v>
      </c>
      <c r="F71" s="81">
        <v>97.6</v>
      </c>
      <c r="G71" s="81">
        <v>1.216355E8</v>
      </c>
    </row>
    <row r="72" ht="14.25" customHeight="1">
      <c r="A72" s="123">
        <v>44197.0</v>
      </c>
      <c r="B72" s="81">
        <v>107.66</v>
      </c>
      <c r="C72" s="81">
        <v>107.75</v>
      </c>
      <c r="D72" s="81">
        <v>95.92</v>
      </c>
      <c r="E72" s="81">
        <v>96.81</v>
      </c>
      <c r="F72" s="81">
        <v>88.32</v>
      </c>
      <c r="G72" s="81">
        <v>1.23895E8</v>
      </c>
    </row>
    <row r="73" ht="14.25" customHeight="1">
      <c r="A73" s="123">
        <v>44228.0</v>
      </c>
      <c r="B73" s="81">
        <v>96.99</v>
      </c>
      <c r="C73" s="81">
        <v>109.48</v>
      </c>
      <c r="D73" s="81">
        <v>96.92</v>
      </c>
      <c r="E73" s="81">
        <v>108.03</v>
      </c>
      <c r="F73" s="81">
        <v>98.55</v>
      </c>
      <c r="G73" s="81">
        <v>1.154697E8</v>
      </c>
    </row>
    <row r="74" ht="14.25" customHeight="1">
      <c r="A74" s="123">
        <v>44256.0</v>
      </c>
      <c r="B74" s="81">
        <v>108.6</v>
      </c>
      <c r="C74" s="81">
        <v>112.34</v>
      </c>
      <c r="D74" s="81">
        <v>102.75</v>
      </c>
      <c r="E74" s="81">
        <v>109.27</v>
      </c>
      <c r="F74" s="81">
        <v>100.11</v>
      </c>
      <c r="G74" s="81">
        <v>1.631528E8</v>
      </c>
    </row>
    <row r="75" ht="14.25" customHeight="1">
      <c r="A75" s="123">
        <v>44287.0</v>
      </c>
      <c r="B75" s="81">
        <v>110.06</v>
      </c>
      <c r="C75" s="81">
        <v>118.98</v>
      </c>
      <c r="D75" s="81">
        <v>108.2</v>
      </c>
      <c r="E75" s="81">
        <v>114.49</v>
      </c>
      <c r="F75" s="81">
        <v>104.89</v>
      </c>
      <c r="G75" s="81">
        <v>1.270181E8</v>
      </c>
    </row>
    <row r="76" ht="14.25" customHeight="1">
      <c r="A76" s="123">
        <v>44317.0</v>
      </c>
      <c r="B76" s="81">
        <v>115.18</v>
      </c>
      <c r="C76" s="81">
        <v>116.74</v>
      </c>
      <c r="D76" s="81">
        <v>108.88</v>
      </c>
      <c r="E76" s="81">
        <v>113.88</v>
      </c>
      <c r="F76" s="81">
        <v>104.33</v>
      </c>
      <c r="G76" s="81">
        <v>1.138249E8</v>
      </c>
    </row>
    <row r="77" ht="14.25" customHeight="1">
      <c r="A77" s="123">
        <v>44348.0</v>
      </c>
      <c r="B77" s="81">
        <v>114.56</v>
      </c>
      <c r="C77" s="81">
        <v>114.62</v>
      </c>
      <c r="D77" s="81">
        <v>109.26</v>
      </c>
      <c r="E77" s="81">
        <v>111.81</v>
      </c>
      <c r="F77" s="81">
        <v>102.84</v>
      </c>
      <c r="G77" s="81">
        <v>1.06401E8</v>
      </c>
    </row>
    <row r="78" ht="14.25" customHeight="1">
      <c r="A78" s="123">
        <v>44378.0</v>
      </c>
      <c r="B78" s="81">
        <v>111.95</v>
      </c>
      <c r="C78" s="81">
        <v>126.32</v>
      </c>
      <c r="D78" s="81">
        <v>111.81</v>
      </c>
      <c r="E78" s="81">
        <v>121.43</v>
      </c>
      <c r="F78" s="81">
        <v>111.69</v>
      </c>
      <c r="G78" s="81">
        <v>1.239853E8</v>
      </c>
    </row>
    <row r="79" ht="14.25" customHeight="1">
      <c r="A79" s="123">
        <v>44409.0</v>
      </c>
      <c r="B79" s="81">
        <v>122.03</v>
      </c>
      <c r="C79" s="81">
        <v>122.98</v>
      </c>
      <c r="D79" s="81">
        <v>113.61</v>
      </c>
      <c r="E79" s="81">
        <v>117.49</v>
      </c>
      <c r="F79" s="81">
        <v>108.07</v>
      </c>
      <c r="G79" s="81">
        <v>1.144574E8</v>
      </c>
    </row>
    <row r="80" ht="14.25" customHeight="1">
      <c r="A80" s="123">
        <v>44440.0</v>
      </c>
      <c r="B80" s="81">
        <v>118.01</v>
      </c>
      <c r="C80" s="81">
        <v>120.76</v>
      </c>
      <c r="D80" s="81">
        <v>110.31</v>
      </c>
      <c r="E80" s="81">
        <v>110.31</v>
      </c>
      <c r="F80" s="81">
        <v>101.86</v>
      </c>
      <c r="G80" s="81">
        <v>1.159953E8</v>
      </c>
    </row>
    <row r="81" ht="14.25" customHeight="1">
      <c r="A81" s="123">
        <v>44470.0</v>
      </c>
      <c r="B81" s="81">
        <v>110.89</v>
      </c>
      <c r="C81" s="81">
        <v>115.57</v>
      </c>
      <c r="D81" s="81">
        <v>104.02</v>
      </c>
      <c r="E81" s="81">
        <v>106.07</v>
      </c>
      <c r="F81" s="81">
        <v>97.94</v>
      </c>
      <c r="G81" s="81">
        <v>1.334993E8</v>
      </c>
    </row>
    <row r="82" ht="14.25" customHeight="1">
      <c r="A82" s="123">
        <v>44501.0</v>
      </c>
      <c r="B82" s="81">
        <v>107.23</v>
      </c>
      <c r="C82" s="81">
        <v>117.47</v>
      </c>
      <c r="D82" s="81">
        <v>107.2</v>
      </c>
      <c r="E82" s="81">
        <v>109.64</v>
      </c>
      <c r="F82" s="81">
        <v>101.24</v>
      </c>
      <c r="G82" s="81">
        <v>1.617263E8</v>
      </c>
    </row>
    <row r="83" ht="14.25" customHeight="1">
      <c r="A83" s="123">
        <v>44531.0</v>
      </c>
      <c r="B83" s="81">
        <v>110.96</v>
      </c>
      <c r="C83" s="81">
        <v>117.48</v>
      </c>
      <c r="D83" s="81">
        <v>106.61</v>
      </c>
      <c r="E83" s="81">
        <v>116.97</v>
      </c>
      <c r="F83" s="81">
        <v>108.47</v>
      </c>
      <c r="G83" s="81">
        <v>1.367053E8</v>
      </c>
    </row>
    <row r="84" ht="14.25" customHeight="1">
      <c r="A84" s="123">
        <v>44562.0</v>
      </c>
      <c r="B84" s="81">
        <v>116.47</v>
      </c>
      <c r="C84" s="81">
        <v>117.8</v>
      </c>
      <c r="D84" s="81">
        <v>93.79</v>
      </c>
      <c r="E84" s="81">
        <v>98.32</v>
      </c>
      <c r="F84" s="81">
        <v>91.18</v>
      </c>
      <c r="G84" s="81">
        <v>2.186875E8</v>
      </c>
    </row>
    <row r="85" ht="14.25" customHeight="1">
      <c r="A85" s="123">
        <v>44593.0</v>
      </c>
      <c r="B85" s="81">
        <v>98.42</v>
      </c>
      <c r="C85" s="81">
        <v>99.15</v>
      </c>
      <c r="D85" s="81">
        <v>87.25</v>
      </c>
      <c r="E85" s="81">
        <v>91.79</v>
      </c>
      <c r="F85" s="81">
        <v>85.12</v>
      </c>
      <c r="G85" s="81">
        <v>1.619307E8</v>
      </c>
    </row>
    <row r="86" ht="14.25" customHeight="1">
      <c r="A86" s="123">
        <v>44621.0</v>
      </c>
      <c r="B86" s="81">
        <v>91.49</v>
      </c>
      <c r="C86" s="81">
        <v>93.5</v>
      </c>
      <c r="D86" s="81">
        <v>78.92</v>
      </c>
      <c r="E86" s="81">
        <v>90.97</v>
      </c>
      <c r="F86" s="81">
        <v>84.79</v>
      </c>
      <c r="G86" s="81">
        <v>2.500823E8</v>
      </c>
    </row>
    <row r="87" ht="14.25" customHeight="1">
      <c r="A87" s="123">
        <v>44652.0</v>
      </c>
      <c r="B87" s="81">
        <v>91.5</v>
      </c>
      <c r="C87" s="81">
        <v>91.89</v>
      </c>
      <c r="D87" s="81">
        <v>74.48</v>
      </c>
      <c r="E87" s="81">
        <v>74.64</v>
      </c>
      <c r="F87" s="81">
        <v>69.57</v>
      </c>
      <c r="G87" s="81">
        <v>1.950762E8</v>
      </c>
    </row>
    <row r="88" ht="14.25" customHeight="1">
      <c r="A88" s="123">
        <v>44682.0</v>
      </c>
      <c r="B88" s="81">
        <v>75.25</v>
      </c>
      <c r="C88" s="81">
        <v>82.87</v>
      </c>
      <c r="D88" s="81">
        <v>68.39</v>
      </c>
      <c r="E88" s="81">
        <v>78.5</v>
      </c>
      <c r="F88" s="81">
        <v>73.17</v>
      </c>
      <c r="G88" s="81">
        <v>2.918307E8</v>
      </c>
    </row>
    <row r="89" ht="14.25" customHeight="1">
      <c r="A89" s="123">
        <v>44713.0</v>
      </c>
      <c r="B89" s="81">
        <v>78.75</v>
      </c>
      <c r="C89" s="81">
        <v>81.3</v>
      </c>
      <c r="D89" s="81">
        <v>70.35</v>
      </c>
      <c r="E89" s="81">
        <v>76.39</v>
      </c>
      <c r="F89" s="81">
        <v>71.7</v>
      </c>
      <c r="G89" s="81">
        <v>1.815021E8</v>
      </c>
    </row>
    <row r="90" ht="14.25" customHeight="1">
      <c r="A90" s="123">
        <v>44743.0</v>
      </c>
      <c r="B90" s="81">
        <v>76.73</v>
      </c>
      <c r="C90" s="81">
        <v>84.98</v>
      </c>
      <c r="D90" s="81">
        <v>75.73</v>
      </c>
      <c r="E90" s="81">
        <v>84.78</v>
      </c>
      <c r="F90" s="81">
        <v>79.58</v>
      </c>
      <c r="G90" s="81">
        <v>1.18099E8</v>
      </c>
    </row>
    <row r="91" ht="14.25" customHeight="1">
      <c r="A91" s="123">
        <v>44774.0</v>
      </c>
      <c r="B91" s="81">
        <v>84.19</v>
      </c>
      <c r="C91" s="81">
        <v>89.93</v>
      </c>
      <c r="D91" s="81">
        <v>82.69</v>
      </c>
      <c r="E91" s="81">
        <v>84.07</v>
      </c>
      <c r="F91" s="81">
        <v>78.91</v>
      </c>
      <c r="G91" s="81">
        <v>1.298347E8</v>
      </c>
    </row>
    <row r="92" ht="14.25" customHeight="1">
      <c r="A92" s="123">
        <v>44805.0</v>
      </c>
      <c r="B92" s="81">
        <v>83.7</v>
      </c>
      <c r="C92" s="81">
        <v>93.48</v>
      </c>
      <c r="D92" s="81">
        <v>81.67</v>
      </c>
      <c r="E92" s="81">
        <v>84.26</v>
      </c>
      <c r="F92" s="81">
        <v>79.54</v>
      </c>
      <c r="G92" s="81">
        <v>2.036341E8</v>
      </c>
    </row>
    <row r="93" ht="14.25" customHeight="1">
      <c r="A93" s="123">
        <v>44835.0</v>
      </c>
      <c r="B93" s="81">
        <v>84.75</v>
      </c>
      <c r="C93" s="81">
        <v>90.9</v>
      </c>
      <c r="D93" s="81">
        <v>82.43</v>
      </c>
      <c r="E93" s="81">
        <v>86.59</v>
      </c>
      <c r="F93" s="81">
        <v>81.74</v>
      </c>
      <c r="G93" s="81">
        <v>1.582342E8</v>
      </c>
    </row>
    <row r="94" ht="14.25" customHeight="1">
      <c r="A94" s="123">
        <v>44866.0</v>
      </c>
      <c r="B94" s="81">
        <v>88.06</v>
      </c>
      <c r="C94" s="81">
        <v>102.56</v>
      </c>
      <c r="D94" s="81">
        <v>82.97</v>
      </c>
      <c r="E94" s="81">
        <v>102.2</v>
      </c>
      <c r="F94" s="81">
        <v>96.47</v>
      </c>
      <c r="G94" s="81">
        <v>1.62097E8</v>
      </c>
    </row>
    <row r="95" ht="14.25" customHeight="1">
      <c r="A95" s="123">
        <v>44896.0</v>
      </c>
      <c r="B95" s="81">
        <v>102.33</v>
      </c>
      <c r="C95" s="81">
        <v>105.54</v>
      </c>
      <c r="D95" s="81">
        <v>96.17</v>
      </c>
      <c r="E95" s="81">
        <v>99.2</v>
      </c>
      <c r="F95" s="81">
        <v>94.18</v>
      </c>
      <c r="G95" s="81">
        <v>1.30721E8</v>
      </c>
    </row>
    <row r="96" ht="14.25" customHeight="1">
      <c r="A96" s="123">
        <v>44927.0</v>
      </c>
      <c r="B96" s="81">
        <v>100.56</v>
      </c>
      <c r="C96" s="81">
        <v>109.76</v>
      </c>
      <c r="D96" s="81">
        <v>99.47</v>
      </c>
      <c r="E96" s="81">
        <v>109.14</v>
      </c>
      <c r="F96" s="81">
        <v>103.62</v>
      </c>
      <c r="G96" s="81">
        <v>1.283371E8</v>
      </c>
    </row>
    <row r="97" ht="14.25" customHeight="1">
      <c r="A97" s="123">
        <v>44958.0</v>
      </c>
      <c r="B97" s="81">
        <v>108.97</v>
      </c>
      <c r="C97" s="81">
        <v>110.83</v>
      </c>
      <c r="D97" s="81">
        <v>100.82</v>
      </c>
      <c r="E97" s="81">
        <v>102.09</v>
      </c>
      <c r="F97" s="81">
        <v>96.92</v>
      </c>
      <c r="G97" s="81">
        <v>1.230538E8</v>
      </c>
    </row>
    <row r="98" ht="14.25" customHeight="1">
      <c r="A98" s="123">
        <v>44986.0</v>
      </c>
      <c r="B98" s="81">
        <v>102.19</v>
      </c>
      <c r="C98" s="81">
        <v>105.94</v>
      </c>
      <c r="D98" s="81">
        <v>97.19</v>
      </c>
      <c r="E98" s="81">
        <v>104.13</v>
      </c>
      <c r="F98" s="81">
        <v>99.36</v>
      </c>
      <c r="G98" s="81">
        <v>1.322449E8</v>
      </c>
    </row>
    <row r="99" ht="14.25" customHeight="1">
      <c r="A99" s="123">
        <v>45017.0</v>
      </c>
      <c r="B99" s="81">
        <v>104.06</v>
      </c>
      <c r="C99" s="81">
        <v>114.31</v>
      </c>
      <c r="D99" s="81">
        <v>103.07</v>
      </c>
      <c r="E99" s="81">
        <v>114.29</v>
      </c>
      <c r="F99" s="81">
        <v>109.05</v>
      </c>
      <c r="G99" s="81">
        <v>9.66258E7</v>
      </c>
    </row>
    <row r="100" ht="14.25" customHeight="1">
      <c r="A100" s="123">
        <v>45047.0</v>
      </c>
      <c r="B100" s="81">
        <v>114.25</v>
      </c>
      <c r="C100" s="81">
        <v>115.48</v>
      </c>
      <c r="D100" s="81">
        <v>96.98</v>
      </c>
      <c r="E100" s="81">
        <v>97.64</v>
      </c>
      <c r="F100" s="81">
        <v>93.16</v>
      </c>
      <c r="G100" s="81">
        <v>1.572329E8</v>
      </c>
    </row>
    <row r="101" ht="14.25" customHeight="1">
      <c r="A101" s="123">
        <v>45078.0</v>
      </c>
      <c r="B101" s="81">
        <v>97.59</v>
      </c>
      <c r="C101" s="81">
        <v>102.51</v>
      </c>
      <c r="D101" s="81">
        <v>96.52</v>
      </c>
      <c r="E101" s="81">
        <v>99.06</v>
      </c>
      <c r="F101" s="81">
        <v>94.99</v>
      </c>
      <c r="G101" s="81">
        <v>1.510982E8</v>
      </c>
    </row>
    <row r="102" ht="14.25" customHeight="1">
      <c r="A102" s="123">
        <v>45108.0</v>
      </c>
      <c r="B102" s="81">
        <v>98.73</v>
      </c>
      <c r="C102" s="81">
        <v>103.77</v>
      </c>
      <c r="D102" s="81">
        <v>95.55</v>
      </c>
      <c r="E102" s="81">
        <v>101.57</v>
      </c>
      <c r="F102" s="81">
        <v>97.4</v>
      </c>
      <c r="G102" s="81">
        <v>1.313182E8</v>
      </c>
    </row>
    <row r="103" ht="14.25" customHeight="1">
      <c r="A103" s="123">
        <v>45139.0</v>
      </c>
      <c r="B103" s="81">
        <v>101.47</v>
      </c>
      <c r="C103" s="81">
        <v>104.46</v>
      </c>
      <c r="D103" s="81">
        <v>93.71</v>
      </c>
      <c r="E103" s="81">
        <v>97.44</v>
      </c>
      <c r="F103" s="81">
        <v>93.44</v>
      </c>
      <c r="G103" s="81">
        <v>1.27061E8</v>
      </c>
    </row>
    <row r="104" ht="14.25" customHeight="1">
      <c r="A104" s="123">
        <v>45170.0</v>
      </c>
      <c r="B104" s="81">
        <v>98.4</v>
      </c>
      <c r="C104" s="81">
        <v>98.75</v>
      </c>
      <c r="D104" s="81">
        <v>90.21</v>
      </c>
      <c r="E104" s="81">
        <v>91.27</v>
      </c>
      <c r="F104" s="81">
        <v>87.99</v>
      </c>
      <c r="G104" s="81">
        <v>1.131224E8</v>
      </c>
    </row>
    <row r="105" ht="14.25" customHeight="1">
      <c r="A105" s="123">
        <v>45200.0</v>
      </c>
      <c r="B105" s="81">
        <v>91.05</v>
      </c>
      <c r="C105" s="81">
        <v>95.66</v>
      </c>
      <c r="D105" s="81">
        <v>89.21</v>
      </c>
      <c r="E105" s="81">
        <v>92.24</v>
      </c>
      <c r="F105" s="81">
        <v>88.92</v>
      </c>
      <c r="G105" s="81">
        <v>1.279876E8</v>
      </c>
    </row>
    <row r="106" ht="14.25" customHeight="1">
      <c r="A106" s="123">
        <v>45231.0</v>
      </c>
      <c r="B106" s="81">
        <v>91.83</v>
      </c>
      <c r="C106" s="81">
        <v>107.66</v>
      </c>
      <c r="D106" s="81">
        <v>90.55</v>
      </c>
      <c r="E106" s="81">
        <v>99.3</v>
      </c>
      <c r="F106" s="81">
        <v>95.73</v>
      </c>
      <c r="G106" s="81">
        <v>1.862126E8</v>
      </c>
    </row>
    <row r="107" ht="14.25" customHeight="1">
      <c r="A107" s="123">
        <v>45261.0</v>
      </c>
      <c r="B107" s="81">
        <v>98.5</v>
      </c>
      <c r="C107" s="81">
        <v>99.28</v>
      </c>
      <c r="D107" s="81">
        <v>94.34</v>
      </c>
      <c r="E107" s="81">
        <v>96.01</v>
      </c>
      <c r="F107" s="81">
        <v>93.06</v>
      </c>
      <c r="G107" s="81">
        <v>1.660051E8</v>
      </c>
    </row>
    <row r="108" ht="14.25" customHeight="1">
      <c r="A108" s="123">
        <v>45292.0</v>
      </c>
      <c r="B108" s="81">
        <v>95.45</v>
      </c>
      <c r="C108" s="81">
        <v>98.36</v>
      </c>
      <c r="D108" s="81">
        <v>91.4</v>
      </c>
      <c r="E108" s="81">
        <v>93.03</v>
      </c>
      <c r="F108" s="81">
        <v>90.18</v>
      </c>
      <c r="G108" s="81">
        <v>1.990927E8</v>
      </c>
    </row>
    <row r="109" ht="14.25" customHeight="1">
      <c r="A109" s="123">
        <v>45323.0</v>
      </c>
      <c r="B109" s="81">
        <v>93.1</v>
      </c>
      <c r="C109" s="81">
        <v>97.99</v>
      </c>
      <c r="D109" s="81">
        <v>91.67</v>
      </c>
      <c r="E109" s="81">
        <v>94.9</v>
      </c>
      <c r="F109" s="81">
        <v>91.99</v>
      </c>
      <c r="G109" s="81">
        <v>1.724162E8</v>
      </c>
    </row>
    <row r="110" ht="14.25" customHeight="1">
      <c r="A110" s="123">
        <v>45352.0</v>
      </c>
      <c r="B110" s="81">
        <v>94.45</v>
      </c>
      <c r="C110" s="81">
        <v>94.57</v>
      </c>
      <c r="D110" s="81">
        <v>90.06</v>
      </c>
      <c r="E110" s="81">
        <v>91.39</v>
      </c>
      <c r="F110" s="81">
        <v>89.12</v>
      </c>
      <c r="G110" s="81">
        <v>1.52263E8</v>
      </c>
    </row>
    <row r="111" ht="14.25" customHeight="1">
      <c r="A111" s="123">
        <v>45383.0</v>
      </c>
      <c r="B111" s="81">
        <v>91.82</v>
      </c>
      <c r="C111" s="81">
        <v>92.07</v>
      </c>
      <c r="D111" s="81">
        <v>84.29</v>
      </c>
      <c r="E111" s="81">
        <v>88.49</v>
      </c>
      <c r="F111" s="81">
        <v>86.29</v>
      </c>
      <c r="G111" s="81">
        <v>1.779764E8</v>
      </c>
    </row>
    <row r="112" ht="14.25" customHeight="1">
      <c r="A112" s="123">
        <v>45413.0</v>
      </c>
      <c r="B112" s="81">
        <v>75.82</v>
      </c>
      <c r="C112" s="81">
        <v>81.02</v>
      </c>
      <c r="D112" s="81">
        <v>71.8</v>
      </c>
      <c r="E112" s="81">
        <v>80.22</v>
      </c>
      <c r="F112" s="81">
        <v>78.23</v>
      </c>
      <c r="G112" s="81">
        <v>3.767796E8</v>
      </c>
    </row>
    <row r="113" ht="14.25" customHeight="1">
      <c r="A113" s="123">
        <v>45444.0</v>
      </c>
      <c r="B113" s="81">
        <v>79.68</v>
      </c>
      <c r="C113" s="81">
        <v>83.43</v>
      </c>
      <c r="D113" s="81">
        <v>77.61</v>
      </c>
      <c r="E113" s="81">
        <v>77.85</v>
      </c>
      <c r="F113" s="81">
        <v>76.49</v>
      </c>
      <c r="G113" s="81">
        <v>2.17041E8</v>
      </c>
    </row>
    <row r="114" ht="14.25" customHeight="1">
      <c r="A114" s="123">
        <v>45474.0</v>
      </c>
      <c r="B114" s="81">
        <v>77.99</v>
      </c>
      <c r="C114" s="81">
        <v>81.24</v>
      </c>
      <c r="D114" s="81">
        <v>71.55</v>
      </c>
      <c r="E114" s="81">
        <v>77.95</v>
      </c>
      <c r="F114" s="81">
        <v>76.59</v>
      </c>
      <c r="G114" s="81">
        <v>2.803672E8</v>
      </c>
    </row>
    <row r="115" ht="14.25" customHeight="1">
      <c r="A115" s="123">
        <v>45505.0</v>
      </c>
      <c r="B115" s="81">
        <v>77.89</v>
      </c>
      <c r="C115" s="81">
        <v>98.72</v>
      </c>
      <c r="D115" s="81">
        <v>72.72</v>
      </c>
      <c r="E115" s="81">
        <v>94.57</v>
      </c>
      <c r="F115" s="81">
        <v>92.92</v>
      </c>
      <c r="G115" s="81">
        <v>4.462649E8</v>
      </c>
    </row>
    <row r="116" ht="14.25" customHeight="1">
      <c r="A116" s="123">
        <v>45536.0</v>
      </c>
      <c r="B116" s="81">
        <v>94.13</v>
      </c>
      <c r="C116" s="81">
        <v>99.51</v>
      </c>
      <c r="D116" s="81">
        <v>90.18</v>
      </c>
      <c r="E116" s="81">
        <v>97.49</v>
      </c>
      <c r="F116" s="81">
        <v>96.37</v>
      </c>
      <c r="G116" s="81">
        <v>1.982209E8</v>
      </c>
    </row>
    <row r="117" ht="14.25" customHeight="1">
      <c r="A117" s="123">
        <v>45566.0</v>
      </c>
      <c r="B117" s="81">
        <v>97.49</v>
      </c>
      <c r="C117" s="81">
        <v>99.42</v>
      </c>
      <c r="D117" s="81">
        <v>93.69</v>
      </c>
      <c r="E117" s="81">
        <v>97.7</v>
      </c>
      <c r="F117" s="81">
        <v>96.58</v>
      </c>
      <c r="G117" s="81">
        <v>1.679596E8</v>
      </c>
    </row>
    <row r="118" ht="14.25" customHeight="1">
      <c r="A118" s="123">
        <v>45597.0</v>
      </c>
      <c r="B118" s="81">
        <v>97.6</v>
      </c>
      <c r="C118" s="81">
        <v>103.32</v>
      </c>
      <c r="D118" s="81">
        <v>94.78</v>
      </c>
      <c r="E118" s="81">
        <v>102.46</v>
      </c>
      <c r="F118" s="81">
        <v>101.28</v>
      </c>
      <c r="G118" s="81">
        <v>1.471572E8</v>
      </c>
    </row>
    <row r="119" ht="14.25" customHeight="1">
      <c r="A119" s="123">
        <v>45627.0</v>
      </c>
      <c r="B119" s="81">
        <v>102.0</v>
      </c>
      <c r="C119" s="81">
        <v>102.21</v>
      </c>
      <c r="D119" s="81">
        <v>86.3</v>
      </c>
      <c r="E119" s="81">
        <v>91.25</v>
      </c>
      <c r="F119" s="81">
        <v>90.76</v>
      </c>
      <c r="G119" s="81">
        <v>1.865203E8</v>
      </c>
    </row>
    <row r="120" ht="14.25" customHeight="1">
      <c r="A120" s="123">
        <v>45658.0</v>
      </c>
      <c r="B120" s="81">
        <v>91.55</v>
      </c>
      <c r="C120" s="81">
        <v>110.34</v>
      </c>
      <c r="D120" s="81">
        <v>91.38</v>
      </c>
      <c r="E120" s="81">
        <v>107.68</v>
      </c>
      <c r="F120" s="81">
        <v>107.1</v>
      </c>
      <c r="G120" s="81">
        <v>2.052564E8</v>
      </c>
    </row>
    <row r="121" ht="14.25" customHeight="1">
      <c r="A121" s="123">
        <v>45689.0</v>
      </c>
      <c r="B121" s="81">
        <v>105.72</v>
      </c>
      <c r="C121" s="81">
        <v>116.09</v>
      </c>
      <c r="D121" s="81">
        <v>105.52</v>
      </c>
      <c r="E121" s="81">
        <v>115.81</v>
      </c>
      <c r="F121" s="81">
        <v>115.18</v>
      </c>
      <c r="G121" s="81">
        <v>1.79696E8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6" width="8.63"/>
  </cols>
  <sheetData>
    <row r="1" ht="14.25" customHeight="1">
      <c r="A1" s="124" t="s">
        <v>176</v>
      </c>
      <c r="B1" s="124" t="s">
        <v>177</v>
      </c>
      <c r="C1" s="124" t="s">
        <v>178</v>
      </c>
      <c r="D1" s="124" t="s">
        <v>179</v>
      </c>
      <c r="E1" s="124" t="s">
        <v>180</v>
      </c>
      <c r="F1" s="124" t="s">
        <v>181</v>
      </c>
      <c r="G1" s="124" t="s">
        <v>182</v>
      </c>
    </row>
    <row r="2" ht="14.25" customHeight="1">
      <c r="A2" s="123">
        <v>42064.0</v>
      </c>
      <c r="B2" s="81">
        <v>2105.23</v>
      </c>
      <c r="C2" s="81">
        <v>2117.52</v>
      </c>
      <c r="D2" s="81">
        <v>2039.69</v>
      </c>
      <c r="E2" s="81">
        <v>2067.89</v>
      </c>
      <c r="F2" s="81">
        <v>2067.89</v>
      </c>
      <c r="G2" s="81">
        <v>7.667585E10</v>
      </c>
    </row>
    <row r="3" ht="14.25" customHeight="1">
      <c r="A3" s="123">
        <v>42095.0</v>
      </c>
      <c r="B3" s="81">
        <v>2067.63</v>
      </c>
      <c r="C3" s="81">
        <v>2125.92</v>
      </c>
      <c r="D3" s="81">
        <v>2048.38</v>
      </c>
      <c r="E3" s="81">
        <v>2085.51</v>
      </c>
      <c r="F3" s="81">
        <v>2085.51</v>
      </c>
      <c r="G3" s="81">
        <v>7.206094E10</v>
      </c>
    </row>
    <row r="4" ht="14.25" customHeight="1">
      <c r="A4" s="123">
        <v>42125.0</v>
      </c>
      <c r="B4" s="81">
        <v>2087.38</v>
      </c>
      <c r="C4" s="81">
        <v>2134.72</v>
      </c>
      <c r="D4" s="81">
        <v>2067.93</v>
      </c>
      <c r="E4" s="81">
        <v>2107.39</v>
      </c>
      <c r="F4" s="81">
        <v>2107.39</v>
      </c>
      <c r="G4" s="81">
        <v>6.518773E10</v>
      </c>
    </row>
    <row r="5" ht="14.25" customHeight="1">
      <c r="A5" s="123">
        <v>42156.0</v>
      </c>
      <c r="B5" s="81">
        <v>2108.64</v>
      </c>
      <c r="C5" s="81">
        <v>2129.87</v>
      </c>
      <c r="D5" s="81">
        <v>2056.32</v>
      </c>
      <c r="E5" s="81">
        <v>2063.11</v>
      </c>
      <c r="F5" s="81">
        <v>2063.11</v>
      </c>
      <c r="G5" s="81">
        <v>7.321398E10</v>
      </c>
    </row>
    <row r="6" ht="14.25" customHeight="1">
      <c r="A6" s="123">
        <v>42186.0</v>
      </c>
      <c r="B6" s="81">
        <v>2067.0</v>
      </c>
      <c r="C6" s="81">
        <v>2132.82</v>
      </c>
      <c r="D6" s="81">
        <v>2044.02</v>
      </c>
      <c r="E6" s="81">
        <v>2103.84</v>
      </c>
      <c r="F6" s="81">
        <v>2103.84</v>
      </c>
      <c r="G6" s="81">
        <v>7.792059E10</v>
      </c>
    </row>
    <row r="7" ht="14.25" customHeight="1">
      <c r="A7" s="123">
        <v>42217.0</v>
      </c>
      <c r="B7" s="81">
        <v>2104.49</v>
      </c>
      <c r="C7" s="81">
        <v>2112.66</v>
      </c>
      <c r="D7" s="81">
        <v>1867.01</v>
      </c>
      <c r="E7" s="81">
        <v>1972.18</v>
      </c>
      <c r="F7" s="81">
        <v>1972.18</v>
      </c>
      <c r="G7" s="81">
        <v>8.462679E10</v>
      </c>
    </row>
    <row r="8" ht="14.25" customHeight="1">
      <c r="A8" s="123">
        <v>42248.0</v>
      </c>
      <c r="B8" s="81">
        <v>1970.09</v>
      </c>
      <c r="C8" s="81">
        <v>2020.86</v>
      </c>
      <c r="D8" s="81">
        <v>1871.91</v>
      </c>
      <c r="E8" s="81">
        <v>1920.03</v>
      </c>
      <c r="F8" s="81">
        <v>1920.03</v>
      </c>
      <c r="G8" s="81">
        <v>7.998937E10</v>
      </c>
    </row>
    <row r="9" ht="14.25" customHeight="1">
      <c r="A9" s="123">
        <v>42278.0</v>
      </c>
      <c r="B9" s="81">
        <v>1919.65</v>
      </c>
      <c r="C9" s="81">
        <v>2094.32</v>
      </c>
      <c r="D9" s="81">
        <v>1893.7</v>
      </c>
      <c r="E9" s="81">
        <v>2079.36</v>
      </c>
      <c r="F9" s="81">
        <v>2079.36</v>
      </c>
      <c r="G9" s="81">
        <v>8.58449E10</v>
      </c>
    </row>
    <row r="10" ht="14.25" customHeight="1">
      <c r="A10" s="123">
        <v>42309.0</v>
      </c>
      <c r="B10" s="81">
        <v>2080.76</v>
      </c>
      <c r="C10" s="81">
        <v>2116.48</v>
      </c>
      <c r="D10" s="81">
        <v>2019.39</v>
      </c>
      <c r="E10" s="81">
        <v>2080.41</v>
      </c>
      <c r="F10" s="81">
        <v>2080.41</v>
      </c>
      <c r="G10" s="81">
        <v>7.594359E10</v>
      </c>
    </row>
    <row r="11" ht="14.25" customHeight="1">
      <c r="A11" s="123">
        <v>42339.0</v>
      </c>
      <c r="B11" s="81">
        <v>2082.93</v>
      </c>
      <c r="C11" s="81">
        <v>2104.27</v>
      </c>
      <c r="D11" s="81">
        <v>1993.26</v>
      </c>
      <c r="E11" s="81">
        <v>2043.94</v>
      </c>
      <c r="F11" s="81">
        <v>2043.94</v>
      </c>
      <c r="G11" s="81">
        <v>8.364926E10</v>
      </c>
    </row>
    <row r="12" ht="14.25" customHeight="1">
      <c r="A12" s="123">
        <v>42370.0</v>
      </c>
      <c r="B12" s="81">
        <v>2038.2</v>
      </c>
      <c r="C12" s="81">
        <v>2038.2</v>
      </c>
      <c r="D12" s="81">
        <v>1812.29</v>
      </c>
      <c r="E12" s="81">
        <v>1940.24</v>
      </c>
      <c r="F12" s="81">
        <v>1940.24</v>
      </c>
      <c r="G12" s="81">
        <v>9.240977E10</v>
      </c>
    </row>
    <row r="13" ht="14.25" customHeight="1">
      <c r="A13" s="123">
        <v>42401.0</v>
      </c>
      <c r="B13" s="81">
        <v>1936.94</v>
      </c>
      <c r="C13" s="81">
        <v>1962.96</v>
      </c>
      <c r="D13" s="81">
        <v>1810.1</v>
      </c>
      <c r="E13" s="81">
        <v>1932.23</v>
      </c>
      <c r="F13" s="81">
        <v>1932.23</v>
      </c>
      <c r="G13" s="81">
        <v>9.304956E10</v>
      </c>
    </row>
    <row r="14" ht="14.25" customHeight="1">
      <c r="A14" s="123">
        <v>42430.0</v>
      </c>
      <c r="B14" s="81">
        <v>1937.09</v>
      </c>
      <c r="C14" s="81">
        <v>2072.21</v>
      </c>
      <c r="D14" s="81">
        <v>1937.09</v>
      </c>
      <c r="E14" s="81">
        <v>2059.74</v>
      </c>
      <c r="F14" s="81">
        <v>2059.74</v>
      </c>
      <c r="G14" s="81">
        <v>9.263942E10</v>
      </c>
    </row>
    <row r="15" ht="14.25" customHeight="1">
      <c r="A15" s="123">
        <v>42461.0</v>
      </c>
      <c r="B15" s="81">
        <v>2056.62</v>
      </c>
      <c r="C15" s="81">
        <v>2111.05</v>
      </c>
      <c r="D15" s="81">
        <v>2033.8</v>
      </c>
      <c r="E15" s="81">
        <v>2065.3</v>
      </c>
      <c r="F15" s="81">
        <v>2065.3</v>
      </c>
      <c r="G15" s="81">
        <v>8.112499E10</v>
      </c>
    </row>
    <row r="16" ht="14.25" customHeight="1">
      <c r="A16" s="123">
        <v>42491.0</v>
      </c>
      <c r="B16" s="81">
        <v>2067.17</v>
      </c>
      <c r="C16" s="81">
        <v>2103.48</v>
      </c>
      <c r="D16" s="81">
        <v>2025.91</v>
      </c>
      <c r="E16" s="81">
        <v>2096.95</v>
      </c>
      <c r="F16" s="81">
        <v>2096.95</v>
      </c>
      <c r="G16" s="81">
        <v>7.88836E10</v>
      </c>
    </row>
    <row r="17" ht="14.25" customHeight="1">
      <c r="A17" s="123">
        <v>42522.0</v>
      </c>
      <c r="B17" s="81">
        <v>2093.94</v>
      </c>
      <c r="C17" s="81">
        <v>2120.55</v>
      </c>
      <c r="D17" s="81">
        <v>1991.68</v>
      </c>
      <c r="E17" s="81">
        <v>2098.86</v>
      </c>
      <c r="F17" s="81">
        <v>2098.86</v>
      </c>
      <c r="G17" s="81">
        <v>8.68527E10</v>
      </c>
    </row>
    <row r="18" ht="14.25" customHeight="1">
      <c r="A18" s="123">
        <v>42552.0</v>
      </c>
      <c r="B18" s="81">
        <v>2099.34</v>
      </c>
      <c r="C18" s="81">
        <v>2177.09</v>
      </c>
      <c r="D18" s="81">
        <v>2074.02</v>
      </c>
      <c r="E18" s="81">
        <v>2173.6</v>
      </c>
      <c r="F18" s="81">
        <v>2173.6</v>
      </c>
      <c r="G18" s="81">
        <v>6.953025E10</v>
      </c>
    </row>
    <row r="19" ht="14.25" customHeight="1">
      <c r="A19" s="123">
        <v>42583.0</v>
      </c>
      <c r="B19" s="81">
        <v>2173.15</v>
      </c>
      <c r="C19" s="81">
        <v>2193.81</v>
      </c>
      <c r="D19" s="81">
        <v>2147.58</v>
      </c>
      <c r="E19" s="81">
        <v>2170.95</v>
      </c>
      <c r="F19" s="81">
        <v>2170.95</v>
      </c>
      <c r="G19" s="81">
        <v>7.561031E10</v>
      </c>
    </row>
    <row r="20" ht="14.25" customHeight="1">
      <c r="A20" s="123">
        <v>42614.0</v>
      </c>
      <c r="B20" s="81">
        <v>2171.33</v>
      </c>
      <c r="C20" s="81">
        <v>2187.87</v>
      </c>
      <c r="D20" s="81">
        <v>2119.12</v>
      </c>
      <c r="E20" s="81">
        <v>2168.27</v>
      </c>
      <c r="F20" s="81">
        <v>2168.27</v>
      </c>
      <c r="G20" s="81">
        <v>7.702362E10</v>
      </c>
    </row>
    <row r="21" ht="14.25" customHeight="1">
      <c r="A21" s="123">
        <v>42644.0</v>
      </c>
      <c r="B21" s="81">
        <v>2164.33</v>
      </c>
      <c r="C21" s="81">
        <v>2169.6</v>
      </c>
      <c r="D21" s="81">
        <v>2114.72</v>
      </c>
      <c r="E21" s="81">
        <v>2126.15</v>
      </c>
      <c r="F21" s="81">
        <v>2126.15</v>
      </c>
      <c r="G21" s="81">
        <v>7.291553E10</v>
      </c>
    </row>
    <row r="22" ht="14.25" customHeight="1">
      <c r="A22" s="123">
        <v>42675.0</v>
      </c>
      <c r="B22" s="81">
        <v>2128.68</v>
      </c>
      <c r="C22" s="81">
        <v>2214.1</v>
      </c>
      <c r="D22" s="81">
        <v>2083.79</v>
      </c>
      <c r="E22" s="81">
        <v>2198.81</v>
      </c>
      <c r="F22" s="81">
        <v>2198.81</v>
      </c>
      <c r="G22" s="81">
        <v>8.844538E10</v>
      </c>
    </row>
    <row r="23" ht="14.25" customHeight="1">
      <c r="A23" s="123">
        <v>42705.0</v>
      </c>
      <c r="B23" s="81">
        <v>2200.17</v>
      </c>
      <c r="C23" s="81">
        <v>2277.53</v>
      </c>
      <c r="D23" s="81">
        <v>2187.44</v>
      </c>
      <c r="E23" s="81">
        <v>2238.83</v>
      </c>
      <c r="F23" s="81">
        <v>2238.83</v>
      </c>
      <c r="G23" s="81">
        <v>7.534455E10</v>
      </c>
    </row>
    <row r="24" ht="14.25" customHeight="1">
      <c r="A24" s="123">
        <v>42736.0</v>
      </c>
      <c r="B24" s="81">
        <v>2251.57</v>
      </c>
      <c r="C24" s="81">
        <v>2300.99</v>
      </c>
      <c r="D24" s="81">
        <v>2245.13</v>
      </c>
      <c r="E24" s="81">
        <v>2278.87</v>
      </c>
      <c r="F24" s="81">
        <v>2278.87</v>
      </c>
      <c r="G24" s="81">
        <v>7.057642E10</v>
      </c>
    </row>
    <row r="25" ht="14.25" customHeight="1">
      <c r="A25" s="123">
        <v>42767.0</v>
      </c>
      <c r="B25" s="81">
        <v>2285.59</v>
      </c>
      <c r="C25" s="81">
        <v>2371.54</v>
      </c>
      <c r="D25" s="81">
        <v>2271.65</v>
      </c>
      <c r="E25" s="81">
        <v>2363.64</v>
      </c>
      <c r="F25" s="81">
        <v>2363.64</v>
      </c>
      <c r="G25" s="81">
        <v>6.926094E10</v>
      </c>
    </row>
    <row r="26" ht="14.25" customHeight="1">
      <c r="A26" s="123">
        <v>42795.0</v>
      </c>
      <c r="B26" s="81">
        <v>2380.13</v>
      </c>
      <c r="C26" s="81">
        <v>2400.98</v>
      </c>
      <c r="D26" s="81">
        <v>2322.25</v>
      </c>
      <c r="E26" s="81">
        <v>2362.72</v>
      </c>
      <c r="F26" s="81">
        <v>2362.72</v>
      </c>
      <c r="G26" s="81">
        <v>8.166401E10</v>
      </c>
    </row>
    <row r="27" ht="14.25" customHeight="1">
      <c r="A27" s="123">
        <v>42826.0</v>
      </c>
      <c r="B27" s="81">
        <v>2362.34</v>
      </c>
      <c r="C27" s="81">
        <v>2398.16</v>
      </c>
      <c r="D27" s="81">
        <v>2328.95</v>
      </c>
      <c r="E27" s="81">
        <v>2384.2</v>
      </c>
      <c r="F27" s="81">
        <v>2384.2</v>
      </c>
      <c r="G27" s="81">
        <v>6.536986E10</v>
      </c>
    </row>
    <row r="28" ht="14.25" customHeight="1">
      <c r="A28" s="123">
        <v>42856.0</v>
      </c>
      <c r="B28" s="81">
        <v>2388.5</v>
      </c>
      <c r="C28" s="81">
        <v>2418.71</v>
      </c>
      <c r="D28" s="81">
        <v>2352.72</v>
      </c>
      <c r="E28" s="81">
        <v>2411.8</v>
      </c>
      <c r="F28" s="81">
        <v>2411.8</v>
      </c>
      <c r="G28" s="81">
        <v>7.971946E10</v>
      </c>
    </row>
    <row r="29" ht="14.25" customHeight="1">
      <c r="A29" s="123">
        <v>42887.0</v>
      </c>
      <c r="B29" s="81">
        <v>2415.65</v>
      </c>
      <c r="C29" s="81">
        <v>2453.82</v>
      </c>
      <c r="D29" s="81">
        <v>2405.7</v>
      </c>
      <c r="E29" s="81">
        <v>2423.41</v>
      </c>
      <c r="F29" s="81">
        <v>2423.41</v>
      </c>
      <c r="G29" s="81">
        <v>8.107881E10</v>
      </c>
    </row>
    <row r="30" ht="14.25" customHeight="1">
      <c r="A30" s="123">
        <v>42917.0</v>
      </c>
      <c r="B30" s="81">
        <v>2431.39</v>
      </c>
      <c r="C30" s="81">
        <v>2484.04</v>
      </c>
      <c r="D30" s="81">
        <v>2407.7</v>
      </c>
      <c r="E30" s="81">
        <v>2470.3</v>
      </c>
      <c r="F30" s="81">
        <v>2470.3</v>
      </c>
      <c r="G30" s="81">
        <v>6.334809E10</v>
      </c>
    </row>
    <row r="31" ht="14.25" customHeight="1">
      <c r="A31" s="123">
        <v>42948.0</v>
      </c>
      <c r="B31" s="81">
        <v>2477.1</v>
      </c>
      <c r="C31" s="81">
        <v>2490.87</v>
      </c>
      <c r="D31" s="81">
        <v>2417.35</v>
      </c>
      <c r="E31" s="81">
        <v>2471.65</v>
      </c>
      <c r="F31" s="81">
        <v>2471.65</v>
      </c>
      <c r="G31" s="81">
        <v>7.07849E10</v>
      </c>
    </row>
    <row r="32" ht="14.25" customHeight="1">
      <c r="A32" s="123">
        <v>42979.0</v>
      </c>
      <c r="B32" s="81">
        <v>2474.42</v>
      </c>
      <c r="C32" s="81">
        <v>2519.44</v>
      </c>
      <c r="D32" s="81">
        <v>2446.55</v>
      </c>
      <c r="E32" s="81">
        <v>2519.36</v>
      </c>
      <c r="F32" s="81">
        <v>2519.36</v>
      </c>
      <c r="G32" s="81">
        <v>6.662412E10</v>
      </c>
    </row>
    <row r="33" ht="14.25" customHeight="1">
      <c r="A33" s="123">
        <v>43009.0</v>
      </c>
      <c r="B33" s="81">
        <v>2521.2</v>
      </c>
      <c r="C33" s="81">
        <v>2582.98</v>
      </c>
      <c r="D33" s="81">
        <v>2520.4</v>
      </c>
      <c r="E33" s="81">
        <v>2575.26</v>
      </c>
      <c r="F33" s="81">
        <v>2575.26</v>
      </c>
      <c r="G33" s="81">
        <v>7.108855E10</v>
      </c>
    </row>
    <row r="34" ht="14.25" customHeight="1">
      <c r="A34" s="123">
        <v>43040.0</v>
      </c>
      <c r="B34" s="81">
        <v>2583.21</v>
      </c>
      <c r="C34" s="81">
        <v>2657.74</v>
      </c>
      <c r="D34" s="81">
        <v>2557.45</v>
      </c>
      <c r="E34" s="81">
        <v>2647.58</v>
      </c>
      <c r="F34" s="81">
        <v>2647.58</v>
      </c>
      <c r="G34" s="81">
        <v>7.341696E10</v>
      </c>
    </row>
    <row r="35" ht="14.25" customHeight="1">
      <c r="A35" s="123">
        <v>43070.0</v>
      </c>
      <c r="B35" s="81">
        <v>2645.1</v>
      </c>
      <c r="C35" s="81">
        <v>2694.97</v>
      </c>
      <c r="D35" s="81">
        <v>2605.52</v>
      </c>
      <c r="E35" s="81">
        <v>2673.61</v>
      </c>
      <c r="F35" s="81">
        <v>2673.61</v>
      </c>
      <c r="G35" s="81">
        <v>6.55317E10</v>
      </c>
    </row>
    <row r="36" ht="14.25" customHeight="1">
      <c r="A36" s="123">
        <v>43101.0</v>
      </c>
      <c r="B36" s="81">
        <v>2683.73</v>
      </c>
      <c r="C36" s="81">
        <v>2872.87</v>
      </c>
      <c r="D36" s="81">
        <v>2682.36</v>
      </c>
      <c r="E36" s="81">
        <v>2823.81</v>
      </c>
      <c r="F36" s="81">
        <v>2823.81</v>
      </c>
      <c r="G36" s="81">
        <v>7.731869E10</v>
      </c>
    </row>
    <row r="37" ht="14.25" customHeight="1">
      <c r="A37" s="123">
        <v>43132.0</v>
      </c>
      <c r="B37" s="81">
        <v>2816.45</v>
      </c>
      <c r="C37" s="81">
        <v>2835.96</v>
      </c>
      <c r="D37" s="81">
        <v>2532.69</v>
      </c>
      <c r="E37" s="81">
        <v>2713.83</v>
      </c>
      <c r="F37" s="81">
        <v>2713.83</v>
      </c>
      <c r="G37" s="81">
        <v>7.993397E10</v>
      </c>
    </row>
    <row r="38" ht="14.25" customHeight="1">
      <c r="A38" s="123">
        <v>43160.0</v>
      </c>
      <c r="B38" s="81">
        <v>2715.22</v>
      </c>
      <c r="C38" s="81">
        <v>2801.9</v>
      </c>
      <c r="D38" s="81">
        <v>2585.89</v>
      </c>
      <c r="E38" s="81">
        <v>2640.87</v>
      </c>
      <c r="F38" s="81">
        <v>2640.87</v>
      </c>
      <c r="G38" s="81">
        <v>7.680389E10</v>
      </c>
    </row>
    <row r="39" ht="14.25" customHeight="1">
      <c r="A39" s="123">
        <v>43191.0</v>
      </c>
      <c r="B39" s="81">
        <v>2633.45</v>
      </c>
      <c r="C39" s="81">
        <v>2717.49</v>
      </c>
      <c r="D39" s="81">
        <v>2553.8</v>
      </c>
      <c r="E39" s="81">
        <v>2648.05</v>
      </c>
      <c r="F39" s="81">
        <v>2648.05</v>
      </c>
      <c r="G39" s="81">
        <v>7.01947E10</v>
      </c>
    </row>
    <row r="40" ht="14.25" customHeight="1">
      <c r="A40" s="123">
        <v>43221.0</v>
      </c>
      <c r="B40" s="81">
        <v>2642.96</v>
      </c>
      <c r="C40" s="81">
        <v>2742.24</v>
      </c>
      <c r="D40" s="81">
        <v>2594.62</v>
      </c>
      <c r="E40" s="81">
        <v>2705.27</v>
      </c>
      <c r="F40" s="81">
        <v>2705.27</v>
      </c>
      <c r="G40" s="81">
        <v>7.601182E10</v>
      </c>
    </row>
    <row r="41" ht="14.25" customHeight="1">
      <c r="A41" s="123">
        <v>43252.0</v>
      </c>
      <c r="B41" s="81">
        <v>2718.7</v>
      </c>
      <c r="C41" s="81">
        <v>2791.47</v>
      </c>
      <c r="D41" s="81">
        <v>2691.99</v>
      </c>
      <c r="E41" s="81">
        <v>2718.37</v>
      </c>
      <c r="F41" s="81">
        <v>2718.37</v>
      </c>
      <c r="G41" s="81">
        <v>7.789136E10</v>
      </c>
    </row>
    <row r="42" ht="14.25" customHeight="1">
      <c r="A42" s="123">
        <v>43282.0</v>
      </c>
      <c r="B42" s="81">
        <v>2704.95</v>
      </c>
      <c r="C42" s="81">
        <v>2848.03</v>
      </c>
      <c r="D42" s="81">
        <v>2698.95</v>
      </c>
      <c r="E42" s="81">
        <v>2816.29</v>
      </c>
      <c r="F42" s="81">
        <v>2816.29</v>
      </c>
      <c r="G42" s="81">
        <v>6.48983E10</v>
      </c>
    </row>
    <row r="43" ht="14.25" customHeight="1">
      <c r="A43" s="123">
        <v>43313.0</v>
      </c>
      <c r="B43" s="81">
        <v>2821.17</v>
      </c>
      <c r="C43" s="81">
        <v>2916.5</v>
      </c>
      <c r="D43" s="81">
        <v>2796.34</v>
      </c>
      <c r="E43" s="81">
        <v>2901.52</v>
      </c>
      <c r="F43" s="81">
        <v>2901.52</v>
      </c>
      <c r="G43" s="81">
        <v>6.952307E10</v>
      </c>
    </row>
    <row r="44" ht="14.25" customHeight="1">
      <c r="A44" s="123">
        <v>43344.0</v>
      </c>
      <c r="B44" s="81">
        <v>2896.96</v>
      </c>
      <c r="C44" s="81">
        <v>2940.91</v>
      </c>
      <c r="D44" s="81">
        <v>2864.12</v>
      </c>
      <c r="E44" s="81">
        <v>2913.98</v>
      </c>
      <c r="F44" s="81">
        <v>2913.98</v>
      </c>
      <c r="G44" s="81">
        <v>6.303151E10</v>
      </c>
    </row>
    <row r="45" ht="14.25" customHeight="1">
      <c r="A45" s="123">
        <v>43374.0</v>
      </c>
      <c r="B45" s="81">
        <v>2926.29</v>
      </c>
      <c r="C45" s="81">
        <v>2939.86</v>
      </c>
      <c r="D45" s="81">
        <v>2603.54</v>
      </c>
      <c r="E45" s="81">
        <v>2711.74</v>
      </c>
      <c r="F45" s="81">
        <v>2711.74</v>
      </c>
      <c r="G45" s="81">
        <v>9.193098E10</v>
      </c>
    </row>
    <row r="46" ht="14.25" customHeight="1">
      <c r="A46" s="123">
        <v>43405.0</v>
      </c>
      <c r="B46" s="81">
        <v>2717.58</v>
      </c>
      <c r="C46" s="81">
        <v>2815.15</v>
      </c>
      <c r="D46" s="81">
        <v>2631.09</v>
      </c>
      <c r="E46" s="81">
        <v>2760.17</v>
      </c>
      <c r="F46" s="81">
        <v>2760.17</v>
      </c>
      <c r="G46" s="81">
        <v>8.062002E10</v>
      </c>
    </row>
    <row r="47" ht="14.25" customHeight="1">
      <c r="A47" s="123">
        <v>43435.0</v>
      </c>
      <c r="B47" s="81">
        <v>2790.5</v>
      </c>
      <c r="C47" s="81">
        <v>2800.18</v>
      </c>
      <c r="D47" s="81">
        <v>2346.58</v>
      </c>
      <c r="E47" s="81">
        <v>2506.85</v>
      </c>
      <c r="F47" s="81">
        <v>2506.85</v>
      </c>
      <c r="G47" s="81">
        <v>8.416218E10</v>
      </c>
    </row>
    <row r="48" ht="14.25" customHeight="1">
      <c r="A48" s="123">
        <v>43466.0</v>
      </c>
      <c r="B48" s="81">
        <v>2476.96</v>
      </c>
      <c r="C48" s="81">
        <v>2708.95</v>
      </c>
      <c r="D48" s="81">
        <v>2443.96</v>
      </c>
      <c r="E48" s="81">
        <v>2704.1</v>
      </c>
      <c r="F48" s="81">
        <v>2704.1</v>
      </c>
      <c r="G48" s="81">
        <v>8.085987E10</v>
      </c>
    </row>
    <row r="49" ht="14.25" customHeight="1">
      <c r="A49" s="123">
        <v>43497.0</v>
      </c>
      <c r="B49" s="81">
        <v>2702.32</v>
      </c>
      <c r="C49" s="81">
        <v>2813.49</v>
      </c>
      <c r="D49" s="81">
        <v>2681.83</v>
      </c>
      <c r="E49" s="81">
        <v>2784.49</v>
      </c>
      <c r="F49" s="81">
        <v>2784.49</v>
      </c>
      <c r="G49" s="81">
        <v>7.063877E10</v>
      </c>
    </row>
    <row r="50" ht="14.25" customHeight="1">
      <c r="A50" s="123">
        <v>43525.0</v>
      </c>
      <c r="B50" s="81">
        <v>2798.22</v>
      </c>
      <c r="C50" s="81">
        <v>2860.31</v>
      </c>
      <c r="D50" s="81">
        <v>2722.27</v>
      </c>
      <c r="E50" s="81">
        <v>2834.4</v>
      </c>
      <c r="F50" s="81">
        <v>2834.4</v>
      </c>
      <c r="G50" s="81">
        <v>7.915966E10</v>
      </c>
    </row>
    <row r="51" ht="14.25" customHeight="1">
      <c r="A51" s="123">
        <v>43556.0</v>
      </c>
      <c r="B51" s="81">
        <v>2848.63</v>
      </c>
      <c r="C51" s="81">
        <v>2949.52</v>
      </c>
      <c r="D51" s="81">
        <v>2848.63</v>
      </c>
      <c r="E51" s="81">
        <v>2945.83</v>
      </c>
      <c r="F51" s="81">
        <v>2945.83</v>
      </c>
      <c r="G51" s="81">
        <v>7.009037E10</v>
      </c>
    </row>
    <row r="52" ht="14.25" customHeight="1">
      <c r="A52" s="123">
        <v>43586.0</v>
      </c>
      <c r="B52" s="81">
        <v>2952.33</v>
      </c>
      <c r="C52" s="81">
        <v>2954.13</v>
      </c>
      <c r="D52" s="81">
        <v>2750.52</v>
      </c>
      <c r="E52" s="81">
        <v>2752.06</v>
      </c>
      <c r="F52" s="81">
        <v>2752.06</v>
      </c>
      <c r="G52" s="81">
        <v>7.725074E10</v>
      </c>
    </row>
    <row r="53" ht="14.25" customHeight="1">
      <c r="A53" s="123">
        <v>43617.0</v>
      </c>
      <c r="B53" s="81">
        <v>2751.53</v>
      </c>
      <c r="C53" s="81">
        <v>2964.15</v>
      </c>
      <c r="D53" s="81">
        <v>2728.81</v>
      </c>
      <c r="E53" s="81">
        <v>2941.76</v>
      </c>
      <c r="F53" s="81">
        <v>2941.76</v>
      </c>
      <c r="G53" s="81">
        <v>7.125063E10</v>
      </c>
    </row>
    <row r="54" ht="14.25" customHeight="1">
      <c r="A54" s="123">
        <v>43647.0</v>
      </c>
      <c r="B54" s="81">
        <v>2971.41</v>
      </c>
      <c r="C54" s="81">
        <v>3027.98</v>
      </c>
      <c r="D54" s="81">
        <v>2952.22</v>
      </c>
      <c r="E54" s="81">
        <v>2980.38</v>
      </c>
      <c r="F54" s="81">
        <v>2980.38</v>
      </c>
      <c r="G54" s="81">
        <v>7.059947E10</v>
      </c>
    </row>
    <row r="55" ht="14.25" customHeight="1">
      <c r="A55" s="123">
        <v>43678.0</v>
      </c>
      <c r="B55" s="81">
        <v>2980.32</v>
      </c>
      <c r="C55" s="81">
        <v>3013.59</v>
      </c>
      <c r="D55" s="81">
        <v>2822.12</v>
      </c>
      <c r="E55" s="81">
        <v>2926.46</v>
      </c>
      <c r="F55" s="81">
        <v>2926.46</v>
      </c>
      <c r="G55" s="81">
        <v>8.026922E10</v>
      </c>
    </row>
    <row r="56" ht="14.25" customHeight="1">
      <c r="A56" s="123">
        <v>43709.0</v>
      </c>
      <c r="B56" s="81">
        <v>2909.01</v>
      </c>
      <c r="C56" s="81">
        <v>3021.99</v>
      </c>
      <c r="D56" s="81">
        <v>2891.85</v>
      </c>
      <c r="E56" s="81">
        <v>2976.74</v>
      </c>
      <c r="F56" s="81">
        <v>2976.74</v>
      </c>
      <c r="G56" s="81">
        <v>7.417898E10</v>
      </c>
    </row>
    <row r="57" ht="14.25" customHeight="1">
      <c r="A57" s="123">
        <v>43739.0</v>
      </c>
      <c r="B57" s="81">
        <v>2983.69</v>
      </c>
      <c r="C57" s="81">
        <v>3050.1</v>
      </c>
      <c r="D57" s="81">
        <v>2855.94</v>
      </c>
      <c r="E57" s="81">
        <v>3037.56</v>
      </c>
      <c r="F57" s="81">
        <v>3037.56</v>
      </c>
      <c r="G57" s="81">
        <v>7.772064E10</v>
      </c>
    </row>
    <row r="58" ht="14.25" customHeight="1">
      <c r="A58" s="123">
        <v>43770.0</v>
      </c>
      <c r="B58" s="81">
        <v>3050.72</v>
      </c>
      <c r="C58" s="81">
        <v>3154.26</v>
      </c>
      <c r="D58" s="81">
        <v>3050.72</v>
      </c>
      <c r="E58" s="81">
        <v>3140.98</v>
      </c>
      <c r="F58" s="81">
        <v>3140.98</v>
      </c>
      <c r="G58" s="81">
        <v>7.241062E10</v>
      </c>
    </row>
    <row r="59" ht="14.25" customHeight="1">
      <c r="A59" s="123">
        <v>43800.0</v>
      </c>
      <c r="B59" s="81">
        <v>3143.85</v>
      </c>
      <c r="C59" s="81">
        <v>3247.93</v>
      </c>
      <c r="D59" s="81">
        <v>3070.33</v>
      </c>
      <c r="E59" s="81">
        <v>3230.78</v>
      </c>
      <c r="F59" s="81">
        <v>3230.78</v>
      </c>
      <c r="G59" s="81">
        <v>7.232554E10</v>
      </c>
    </row>
    <row r="60" ht="14.25" customHeight="1">
      <c r="A60" s="123">
        <v>43831.0</v>
      </c>
      <c r="B60" s="81">
        <v>3244.67</v>
      </c>
      <c r="C60" s="81">
        <v>3337.77</v>
      </c>
      <c r="D60" s="81">
        <v>3214.64</v>
      </c>
      <c r="E60" s="81">
        <v>3225.52</v>
      </c>
      <c r="F60" s="81">
        <v>3225.52</v>
      </c>
      <c r="G60" s="81">
        <v>7.728798E10</v>
      </c>
    </row>
    <row r="61" ht="14.25" customHeight="1">
      <c r="A61" s="123">
        <v>43862.0</v>
      </c>
      <c r="B61" s="81">
        <v>3235.66</v>
      </c>
      <c r="C61" s="81">
        <v>3393.52</v>
      </c>
      <c r="D61" s="81">
        <v>2855.84</v>
      </c>
      <c r="E61" s="81">
        <v>2954.22</v>
      </c>
      <c r="F61" s="81">
        <v>2954.22</v>
      </c>
      <c r="G61" s="81">
        <v>8.443659E10</v>
      </c>
    </row>
    <row r="62" ht="14.25" customHeight="1">
      <c r="A62" s="123">
        <v>43891.0</v>
      </c>
      <c r="B62" s="81">
        <v>2974.28</v>
      </c>
      <c r="C62" s="81">
        <v>3136.72</v>
      </c>
      <c r="D62" s="81">
        <v>2191.86</v>
      </c>
      <c r="E62" s="81">
        <v>2584.59</v>
      </c>
      <c r="F62" s="81">
        <v>2584.59</v>
      </c>
      <c r="G62" s="81">
        <v>1.6218538E11</v>
      </c>
    </row>
    <row r="63" ht="14.25" customHeight="1">
      <c r="A63" s="123">
        <v>43922.0</v>
      </c>
      <c r="B63" s="81">
        <v>2498.08</v>
      </c>
      <c r="C63" s="81">
        <v>2954.86</v>
      </c>
      <c r="D63" s="81">
        <v>2447.49</v>
      </c>
      <c r="E63" s="81">
        <v>2912.43</v>
      </c>
      <c r="F63" s="81">
        <v>2912.43</v>
      </c>
      <c r="G63" s="81">
        <v>1.2360816E11</v>
      </c>
    </row>
    <row r="64" ht="14.25" customHeight="1">
      <c r="A64" s="123">
        <v>43952.0</v>
      </c>
      <c r="B64" s="81">
        <v>2869.09</v>
      </c>
      <c r="C64" s="81">
        <v>3068.67</v>
      </c>
      <c r="D64" s="81">
        <v>2766.64</v>
      </c>
      <c r="E64" s="81">
        <v>3044.31</v>
      </c>
      <c r="F64" s="81">
        <v>3044.31</v>
      </c>
      <c r="G64" s="81">
        <v>1.0713519E11</v>
      </c>
    </row>
    <row r="65" ht="14.25" customHeight="1">
      <c r="A65" s="123">
        <v>43983.0</v>
      </c>
      <c r="B65" s="81">
        <v>3038.78</v>
      </c>
      <c r="C65" s="81">
        <v>3233.13</v>
      </c>
      <c r="D65" s="81">
        <v>2965.66</v>
      </c>
      <c r="E65" s="81">
        <v>3100.29</v>
      </c>
      <c r="F65" s="81">
        <v>3100.29</v>
      </c>
      <c r="G65" s="81">
        <v>1.3145888E11</v>
      </c>
    </row>
    <row r="66" ht="14.25" customHeight="1">
      <c r="A66" s="123">
        <v>44013.0</v>
      </c>
      <c r="B66" s="81">
        <v>3105.92</v>
      </c>
      <c r="C66" s="81">
        <v>3279.99</v>
      </c>
      <c r="D66" s="81">
        <v>3101.17</v>
      </c>
      <c r="E66" s="81">
        <v>3271.12</v>
      </c>
      <c r="F66" s="81">
        <v>3271.12</v>
      </c>
      <c r="G66" s="81">
        <v>9.692813E10</v>
      </c>
    </row>
    <row r="67" ht="14.25" customHeight="1">
      <c r="A67" s="123">
        <v>44044.0</v>
      </c>
      <c r="B67" s="81">
        <v>3288.26</v>
      </c>
      <c r="C67" s="81">
        <v>3514.77</v>
      </c>
      <c r="D67" s="81">
        <v>3284.53</v>
      </c>
      <c r="E67" s="81">
        <v>3500.31</v>
      </c>
      <c r="F67" s="81">
        <v>3500.31</v>
      </c>
      <c r="G67" s="81">
        <v>8.246652E10</v>
      </c>
    </row>
    <row r="68" ht="14.25" customHeight="1">
      <c r="A68" s="123">
        <v>44075.0</v>
      </c>
      <c r="B68" s="81">
        <v>3507.44</v>
      </c>
      <c r="C68" s="81">
        <v>3588.11</v>
      </c>
      <c r="D68" s="81">
        <v>3209.45</v>
      </c>
      <c r="E68" s="81">
        <v>3363.0</v>
      </c>
      <c r="F68" s="81">
        <v>3363.0</v>
      </c>
      <c r="G68" s="81">
        <v>9.231078E10</v>
      </c>
    </row>
    <row r="69" ht="14.25" customHeight="1">
      <c r="A69" s="123">
        <v>44105.0</v>
      </c>
      <c r="B69" s="81">
        <v>3385.87</v>
      </c>
      <c r="C69" s="81">
        <v>3549.85</v>
      </c>
      <c r="D69" s="81">
        <v>3233.94</v>
      </c>
      <c r="E69" s="81">
        <v>3269.96</v>
      </c>
      <c r="F69" s="81">
        <v>3269.96</v>
      </c>
      <c r="G69" s="81">
        <v>8.993898E10</v>
      </c>
    </row>
    <row r="70" ht="14.25" customHeight="1">
      <c r="A70" s="123">
        <v>44136.0</v>
      </c>
      <c r="B70" s="81">
        <v>3296.2</v>
      </c>
      <c r="C70" s="81">
        <v>3645.99</v>
      </c>
      <c r="D70" s="81">
        <v>3279.74</v>
      </c>
      <c r="E70" s="81">
        <v>3621.63</v>
      </c>
      <c r="F70" s="81">
        <v>3621.63</v>
      </c>
      <c r="G70" s="81">
        <v>1.0124718E11</v>
      </c>
    </row>
    <row r="71" ht="14.25" customHeight="1">
      <c r="A71" s="123">
        <v>44166.0</v>
      </c>
      <c r="B71" s="81">
        <v>3645.87</v>
      </c>
      <c r="C71" s="81">
        <v>3760.2</v>
      </c>
      <c r="D71" s="81">
        <v>3633.4</v>
      </c>
      <c r="E71" s="81">
        <v>3756.07</v>
      </c>
      <c r="F71" s="81">
        <v>3756.07</v>
      </c>
      <c r="G71" s="81">
        <v>9.637568E10</v>
      </c>
    </row>
    <row r="72" ht="14.25" customHeight="1">
      <c r="A72" s="123">
        <v>44197.0</v>
      </c>
      <c r="B72" s="81">
        <v>3764.61</v>
      </c>
      <c r="C72" s="81">
        <v>3870.9</v>
      </c>
      <c r="D72" s="81">
        <v>3662.71</v>
      </c>
      <c r="E72" s="81">
        <v>3714.24</v>
      </c>
      <c r="F72" s="81">
        <v>3714.24</v>
      </c>
      <c r="G72" s="81">
        <v>1.061178E11</v>
      </c>
    </row>
    <row r="73" ht="14.25" customHeight="1">
      <c r="A73" s="123">
        <v>44228.0</v>
      </c>
      <c r="B73" s="81">
        <v>3731.17</v>
      </c>
      <c r="C73" s="81">
        <v>3950.43</v>
      </c>
      <c r="D73" s="81">
        <v>3725.62</v>
      </c>
      <c r="E73" s="81">
        <v>3811.15</v>
      </c>
      <c r="F73" s="81">
        <v>3811.15</v>
      </c>
      <c r="G73" s="81">
        <v>9.908232E10</v>
      </c>
    </row>
    <row r="74" ht="14.25" customHeight="1">
      <c r="A74" s="123">
        <v>44256.0</v>
      </c>
      <c r="B74" s="81">
        <v>3842.51</v>
      </c>
      <c r="C74" s="81">
        <v>3994.41</v>
      </c>
      <c r="D74" s="81">
        <v>3723.34</v>
      </c>
      <c r="E74" s="81">
        <v>3972.89</v>
      </c>
      <c r="F74" s="81">
        <v>3972.89</v>
      </c>
      <c r="G74" s="81">
        <v>1.2237115E11</v>
      </c>
    </row>
    <row r="75" ht="14.25" customHeight="1">
      <c r="A75" s="123">
        <v>44287.0</v>
      </c>
      <c r="B75" s="81">
        <v>3992.78</v>
      </c>
      <c r="C75" s="81">
        <v>4218.78</v>
      </c>
      <c r="D75" s="81">
        <v>3992.78</v>
      </c>
      <c r="E75" s="81">
        <v>4181.17</v>
      </c>
      <c r="F75" s="81">
        <v>4181.17</v>
      </c>
      <c r="G75" s="81">
        <v>8.312409E10</v>
      </c>
    </row>
    <row r="76" ht="14.25" customHeight="1">
      <c r="A76" s="123">
        <v>44317.0</v>
      </c>
      <c r="B76" s="81">
        <v>4191.98</v>
      </c>
      <c r="C76" s="81">
        <v>4238.04</v>
      </c>
      <c r="D76" s="81">
        <v>4056.88</v>
      </c>
      <c r="E76" s="81">
        <v>4204.11</v>
      </c>
      <c r="F76" s="81">
        <v>4204.11</v>
      </c>
      <c r="G76" s="81">
        <v>8.832186E10</v>
      </c>
    </row>
    <row r="77" ht="14.25" customHeight="1">
      <c r="A77" s="123">
        <v>44348.0</v>
      </c>
      <c r="B77" s="81">
        <v>4216.52</v>
      </c>
      <c r="C77" s="81">
        <v>4302.43</v>
      </c>
      <c r="D77" s="81">
        <v>4164.4</v>
      </c>
      <c r="E77" s="81">
        <v>4297.5</v>
      </c>
      <c r="F77" s="81">
        <v>4297.5</v>
      </c>
      <c r="G77" s="81">
        <v>1.0254418E11</v>
      </c>
    </row>
    <row r="78" ht="14.25" customHeight="1">
      <c r="A78" s="123">
        <v>44378.0</v>
      </c>
      <c r="B78" s="81">
        <v>4300.73</v>
      </c>
      <c r="C78" s="81">
        <v>4429.97</v>
      </c>
      <c r="D78" s="81">
        <v>4233.13</v>
      </c>
      <c r="E78" s="81">
        <v>4395.26</v>
      </c>
      <c r="F78" s="81">
        <v>4395.26</v>
      </c>
      <c r="G78" s="81">
        <v>8.425562E10</v>
      </c>
    </row>
    <row r="79" ht="14.25" customHeight="1">
      <c r="A79" s="123">
        <v>44409.0</v>
      </c>
      <c r="B79" s="81">
        <v>4406.86</v>
      </c>
      <c r="C79" s="81">
        <v>4537.36</v>
      </c>
      <c r="D79" s="81">
        <v>4367.73</v>
      </c>
      <c r="E79" s="81">
        <v>4522.68</v>
      </c>
      <c r="F79" s="81">
        <v>4522.68</v>
      </c>
      <c r="G79" s="81">
        <v>8.050076E10</v>
      </c>
    </row>
    <row r="80" ht="14.25" customHeight="1">
      <c r="A80" s="123">
        <v>44440.0</v>
      </c>
      <c r="B80" s="81">
        <v>4528.8</v>
      </c>
      <c r="C80" s="81">
        <v>4545.85</v>
      </c>
      <c r="D80" s="81">
        <v>4305.91</v>
      </c>
      <c r="E80" s="81">
        <v>4307.54</v>
      </c>
      <c r="F80" s="81">
        <v>4307.54</v>
      </c>
      <c r="G80" s="81">
        <v>8.552886E10</v>
      </c>
    </row>
    <row r="81" ht="14.25" customHeight="1">
      <c r="A81" s="123">
        <v>44470.0</v>
      </c>
      <c r="B81" s="81">
        <v>4317.16</v>
      </c>
      <c r="C81" s="81">
        <v>4608.08</v>
      </c>
      <c r="D81" s="81">
        <v>4278.94</v>
      </c>
      <c r="E81" s="81">
        <v>4605.38</v>
      </c>
      <c r="F81" s="81">
        <v>4605.38</v>
      </c>
      <c r="G81" s="81">
        <v>8.02536E10</v>
      </c>
    </row>
    <row r="82" ht="14.25" customHeight="1">
      <c r="A82" s="123">
        <v>44501.0</v>
      </c>
      <c r="B82" s="81">
        <v>4610.62</v>
      </c>
      <c r="C82" s="81">
        <v>4743.83</v>
      </c>
      <c r="D82" s="81">
        <v>4560.0</v>
      </c>
      <c r="E82" s="81">
        <v>4567.0</v>
      </c>
      <c r="F82" s="81">
        <v>4567.0</v>
      </c>
      <c r="G82" s="81">
        <v>8.826884E10</v>
      </c>
    </row>
    <row r="83" ht="14.25" customHeight="1">
      <c r="A83" s="123">
        <v>44531.0</v>
      </c>
      <c r="B83" s="81">
        <v>4602.82</v>
      </c>
      <c r="C83" s="81">
        <v>4808.93</v>
      </c>
      <c r="D83" s="81">
        <v>4495.12</v>
      </c>
      <c r="E83" s="81">
        <v>4766.18</v>
      </c>
      <c r="F83" s="81">
        <v>4766.18</v>
      </c>
      <c r="G83" s="81">
        <v>9.275018E10</v>
      </c>
    </row>
    <row r="84" ht="14.25" customHeight="1">
      <c r="A84" s="123">
        <v>44562.0</v>
      </c>
      <c r="B84" s="81">
        <v>4778.14</v>
      </c>
      <c r="C84" s="81">
        <v>4818.62</v>
      </c>
      <c r="D84" s="81">
        <v>4222.62</v>
      </c>
      <c r="E84" s="81">
        <v>4515.55</v>
      </c>
      <c r="F84" s="81">
        <v>4515.55</v>
      </c>
      <c r="G84" s="81">
        <v>9.556289E10</v>
      </c>
    </row>
    <row r="85" ht="14.25" customHeight="1">
      <c r="A85" s="123">
        <v>44593.0</v>
      </c>
      <c r="B85" s="81">
        <v>4519.57</v>
      </c>
      <c r="C85" s="81">
        <v>4595.31</v>
      </c>
      <c r="D85" s="81">
        <v>4114.65</v>
      </c>
      <c r="E85" s="81">
        <v>4373.94</v>
      </c>
      <c r="F85" s="81">
        <v>4373.94</v>
      </c>
      <c r="G85" s="81">
        <v>9.266771E10</v>
      </c>
    </row>
    <row r="86" ht="14.25" customHeight="1">
      <c r="A86" s="123">
        <v>44621.0</v>
      </c>
      <c r="B86" s="81">
        <v>4363.14</v>
      </c>
      <c r="C86" s="81">
        <v>4637.3</v>
      </c>
      <c r="D86" s="81">
        <v>4157.87</v>
      </c>
      <c r="E86" s="81">
        <v>4530.41</v>
      </c>
      <c r="F86" s="81">
        <v>4530.41</v>
      </c>
      <c r="G86" s="81">
        <v>1.2354626E11</v>
      </c>
    </row>
    <row r="87" ht="14.25" customHeight="1">
      <c r="A87" s="123">
        <v>44652.0</v>
      </c>
      <c r="B87" s="81">
        <v>4540.32</v>
      </c>
      <c r="C87" s="81">
        <v>4593.45</v>
      </c>
      <c r="D87" s="81">
        <v>4124.28</v>
      </c>
      <c r="E87" s="81">
        <v>4131.93</v>
      </c>
      <c r="F87" s="81">
        <v>4131.93</v>
      </c>
      <c r="G87" s="81">
        <v>9.036784E10</v>
      </c>
    </row>
    <row r="88" ht="14.25" customHeight="1">
      <c r="A88" s="123">
        <v>44682.0</v>
      </c>
      <c r="B88" s="81">
        <v>4130.61</v>
      </c>
      <c r="C88" s="81">
        <v>4307.66</v>
      </c>
      <c r="D88" s="81">
        <v>3810.32</v>
      </c>
      <c r="E88" s="81">
        <v>4132.15</v>
      </c>
      <c r="F88" s="81">
        <v>4132.15</v>
      </c>
      <c r="G88" s="81">
        <v>1.0886039E11</v>
      </c>
    </row>
    <row r="89" ht="14.25" customHeight="1">
      <c r="A89" s="123">
        <v>44713.0</v>
      </c>
      <c r="B89" s="81">
        <v>4149.78</v>
      </c>
      <c r="C89" s="81">
        <v>4177.51</v>
      </c>
      <c r="D89" s="81">
        <v>3636.87</v>
      </c>
      <c r="E89" s="81">
        <v>3785.38</v>
      </c>
      <c r="F89" s="81">
        <v>3785.38</v>
      </c>
      <c r="G89" s="81">
        <v>1.0611671E11</v>
      </c>
    </row>
    <row r="90" ht="14.25" customHeight="1">
      <c r="A90" s="123">
        <v>44743.0</v>
      </c>
      <c r="B90" s="81">
        <v>3781.0</v>
      </c>
      <c r="C90" s="81">
        <v>4140.15</v>
      </c>
      <c r="D90" s="81">
        <v>3721.56</v>
      </c>
      <c r="E90" s="81">
        <v>4130.29</v>
      </c>
      <c r="F90" s="81">
        <v>4130.29</v>
      </c>
      <c r="G90" s="81">
        <v>8.168832E10</v>
      </c>
    </row>
    <row r="91" ht="14.25" customHeight="1">
      <c r="A91" s="123">
        <v>44774.0</v>
      </c>
      <c r="B91" s="81">
        <v>4112.38</v>
      </c>
      <c r="C91" s="81">
        <v>4325.28</v>
      </c>
      <c r="D91" s="81">
        <v>3954.53</v>
      </c>
      <c r="E91" s="81">
        <v>3955.0</v>
      </c>
      <c r="F91" s="81">
        <v>3955.0</v>
      </c>
      <c r="G91" s="81">
        <v>9.225235E10</v>
      </c>
    </row>
    <row r="92" ht="14.25" customHeight="1">
      <c r="A92" s="123">
        <v>44805.0</v>
      </c>
      <c r="B92" s="81">
        <v>3936.73</v>
      </c>
      <c r="C92" s="81">
        <v>4119.28</v>
      </c>
      <c r="D92" s="81">
        <v>3584.13</v>
      </c>
      <c r="E92" s="81">
        <v>3585.62</v>
      </c>
      <c r="F92" s="81">
        <v>3585.62</v>
      </c>
      <c r="G92" s="81">
        <v>9.424102E10</v>
      </c>
    </row>
    <row r="93" ht="14.25" customHeight="1">
      <c r="A93" s="123">
        <v>44835.0</v>
      </c>
      <c r="B93" s="81">
        <v>3609.78</v>
      </c>
      <c r="C93" s="81">
        <v>3905.42</v>
      </c>
      <c r="D93" s="81">
        <v>3491.58</v>
      </c>
      <c r="E93" s="81">
        <v>3871.98</v>
      </c>
      <c r="F93" s="81">
        <v>3871.98</v>
      </c>
      <c r="G93" s="81">
        <v>9.582376E10</v>
      </c>
    </row>
    <row r="94" ht="14.25" customHeight="1">
      <c r="A94" s="123">
        <v>44866.0</v>
      </c>
      <c r="B94" s="81">
        <v>3901.79</v>
      </c>
      <c r="C94" s="81">
        <v>4080.11</v>
      </c>
      <c r="D94" s="81">
        <v>3698.15</v>
      </c>
      <c r="E94" s="81">
        <v>4080.11</v>
      </c>
      <c r="F94" s="81">
        <v>4080.11</v>
      </c>
      <c r="G94" s="81">
        <v>9.267191E10</v>
      </c>
    </row>
    <row r="95" ht="14.25" customHeight="1">
      <c r="A95" s="123">
        <v>44896.0</v>
      </c>
      <c r="B95" s="81">
        <v>4087.14</v>
      </c>
      <c r="C95" s="81">
        <v>4100.96</v>
      </c>
      <c r="D95" s="81">
        <v>3764.49</v>
      </c>
      <c r="E95" s="81">
        <v>3839.5</v>
      </c>
      <c r="F95" s="81">
        <v>3839.5</v>
      </c>
      <c r="G95" s="81">
        <v>8.524933E10</v>
      </c>
    </row>
    <row r="96" ht="14.25" customHeight="1">
      <c r="A96" s="123">
        <v>44927.0</v>
      </c>
      <c r="B96" s="81">
        <v>3853.29</v>
      </c>
      <c r="C96" s="81">
        <v>4094.21</v>
      </c>
      <c r="D96" s="81">
        <v>3794.33</v>
      </c>
      <c r="E96" s="81">
        <v>4076.6</v>
      </c>
      <c r="F96" s="81">
        <v>4076.6</v>
      </c>
      <c r="G96" s="81">
        <v>8.076381E10</v>
      </c>
    </row>
    <row r="97" ht="14.25" customHeight="1">
      <c r="A97" s="123">
        <v>44958.0</v>
      </c>
      <c r="B97" s="81">
        <v>4070.07</v>
      </c>
      <c r="C97" s="81">
        <v>4195.44</v>
      </c>
      <c r="D97" s="81">
        <v>3943.08</v>
      </c>
      <c r="E97" s="81">
        <v>3970.15</v>
      </c>
      <c r="F97" s="81">
        <v>3970.15</v>
      </c>
      <c r="G97" s="81">
        <v>8.039228E10</v>
      </c>
    </row>
    <row r="98" ht="14.25" customHeight="1">
      <c r="A98" s="123">
        <v>44986.0</v>
      </c>
      <c r="B98" s="81">
        <v>3963.34</v>
      </c>
      <c r="C98" s="81">
        <v>4110.75</v>
      </c>
      <c r="D98" s="81">
        <v>3808.86</v>
      </c>
      <c r="E98" s="81">
        <v>4109.31</v>
      </c>
      <c r="F98" s="81">
        <v>4109.31</v>
      </c>
      <c r="G98" s="81">
        <v>1.130948E11</v>
      </c>
    </row>
    <row r="99" ht="14.25" customHeight="1">
      <c r="A99" s="123">
        <v>45017.0</v>
      </c>
      <c r="B99" s="81">
        <v>4102.2</v>
      </c>
      <c r="C99" s="81">
        <v>4170.06</v>
      </c>
      <c r="D99" s="81">
        <v>4049.35</v>
      </c>
      <c r="E99" s="81">
        <v>4169.48</v>
      </c>
      <c r="F99" s="81">
        <v>4169.48</v>
      </c>
      <c r="G99" s="81">
        <v>7.086126E10</v>
      </c>
    </row>
    <row r="100" ht="14.25" customHeight="1">
      <c r="A100" s="123">
        <v>45047.0</v>
      </c>
      <c r="B100" s="81">
        <v>4166.79</v>
      </c>
      <c r="C100" s="81">
        <v>4231.1</v>
      </c>
      <c r="D100" s="81">
        <v>4048.28</v>
      </c>
      <c r="E100" s="81">
        <v>4179.83</v>
      </c>
      <c r="F100" s="81">
        <v>4179.83</v>
      </c>
      <c r="G100" s="81">
        <v>8.89292E10</v>
      </c>
    </row>
    <row r="101" ht="14.25" customHeight="1">
      <c r="A101" s="123">
        <v>45078.0</v>
      </c>
      <c r="B101" s="81">
        <v>4183.03</v>
      </c>
      <c r="C101" s="81">
        <v>4458.48</v>
      </c>
      <c r="D101" s="81">
        <v>4171.64</v>
      </c>
      <c r="E101" s="81">
        <v>4450.38</v>
      </c>
      <c r="F101" s="81">
        <v>4450.38</v>
      </c>
      <c r="G101" s="81">
        <v>8.798314E10</v>
      </c>
    </row>
    <row r="102" ht="14.25" customHeight="1">
      <c r="A102" s="123">
        <v>45108.0</v>
      </c>
      <c r="B102" s="81">
        <v>4450.48</v>
      </c>
      <c r="C102" s="81">
        <v>4607.07</v>
      </c>
      <c r="D102" s="81">
        <v>4385.05</v>
      </c>
      <c r="E102" s="81">
        <v>4588.96</v>
      </c>
      <c r="F102" s="81">
        <v>4588.96</v>
      </c>
      <c r="G102" s="81">
        <v>7.50632E10</v>
      </c>
    </row>
    <row r="103" ht="14.25" customHeight="1">
      <c r="A103" s="123">
        <v>45139.0</v>
      </c>
      <c r="B103" s="81">
        <v>4578.83</v>
      </c>
      <c r="C103" s="81">
        <v>4584.62</v>
      </c>
      <c r="D103" s="81">
        <v>4335.31</v>
      </c>
      <c r="E103" s="81">
        <v>4507.66</v>
      </c>
      <c r="F103" s="81">
        <v>4507.66</v>
      </c>
      <c r="G103" s="81">
        <v>8.684082E10</v>
      </c>
    </row>
    <row r="104" ht="14.25" customHeight="1">
      <c r="A104" s="123">
        <v>45170.0</v>
      </c>
      <c r="B104" s="81">
        <v>4530.6</v>
      </c>
      <c r="C104" s="81">
        <v>4541.25</v>
      </c>
      <c r="D104" s="81">
        <v>4238.63</v>
      </c>
      <c r="E104" s="81">
        <v>4288.05</v>
      </c>
      <c r="F104" s="81">
        <v>4288.05</v>
      </c>
      <c r="G104" s="81">
        <v>7.348298E10</v>
      </c>
    </row>
    <row r="105" ht="14.25" customHeight="1">
      <c r="A105" s="123">
        <v>45200.0</v>
      </c>
      <c r="B105" s="81">
        <v>4284.52</v>
      </c>
      <c r="C105" s="81">
        <v>4393.57</v>
      </c>
      <c r="D105" s="81">
        <v>4103.78</v>
      </c>
      <c r="E105" s="81">
        <v>4193.8</v>
      </c>
      <c r="F105" s="81">
        <v>4193.8</v>
      </c>
      <c r="G105" s="81">
        <v>8.351946E10</v>
      </c>
    </row>
    <row r="106" ht="14.25" customHeight="1">
      <c r="A106" s="123">
        <v>45231.0</v>
      </c>
      <c r="B106" s="81">
        <v>4201.27</v>
      </c>
      <c r="C106" s="81">
        <v>4587.64</v>
      </c>
      <c r="D106" s="81">
        <v>4197.74</v>
      </c>
      <c r="E106" s="81">
        <v>4567.8</v>
      </c>
      <c r="F106" s="81">
        <v>4567.8</v>
      </c>
      <c r="G106" s="81">
        <v>8.097057E10</v>
      </c>
    </row>
    <row r="107" ht="14.25" customHeight="1">
      <c r="A107" s="123">
        <v>45261.0</v>
      </c>
      <c r="B107" s="81">
        <v>4559.43</v>
      </c>
      <c r="C107" s="81">
        <v>4793.3</v>
      </c>
      <c r="D107" s="81">
        <v>4546.5</v>
      </c>
      <c r="E107" s="81">
        <v>4769.83</v>
      </c>
      <c r="F107" s="81">
        <v>4769.83</v>
      </c>
      <c r="G107" s="81">
        <v>8.153067E10</v>
      </c>
    </row>
    <row r="108" ht="14.25" customHeight="1">
      <c r="A108" s="123">
        <v>45292.0</v>
      </c>
      <c r="B108" s="81">
        <v>4745.2</v>
      </c>
      <c r="C108" s="81">
        <v>4931.09</v>
      </c>
      <c r="D108" s="81">
        <v>4682.11</v>
      </c>
      <c r="E108" s="81">
        <v>4845.65</v>
      </c>
      <c r="F108" s="81">
        <v>4845.65</v>
      </c>
      <c r="G108" s="81">
        <v>8.173788E10</v>
      </c>
    </row>
    <row r="109" ht="14.25" customHeight="1">
      <c r="A109" s="123">
        <v>45323.0</v>
      </c>
      <c r="B109" s="81">
        <v>4861.11</v>
      </c>
      <c r="C109" s="81">
        <v>5111.06</v>
      </c>
      <c r="D109" s="81">
        <v>4853.52</v>
      </c>
      <c r="E109" s="81">
        <v>5096.27</v>
      </c>
      <c r="F109" s="81">
        <v>5096.27</v>
      </c>
      <c r="G109" s="81">
        <v>8.206693E10</v>
      </c>
    </row>
    <row r="110" ht="14.25" customHeight="1">
      <c r="A110" s="123">
        <v>45352.0</v>
      </c>
      <c r="B110" s="81">
        <v>5098.51</v>
      </c>
      <c r="C110" s="81">
        <v>5264.85</v>
      </c>
      <c r="D110" s="81">
        <v>5056.82</v>
      </c>
      <c r="E110" s="81">
        <v>5254.35</v>
      </c>
      <c r="F110" s="81">
        <v>5254.35</v>
      </c>
      <c r="G110" s="81">
        <v>8.629951E10</v>
      </c>
    </row>
    <row r="111" ht="14.25" customHeight="1">
      <c r="A111" s="123">
        <v>45383.0</v>
      </c>
      <c r="B111" s="81">
        <v>5257.97</v>
      </c>
      <c r="C111" s="81">
        <v>5263.95</v>
      </c>
      <c r="D111" s="81">
        <v>4953.56</v>
      </c>
      <c r="E111" s="81">
        <v>5035.69</v>
      </c>
      <c r="F111" s="81">
        <v>5035.69</v>
      </c>
      <c r="G111" s="81">
        <v>8.174717E10</v>
      </c>
    </row>
    <row r="112" ht="14.25" customHeight="1">
      <c r="A112" s="123">
        <v>45413.0</v>
      </c>
      <c r="B112" s="81">
        <v>5029.03</v>
      </c>
      <c r="C112" s="81">
        <v>5341.88</v>
      </c>
      <c r="D112" s="81">
        <v>5011.05</v>
      </c>
      <c r="E112" s="81">
        <v>5277.51</v>
      </c>
      <c r="F112" s="81">
        <v>5277.51</v>
      </c>
      <c r="G112" s="81">
        <v>8.684972E10</v>
      </c>
    </row>
    <row r="113" ht="14.25" customHeight="1">
      <c r="A113" s="123">
        <v>45444.0</v>
      </c>
      <c r="B113" s="81">
        <v>5297.15</v>
      </c>
      <c r="C113" s="81">
        <v>5523.64</v>
      </c>
      <c r="D113" s="81">
        <v>5234.32</v>
      </c>
      <c r="E113" s="81">
        <v>5460.48</v>
      </c>
      <c r="F113" s="81">
        <v>5460.48</v>
      </c>
      <c r="G113" s="81">
        <v>7.602562E10</v>
      </c>
    </row>
    <row r="114" ht="14.25" customHeight="1">
      <c r="A114" s="123">
        <v>45474.0</v>
      </c>
      <c r="B114" s="81">
        <v>5471.08</v>
      </c>
      <c r="C114" s="81">
        <v>5669.67</v>
      </c>
      <c r="D114" s="81">
        <v>5390.95</v>
      </c>
      <c r="E114" s="81">
        <v>5522.3</v>
      </c>
      <c r="F114" s="81">
        <v>5522.3</v>
      </c>
      <c r="G114" s="81">
        <v>8.016039E10</v>
      </c>
    </row>
    <row r="115" ht="14.25" customHeight="1">
      <c r="A115" s="123">
        <v>45505.0</v>
      </c>
      <c r="B115" s="81">
        <v>5537.84</v>
      </c>
      <c r="C115" s="81">
        <v>5651.62</v>
      </c>
      <c r="D115" s="81">
        <v>5119.26</v>
      </c>
      <c r="E115" s="81">
        <v>5648.4</v>
      </c>
      <c r="F115" s="81">
        <v>5648.4</v>
      </c>
      <c r="G115" s="81">
        <v>8.10973E10</v>
      </c>
    </row>
    <row r="116" ht="14.25" customHeight="1">
      <c r="A116" s="123">
        <v>45536.0</v>
      </c>
      <c r="B116" s="81">
        <v>5623.89</v>
      </c>
      <c r="C116" s="81">
        <v>5767.37</v>
      </c>
      <c r="D116" s="81">
        <v>5402.62</v>
      </c>
      <c r="E116" s="81">
        <v>5762.48</v>
      </c>
      <c r="F116" s="81">
        <v>5762.48</v>
      </c>
      <c r="G116" s="81">
        <v>7.956483E10</v>
      </c>
    </row>
    <row r="117" ht="14.25" customHeight="1">
      <c r="A117" s="123">
        <v>45566.0</v>
      </c>
      <c r="B117" s="81">
        <v>5757.73</v>
      </c>
      <c r="C117" s="81">
        <v>5878.46</v>
      </c>
      <c r="D117" s="81">
        <v>5674.0</v>
      </c>
      <c r="E117" s="81">
        <v>5705.45</v>
      </c>
      <c r="F117" s="81">
        <v>5705.45</v>
      </c>
      <c r="G117" s="81">
        <v>8.241243E10</v>
      </c>
    </row>
    <row r="118" ht="14.25" customHeight="1">
      <c r="A118" s="123">
        <v>45597.0</v>
      </c>
      <c r="B118" s="81">
        <v>5723.22</v>
      </c>
      <c r="C118" s="81">
        <v>6044.17</v>
      </c>
      <c r="D118" s="81">
        <v>5696.51</v>
      </c>
      <c r="E118" s="81">
        <v>6032.38</v>
      </c>
      <c r="F118" s="81">
        <v>6032.38</v>
      </c>
      <c r="G118" s="81">
        <v>8.410198E10</v>
      </c>
    </row>
    <row r="119" ht="14.25" customHeight="1">
      <c r="A119" s="123">
        <v>45627.0</v>
      </c>
      <c r="B119" s="81">
        <v>6040.11</v>
      </c>
      <c r="C119" s="81">
        <v>6099.97</v>
      </c>
      <c r="D119" s="81">
        <v>5832.3</v>
      </c>
      <c r="E119" s="81">
        <v>5881.63</v>
      </c>
      <c r="F119" s="81">
        <v>5881.63</v>
      </c>
      <c r="G119" s="81">
        <v>8.60649E10</v>
      </c>
    </row>
    <row r="120" ht="14.25" customHeight="1">
      <c r="A120" s="123">
        <v>45658.0</v>
      </c>
      <c r="B120" s="81">
        <v>5903.26</v>
      </c>
      <c r="C120" s="81">
        <v>6128.18</v>
      </c>
      <c r="D120" s="81">
        <v>5773.31</v>
      </c>
      <c r="E120" s="81">
        <v>6040.53</v>
      </c>
      <c r="F120" s="81">
        <v>6040.53</v>
      </c>
      <c r="G120" s="81">
        <v>8.863938E10</v>
      </c>
    </row>
    <row r="121" ht="14.25" customHeight="1">
      <c r="A121" s="123">
        <v>45689.0</v>
      </c>
      <c r="B121" s="81">
        <v>5969.65</v>
      </c>
      <c r="C121" s="81">
        <v>6147.43</v>
      </c>
      <c r="D121" s="81">
        <v>5837.66</v>
      </c>
      <c r="E121" s="81">
        <v>5954.5</v>
      </c>
      <c r="F121" s="81">
        <v>5954.5</v>
      </c>
      <c r="G121" s="81">
        <v>9.2317E10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5" t="s">
        <v>176</v>
      </c>
      <c r="B1" s="125" t="s">
        <v>180</v>
      </c>
    </row>
    <row r="2">
      <c r="A2" s="126">
        <v>43889.0</v>
      </c>
      <c r="B2" s="127">
        <v>70.4309463500976</v>
      </c>
    </row>
    <row r="3">
      <c r="A3" s="126">
        <v>43892.0</v>
      </c>
      <c r="B3" s="127">
        <v>73.9780578613281</v>
      </c>
    </row>
    <row r="4">
      <c r="A4" s="126">
        <v>43893.0</v>
      </c>
      <c r="B4" s="127">
        <v>70.5836029052734</v>
      </c>
    </row>
    <row r="5">
      <c r="A5" s="126">
        <v>43894.0</v>
      </c>
      <c r="B5" s="127">
        <v>71.5444564819336</v>
      </c>
    </row>
    <row r="6">
      <c r="A6" s="126">
        <v>43895.0</v>
      </c>
      <c r="B6" s="127">
        <v>68.4193801879882</v>
      </c>
    </row>
    <row r="7">
      <c r="A7" s="126">
        <v>43896.0</v>
      </c>
      <c r="B7" s="127">
        <v>67.6560897827148</v>
      </c>
    </row>
    <row r="8">
      <c r="A8" s="126">
        <v>43899.0</v>
      </c>
      <c r="B8" s="127">
        <v>63.6060523986816</v>
      </c>
    </row>
    <row r="9">
      <c r="A9" s="126">
        <v>43900.0</v>
      </c>
      <c r="B9" s="127">
        <v>67.2340316772461</v>
      </c>
    </row>
    <row r="10">
      <c r="A10" s="126">
        <v>43901.0</v>
      </c>
      <c r="B10" s="127">
        <v>61.3340988159179</v>
      </c>
    </row>
    <row r="11">
      <c r="A11" s="126">
        <v>43902.0</v>
      </c>
      <c r="B11" s="127">
        <v>55.766429901123</v>
      </c>
    </row>
    <row r="12">
      <c r="A12" s="126">
        <v>43903.0</v>
      </c>
      <c r="B12" s="127">
        <v>62.7888565063476</v>
      </c>
    </row>
    <row r="13">
      <c r="A13" s="126">
        <v>43906.0</v>
      </c>
      <c r="B13" s="127">
        <v>52.6144104003906</v>
      </c>
    </row>
    <row r="14">
      <c r="A14" s="126">
        <v>43907.0</v>
      </c>
      <c r="B14" s="127">
        <v>52.9646415710449</v>
      </c>
    </row>
    <row r="15">
      <c r="A15" s="126">
        <v>43908.0</v>
      </c>
      <c r="B15" s="127">
        <v>50.5849113464355</v>
      </c>
    </row>
    <row r="16">
      <c r="A16" s="126">
        <v>43909.0</v>
      </c>
      <c r="B16" s="127">
        <v>55.146800994873</v>
      </c>
    </row>
    <row r="17">
      <c r="A17" s="126">
        <v>43910.0</v>
      </c>
      <c r="B17" s="127">
        <v>52.111530303955</v>
      </c>
    </row>
    <row r="18">
      <c r="A18" s="126">
        <v>43913.0</v>
      </c>
      <c r="B18" s="127">
        <v>50.7824783325195</v>
      </c>
    </row>
    <row r="19">
      <c r="A19" s="126">
        <v>43914.0</v>
      </c>
      <c r="B19" s="127">
        <v>58.2629089355468</v>
      </c>
    </row>
    <row r="20">
      <c r="A20" s="126">
        <v>43915.0</v>
      </c>
      <c r="B20" s="127">
        <v>59.098045349121</v>
      </c>
    </row>
    <row r="21">
      <c r="A21" s="126">
        <v>43916.0</v>
      </c>
      <c r="B21" s="127">
        <v>62.7709045410156</v>
      </c>
    </row>
    <row r="22">
      <c r="A22" s="126">
        <v>43917.0</v>
      </c>
      <c r="B22" s="127">
        <v>59.573989868164</v>
      </c>
    </row>
    <row r="23">
      <c r="A23" s="126">
        <v>43920.0</v>
      </c>
      <c r="B23" s="127">
        <v>60.9389724731445</v>
      </c>
    </row>
    <row r="24">
      <c r="A24" s="126">
        <v>43921.0</v>
      </c>
      <c r="B24" s="127">
        <v>59.0351905822753</v>
      </c>
    </row>
    <row r="25">
      <c r="A25" s="126">
        <v>43922.0</v>
      </c>
      <c r="B25" s="127">
        <v>56.2333946228027</v>
      </c>
    </row>
    <row r="26">
      <c r="A26" s="126">
        <v>43923.0</v>
      </c>
      <c r="B26" s="127">
        <v>58.3706626892089</v>
      </c>
    </row>
    <row r="27">
      <c r="A27" s="126">
        <v>43924.0</v>
      </c>
      <c r="B27" s="127">
        <v>56.6195411682128</v>
      </c>
    </row>
    <row r="28">
      <c r="A28" s="126">
        <v>43927.0</v>
      </c>
      <c r="B28" s="127">
        <v>60.8761024475097</v>
      </c>
    </row>
    <row r="29">
      <c r="A29" s="126">
        <v>43928.0</v>
      </c>
      <c r="B29" s="127">
        <v>61.7022514343261</v>
      </c>
    </row>
    <row r="30">
      <c r="A30" s="126">
        <v>43929.0</v>
      </c>
      <c r="B30" s="127">
        <v>64.2705841064453</v>
      </c>
    </row>
    <row r="31">
      <c r="A31" s="126">
        <v>43930.0</v>
      </c>
      <c r="B31" s="127">
        <v>66.344985961914</v>
      </c>
    </row>
    <row r="32">
      <c r="A32" s="126">
        <v>43934.0</v>
      </c>
      <c r="B32" s="127">
        <v>64.4412078857421</v>
      </c>
    </row>
    <row r="33">
      <c r="A33" s="126">
        <v>43935.0</v>
      </c>
      <c r="B33" s="127">
        <v>66.1564025878906</v>
      </c>
    </row>
    <row r="34">
      <c r="A34" s="126">
        <v>43936.0</v>
      </c>
      <c r="B34" s="127">
        <v>65.150650024414</v>
      </c>
    </row>
    <row r="35">
      <c r="A35" s="126">
        <v>43937.0</v>
      </c>
      <c r="B35" s="127">
        <v>66.0127182006836</v>
      </c>
    </row>
    <row r="36">
      <c r="A36" s="126">
        <v>43938.0</v>
      </c>
      <c r="B36" s="127">
        <v>69.2365951538086</v>
      </c>
    </row>
    <row r="37">
      <c r="A37" s="126">
        <v>43941.0</v>
      </c>
      <c r="B37" s="127">
        <v>67.6381225585937</v>
      </c>
    </row>
    <row r="38">
      <c r="A38" s="126">
        <v>43942.0</v>
      </c>
      <c r="B38" s="127">
        <v>65.3033065795898</v>
      </c>
    </row>
    <row r="39">
      <c r="A39" s="126">
        <v>43943.0</v>
      </c>
      <c r="B39" s="127">
        <v>69.5508880615234</v>
      </c>
    </row>
    <row r="40">
      <c r="A40" s="126">
        <v>43944.0</v>
      </c>
      <c r="B40" s="127">
        <v>67.4854660034179</v>
      </c>
    </row>
    <row r="41">
      <c r="A41" s="126">
        <v>43945.0</v>
      </c>
      <c r="B41" s="127">
        <v>67.871597290039</v>
      </c>
    </row>
    <row r="42">
      <c r="A42" s="126">
        <v>43948.0</v>
      </c>
      <c r="B42" s="127">
        <v>69.8113021850586</v>
      </c>
    </row>
    <row r="43">
      <c r="A43" s="126">
        <v>43949.0</v>
      </c>
      <c r="B43" s="127">
        <v>70.6644439697265</v>
      </c>
    </row>
    <row r="44">
      <c r="A44" s="126">
        <v>43950.0</v>
      </c>
      <c r="B44" s="127">
        <v>69.0210571289062</v>
      </c>
    </row>
    <row r="45">
      <c r="A45" s="126">
        <v>43951.0</v>
      </c>
      <c r="B45" s="127">
        <v>68.904312133789</v>
      </c>
    </row>
    <row r="46">
      <c r="A46" s="126">
        <v>43952.0</v>
      </c>
      <c r="B46" s="127">
        <v>66.2641830444336</v>
      </c>
    </row>
    <row r="47">
      <c r="A47" s="126">
        <v>43955.0</v>
      </c>
      <c r="B47" s="127">
        <v>64.5579528808593</v>
      </c>
    </row>
    <row r="48">
      <c r="A48" s="126">
        <v>43956.0</v>
      </c>
      <c r="B48" s="127">
        <v>65.4649429321289</v>
      </c>
    </row>
    <row r="49">
      <c r="A49" s="126">
        <v>43957.0</v>
      </c>
      <c r="B49" s="127">
        <v>65.5188064575195</v>
      </c>
    </row>
    <row r="50">
      <c r="A50" s="126">
        <v>43958.0</v>
      </c>
      <c r="B50" s="127">
        <v>68.6344757080078</v>
      </c>
    </row>
    <row r="51">
      <c r="A51" s="126">
        <v>43959.0</v>
      </c>
      <c r="B51" s="127">
        <v>70.3232345581054</v>
      </c>
    </row>
    <row r="52">
      <c r="A52" s="126">
        <v>43962.0</v>
      </c>
      <c r="B52" s="127">
        <v>68.5170516967773</v>
      </c>
    </row>
    <row r="53">
      <c r="A53" s="126">
        <v>43963.0</v>
      </c>
      <c r="B53" s="127">
        <v>67.1443710327148</v>
      </c>
    </row>
    <row r="54">
      <c r="A54" s="126">
        <v>43964.0</v>
      </c>
      <c r="B54" s="127">
        <v>66.4851150512695</v>
      </c>
    </row>
    <row r="55">
      <c r="A55" s="126">
        <v>43965.0</v>
      </c>
      <c r="B55" s="127">
        <v>66.9998703002929</v>
      </c>
    </row>
    <row r="56">
      <c r="A56" s="126">
        <v>43966.0</v>
      </c>
      <c r="B56" s="127">
        <v>66.9728012084961</v>
      </c>
    </row>
    <row r="57">
      <c r="A57" s="126">
        <v>43969.0</v>
      </c>
      <c r="B57" s="127">
        <v>68.8421783447265</v>
      </c>
    </row>
    <row r="58">
      <c r="A58" s="126">
        <v>43970.0</v>
      </c>
      <c r="B58" s="127">
        <v>68.5080184936523</v>
      </c>
    </row>
    <row r="59">
      <c r="A59" s="126">
        <v>43971.0</v>
      </c>
      <c r="B59" s="127">
        <v>70.2238845825195</v>
      </c>
    </row>
    <row r="60">
      <c r="A60" s="126">
        <v>43972.0</v>
      </c>
      <c r="B60" s="127">
        <v>70.4857864379882</v>
      </c>
    </row>
    <row r="61">
      <c r="A61" s="126">
        <v>43973.0</v>
      </c>
      <c r="B61" s="127">
        <v>70.0974884033203</v>
      </c>
    </row>
    <row r="62">
      <c r="A62" s="126">
        <v>43977.0</v>
      </c>
      <c r="B62" s="127">
        <v>70.2238845825195</v>
      </c>
    </row>
    <row r="63">
      <c r="A63" s="126">
        <v>43978.0</v>
      </c>
      <c r="B63" s="127">
        <v>70.9824981689453</v>
      </c>
    </row>
    <row r="64">
      <c r="A64" s="126">
        <v>43979.0</v>
      </c>
      <c r="B64" s="127">
        <v>70.9282913208007</v>
      </c>
    </row>
    <row r="65">
      <c r="A65" s="126">
        <v>43980.0</v>
      </c>
      <c r="B65" s="127">
        <v>70.4315948486328</v>
      </c>
    </row>
    <row r="66">
      <c r="A66" s="126">
        <v>43983.0</v>
      </c>
      <c r="B66" s="127">
        <v>70.7296295166015</v>
      </c>
    </row>
    <row r="67">
      <c r="A67" s="126">
        <v>43984.0</v>
      </c>
      <c r="B67" s="127">
        <v>70.2419662475586</v>
      </c>
    </row>
    <row r="68">
      <c r="A68" s="126">
        <v>43985.0</v>
      </c>
      <c r="B68" s="127">
        <v>71.8675155639648</v>
      </c>
    </row>
    <row r="69">
      <c r="A69" s="126">
        <v>43986.0</v>
      </c>
      <c r="B69" s="127">
        <v>71.1089248657226</v>
      </c>
    </row>
    <row r="70">
      <c r="A70" s="126">
        <v>43987.0</v>
      </c>
      <c r="B70" s="127">
        <v>74.1794128417968</v>
      </c>
    </row>
    <row r="71">
      <c r="A71" s="126">
        <v>43990.0</v>
      </c>
      <c r="B71" s="127">
        <v>75.4617843627929</v>
      </c>
    </row>
    <row r="72">
      <c r="A72" s="126">
        <v>43991.0</v>
      </c>
      <c r="B72" s="127">
        <v>74.3871231079101</v>
      </c>
    </row>
    <row r="73">
      <c r="A73" s="126">
        <v>43992.0</v>
      </c>
      <c r="B73" s="127">
        <v>71.3527603149414</v>
      </c>
    </row>
    <row r="74">
      <c r="A74" s="126">
        <v>43993.0</v>
      </c>
      <c r="B74" s="127">
        <v>65.5368881225586</v>
      </c>
    </row>
    <row r="75">
      <c r="A75" s="126">
        <v>43994.0</v>
      </c>
      <c r="B75" s="127">
        <v>68.9776382446289</v>
      </c>
    </row>
    <row r="76">
      <c r="A76" s="126">
        <v>43997.0</v>
      </c>
      <c r="B76" s="127">
        <v>69.5014266967773</v>
      </c>
    </row>
    <row r="77">
      <c r="A77" s="126">
        <v>43998.0</v>
      </c>
      <c r="B77" s="127">
        <v>70.2961349487304</v>
      </c>
    </row>
    <row r="78">
      <c r="A78" s="126">
        <v>43999.0</v>
      </c>
      <c r="B78" s="127">
        <v>69.6278610229492</v>
      </c>
    </row>
    <row r="79">
      <c r="A79" s="126">
        <v>44000.0</v>
      </c>
      <c r="B79" s="127">
        <v>68.9144134521484</v>
      </c>
    </row>
    <row r="80">
      <c r="A80" s="126">
        <v>44001.0</v>
      </c>
      <c r="B80" s="127">
        <v>68.0926208496093</v>
      </c>
    </row>
    <row r="81">
      <c r="A81" s="126">
        <v>44004.0</v>
      </c>
      <c r="B81" s="127">
        <v>68.0926208496093</v>
      </c>
    </row>
    <row r="82">
      <c r="A82" s="126">
        <v>44005.0</v>
      </c>
      <c r="B82" s="127">
        <v>68.1738891601562</v>
      </c>
    </row>
    <row r="83">
      <c r="A83" s="126">
        <v>44006.0</v>
      </c>
      <c r="B83" s="127">
        <v>66.503189086914</v>
      </c>
    </row>
    <row r="84">
      <c r="A84" s="126">
        <v>44007.0</v>
      </c>
      <c r="B84" s="127">
        <v>66.6928176879882</v>
      </c>
    </row>
    <row r="85">
      <c r="A85" s="126">
        <v>44008.0</v>
      </c>
      <c r="B85" s="127">
        <v>64.6337890625</v>
      </c>
    </row>
    <row r="86">
      <c r="A86" s="126">
        <v>44011.0</v>
      </c>
      <c r="B86" s="127">
        <v>66.3587112426757</v>
      </c>
    </row>
    <row r="87">
      <c r="A87" s="126">
        <v>44012.0</v>
      </c>
      <c r="B87" s="127">
        <v>66.4580307006836</v>
      </c>
    </row>
    <row r="88">
      <c r="A88" s="126">
        <v>44013.0</v>
      </c>
      <c r="B88" s="127">
        <v>66.8553771972656</v>
      </c>
    </row>
    <row r="89">
      <c r="A89" s="126">
        <v>44014.0</v>
      </c>
      <c r="B89" s="127">
        <v>66.6296234130859</v>
      </c>
    </row>
    <row r="90">
      <c r="A90" s="126">
        <v>44018.0</v>
      </c>
      <c r="B90" s="127">
        <v>68.1287460327148</v>
      </c>
    </row>
    <row r="91">
      <c r="A91" s="126">
        <v>44019.0</v>
      </c>
      <c r="B91" s="127">
        <v>67.0540771484375</v>
      </c>
    </row>
    <row r="92">
      <c r="A92" s="126">
        <v>44020.0</v>
      </c>
      <c r="B92" s="127">
        <v>66.9547348022461</v>
      </c>
    </row>
    <row r="93">
      <c r="A93" s="126">
        <v>44021.0</v>
      </c>
      <c r="B93" s="127">
        <v>66.4399719238281</v>
      </c>
    </row>
    <row r="94">
      <c r="A94" s="126">
        <v>44022.0</v>
      </c>
      <c r="B94" s="127">
        <v>67.0901947021484</v>
      </c>
    </row>
    <row r="95">
      <c r="A95" s="126">
        <v>44025.0</v>
      </c>
      <c r="B95" s="127">
        <v>65.609130859375</v>
      </c>
    </row>
    <row r="96">
      <c r="A96" s="126">
        <v>44026.0</v>
      </c>
      <c r="B96" s="127">
        <v>65.6813735961914</v>
      </c>
    </row>
    <row r="97">
      <c r="A97" s="126">
        <v>44027.0</v>
      </c>
      <c r="B97" s="127">
        <v>68.2822494506836</v>
      </c>
    </row>
    <row r="98">
      <c r="A98" s="126">
        <v>44028.0</v>
      </c>
      <c r="B98" s="127">
        <v>67.1804733276367</v>
      </c>
    </row>
    <row r="99">
      <c r="A99" s="126">
        <v>44029.0</v>
      </c>
      <c r="B99" s="127">
        <v>66.9728012084961</v>
      </c>
    </row>
    <row r="100">
      <c r="A100" s="126">
        <v>44032.0</v>
      </c>
      <c r="B100" s="127">
        <v>67.6952438354492</v>
      </c>
    </row>
    <row r="101">
      <c r="A101" s="126">
        <v>44033.0</v>
      </c>
      <c r="B101" s="127">
        <v>68.1287460327148</v>
      </c>
    </row>
    <row r="102">
      <c r="A102" s="126">
        <v>44034.0</v>
      </c>
      <c r="B102" s="127">
        <v>69.754280090332</v>
      </c>
    </row>
    <row r="103">
      <c r="A103" s="126">
        <v>44035.0</v>
      </c>
      <c r="B103" s="127">
        <v>68.0564956665039</v>
      </c>
    </row>
    <row r="104">
      <c r="A104" s="126">
        <v>44036.0</v>
      </c>
      <c r="B104" s="127">
        <v>68.4357833862304</v>
      </c>
    </row>
    <row r="105">
      <c r="A105" s="126">
        <v>44039.0</v>
      </c>
      <c r="B105" s="127">
        <v>69.0498962402343</v>
      </c>
    </row>
    <row r="106">
      <c r="A106" s="126">
        <v>44040.0</v>
      </c>
      <c r="B106" s="127">
        <v>67.4062576293945</v>
      </c>
    </row>
    <row r="107">
      <c r="A107" s="126">
        <v>44041.0</v>
      </c>
      <c r="B107" s="127">
        <v>69.9168395996093</v>
      </c>
    </row>
    <row r="108">
      <c r="A108" s="126">
        <v>44042.0</v>
      </c>
      <c r="B108" s="127">
        <v>69.2124328613281</v>
      </c>
    </row>
    <row r="109">
      <c r="A109" s="126">
        <v>44043.0</v>
      </c>
      <c r="B109" s="127">
        <v>69.1130905151367</v>
      </c>
    </row>
    <row r="110">
      <c r="A110" s="126">
        <v>44046.0</v>
      </c>
      <c r="B110" s="127">
        <v>68.1829299926757</v>
      </c>
    </row>
    <row r="111">
      <c r="A111" s="126">
        <v>44047.0</v>
      </c>
      <c r="B111" s="127">
        <v>67.848762512207</v>
      </c>
    </row>
    <row r="112">
      <c r="A112" s="126">
        <v>44048.0</v>
      </c>
      <c r="B112" s="127">
        <v>68.4357833862304</v>
      </c>
    </row>
    <row r="113">
      <c r="A113" s="126">
        <v>44049.0</v>
      </c>
      <c r="B113" s="127">
        <v>68.699104309082</v>
      </c>
    </row>
    <row r="114">
      <c r="A114" s="126">
        <v>44050.0</v>
      </c>
      <c r="B114" s="127">
        <v>68.8171463012695</v>
      </c>
    </row>
    <row r="115">
      <c r="A115" s="126">
        <v>44053.0</v>
      </c>
      <c r="B115" s="127">
        <v>70.3425674438476</v>
      </c>
    </row>
    <row r="116">
      <c r="A116" s="126">
        <v>44054.0</v>
      </c>
      <c r="B116" s="127">
        <v>71.613784790039</v>
      </c>
    </row>
    <row r="117">
      <c r="A117" s="126">
        <v>44055.0</v>
      </c>
      <c r="B117" s="127">
        <v>71.995132446289</v>
      </c>
    </row>
    <row r="118">
      <c r="A118" s="126">
        <v>44056.0</v>
      </c>
      <c r="B118" s="127">
        <v>71.7499771118164</v>
      </c>
    </row>
    <row r="119">
      <c r="A119" s="126">
        <v>44057.0</v>
      </c>
      <c r="B119" s="127">
        <v>71.1597747802734</v>
      </c>
    </row>
    <row r="120">
      <c r="A120" s="126">
        <v>44060.0</v>
      </c>
      <c r="B120" s="127">
        <v>71.6864242553711</v>
      </c>
    </row>
    <row r="121">
      <c r="A121" s="126">
        <v>44061.0</v>
      </c>
      <c r="B121" s="127">
        <v>71.7227325439453</v>
      </c>
    </row>
    <row r="122">
      <c r="A122" s="126">
        <v>44062.0</v>
      </c>
      <c r="B122" s="127">
        <v>70.4878616333007</v>
      </c>
    </row>
    <row r="123">
      <c r="A123" s="126">
        <v>44063.0</v>
      </c>
      <c r="B123" s="127">
        <v>70.1155776977539</v>
      </c>
    </row>
    <row r="124">
      <c r="A124" s="126">
        <v>44064.0</v>
      </c>
      <c r="B124" s="127">
        <v>69.979377746582</v>
      </c>
    </row>
    <row r="125">
      <c r="A125" s="126">
        <v>44067.0</v>
      </c>
      <c r="B125" s="127">
        <v>71.4412689208984</v>
      </c>
    </row>
    <row r="126">
      <c r="A126" s="126">
        <v>44068.0</v>
      </c>
      <c r="B126" s="127">
        <v>75.1095657348632</v>
      </c>
    </row>
    <row r="127">
      <c r="A127" s="126">
        <v>44069.0</v>
      </c>
      <c r="B127" s="127">
        <v>74.8280868530273</v>
      </c>
    </row>
    <row r="128">
      <c r="A128" s="126">
        <v>44070.0</v>
      </c>
      <c r="B128" s="127">
        <v>75.736083984375</v>
      </c>
    </row>
    <row r="129">
      <c r="A129" s="126">
        <v>44071.0</v>
      </c>
      <c r="B129" s="127">
        <v>77.179817199707</v>
      </c>
    </row>
    <row r="130">
      <c r="A130" s="126">
        <v>44074.0</v>
      </c>
      <c r="B130" s="127">
        <v>76.6985702514648</v>
      </c>
    </row>
    <row r="131">
      <c r="A131" s="126">
        <v>44075.0</v>
      </c>
      <c r="B131" s="127">
        <v>78.1332015991211</v>
      </c>
    </row>
    <row r="132">
      <c r="A132" s="126">
        <v>44076.0</v>
      </c>
      <c r="B132" s="127">
        <v>80.2215881347656</v>
      </c>
    </row>
    <row r="133">
      <c r="A133" s="126">
        <v>44077.0</v>
      </c>
      <c r="B133" s="127">
        <v>78.5236434936523</v>
      </c>
    </row>
    <row r="134">
      <c r="A134" s="126">
        <v>44078.0</v>
      </c>
      <c r="B134" s="127">
        <v>78.3329620361328</v>
      </c>
    </row>
    <row r="135">
      <c r="A135" s="126">
        <v>44082.0</v>
      </c>
      <c r="B135" s="127">
        <v>77.5520935058593</v>
      </c>
    </row>
    <row r="136">
      <c r="A136" s="126">
        <v>44083.0</v>
      </c>
      <c r="B136" s="127">
        <v>77.9607009887695</v>
      </c>
    </row>
    <row r="137">
      <c r="A137" s="126">
        <v>44084.0</v>
      </c>
      <c r="B137" s="127">
        <v>77.0708465576171</v>
      </c>
    </row>
    <row r="138">
      <c r="A138" s="126">
        <v>44085.0</v>
      </c>
      <c r="B138" s="127">
        <v>77.4249496459961</v>
      </c>
    </row>
    <row r="139">
      <c r="A139" s="126">
        <v>44088.0</v>
      </c>
      <c r="B139" s="127">
        <v>78.6598434448242</v>
      </c>
    </row>
    <row r="140">
      <c r="A140" s="126">
        <v>44089.0</v>
      </c>
      <c r="B140" s="127">
        <v>79.6404800415039</v>
      </c>
    </row>
    <row r="141">
      <c r="A141" s="126">
        <v>44090.0</v>
      </c>
      <c r="B141" s="127">
        <v>80.2488174438476</v>
      </c>
    </row>
    <row r="142">
      <c r="A142" s="126">
        <v>44091.0</v>
      </c>
      <c r="B142" s="127">
        <v>78.768814086914</v>
      </c>
    </row>
    <row r="143">
      <c r="A143" s="126">
        <v>44092.0</v>
      </c>
      <c r="B143" s="127">
        <v>77.1343917846679</v>
      </c>
    </row>
    <row r="144">
      <c r="A144" s="126">
        <v>44095.0</v>
      </c>
      <c r="B144" s="127">
        <v>76.1719207763671</v>
      </c>
    </row>
    <row r="145">
      <c r="A145" s="126">
        <v>44096.0</v>
      </c>
      <c r="B145" s="127">
        <v>76.2263946533203</v>
      </c>
    </row>
    <row r="146">
      <c r="A146" s="126">
        <v>44097.0</v>
      </c>
      <c r="B146" s="127">
        <v>75.3547439575195</v>
      </c>
    </row>
    <row r="147">
      <c r="A147" s="126">
        <v>44098.0</v>
      </c>
      <c r="B147" s="127">
        <v>75.4001235961914</v>
      </c>
    </row>
    <row r="148">
      <c r="A148" s="126">
        <v>44099.0</v>
      </c>
      <c r="B148" s="127">
        <v>76.5442123413086</v>
      </c>
    </row>
    <row r="149">
      <c r="A149" s="126">
        <v>44102.0</v>
      </c>
      <c r="B149" s="127">
        <v>78.1513671875</v>
      </c>
    </row>
    <row r="150">
      <c r="A150" s="126">
        <v>44103.0</v>
      </c>
      <c r="B150" s="127">
        <v>76.9981994628906</v>
      </c>
    </row>
    <row r="151">
      <c r="A151" s="126">
        <v>44104.0</v>
      </c>
      <c r="B151" s="127">
        <v>78.015151977539</v>
      </c>
    </row>
    <row r="152">
      <c r="A152" s="126">
        <v>44105.0</v>
      </c>
      <c r="B152" s="127">
        <v>78.7597198486328</v>
      </c>
    </row>
    <row r="153">
      <c r="A153" s="126">
        <v>44106.0</v>
      </c>
      <c r="B153" s="127">
        <v>78.6053848266601</v>
      </c>
    </row>
    <row r="154">
      <c r="A154" s="126">
        <v>44109.0</v>
      </c>
      <c r="B154" s="127">
        <v>80.3305511474609</v>
      </c>
    </row>
    <row r="155">
      <c r="A155" s="126">
        <v>44110.0</v>
      </c>
      <c r="B155" s="127">
        <v>79.0048751831054</v>
      </c>
    </row>
    <row r="156">
      <c r="A156" s="126">
        <v>44111.0</v>
      </c>
      <c r="B156" s="127">
        <v>80.3123931884765</v>
      </c>
    </row>
    <row r="157">
      <c r="A157" s="126">
        <v>44112.0</v>
      </c>
      <c r="B157" s="127">
        <v>81.2930297851562</v>
      </c>
    </row>
    <row r="158">
      <c r="A158" s="126">
        <v>44113.0</v>
      </c>
      <c r="B158" s="127">
        <v>81.7288742065429</v>
      </c>
    </row>
    <row r="159">
      <c r="A159" s="126">
        <v>44116.0</v>
      </c>
      <c r="B159" s="127">
        <v>82.4280319213867</v>
      </c>
    </row>
    <row r="160">
      <c r="A160" s="126">
        <v>44117.0</v>
      </c>
      <c r="B160" s="127">
        <v>81.8650817871093</v>
      </c>
    </row>
    <row r="161">
      <c r="A161" s="126">
        <v>44118.0</v>
      </c>
      <c r="B161" s="127">
        <v>81.0932693481445</v>
      </c>
    </row>
    <row r="162">
      <c r="A162" s="126">
        <v>44119.0</v>
      </c>
      <c r="B162" s="127">
        <v>80.6574478149414</v>
      </c>
    </row>
    <row r="163">
      <c r="A163" s="126">
        <v>44120.0</v>
      </c>
      <c r="B163" s="127">
        <v>80.3759536743164</v>
      </c>
    </row>
    <row r="164">
      <c r="A164" s="126">
        <v>44123.0</v>
      </c>
      <c r="B164" s="127">
        <v>79.5405960083007</v>
      </c>
    </row>
    <row r="165">
      <c r="A165" s="126">
        <v>44124.0</v>
      </c>
      <c r="B165" s="127">
        <v>80.3668670654296</v>
      </c>
    </row>
    <row r="166">
      <c r="A166" s="126">
        <v>44125.0</v>
      </c>
      <c r="B166" s="127">
        <v>80.148941040039</v>
      </c>
    </row>
    <row r="167">
      <c r="A167" s="126">
        <v>44126.0</v>
      </c>
      <c r="B167" s="127">
        <v>81.138671875</v>
      </c>
    </row>
    <row r="168">
      <c r="A168" s="126">
        <v>44127.0</v>
      </c>
      <c r="B168" s="127">
        <v>82.4461822509765</v>
      </c>
    </row>
    <row r="169">
      <c r="A169" s="126">
        <v>44130.0</v>
      </c>
      <c r="B169" s="127">
        <v>81.4110794067382</v>
      </c>
    </row>
    <row r="170">
      <c r="A170" s="126">
        <v>44131.0</v>
      </c>
      <c r="B170" s="127">
        <v>81.7651977539062</v>
      </c>
    </row>
    <row r="171">
      <c r="A171" s="126">
        <v>44132.0</v>
      </c>
      <c r="B171" s="127">
        <v>79.150146484375</v>
      </c>
    </row>
    <row r="172">
      <c r="A172" s="126">
        <v>44133.0</v>
      </c>
      <c r="B172" s="127">
        <v>80.1761932373046</v>
      </c>
    </row>
    <row r="173">
      <c r="A173" s="126">
        <v>44134.0</v>
      </c>
      <c r="B173" s="127">
        <v>78.95947265625</v>
      </c>
    </row>
    <row r="174">
      <c r="A174" s="126">
        <v>44137.0</v>
      </c>
      <c r="B174" s="127">
        <v>78.060562133789</v>
      </c>
    </row>
    <row r="175">
      <c r="A175" s="126">
        <v>44138.0</v>
      </c>
      <c r="B175" s="127">
        <v>80.2579116821289</v>
      </c>
    </row>
    <row r="176">
      <c r="A176" s="126">
        <v>44139.0</v>
      </c>
      <c r="B176" s="127">
        <v>81.5291061401367</v>
      </c>
    </row>
    <row r="177">
      <c r="A177" s="126">
        <v>44140.0</v>
      </c>
      <c r="B177" s="127">
        <v>82.2827529907226</v>
      </c>
    </row>
    <row r="178">
      <c r="A178" s="126">
        <v>44141.0</v>
      </c>
      <c r="B178" s="127">
        <v>82.3099746704101</v>
      </c>
    </row>
    <row r="179">
      <c r="A179" s="126">
        <v>44144.0</v>
      </c>
      <c r="B179" s="127">
        <v>87.0588150024414</v>
      </c>
    </row>
    <row r="180">
      <c r="A180" s="126">
        <v>44145.0</v>
      </c>
      <c r="B180" s="127">
        <v>85.681282043457</v>
      </c>
    </row>
    <row r="181">
      <c r="A181" s="126">
        <v>44146.0</v>
      </c>
      <c r="B181" s="127">
        <v>86.7030410766601</v>
      </c>
    </row>
    <row r="182">
      <c r="A182" s="126">
        <v>44147.0</v>
      </c>
      <c r="B182" s="127">
        <v>85.3254928588867</v>
      </c>
    </row>
    <row r="183">
      <c r="A183" s="126">
        <v>44148.0</v>
      </c>
      <c r="B183" s="127">
        <v>87.1774063110351</v>
      </c>
    </row>
    <row r="184">
      <c r="A184" s="126">
        <v>44151.0</v>
      </c>
      <c r="B184" s="127">
        <v>89.2026748657226</v>
      </c>
    </row>
    <row r="185">
      <c r="A185" s="126">
        <v>44152.0</v>
      </c>
      <c r="B185" s="127">
        <v>89.9507446289062</v>
      </c>
    </row>
    <row r="186">
      <c r="A186" s="126">
        <v>44153.0</v>
      </c>
      <c r="B186" s="127">
        <v>89.3212738037109</v>
      </c>
    </row>
    <row r="187">
      <c r="A187" s="126">
        <v>44154.0</v>
      </c>
      <c r="B187" s="127">
        <v>89.1844253540039</v>
      </c>
    </row>
    <row r="188">
      <c r="A188" s="126">
        <v>44155.0</v>
      </c>
      <c r="B188" s="127">
        <v>88.5002288818359</v>
      </c>
    </row>
    <row r="189">
      <c r="A189" s="126">
        <v>44158.0</v>
      </c>
      <c r="B189" s="127">
        <v>88.3816452026367</v>
      </c>
    </row>
    <row r="190">
      <c r="A190" s="126">
        <v>44159.0</v>
      </c>
      <c r="B190" s="127">
        <v>89.6770477294921</v>
      </c>
    </row>
    <row r="191">
      <c r="A191" s="126">
        <v>44160.0</v>
      </c>
      <c r="B191" s="127">
        <v>89.5858154296875</v>
      </c>
    </row>
    <row r="192">
      <c r="A192" s="126">
        <v>44162.0</v>
      </c>
      <c r="B192" s="127">
        <v>90.0054931640625</v>
      </c>
    </row>
    <row r="193">
      <c r="A193" s="126">
        <v>44165.0</v>
      </c>
      <c r="B193" s="127">
        <v>89.4216232299804</v>
      </c>
    </row>
    <row r="194">
      <c r="A194" s="126">
        <v>44166.0</v>
      </c>
      <c r="B194" s="127">
        <v>90.1514282226562</v>
      </c>
    </row>
    <row r="195">
      <c r="A195" s="126">
        <v>44167.0</v>
      </c>
      <c r="B195" s="127">
        <v>90.2335510253906</v>
      </c>
    </row>
    <row r="196">
      <c r="A196" s="126">
        <v>44168.0</v>
      </c>
      <c r="B196" s="127">
        <v>91.3282852172851</v>
      </c>
    </row>
    <row r="197">
      <c r="A197" s="126">
        <v>44169.0</v>
      </c>
      <c r="B197" s="127">
        <v>93.3079376220703</v>
      </c>
    </row>
    <row r="198">
      <c r="A198" s="126">
        <v>44172.0</v>
      </c>
      <c r="B198" s="127">
        <v>92.5142517089843</v>
      </c>
    </row>
    <row r="199">
      <c r="A199" s="126">
        <v>44173.0</v>
      </c>
      <c r="B199" s="127">
        <v>92.3317947387695</v>
      </c>
    </row>
    <row r="200">
      <c r="A200" s="126">
        <v>44174.0</v>
      </c>
      <c r="B200" s="127">
        <v>91.5928497314453</v>
      </c>
    </row>
    <row r="201">
      <c r="A201" s="126">
        <v>44175.0</v>
      </c>
      <c r="B201" s="127">
        <v>96.1451187133789</v>
      </c>
    </row>
    <row r="202">
      <c r="A202" s="126">
        <v>44176.0</v>
      </c>
      <c r="B202" s="127">
        <v>93.9647674560546</v>
      </c>
    </row>
    <row r="203">
      <c r="A203" s="126">
        <v>44179.0</v>
      </c>
      <c r="B203" s="127">
        <v>94.2567062377929</v>
      </c>
    </row>
    <row r="204">
      <c r="A204" s="126">
        <v>44180.0</v>
      </c>
      <c r="B204" s="127">
        <v>95.041259765625</v>
      </c>
    </row>
    <row r="205">
      <c r="A205" s="126">
        <v>44181.0</v>
      </c>
      <c r="B205" s="127">
        <v>94.2110824584961</v>
      </c>
    </row>
    <row r="206">
      <c r="A206" s="126">
        <v>44182.0</v>
      </c>
      <c r="B206" s="127">
        <v>94.1563568115234</v>
      </c>
    </row>
    <row r="207">
      <c r="A207" s="126">
        <v>44183.0</v>
      </c>
      <c r="B207" s="127">
        <v>94.2202224731445</v>
      </c>
    </row>
    <row r="208">
      <c r="A208" s="126">
        <v>44186.0</v>
      </c>
      <c r="B208" s="127">
        <v>93.9100570678711</v>
      </c>
    </row>
    <row r="209">
      <c r="A209" s="126">
        <v>44187.0</v>
      </c>
      <c r="B209" s="127">
        <v>93.426513671875</v>
      </c>
    </row>
    <row r="210">
      <c r="A210" s="126">
        <v>44188.0</v>
      </c>
      <c r="B210" s="127">
        <v>93.1072463989257</v>
      </c>
    </row>
    <row r="211">
      <c r="A211" s="126">
        <v>44189.0</v>
      </c>
      <c r="B211" s="127">
        <v>93.0616073608398</v>
      </c>
    </row>
    <row r="212">
      <c r="A212" s="126">
        <v>44193.0</v>
      </c>
      <c r="B212" s="127">
        <v>95.1872406005859</v>
      </c>
    </row>
    <row r="213">
      <c r="A213" s="126">
        <v>44194.0</v>
      </c>
      <c r="B213" s="127">
        <v>96.3640518188476</v>
      </c>
    </row>
    <row r="214">
      <c r="A214" s="126">
        <v>44195.0</v>
      </c>
      <c r="B214" s="127">
        <v>96.6742401123046</v>
      </c>
    </row>
    <row r="215">
      <c r="A215" s="126">
        <v>44196.0</v>
      </c>
      <c r="B215" s="127">
        <v>97.5956497192382</v>
      </c>
    </row>
    <row r="216">
      <c r="A216" s="126">
        <v>44200.0</v>
      </c>
      <c r="B216" s="127">
        <v>94.0559997558593</v>
      </c>
    </row>
    <row r="217">
      <c r="A217" s="126">
        <v>44201.0</v>
      </c>
      <c r="B217" s="127">
        <v>94.3661651611328</v>
      </c>
    </row>
    <row r="218">
      <c r="A218" s="126">
        <v>44202.0</v>
      </c>
      <c r="B218" s="127">
        <v>95.0503768920898</v>
      </c>
    </row>
    <row r="219">
      <c r="A219" s="126">
        <v>44203.0</v>
      </c>
      <c r="B219" s="127">
        <v>94.284065246582</v>
      </c>
    </row>
    <row r="220">
      <c r="A220" s="126">
        <v>44204.0</v>
      </c>
      <c r="B220" s="127">
        <v>96.4005432128906</v>
      </c>
    </row>
    <row r="221">
      <c r="A221" s="126">
        <v>44207.0</v>
      </c>
      <c r="B221" s="127">
        <v>95.4244155883789</v>
      </c>
    </row>
    <row r="222">
      <c r="A222" s="126">
        <v>44208.0</v>
      </c>
      <c r="B222" s="127">
        <v>93.800552368164</v>
      </c>
    </row>
    <row r="223">
      <c r="A223" s="126">
        <v>44209.0</v>
      </c>
      <c r="B223" s="127">
        <v>93.8644332885742</v>
      </c>
    </row>
    <row r="224">
      <c r="A224" s="126">
        <v>44210.0</v>
      </c>
      <c r="B224" s="127">
        <v>92.8882751464843</v>
      </c>
    </row>
    <row r="225">
      <c r="A225" s="126">
        <v>44211.0</v>
      </c>
      <c r="B225" s="127">
        <v>93.3535385131836</v>
      </c>
    </row>
    <row r="226">
      <c r="A226" s="126">
        <v>44215.0</v>
      </c>
      <c r="B226" s="127">
        <v>93.5451278686523</v>
      </c>
    </row>
    <row r="227">
      <c r="A227" s="126">
        <v>44216.0</v>
      </c>
      <c r="B227" s="127">
        <v>96.208984375</v>
      </c>
    </row>
    <row r="228">
      <c r="A228" s="126">
        <v>44217.0</v>
      </c>
      <c r="B228" s="127">
        <v>95.4061737060546</v>
      </c>
    </row>
    <row r="229">
      <c r="A229" s="126">
        <v>44218.0</v>
      </c>
      <c r="B229" s="127">
        <v>94.7949523925781</v>
      </c>
    </row>
    <row r="230">
      <c r="A230" s="126">
        <v>44221.0</v>
      </c>
      <c r="B230" s="127">
        <v>94.3752975463867</v>
      </c>
    </row>
    <row r="231">
      <c r="A231" s="126">
        <v>44222.0</v>
      </c>
      <c r="B231" s="127">
        <v>95.5065231323242</v>
      </c>
    </row>
    <row r="232">
      <c r="A232" s="126">
        <v>44223.0</v>
      </c>
      <c r="B232" s="127">
        <v>89.2847900390625</v>
      </c>
    </row>
    <row r="233">
      <c r="A233" s="126">
        <v>44224.0</v>
      </c>
      <c r="B233" s="127">
        <v>89.5402297973632</v>
      </c>
    </row>
    <row r="234">
      <c r="A234" s="126">
        <v>44225.0</v>
      </c>
      <c r="B234" s="127">
        <v>88.3177642822265</v>
      </c>
    </row>
    <row r="235">
      <c r="A235" s="126">
        <v>44228.0</v>
      </c>
      <c r="B235" s="127">
        <v>89.9324951171875</v>
      </c>
    </row>
    <row r="236">
      <c r="A236" s="126">
        <v>44229.0</v>
      </c>
      <c r="B236" s="127">
        <v>92.7331848144531</v>
      </c>
    </row>
    <row r="237">
      <c r="A237" s="126">
        <v>44230.0</v>
      </c>
      <c r="B237" s="127">
        <v>92.158462524414</v>
      </c>
    </row>
    <row r="238">
      <c r="A238" s="126">
        <v>44231.0</v>
      </c>
      <c r="B238" s="127">
        <v>94.5486526489257</v>
      </c>
    </row>
    <row r="239">
      <c r="A239" s="126">
        <v>44232.0</v>
      </c>
      <c r="B239" s="127">
        <v>97.1395263671875</v>
      </c>
    </row>
    <row r="240">
      <c r="A240" s="126">
        <v>44235.0</v>
      </c>
      <c r="B240" s="127">
        <v>96.9388198852539</v>
      </c>
    </row>
    <row r="241">
      <c r="A241" s="126">
        <v>44236.0</v>
      </c>
      <c r="B241" s="127">
        <v>96.9023056030273</v>
      </c>
    </row>
    <row r="242">
      <c r="A242" s="126">
        <v>44237.0</v>
      </c>
      <c r="B242" s="127">
        <v>96.5830307006836</v>
      </c>
    </row>
    <row r="243">
      <c r="A243" s="126">
        <v>44238.0</v>
      </c>
      <c r="B243" s="127">
        <v>96.5738983154296</v>
      </c>
    </row>
    <row r="244">
      <c r="A244" s="126">
        <v>44239.0</v>
      </c>
      <c r="B244" s="127">
        <v>96.0630111694336</v>
      </c>
    </row>
    <row r="245">
      <c r="A245" s="126">
        <v>44243.0</v>
      </c>
      <c r="B245" s="127">
        <v>96.8384552001953</v>
      </c>
    </row>
    <row r="246">
      <c r="A246" s="126">
        <v>44244.0</v>
      </c>
      <c r="B246" s="127">
        <v>95.6840744018554</v>
      </c>
    </row>
    <row r="247">
      <c r="A247" s="126">
        <v>44245.0</v>
      </c>
      <c r="B247" s="127">
        <v>96.1696472167968</v>
      </c>
    </row>
    <row r="248">
      <c r="A248" s="126">
        <v>44246.0</v>
      </c>
      <c r="B248" s="127">
        <v>94.7037887573242</v>
      </c>
    </row>
    <row r="249">
      <c r="A249" s="126">
        <v>44249.0</v>
      </c>
      <c r="B249" s="127">
        <v>93.2745742797851</v>
      </c>
    </row>
    <row r="250">
      <c r="A250" s="126">
        <v>44250.0</v>
      </c>
      <c r="B250" s="127">
        <v>92.8714599609375</v>
      </c>
    </row>
    <row r="251">
      <c r="A251" s="126">
        <v>44251.0</v>
      </c>
      <c r="B251" s="127">
        <v>95.6291198730468</v>
      </c>
    </row>
    <row r="252">
      <c r="A252" s="126">
        <v>44252.0</v>
      </c>
      <c r="B252" s="127">
        <v>94.7954025268554</v>
      </c>
    </row>
    <row r="253">
      <c r="A253" s="126">
        <v>44253.0</v>
      </c>
      <c r="B253" s="127">
        <v>98.9731140136718</v>
      </c>
    </row>
    <row r="254">
      <c r="A254" s="126">
        <v>44256.0</v>
      </c>
      <c r="B254" s="127">
        <v>97.9103622436523</v>
      </c>
    </row>
    <row r="255">
      <c r="A255" s="126">
        <v>44257.0</v>
      </c>
      <c r="B255" s="127">
        <v>98.2126922607421</v>
      </c>
    </row>
    <row r="256">
      <c r="A256" s="126">
        <v>44258.0</v>
      </c>
      <c r="B256" s="127">
        <v>97.3148498535156</v>
      </c>
    </row>
    <row r="257">
      <c r="A257" s="126">
        <v>44259.0</v>
      </c>
      <c r="B257" s="127">
        <v>96.0963439941406</v>
      </c>
    </row>
    <row r="258">
      <c r="A258" s="126">
        <v>44260.0</v>
      </c>
      <c r="B258" s="127">
        <v>96.3803634643554</v>
      </c>
    </row>
    <row r="259">
      <c r="A259" s="126">
        <v>44263.0</v>
      </c>
      <c r="B259" s="127">
        <v>96.224609375</v>
      </c>
    </row>
    <row r="260">
      <c r="A260" s="126">
        <v>44264.0</v>
      </c>
      <c r="B260" s="127">
        <v>97.617202758789</v>
      </c>
    </row>
    <row r="261">
      <c r="A261" s="126">
        <v>44265.0</v>
      </c>
      <c r="B261" s="127">
        <v>98.7440567016601</v>
      </c>
    </row>
    <row r="262">
      <c r="A262" s="126">
        <v>44266.0</v>
      </c>
      <c r="B262" s="127">
        <v>98.3226318359375</v>
      </c>
    </row>
    <row r="263">
      <c r="A263" s="126">
        <v>44267.0</v>
      </c>
      <c r="B263" s="127">
        <v>98.7715682983398</v>
      </c>
    </row>
    <row r="264">
      <c r="A264" s="126">
        <v>44270.0</v>
      </c>
      <c r="B264" s="127">
        <v>99.7701721191406</v>
      </c>
    </row>
    <row r="265">
      <c r="A265" s="126">
        <v>44271.0</v>
      </c>
      <c r="B265" s="127">
        <v>102.00560760498</v>
      </c>
    </row>
    <row r="266">
      <c r="A266" s="126">
        <v>44272.0</v>
      </c>
      <c r="B266" s="127">
        <v>101.199394226074</v>
      </c>
    </row>
    <row r="267">
      <c r="A267" s="126">
        <v>44273.0</v>
      </c>
      <c r="B267" s="127">
        <v>98.5974731445312</v>
      </c>
    </row>
    <row r="268">
      <c r="A268" s="126">
        <v>44274.0</v>
      </c>
      <c r="B268" s="127">
        <v>97.4248123168945</v>
      </c>
    </row>
    <row r="269">
      <c r="A269" s="126">
        <v>44277.0</v>
      </c>
      <c r="B269" s="127">
        <v>98.5516738891601</v>
      </c>
    </row>
    <row r="270">
      <c r="A270" s="126">
        <v>44278.0</v>
      </c>
      <c r="B270" s="127">
        <v>97.3423461914062</v>
      </c>
    </row>
    <row r="271">
      <c r="A271" s="126">
        <v>44279.0</v>
      </c>
      <c r="B271" s="127">
        <v>96.1696472167968</v>
      </c>
    </row>
    <row r="272">
      <c r="A272" s="126">
        <v>44280.0</v>
      </c>
      <c r="B272" s="127">
        <v>98.35009765625</v>
      </c>
    </row>
    <row r="273">
      <c r="A273" s="126">
        <v>44281.0</v>
      </c>
      <c r="B273" s="127">
        <v>100.686340332031</v>
      </c>
    </row>
    <row r="274">
      <c r="A274" s="126">
        <v>44284.0</v>
      </c>
      <c r="B274" s="127">
        <v>99.9808883666992</v>
      </c>
    </row>
    <row r="275">
      <c r="A275" s="126">
        <v>44285.0</v>
      </c>
      <c r="B275" s="127">
        <v>101.02530670166</v>
      </c>
    </row>
    <row r="276">
      <c r="A276" s="126">
        <v>44286.0</v>
      </c>
      <c r="B276" s="127">
        <v>100.109161376953</v>
      </c>
    </row>
    <row r="277">
      <c r="A277" s="126">
        <v>44287.0</v>
      </c>
      <c r="B277" s="127">
        <v>100.209930419921</v>
      </c>
    </row>
    <row r="278">
      <c r="A278" s="126">
        <v>44291.0</v>
      </c>
      <c r="B278" s="127">
        <v>101.712432861328</v>
      </c>
    </row>
    <row r="279">
      <c r="A279" s="126">
        <v>44292.0</v>
      </c>
      <c r="B279" s="127">
        <v>103.663871765136</v>
      </c>
    </row>
    <row r="280">
      <c r="A280" s="126">
        <v>44293.0</v>
      </c>
      <c r="B280" s="127">
        <v>103.70051574707</v>
      </c>
    </row>
    <row r="281">
      <c r="A281" s="126">
        <v>44294.0</v>
      </c>
      <c r="B281" s="127">
        <v>103.563087463378</v>
      </c>
    </row>
    <row r="282">
      <c r="A282" s="126">
        <v>44295.0</v>
      </c>
      <c r="B282" s="127">
        <v>103.691345214843</v>
      </c>
    </row>
    <row r="283">
      <c r="A283" s="126">
        <v>44298.0</v>
      </c>
      <c r="B283" s="127">
        <v>104.268531799316</v>
      </c>
    </row>
    <row r="284">
      <c r="A284" s="126">
        <v>44299.0</v>
      </c>
      <c r="B284" s="127">
        <v>105.688583374023</v>
      </c>
    </row>
    <row r="285">
      <c r="A285" s="126">
        <v>44300.0</v>
      </c>
      <c r="B285" s="127">
        <v>105.50535583496</v>
      </c>
    </row>
    <row r="286">
      <c r="A286" s="126">
        <v>44301.0</v>
      </c>
      <c r="B286" s="127">
        <v>106.879600524902</v>
      </c>
    </row>
    <row r="287">
      <c r="A287" s="126">
        <v>44302.0</v>
      </c>
      <c r="B287" s="127">
        <v>108.418746948242</v>
      </c>
    </row>
    <row r="288">
      <c r="A288" s="126">
        <v>44305.0</v>
      </c>
      <c r="B288" s="127">
        <v>107.7407913208</v>
      </c>
    </row>
    <row r="289">
      <c r="A289" s="126">
        <v>44306.0</v>
      </c>
      <c r="B289" s="127">
        <v>106.522308349609</v>
      </c>
    </row>
    <row r="290">
      <c r="A290" s="126">
        <v>44307.0</v>
      </c>
      <c r="B290" s="127">
        <v>106.952880859375</v>
      </c>
    </row>
    <row r="291">
      <c r="A291" s="126">
        <v>44308.0</v>
      </c>
      <c r="B291" s="127">
        <v>106.201629638671</v>
      </c>
    </row>
    <row r="292">
      <c r="A292" s="126">
        <v>44309.0</v>
      </c>
      <c r="B292" s="127">
        <v>107.704147338867</v>
      </c>
    </row>
    <row r="293">
      <c r="A293" s="126">
        <v>44312.0</v>
      </c>
      <c r="B293" s="127">
        <v>106.201629638671</v>
      </c>
    </row>
    <row r="294">
      <c r="A294" s="126">
        <v>44313.0</v>
      </c>
      <c r="B294" s="127">
        <v>106.412361145019</v>
      </c>
    </row>
    <row r="295">
      <c r="A295" s="126">
        <v>44314.0</v>
      </c>
      <c r="B295" s="127">
        <v>102.976737976074</v>
      </c>
    </row>
    <row r="296">
      <c r="A296" s="126">
        <v>44315.0</v>
      </c>
      <c r="B296" s="127">
        <v>105.019783020019</v>
      </c>
    </row>
    <row r="297">
      <c r="A297" s="126">
        <v>44316.0</v>
      </c>
      <c r="B297" s="127">
        <v>104.891532897949</v>
      </c>
    </row>
    <row r="298">
      <c r="A298" s="126">
        <v>44319.0</v>
      </c>
      <c r="B298" s="127">
        <v>106.018402099609</v>
      </c>
    </row>
    <row r="299">
      <c r="A299" s="126">
        <v>44320.0</v>
      </c>
      <c r="B299" s="127">
        <v>104.543380737304</v>
      </c>
    </row>
    <row r="300">
      <c r="A300" s="126">
        <v>44321.0</v>
      </c>
      <c r="B300" s="127">
        <v>103.966201782226</v>
      </c>
    </row>
    <row r="301">
      <c r="A301" s="126">
        <v>44322.0</v>
      </c>
      <c r="B301" s="127">
        <v>105.12059020996</v>
      </c>
    </row>
    <row r="302">
      <c r="A302" s="126">
        <v>44323.0</v>
      </c>
      <c r="B302" s="127">
        <v>104.754104614257</v>
      </c>
    </row>
    <row r="303">
      <c r="A303" s="126">
        <v>44326.0</v>
      </c>
      <c r="B303" s="127">
        <v>104.717460632324</v>
      </c>
    </row>
    <row r="304">
      <c r="A304" s="126">
        <v>44327.0</v>
      </c>
      <c r="B304" s="127">
        <v>104.030334472656</v>
      </c>
    </row>
    <row r="305">
      <c r="A305" s="126">
        <v>44328.0</v>
      </c>
      <c r="B305" s="127">
        <v>100.985771179199</v>
      </c>
    </row>
    <row r="306">
      <c r="A306" s="126">
        <v>44329.0</v>
      </c>
      <c r="B306" s="127">
        <v>101.629638671875</v>
      </c>
    </row>
    <row r="307">
      <c r="A307" s="126">
        <v>44330.0</v>
      </c>
      <c r="B307" s="127">
        <v>102.28269958496</v>
      </c>
    </row>
    <row r="308">
      <c r="A308" s="126">
        <v>44333.0</v>
      </c>
      <c r="B308" s="127">
        <v>102.080345153808</v>
      </c>
    </row>
    <row r="309">
      <c r="A309" s="126">
        <v>44334.0</v>
      </c>
      <c r="B309" s="127">
        <v>102.163124084472</v>
      </c>
    </row>
    <row r="310">
      <c r="A310" s="126">
        <v>44335.0</v>
      </c>
      <c r="B310" s="127">
        <v>100.875381469726</v>
      </c>
    </row>
    <row r="311">
      <c r="A311" s="126">
        <v>44336.0</v>
      </c>
      <c r="B311" s="127">
        <v>102.475860595703</v>
      </c>
    </row>
    <row r="312">
      <c r="A312" s="126">
        <v>44337.0</v>
      </c>
      <c r="B312" s="127">
        <v>102.025154113769</v>
      </c>
    </row>
    <row r="313">
      <c r="A313" s="126">
        <v>44340.0</v>
      </c>
      <c r="B313" s="127">
        <v>103.496833801269</v>
      </c>
    </row>
    <row r="314">
      <c r="A314" s="126">
        <v>44341.0</v>
      </c>
      <c r="B314" s="127">
        <v>103.598022460937</v>
      </c>
    </row>
    <row r="315">
      <c r="A315" s="126">
        <v>44342.0</v>
      </c>
      <c r="B315" s="127">
        <v>103.800392150878</v>
      </c>
    </row>
    <row r="316">
      <c r="A316" s="126">
        <v>44343.0</v>
      </c>
      <c r="B316" s="127">
        <v>104.407447814941</v>
      </c>
    </row>
    <row r="317">
      <c r="A317" s="126">
        <v>44344.0</v>
      </c>
      <c r="B317" s="127">
        <v>104.747787475585</v>
      </c>
    </row>
    <row r="318">
      <c r="A318" s="126">
        <v>44348.0</v>
      </c>
      <c r="B318" s="127">
        <v>104.251075744628</v>
      </c>
    </row>
    <row r="319">
      <c r="A319" s="126">
        <v>44349.0</v>
      </c>
      <c r="B319" s="127">
        <v>103.938346862792</v>
      </c>
    </row>
    <row r="320">
      <c r="A320" s="126">
        <v>44350.0</v>
      </c>
      <c r="B320" s="127">
        <v>102.209106445312</v>
      </c>
    </row>
    <row r="321">
      <c r="A321" s="126">
        <v>44351.0</v>
      </c>
      <c r="B321" s="127">
        <v>103.009338378906</v>
      </c>
    </row>
    <row r="322">
      <c r="A322" s="126">
        <v>44354.0</v>
      </c>
      <c r="B322" s="127">
        <v>102.402275085449</v>
      </c>
    </row>
    <row r="323">
      <c r="A323" s="126">
        <v>44355.0</v>
      </c>
      <c r="B323" s="127">
        <v>102.577026367187</v>
      </c>
    </row>
    <row r="324">
      <c r="A324" s="126">
        <v>44356.0</v>
      </c>
      <c r="B324" s="127">
        <v>102.457458496093</v>
      </c>
    </row>
    <row r="325">
      <c r="A325" s="126">
        <v>44357.0</v>
      </c>
      <c r="B325" s="127">
        <v>103.211692810058</v>
      </c>
    </row>
    <row r="326">
      <c r="A326" s="126">
        <v>44358.0</v>
      </c>
      <c r="B326" s="127">
        <v>103.533622741699</v>
      </c>
    </row>
    <row r="327">
      <c r="A327" s="126">
        <v>44361.0</v>
      </c>
      <c r="B327" s="127">
        <v>103.432441711425</v>
      </c>
    </row>
    <row r="328">
      <c r="A328" s="126">
        <v>44362.0</v>
      </c>
      <c r="B328" s="127">
        <v>102.917366027832</v>
      </c>
    </row>
    <row r="329">
      <c r="A329" s="126">
        <v>44363.0</v>
      </c>
      <c r="B329" s="127">
        <v>102.429862976074</v>
      </c>
    </row>
    <row r="330">
      <c r="A330" s="126">
        <v>44364.0</v>
      </c>
      <c r="B330" s="127">
        <v>102.457458496093</v>
      </c>
    </row>
    <row r="331">
      <c r="A331" s="126">
        <v>44365.0</v>
      </c>
      <c r="B331" s="127">
        <v>100.902976989746</v>
      </c>
    </row>
    <row r="332">
      <c r="A332" s="126">
        <v>44368.0</v>
      </c>
      <c r="B332" s="127">
        <v>102.071144104003</v>
      </c>
    </row>
    <row r="333">
      <c r="A333" s="126">
        <v>44369.0</v>
      </c>
      <c r="B333" s="127">
        <v>102.880561828613</v>
      </c>
    </row>
    <row r="334">
      <c r="A334" s="126">
        <v>44370.0</v>
      </c>
      <c r="B334" s="127">
        <v>102.613822937011</v>
      </c>
    </row>
    <row r="335">
      <c r="A335" s="126">
        <v>44371.0</v>
      </c>
      <c r="B335" s="127">
        <v>103.009338378906</v>
      </c>
    </row>
    <row r="336">
      <c r="A336" s="126">
        <v>44372.0</v>
      </c>
      <c r="B336" s="127">
        <v>103.975135803222</v>
      </c>
    </row>
    <row r="337">
      <c r="A337" s="126">
        <v>44375.0</v>
      </c>
      <c r="B337" s="127">
        <v>103.239295959472</v>
      </c>
    </row>
    <row r="338">
      <c r="A338" s="126">
        <v>44376.0</v>
      </c>
      <c r="B338" s="127">
        <v>103.266883850097</v>
      </c>
    </row>
    <row r="339">
      <c r="A339" s="126">
        <v>44377.0</v>
      </c>
      <c r="B339" s="127">
        <v>102.843772888183</v>
      </c>
    </row>
    <row r="340">
      <c r="A340" s="126">
        <v>44378.0</v>
      </c>
      <c r="B340" s="127">
        <v>104.315467834472</v>
      </c>
    </row>
    <row r="341">
      <c r="A341" s="126">
        <v>44379.0</v>
      </c>
      <c r="B341" s="127">
        <v>105.750373840332</v>
      </c>
    </row>
    <row r="342">
      <c r="A342" s="126">
        <v>44383.0</v>
      </c>
      <c r="B342" s="127">
        <v>106.449432373046</v>
      </c>
    </row>
    <row r="343">
      <c r="A343" s="126">
        <v>44384.0</v>
      </c>
      <c r="B343" s="127">
        <v>107.746360778808</v>
      </c>
    </row>
    <row r="344">
      <c r="A344" s="126">
        <v>44385.0</v>
      </c>
      <c r="B344" s="127">
        <v>106.688583374023</v>
      </c>
    </row>
    <row r="345">
      <c r="A345" s="126">
        <v>44386.0</v>
      </c>
      <c r="B345" s="127">
        <v>108.049903869628</v>
      </c>
    </row>
    <row r="346">
      <c r="A346" s="126">
        <v>44389.0</v>
      </c>
      <c r="B346" s="127">
        <v>108.960502624511</v>
      </c>
    </row>
    <row r="347">
      <c r="A347" s="126">
        <v>44390.0</v>
      </c>
      <c r="B347" s="127">
        <v>109.963096618652</v>
      </c>
    </row>
    <row r="348">
      <c r="A348" s="126">
        <v>44391.0</v>
      </c>
      <c r="B348" s="127">
        <v>110.193046569824</v>
      </c>
    </row>
    <row r="349">
      <c r="A349" s="126">
        <v>44392.0</v>
      </c>
      <c r="B349" s="127">
        <v>109.42960357666</v>
      </c>
    </row>
    <row r="350">
      <c r="A350" s="126">
        <v>44393.0</v>
      </c>
      <c r="B350" s="127">
        <v>109.208847045898</v>
      </c>
    </row>
    <row r="351">
      <c r="A351" s="126">
        <v>44396.0</v>
      </c>
      <c r="B351" s="127">
        <v>106.072311401367</v>
      </c>
    </row>
    <row r="352">
      <c r="A352" s="126">
        <v>44397.0</v>
      </c>
      <c r="B352" s="127">
        <v>108.003898620605</v>
      </c>
    </row>
    <row r="353">
      <c r="A353" s="126">
        <v>44398.0</v>
      </c>
      <c r="B353" s="127">
        <v>109.705543518066</v>
      </c>
    </row>
    <row r="354">
      <c r="A354" s="126">
        <v>44399.0</v>
      </c>
      <c r="B354" s="127">
        <v>112.796104431152</v>
      </c>
    </row>
    <row r="355">
      <c r="A355" s="126">
        <v>44400.0</v>
      </c>
      <c r="B355" s="127">
        <v>115.868270874023</v>
      </c>
    </row>
    <row r="356">
      <c r="A356" s="126">
        <v>44403.0</v>
      </c>
      <c r="B356" s="127">
        <v>115.951042175292</v>
      </c>
    </row>
    <row r="357">
      <c r="A357" s="126">
        <v>44404.0</v>
      </c>
      <c r="B357" s="127">
        <v>115.923446655273</v>
      </c>
    </row>
    <row r="358">
      <c r="A358" s="126">
        <v>44405.0</v>
      </c>
      <c r="B358" s="127">
        <v>112.593757629394</v>
      </c>
    </row>
    <row r="359">
      <c r="A359" s="126">
        <v>44406.0</v>
      </c>
      <c r="B359" s="127">
        <v>112.56615447998</v>
      </c>
    </row>
    <row r="360">
      <c r="A360" s="126">
        <v>44407.0</v>
      </c>
      <c r="B360" s="127">
        <v>111.692337036132</v>
      </c>
    </row>
    <row r="361">
      <c r="A361" s="126">
        <v>44410.0</v>
      </c>
      <c r="B361" s="127">
        <v>110.717346191406</v>
      </c>
    </row>
    <row r="362">
      <c r="A362" s="126">
        <v>44411.0</v>
      </c>
      <c r="B362" s="127">
        <v>109.576774597167</v>
      </c>
    </row>
    <row r="363">
      <c r="A363" s="126">
        <v>44412.0</v>
      </c>
      <c r="B363" s="127">
        <v>108.767349243164</v>
      </c>
    </row>
    <row r="364">
      <c r="A364" s="126">
        <v>44413.0</v>
      </c>
      <c r="B364" s="127">
        <v>109.484794616699</v>
      </c>
    </row>
    <row r="365">
      <c r="A365" s="126">
        <v>44414.0</v>
      </c>
      <c r="B365" s="127">
        <v>109.503196716308</v>
      </c>
    </row>
    <row r="366">
      <c r="A366" s="126">
        <v>44417.0</v>
      </c>
      <c r="B366" s="127">
        <v>108.482208251953</v>
      </c>
    </row>
    <row r="367">
      <c r="A367" s="126">
        <v>44418.0</v>
      </c>
      <c r="B367" s="127">
        <v>107.056503295898</v>
      </c>
    </row>
    <row r="368">
      <c r="A368" s="126">
        <v>44419.0</v>
      </c>
      <c r="B368" s="127">
        <v>107.573585510253</v>
      </c>
    </row>
    <row r="369">
      <c r="A369" s="126">
        <v>44420.0</v>
      </c>
      <c r="B369" s="127">
        <v>106.881065368652</v>
      </c>
    </row>
    <row r="370">
      <c r="A370" s="126">
        <v>44421.0</v>
      </c>
      <c r="B370" s="127">
        <v>107.813667297363</v>
      </c>
    </row>
    <row r="371">
      <c r="A371" s="126">
        <v>44424.0</v>
      </c>
      <c r="B371" s="127">
        <v>108.533905029296</v>
      </c>
    </row>
    <row r="372">
      <c r="A372" s="126">
        <v>44425.0</v>
      </c>
      <c r="B372" s="127">
        <v>107.638229370117</v>
      </c>
    </row>
    <row r="373">
      <c r="A373" s="126">
        <v>44426.0</v>
      </c>
      <c r="B373" s="127">
        <v>106.816436767578</v>
      </c>
    </row>
    <row r="374">
      <c r="A374" s="126">
        <v>44427.0</v>
      </c>
      <c r="B374" s="127">
        <v>105.560630798339</v>
      </c>
    </row>
    <row r="375">
      <c r="A375" s="126">
        <v>44428.0</v>
      </c>
      <c r="B375" s="127">
        <v>105.846878051757</v>
      </c>
    </row>
    <row r="376">
      <c r="A376" s="126">
        <v>44431.0</v>
      </c>
      <c r="B376" s="127">
        <v>106.327026367187</v>
      </c>
    </row>
    <row r="377">
      <c r="A377" s="126">
        <v>44432.0</v>
      </c>
      <c r="B377" s="127">
        <v>106.262382507324</v>
      </c>
    </row>
    <row r="378">
      <c r="A378" s="126">
        <v>44433.0</v>
      </c>
      <c r="B378" s="127">
        <v>106.714851379394</v>
      </c>
    </row>
    <row r="379">
      <c r="A379" s="126">
        <v>44434.0</v>
      </c>
      <c r="B379" s="127">
        <v>105.560630798339</v>
      </c>
    </row>
    <row r="380">
      <c r="A380" s="126">
        <v>44435.0</v>
      </c>
      <c r="B380" s="127">
        <v>106.299324035644</v>
      </c>
    </row>
    <row r="381">
      <c r="A381" s="126">
        <v>44438.0</v>
      </c>
      <c r="B381" s="127">
        <v>106.751777648925</v>
      </c>
    </row>
    <row r="382">
      <c r="A382" s="126">
        <v>44439.0</v>
      </c>
      <c r="B382" s="127">
        <v>108.487731933593</v>
      </c>
    </row>
    <row r="383">
      <c r="A383" s="126">
        <v>44440.0</v>
      </c>
      <c r="B383" s="127">
        <v>108.450798034667</v>
      </c>
    </row>
    <row r="384">
      <c r="A384" s="126">
        <v>44441.0</v>
      </c>
      <c r="B384" s="127">
        <v>108.376945495605</v>
      </c>
    </row>
    <row r="385">
      <c r="A385" s="126">
        <v>44442.0</v>
      </c>
      <c r="B385" s="127">
        <v>108.210723876953</v>
      </c>
    </row>
    <row r="386">
      <c r="A386" s="126">
        <v>44446.0</v>
      </c>
      <c r="B386" s="127">
        <v>106.917984008789</v>
      </c>
    </row>
    <row r="387">
      <c r="A387" s="126">
        <v>44447.0</v>
      </c>
      <c r="B387" s="127">
        <v>108.995582580566</v>
      </c>
    </row>
    <row r="388">
      <c r="A388" s="126">
        <v>44448.0</v>
      </c>
      <c r="B388" s="127">
        <v>109.688133239746</v>
      </c>
    </row>
    <row r="389">
      <c r="A389" s="126">
        <v>44449.0</v>
      </c>
      <c r="B389" s="127">
        <v>110.195991516113</v>
      </c>
    </row>
    <row r="390">
      <c r="A390" s="126">
        <v>44452.0</v>
      </c>
      <c r="B390" s="127">
        <v>110.048248291015</v>
      </c>
    </row>
    <row r="391">
      <c r="A391" s="126">
        <v>44453.0</v>
      </c>
      <c r="B391" s="127">
        <v>109.75276184082</v>
      </c>
    </row>
    <row r="392">
      <c r="A392" s="126">
        <v>44454.0</v>
      </c>
      <c r="B392" s="127">
        <v>105.85610961914</v>
      </c>
    </row>
    <row r="393">
      <c r="A393" s="126">
        <v>44455.0</v>
      </c>
      <c r="B393" s="127">
        <v>105.883811950683</v>
      </c>
    </row>
    <row r="394">
      <c r="A394" s="126">
        <v>44456.0</v>
      </c>
      <c r="B394" s="127">
        <v>104.720336914062</v>
      </c>
    </row>
    <row r="395">
      <c r="A395" s="126">
        <v>44459.0</v>
      </c>
      <c r="B395" s="127">
        <v>103.252174377441</v>
      </c>
    </row>
    <row r="396">
      <c r="A396" s="126">
        <v>44460.0</v>
      </c>
      <c r="B396" s="127">
        <v>103.621520996093</v>
      </c>
    </row>
    <row r="397">
      <c r="A397" s="126">
        <v>44461.0</v>
      </c>
      <c r="B397" s="127">
        <v>104.40640258789</v>
      </c>
    </row>
    <row r="398">
      <c r="A398" s="126">
        <v>44462.0</v>
      </c>
      <c r="B398" s="127">
        <v>105.394432067871</v>
      </c>
    </row>
    <row r="399">
      <c r="A399" s="126">
        <v>44463.0</v>
      </c>
      <c r="B399" s="127">
        <v>105.366729736328</v>
      </c>
    </row>
    <row r="400">
      <c r="A400" s="126">
        <v>44466.0</v>
      </c>
      <c r="B400" s="127">
        <v>104.969673156738</v>
      </c>
    </row>
    <row r="401">
      <c r="A401" s="126">
        <v>44467.0</v>
      </c>
      <c r="B401" s="127">
        <v>103.150619506835</v>
      </c>
    </row>
    <row r="402">
      <c r="A402" s="126">
        <v>44468.0</v>
      </c>
      <c r="B402" s="127">
        <v>103.57534790039</v>
      </c>
    </row>
    <row r="403">
      <c r="A403" s="126">
        <v>44469.0</v>
      </c>
      <c r="B403" s="127">
        <v>101.857887268066</v>
      </c>
    </row>
    <row r="404">
      <c r="A404" s="126">
        <v>44470.0</v>
      </c>
      <c r="B404" s="127">
        <v>104.267883300781</v>
      </c>
    </row>
    <row r="405">
      <c r="A405" s="126">
        <v>44473.0</v>
      </c>
      <c r="B405" s="127">
        <v>102.91975402832</v>
      </c>
    </row>
    <row r="406">
      <c r="A406" s="126">
        <v>44474.0</v>
      </c>
      <c r="B406" s="127">
        <v>102.356491088867</v>
      </c>
    </row>
    <row r="407">
      <c r="A407" s="126">
        <v>44475.0</v>
      </c>
      <c r="B407" s="127">
        <v>103.085975646972</v>
      </c>
    </row>
    <row r="408">
      <c r="A408" s="126">
        <v>44476.0</v>
      </c>
      <c r="B408" s="127">
        <v>103.612297058105</v>
      </c>
    </row>
    <row r="409">
      <c r="A409" s="126">
        <v>44477.0</v>
      </c>
      <c r="B409" s="127">
        <v>102.698165893554</v>
      </c>
    </row>
    <row r="410">
      <c r="A410" s="126">
        <v>44480.0</v>
      </c>
      <c r="B410" s="127">
        <v>102.439620971679</v>
      </c>
    </row>
    <row r="411">
      <c r="A411" s="126">
        <v>44481.0</v>
      </c>
      <c r="B411" s="127">
        <v>102.495002746582</v>
      </c>
    </row>
    <row r="412">
      <c r="A412" s="126">
        <v>44482.0</v>
      </c>
      <c r="B412" s="127">
        <v>102.273414611816</v>
      </c>
    </row>
    <row r="413">
      <c r="A413" s="126">
        <v>44483.0</v>
      </c>
      <c r="B413" s="127">
        <v>103.298347473144</v>
      </c>
    </row>
    <row r="414">
      <c r="A414" s="126">
        <v>44484.0</v>
      </c>
      <c r="B414" s="127">
        <v>102.910537719726</v>
      </c>
    </row>
    <row r="415">
      <c r="A415" s="126">
        <v>44487.0</v>
      </c>
      <c r="B415" s="127">
        <v>104.683418273925</v>
      </c>
    </row>
    <row r="416">
      <c r="A416" s="126">
        <v>44488.0</v>
      </c>
      <c r="B416" s="127">
        <v>104.794219970703</v>
      </c>
    </row>
    <row r="417">
      <c r="A417" s="126">
        <v>44489.0</v>
      </c>
      <c r="B417" s="127">
        <v>105.135871887207</v>
      </c>
    </row>
    <row r="418">
      <c r="A418" s="126">
        <v>44490.0</v>
      </c>
      <c r="B418" s="127">
        <v>105.671440124511</v>
      </c>
    </row>
    <row r="419">
      <c r="A419" s="126">
        <v>44491.0</v>
      </c>
      <c r="B419" s="127">
        <v>105.773002624511</v>
      </c>
    </row>
    <row r="420">
      <c r="A420" s="126">
        <v>44494.0</v>
      </c>
      <c r="B420" s="127">
        <v>105.920745849609</v>
      </c>
    </row>
    <row r="421">
      <c r="A421" s="126">
        <v>44495.0</v>
      </c>
      <c r="B421" s="127">
        <v>106.114646911621</v>
      </c>
    </row>
    <row r="422">
      <c r="A422" s="126">
        <v>44496.0</v>
      </c>
      <c r="B422" s="127">
        <v>104.812690734863</v>
      </c>
    </row>
    <row r="423">
      <c r="A423" s="126">
        <v>44497.0</v>
      </c>
      <c r="B423" s="127">
        <v>104.52643585205</v>
      </c>
    </row>
    <row r="424">
      <c r="A424" s="126">
        <v>44498.0</v>
      </c>
      <c r="B424" s="127">
        <v>97.9427413940429</v>
      </c>
    </row>
    <row r="425">
      <c r="A425" s="126">
        <v>44501.0</v>
      </c>
      <c r="B425" s="127">
        <v>101.386962890625</v>
      </c>
    </row>
    <row r="426">
      <c r="A426" s="126">
        <v>44502.0</v>
      </c>
      <c r="B426" s="127">
        <v>102.910537719726</v>
      </c>
    </row>
    <row r="427">
      <c r="A427" s="126">
        <v>44503.0</v>
      </c>
      <c r="B427" s="127">
        <v>103.981651306152</v>
      </c>
    </row>
    <row r="428">
      <c r="A428" s="126">
        <v>44504.0</v>
      </c>
      <c r="B428" s="127">
        <v>103.566131591796</v>
      </c>
    </row>
    <row r="429">
      <c r="A429" s="126">
        <v>44505.0</v>
      </c>
      <c r="B429" s="127">
        <v>107.952178955078</v>
      </c>
    </row>
    <row r="430">
      <c r="A430" s="126">
        <v>44508.0</v>
      </c>
      <c r="B430" s="127">
        <v>106.336265563964</v>
      </c>
    </row>
    <row r="431">
      <c r="A431" s="126">
        <v>44509.0</v>
      </c>
      <c r="B431" s="127">
        <v>105.385177612304</v>
      </c>
    </row>
    <row r="432">
      <c r="A432" s="126">
        <v>44510.0</v>
      </c>
      <c r="B432" s="127">
        <v>105.02350616455</v>
      </c>
    </row>
    <row r="433">
      <c r="A433" s="126">
        <v>44511.0</v>
      </c>
      <c r="B433" s="127">
        <v>103.345001220703</v>
      </c>
    </row>
    <row r="434">
      <c r="A434" s="126">
        <v>44512.0</v>
      </c>
      <c r="B434" s="127">
        <v>103.604652404785</v>
      </c>
    </row>
    <row r="435">
      <c r="A435" s="126">
        <v>44515.0</v>
      </c>
      <c r="B435" s="127">
        <v>103.743751525878</v>
      </c>
    </row>
    <row r="436">
      <c r="A436" s="126">
        <v>44516.0</v>
      </c>
      <c r="B436" s="127">
        <v>104.077606201171</v>
      </c>
    </row>
    <row r="437">
      <c r="A437" s="126">
        <v>44517.0</v>
      </c>
      <c r="B437" s="127">
        <v>104.346519470214</v>
      </c>
    </row>
    <row r="438">
      <c r="A438" s="126">
        <v>44518.0</v>
      </c>
      <c r="B438" s="127">
        <v>104.698936462402</v>
      </c>
    </row>
    <row r="439">
      <c r="A439" s="126">
        <v>44519.0</v>
      </c>
      <c r="B439" s="127">
        <v>102.732933044433</v>
      </c>
    </row>
    <row r="440">
      <c r="A440" s="126">
        <v>44522.0</v>
      </c>
      <c r="B440" s="127">
        <v>103.354270935058</v>
      </c>
    </row>
    <row r="441">
      <c r="A441" s="126">
        <v>44523.0</v>
      </c>
      <c r="B441" s="127">
        <v>105.329551696777</v>
      </c>
    </row>
    <row r="442">
      <c r="A442" s="126">
        <v>44524.0</v>
      </c>
      <c r="B442" s="127">
        <v>105.691207885742</v>
      </c>
    </row>
    <row r="443">
      <c r="A443" s="126">
        <v>44526.0</v>
      </c>
      <c r="B443" s="127">
        <v>102.621658325195</v>
      </c>
    </row>
    <row r="444">
      <c r="A444" s="126">
        <v>44529.0</v>
      </c>
      <c r="B444" s="127">
        <v>102.686561584472</v>
      </c>
    </row>
    <row r="445">
      <c r="A445" s="126">
        <v>44530.0</v>
      </c>
      <c r="B445" s="127">
        <v>101.675743103027</v>
      </c>
    </row>
    <row r="446">
      <c r="A446" s="126">
        <v>44531.0</v>
      </c>
      <c r="B446" s="127">
        <v>100.766944885253</v>
      </c>
    </row>
    <row r="447">
      <c r="A447" s="126">
        <v>44532.0</v>
      </c>
      <c r="B447" s="127">
        <v>103.326438903808</v>
      </c>
    </row>
    <row r="448">
      <c r="A448" s="126">
        <v>44533.0</v>
      </c>
      <c r="B448" s="127">
        <v>103.159515380859</v>
      </c>
    </row>
    <row r="449">
      <c r="A449" s="126">
        <v>44536.0</v>
      </c>
      <c r="B449" s="127">
        <v>105.125534057617</v>
      </c>
    </row>
    <row r="450">
      <c r="A450" s="126">
        <v>44537.0</v>
      </c>
      <c r="B450" s="127">
        <v>107.814865112304</v>
      </c>
    </row>
    <row r="451">
      <c r="A451" s="126">
        <v>44538.0</v>
      </c>
      <c r="B451" s="127">
        <v>107.805587768554</v>
      </c>
    </row>
    <row r="452">
      <c r="A452" s="126">
        <v>44539.0</v>
      </c>
      <c r="B452" s="127">
        <v>106.970977783203</v>
      </c>
    </row>
    <row r="453">
      <c r="A453" s="126">
        <v>44540.0</v>
      </c>
      <c r="B453" s="127">
        <v>108.25072479248</v>
      </c>
    </row>
    <row r="454">
      <c r="A454" s="126">
        <v>44543.0</v>
      </c>
      <c r="B454" s="127">
        <v>107.165710449218</v>
      </c>
    </row>
    <row r="455">
      <c r="A455" s="126">
        <v>44544.0</v>
      </c>
      <c r="B455" s="127">
        <v>106.377464294433</v>
      </c>
    </row>
    <row r="456">
      <c r="A456" s="126">
        <v>44545.0</v>
      </c>
      <c r="B456" s="127">
        <v>106.349647521972</v>
      </c>
    </row>
    <row r="457">
      <c r="A457" s="126">
        <v>44546.0</v>
      </c>
      <c r="B457" s="127">
        <v>105.338813781738</v>
      </c>
    </row>
    <row r="458">
      <c r="A458" s="126">
        <v>44547.0</v>
      </c>
      <c r="B458" s="127">
        <v>100.739112854003</v>
      </c>
    </row>
    <row r="459">
      <c r="A459" s="126">
        <v>44550.0</v>
      </c>
      <c r="B459" s="127">
        <v>100.238342285156</v>
      </c>
    </row>
    <row r="460">
      <c r="A460" s="126">
        <v>44551.0</v>
      </c>
      <c r="B460" s="127">
        <v>102.352714538574</v>
      </c>
    </row>
    <row r="461">
      <c r="A461" s="126">
        <v>44552.0</v>
      </c>
      <c r="B461" s="127">
        <v>103.623207092285</v>
      </c>
    </row>
    <row r="462">
      <c r="A462" s="126">
        <v>44553.0</v>
      </c>
      <c r="B462" s="127">
        <v>104.20743560791</v>
      </c>
    </row>
    <row r="463">
      <c r="A463" s="126">
        <v>44557.0</v>
      </c>
      <c r="B463" s="127">
        <v>105.923057556152</v>
      </c>
    </row>
    <row r="464">
      <c r="A464" s="126">
        <v>44558.0</v>
      </c>
      <c r="B464" s="127">
        <v>107.174987792968</v>
      </c>
    </row>
    <row r="465">
      <c r="A465" s="126">
        <v>44559.0</v>
      </c>
      <c r="B465" s="127">
        <v>107.926139831542</v>
      </c>
    </row>
    <row r="466">
      <c r="A466" s="126">
        <v>44560.0</v>
      </c>
      <c r="B466" s="127">
        <v>107.796310424804</v>
      </c>
    </row>
    <row r="467">
      <c r="A467" s="126">
        <v>44561.0</v>
      </c>
      <c r="B467" s="127">
        <v>108.47329711914</v>
      </c>
    </row>
    <row r="468">
      <c r="A468" s="126">
        <v>44564.0</v>
      </c>
      <c r="B468" s="127">
        <v>108.204353332519</v>
      </c>
    </row>
    <row r="469">
      <c r="A469" s="126">
        <v>44565.0</v>
      </c>
      <c r="B469" s="127">
        <v>105.941589355468</v>
      </c>
    </row>
    <row r="470">
      <c r="A470" s="126">
        <v>44566.0</v>
      </c>
      <c r="B470" s="127">
        <v>102.417625427246</v>
      </c>
    </row>
    <row r="471">
      <c r="A471" s="126">
        <v>44567.0</v>
      </c>
      <c r="B471" s="127">
        <v>103.066780090332</v>
      </c>
    </row>
    <row r="472">
      <c r="A472" s="126">
        <v>44568.0</v>
      </c>
      <c r="B472" s="127">
        <v>99.756103515625</v>
      </c>
    </row>
    <row r="473">
      <c r="A473" s="126">
        <v>44571.0</v>
      </c>
      <c r="B473" s="127">
        <v>98.3279800415039</v>
      </c>
    </row>
    <row r="474">
      <c r="A474" s="126">
        <v>44572.0</v>
      </c>
      <c r="B474" s="127">
        <v>96.4825286865234</v>
      </c>
    </row>
    <row r="475">
      <c r="A475" s="126">
        <v>44573.0</v>
      </c>
      <c r="B475" s="127">
        <v>96.3248672485351</v>
      </c>
    </row>
    <row r="476">
      <c r="A476" s="126">
        <v>44574.0</v>
      </c>
      <c r="B476" s="127">
        <v>94.9616546630859</v>
      </c>
    </row>
    <row r="477">
      <c r="A477" s="126">
        <v>44575.0</v>
      </c>
      <c r="B477" s="127">
        <v>92.8472824096679</v>
      </c>
    </row>
    <row r="478">
      <c r="A478" s="126">
        <v>44579.0</v>
      </c>
      <c r="B478" s="127">
        <v>90.6308975219726</v>
      </c>
    </row>
    <row r="479">
      <c r="A479" s="126">
        <v>44580.0</v>
      </c>
      <c r="B479" s="127">
        <v>89.8333511352539</v>
      </c>
    </row>
    <row r="480">
      <c r="A480" s="126">
        <v>44581.0</v>
      </c>
      <c r="B480" s="127">
        <v>88.7668838500976</v>
      </c>
    </row>
    <row r="481">
      <c r="A481" s="126">
        <v>44582.0</v>
      </c>
      <c r="B481" s="127">
        <v>89.3140487670898</v>
      </c>
    </row>
    <row r="482">
      <c r="A482" s="126">
        <v>44585.0</v>
      </c>
      <c r="B482" s="127">
        <v>90.974006652832</v>
      </c>
    </row>
    <row r="483">
      <c r="A483" s="126">
        <v>44586.0</v>
      </c>
      <c r="B483" s="127">
        <v>89.9631958007812</v>
      </c>
    </row>
    <row r="484">
      <c r="A484" s="126">
        <v>44587.0</v>
      </c>
      <c r="B484" s="127">
        <v>88.6370697021484</v>
      </c>
    </row>
    <row r="485">
      <c r="A485" s="126">
        <v>44588.0</v>
      </c>
      <c r="B485" s="127">
        <v>88.3959503173828</v>
      </c>
    </row>
    <row r="486">
      <c r="A486" s="126">
        <v>44589.0</v>
      </c>
      <c r="B486" s="127">
        <v>90.1486587524414</v>
      </c>
    </row>
    <row r="487">
      <c r="A487" s="126">
        <v>44592.0</v>
      </c>
      <c r="B487" s="127">
        <v>91.1780319213867</v>
      </c>
    </row>
    <row r="488">
      <c r="A488" s="126">
        <v>44593.0</v>
      </c>
      <c r="B488" s="127">
        <v>91.586067199707</v>
      </c>
    </row>
    <row r="489">
      <c r="A489" s="126">
        <v>44594.0</v>
      </c>
      <c r="B489" s="127">
        <v>90.6308975219726</v>
      </c>
    </row>
    <row r="490">
      <c r="A490" s="126">
        <v>44595.0</v>
      </c>
      <c r="B490" s="127">
        <v>88.9709167480468</v>
      </c>
    </row>
    <row r="491">
      <c r="A491" s="126">
        <v>44596.0</v>
      </c>
      <c r="B491" s="127">
        <v>88.0991973876953</v>
      </c>
    </row>
    <row r="492">
      <c r="A492" s="126">
        <v>44599.0</v>
      </c>
      <c r="B492" s="127">
        <v>88.275390625</v>
      </c>
    </row>
    <row r="493">
      <c r="A493" s="126">
        <v>44600.0</v>
      </c>
      <c r="B493" s="127">
        <v>88.0250091552734</v>
      </c>
    </row>
    <row r="494">
      <c r="A494" s="126">
        <v>44601.0</v>
      </c>
      <c r="B494" s="127">
        <v>90.0744705200195</v>
      </c>
    </row>
    <row r="495">
      <c r="A495" s="126">
        <v>44602.0</v>
      </c>
      <c r="B495" s="127">
        <v>88.8348236083984</v>
      </c>
    </row>
    <row r="496">
      <c r="A496" s="126">
        <v>44603.0</v>
      </c>
      <c r="B496" s="127">
        <v>87.3621826171875</v>
      </c>
    </row>
    <row r="497">
      <c r="A497" s="126">
        <v>44606.0</v>
      </c>
      <c r="B497" s="127">
        <v>87.28759765625</v>
      </c>
    </row>
    <row r="498">
      <c r="A498" s="126">
        <v>44607.0</v>
      </c>
      <c r="B498" s="127">
        <v>88.0891799926757</v>
      </c>
    </row>
    <row r="499">
      <c r="A499" s="126">
        <v>44608.0</v>
      </c>
      <c r="B499" s="127">
        <v>88.7136688232421</v>
      </c>
    </row>
    <row r="500">
      <c r="A500" s="126">
        <v>44609.0</v>
      </c>
      <c r="B500" s="127">
        <v>86.7283630371093</v>
      </c>
    </row>
    <row r="501">
      <c r="A501" s="126">
        <v>44610.0</v>
      </c>
      <c r="B501" s="127">
        <v>86.998664855957</v>
      </c>
    </row>
    <row r="502">
      <c r="A502" s="126">
        <v>44614.0</v>
      </c>
      <c r="B502" s="127">
        <v>86.7842941284179</v>
      </c>
    </row>
    <row r="503">
      <c r="A503" s="126">
        <v>44615.0</v>
      </c>
      <c r="B503" s="127">
        <v>83.5593643188476</v>
      </c>
    </row>
    <row r="504">
      <c r="A504" s="126">
        <v>44616.0</v>
      </c>
      <c r="B504" s="127">
        <v>84.8269577026367</v>
      </c>
    </row>
    <row r="505">
      <c r="A505" s="126">
        <v>44617.0</v>
      </c>
      <c r="B505" s="127">
        <v>86.290298461914</v>
      </c>
    </row>
    <row r="506">
      <c r="A506" s="126">
        <v>44620.0</v>
      </c>
      <c r="B506" s="127">
        <v>85.5539627075195</v>
      </c>
    </row>
    <row r="507">
      <c r="A507" s="126">
        <v>44621.0</v>
      </c>
      <c r="B507" s="127">
        <v>84.0160827636718</v>
      </c>
    </row>
    <row r="508">
      <c r="A508" s="126">
        <v>44622.0</v>
      </c>
      <c r="B508" s="127">
        <v>86.4673843383789</v>
      </c>
    </row>
    <row r="509">
      <c r="A509" s="126">
        <v>44623.0</v>
      </c>
      <c r="B509" s="127">
        <v>85.3116302490234</v>
      </c>
    </row>
    <row r="510">
      <c r="A510" s="126">
        <v>44624.0</v>
      </c>
      <c r="B510" s="127">
        <v>83.9135360717773</v>
      </c>
    </row>
    <row r="511">
      <c r="A511" s="126">
        <v>44627.0</v>
      </c>
      <c r="B511" s="127">
        <v>78.7219543457031</v>
      </c>
    </row>
    <row r="512">
      <c r="A512" s="126">
        <v>44628.0</v>
      </c>
      <c r="B512" s="127">
        <v>78.2931976318359</v>
      </c>
    </row>
    <row r="513">
      <c r="A513" s="126">
        <v>44629.0</v>
      </c>
      <c r="B513" s="127">
        <v>81.6486206054687</v>
      </c>
    </row>
    <row r="514">
      <c r="A514" s="126">
        <v>44630.0</v>
      </c>
      <c r="B514" s="127">
        <v>81.238525390625</v>
      </c>
    </row>
    <row r="515">
      <c r="A515" s="126">
        <v>44631.0</v>
      </c>
      <c r="B515" s="127">
        <v>77.1094894409179</v>
      </c>
    </row>
    <row r="516">
      <c r="A516" s="126">
        <v>44634.0</v>
      </c>
      <c r="B516" s="127">
        <v>73.9031906127929</v>
      </c>
    </row>
    <row r="517">
      <c r="A517" s="126">
        <v>44635.0</v>
      </c>
      <c r="B517" s="127">
        <v>77.4729919433593</v>
      </c>
    </row>
    <row r="518">
      <c r="A518" s="126">
        <v>44636.0</v>
      </c>
      <c r="B518" s="127">
        <v>81.4715423583984</v>
      </c>
    </row>
    <row r="519">
      <c r="A519" s="126">
        <v>44637.0</v>
      </c>
      <c r="B519" s="127">
        <v>81.7045516967773</v>
      </c>
    </row>
    <row r="520">
      <c r="A520" s="126">
        <v>44638.0</v>
      </c>
      <c r="B520" s="127">
        <v>83.5127563476562</v>
      </c>
    </row>
    <row r="521">
      <c r="A521" s="126">
        <v>44641.0</v>
      </c>
      <c r="B521" s="127">
        <v>80.9589004516601</v>
      </c>
    </row>
    <row r="522">
      <c r="A522" s="126">
        <v>44642.0</v>
      </c>
      <c r="B522" s="127">
        <v>81.9189224243164</v>
      </c>
    </row>
    <row r="523">
      <c r="A523" s="126">
        <v>44643.0</v>
      </c>
      <c r="B523" s="127">
        <v>80.3623962402343</v>
      </c>
    </row>
    <row r="524">
      <c r="A524" s="126">
        <v>44644.0</v>
      </c>
      <c r="B524" s="127">
        <v>81.2012252807617</v>
      </c>
    </row>
    <row r="525">
      <c r="A525" s="126">
        <v>44645.0</v>
      </c>
      <c r="B525" s="127">
        <v>81.5088119506836</v>
      </c>
    </row>
    <row r="526">
      <c r="A526" s="126">
        <v>44648.0</v>
      </c>
      <c r="B526" s="127">
        <v>82.3756408691406</v>
      </c>
    </row>
    <row r="527">
      <c r="A527" s="126">
        <v>44649.0</v>
      </c>
      <c r="B527" s="127">
        <v>85.0320205688476</v>
      </c>
    </row>
    <row r="528">
      <c r="A528" s="126">
        <v>44650.0</v>
      </c>
      <c r="B528" s="127">
        <v>84.8456039428711</v>
      </c>
    </row>
    <row r="529">
      <c r="A529" s="126">
        <v>44651.0</v>
      </c>
      <c r="B529" s="127">
        <v>84.789680480957</v>
      </c>
    </row>
    <row r="530">
      <c r="A530" s="126">
        <v>44652.0</v>
      </c>
      <c r="B530" s="127">
        <v>85.2743377685546</v>
      </c>
    </row>
    <row r="531">
      <c r="A531" s="126">
        <v>44655.0</v>
      </c>
      <c r="B531" s="127">
        <v>82.1053237915039</v>
      </c>
    </row>
    <row r="532">
      <c r="A532" s="126">
        <v>44656.0</v>
      </c>
      <c r="B532" s="127">
        <v>78.405044555664</v>
      </c>
    </row>
    <row r="533">
      <c r="A533" s="126">
        <v>44657.0</v>
      </c>
      <c r="B533" s="127">
        <v>77.6966857910156</v>
      </c>
    </row>
    <row r="534">
      <c r="A534" s="126">
        <v>44658.0</v>
      </c>
      <c r="B534" s="127">
        <v>77.4729919433593</v>
      </c>
    </row>
    <row r="535">
      <c r="A535" s="126">
        <v>44659.0</v>
      </c>
      <c r="B535" s="127">
        <v>75.9816970825195</v>
      </c>
    </row>
    <row r="536">
      <c r="A536" s="126">
        <v>44662.0</v>
      </c>
      <c r="B536" s="127">
        <v>75.1987609863281</v>
      </c>
    </row>
    <row r="537">
      <c r="A537" s="126">
        <v>44663.0</v>
      </c>
      <c r="B537" s="127">
        <v>74.3692321777343</v>
      </c>
    </row>
    <row r="538">
      <c r="A538" s="126">
        <v>44664.0</v>
      </c>
      <c r="B538" s="127">
        <v>75.4224472045898</v>
      </c>
    </row>
    <row r="539">
      <c r="A539" s="126">
        <v>44665.0</v>
      </c>
      <c r="B539" s="127">
        <v>74.0989227294921</v>
      </c>
    </row>
    <row r="540">
      <c r="A540" s="126">
        <v>44669.0</v>
      </c>
      <c r="B540" s="127">
        <v>74.1921310424804</v>
      </c>
    </row>
    <row r="541">
      <c r="A541" s="126">
        <v>44670.0</v>
      </c>
      <c r="B541" s="127">
        <v>75.7020721435546</v>
      </c>
    </row>
    <row r="542">
      <c r="A542" s="126">
        <v>44671.0</v>
      </c>
      <c r="B542" s="127">
        <v>74.7234115600586</v>
      </c>
    </row>
    <row r="543">
      <c r="A543" s="126">
        <v>44672.0</v>
      </c>
      <c r="B543" s="127">
        <v>73.5956039428711</v>
      </c>
    </row>
    <row r="544">
      <c r="A544" s="126">
        <v>44673.0</v>
      </c>
      <c r="B544" s="127">
        <v>72.6262664794921</v>
      </c>
    </row>
    <row r="545">
      <c r="A545" s="126">
        <v>44676.0</v>
      </c>
      <c r="B545" s="127">
        <v>72.6822052001953</v>
      </c>
    </row>
    <row r="546">
      <c r="A546" s="126">
        <v>44677.0</v>
      </c>
      <c r="B546" s="127">
        <v>70.4918518066406</v>
      </c>
    </row>
    <row r="547">
      <c r="A547" s="126">
        <v>44678.0</v>
      </c>
      <c r="B547" s="127">
        <v>69.6623153686523</v>
      </c>
    </row>
    <row r="548">
      <c r="A548" s="126">
        <v>44679.0</v>
      </c>
      <c r="B548" s="127">
        <v>71.3773117065429</v>
      </c>
    </row>
    <row r="549">
      <c r="A549" s="126">
        <v>44680.0</v>
      </c>
      <c r="B549" s="127">
        <v>69.5690994262695</v>
      </c>
    </row>
    <row r="550">
      <c r="A550" s="126">
        <v>44683.0</v>
      </c>
      <c r="B550" s="127">
        <v>70.24951171875</v>
      </c>
    </row>
    <row r="551">
      <c r="A551" s="126">
        <v>44684.0</v>
      </c>
      <c r="B551" s="127">
        <v>69.2801742553711</v>
      </c>
    </row>
    <row r="552">
      <c r="A552" s="126">
        <v>44685.0</v>
      </c>
      <c r="B552" s="127">
        <v>76.0935440063476</v>
      </c>
    </row>
    <row r="553">
      <c r="A553" s="126">
        <v>44686.0</v>
      </c>
      <c r="B553" s="127">
        <v>72.2161560058593</v>
      </c>
    </row>
    <row r="554">
      <c r="A554" s="126">
        <v>44687.0</v>
      </c>
      <c r="B554" s="127">
        <v>71.3213882446289</v>
      </c>
    </row>
    <row r="555">
      <c r="A555" s="126">
        <v>44690.0</v>
      </c>
      <c r="B555" s="127">
        <v>68.4972305297851</v>
      </c>
    </row>
    <row r="556">
      <c r="A556" s="126">
        <v>44691.0</v>
      </c>
      <c r="B556" s="127">
        <v>66.9779739379882</v>
      </c>
    </row>
    <row r="557">
      <c r="A557" s="126">
        <v>44692.0</v>
      </c>
      <c r="B557" s="127">
        <v>65.3002624511718</v>
      </c>
    </row>
    <row r="558">
      <c r="A558" s="126">
        <v>44693.0</v>
      </c>
      <c r="B558" s="127">
        <v>65.6100158691406</v>
      </c>
    </row>
    <row r="559">
      <c r="A559" s="126">
        <v>44694.0</v>
      </c>
      <c r="B559" s="127">
        <v>70.9601669311523</v>
      </c>
    </row>
    <row r="560">
      <c r="A560" s="126">
        <v>44697.0</v>
      </c>
      <c r="B560" s="127">
        <v>67.9753341674804</v>
      </c>
    </row>
    <row r="561">
      <c r="A561" s="126">
        <v>44698.0</v>
      </c>
      <c r="B561" s="127">
        <v>69.195556640625</v>
      </c>
    </row>
    <row r="562">
      <c r="A562" s="126">
        <v>44699.0</v>
      </c>
      <c r="B562" s="127">
        <v>66.9053192138671</v>
      </c>
    </row>
    <row r="563">
      <c r="A563" s="126">
        <v>44700.0</v>
      </c>
      <c r="B563" s="127">
        <v>67.5154266357421</v>
      </c>
    </row>
    <row r="564">
      <c r="A564" s="126">
        <v>44701.0</v>
      </c>
      <c r="B564" s="127">
        <v>68.8858108520507</v>
      </c>
    </row>
    <row r="565">
      <c r="A565" s="126">
        <v>44704.0</v>
      </c>
      <c r="B565" s="127">
        <v>68.9139633178711</v>
      </c>
    </row>
    <row r="566">
      <c r="A566" s="126">
        <v>44705.0</v>
      </c>
      <c r="B566" s="127">
        <v>68.2569351196289</v>
      </c>
    </row>
    <row r="567">
      <c r="A567" s="126">
        <v>44706.0</v>
      </c>
      <c r="B567" s="127">
        <v>68.0316619873046</v>
      </c>
    </row>
    <row r="568">
      <c r="A568" s="126">
        <v>44707.0</v>
      </c>
      <c r="B568" s="127">
        <v>69.9182968139648</v>
      </c>
    </row>
    <row r="569">
      <c r="A569" s="126">
        <v>44708.0</v>
      </c>
      <c r="B569" s="127">
        <v>72.0020523071289</v>
      </c>
    </row>
    <row r="570">
      <c r="A570" s="126">
        <v>44712.0</v>
      </c>
      <c r="B570" s="127">
        <v>73.6821975708007</v>
      </c>
    </row>
    <row r="571">
      <c r="A571" s="126">
        <v>44713.0</v>
      </c>
      <c r="B571" s="127">
        <v>71.5984497070312</v>
      </c>
    </row>
    <row r="572">
      <c r="A572" s="126">
        <v>44714.0</v>
      </c>
      <c r="B572" s="127">
        <v>74.5457382202148</v>
      </c>
    </row>
    <row r="573">
      <c r="A573" s="126">
        <v>44715.0</v>
      </c>
      <c r="B573" s="127">
        <v>74.1984634399414</v>
      </c>
    </row>
    <row r="574">
      <c r="A574" s="126">
        <v>44718.0</v>
      </c>
      <c r="B574" s="127">
        <v>74.1327514648437</v>
      </c>
    </row>
    <row r="575">
      <c r="A575" s="126">
        <v>44719.0</v>
      </c>
      <c r="B575" s="127">
        <v>74.5926666259765</v>
      </c>
    </row>
    <row r="576">
      <c r="A576" s="126">
        <v>44720.0</v>
      </c>
      <c r="B576" s="127">
        <v>73.6540374755859</v>
      </c>
    </row>
    <row r="577">
      <c r="A577" s="126">
        <v>44721.0</v>
      </c>
      <c r="B577" s="127">
        <v>74.0670394897461</v>
      </c>
    </row>
    <row r="578">
      <c r="A578" s="126">
        <v>44722.0</v>
      </c>
      <c r="B578" s="127">
        <v>71.02587890625</v>
      </c>
    </row>
    <row r="579">
      <c r="A579" s="126">
        <v>44725.0</v>
      </c>
      <c r="B579" s="127">
        <v>67.9190139770507</v>
      </c>
    </row>
    <row r="580">
      <c r="A580" s="126">
        <v>44726.0</v>
      </c>
      <c r="B580" s="127">
        <v>67.8720932006836</v>
      </c>
    </row>
    <row r="581">
      <c r="A581" s="126">
        <v>44727.0</v>
      </c>
      <c r="B581" s="127">
        <v>69.63671875</v>
      </c>
    </row>
    <row r="582">
      <c r="A582" s="126">
        <v>44728.0</v>
      </c>
      <c r="B582" s="127">
        <v>66.5955657958984</v>
      </c>
    </row>
    <row r="583">
      <c r="A583" s="126">
        <v>44729.0</v>
      </c>
      <c r="B583" s="127">
        <v>67.459114074707</v>
      </c>
    </row>
    <row r="584">
      <c r="A584" s="126">
        <v>44733.0</v>
      </c>
      <c r="B584" s="127">
        <v>68.4822006225586</v>
      </c>
    </row>
    <row r="585">
      <c r="A585" s="126">
        <v>44734.0</v>
      </c>
      <c r="B585" s="127">
        <v>68.8013381958007</v>
      </c>
    </row>
    <row r="586">
      <c r="A586" s="126">
        <v>44735.0</v>
      </c>
      <c r="B586" s="127">
        <v>70.584732055664</v>
      </c>
    </row>
    <row r="587">
      <c r="A587" s="126">
        <v>44736.0</v>
      </c>
      <c r="B587" s="127">
        <v>73.3161315917968</v>
      </c>
    </row>
    <row r="588">
      <c r="A588" s="126">
        <v>44739.0</v>
      </c>
      <c r="B588" s="127">
        <v>72.9125289916992</v>
      </c>
    </row>
    <row r="589">
      <c r="A589" s="126">
        <v>44740.0</v>
      </c>
      <c r="B589" s="127">
        <v>71.6547698974609</v>
      </c>
    </row>
    <row r="590">
      <c r="A590" s="126">
        <v>44741.0</v>
      </c>
      <c r="B590" s="127">
        <v>71.7392349243164</v>
      </c>
    </row>
    <row r="591">
      <c r="A591" s="126">
        <v>44742.0</v>
      </c>
      <c r="B591" s="127">
        <v>71.7016983032226</v>
      </c>
    </row>
    <row r="592">
      <c r="A592" s="126">
        <v>44743.0</v>
      </c>
      <c r="B592" s="127">
        <v>74.3955459594726</v>
      </c>
    </row>
    <row r="593">
      <c r="A593" s="126">
        <v>44747.0</v>
      </c>
      <c r="B593" s="127">
        <v>74.6395950317382</v>
      </c>
    </row>
    <row r="594">
      <c r="A594" s="126">
        <v>44748.0</v>
      </c>
      <c r="B594" s="127">
        <v>74.0200958251953</v>
      </c>
    </row>
    <row r="595">
      <c r="A595" s="126">
        <v>44749.0</v>
      </c>
      <c r="B595" s="127">
        <v>74.3767776489257</v>
      </c>
    </row>
    <row r="596">
      <c r="A596" s="126">
        <v>44750.0</v>
      </c>
      <c r="B596" s="127">
        <v>74.414321899414</v>
      </c>
    </row>
    <row r="597">
      <c r="A597" s="126">
        <v>44753.0</v>
      </c>
      <c r="B597" s="127">
        <v>73.119026184082</v>
      </c>
    </row>
    <row r="598">
      <c r="A598" s="126">
        <v>44754.0</v>
      </c>
      <c r="B598" s="127">
        <v>72.9876251220703</v>
      </c>
    </row>
    <row r="599">
      <c r="A599" s="126">
        <v>44755.0</v>
      </c>
      <c r="B599" s="127">
        <v>73.1377868652343</v>
      </c>
    </row>
    <row r="600">
      <c r="A600" s="126">
        <v>44756.0</v>
      </c>
      <c r="B600" s="127">
        <v>73.4006042480468</v>
      </c>
    </row>
    <row r="601">
      <c r="A601" s="126">
        <v>44757.0</v>
      </c>
      <c r="B601" s="127">
        <v>74.7334747314453</v>
      </c>
    </row>
    <row r="602">
      <c r="A602" s="126">
        <v>44760.0</v>
      </c>
      <c r="B602" s="127">
        <v>75.3060226440429</v>
      </c>
    </row>
    <row r="603">
      <c r="A603" s="126">
        <v>44761.0</v>
      </c>
      <c r="B603" s="127">
        <v>77.4836349487304</v>
      </c>
    </row>
    <row r="604">
      <c r="A604" s="126">
        <v>44762.0</v>
      </c>
      <c r="B604" s="127">
        <v>78.159439086914</v>
      </c>
    </row>
    <row r="605">
      <c r="A605" s="126">
        <v>44763.0</v>
      </c>
      <c r="B605" s="127">
        <v>78.4128799438476</v>
      </c>
    </row>
    <row r="606">
      <c r="A606" s="126">
        <v>44764.0</v>
      </c>
      <c r="B606" s="127">
        <v>78.4597930908203</v>
      </c>
    </row>
    <row r="607">
      <c r="A607" s="126">
        <v>44767.0</v>
      </c>
      <c r="B607" s="127">
        <v>76.4980773925781</v>
      </c>
    </row>
    <row r="608">
      <c r="A608" s="126">
        <v>44768.0</v>
      </c>
      <c r="B608" s="127">
        <v>75.381118774414</v>
      </c>
    </row>
    <row r="609">
      <c r="A609" s="126">
        <v>44769.0</v>
      </c>
      <c r="B609" s="127">
        <v>77.8684616088867</v>
      </c>
    </row>
    <row r="610">
      <c r="A610" s="126">
        <v>44770.0</v>
      </c>
      <c r="B610" s="127">
        <v>79.473518371582</v>
      </c>
    </row>
    <row r="611">
      <c r="A611" s="126">
        <v>44771.0</v>
      </c>
      <c r="B611" s="127">
        <v>79.5767745971679</v>
      </c>
    </row>
    <row r="612">
      <c r="A612" s="126">
        <v>44774.0</v>
      </c>
      <c r="B612" s="127">
        <v>79.6987915039062</v>
      </c>
    </row>
    <row r="613">
      <c r="A613" s="126">
        <v>44775.0</v>
      </c>
      <c r="B613" s="127">
        <v>78.5724487304687</v>
      </c>
    </row>
    <row r="614">
      <c r="A614" s="126">
        <v>44776.0</v>
      </c>
      <c r="B614" s="127">
        <v>81.913948059082</v>
      </c>
    </row>
    <row r="615">
      <c r="A615" s="126">
        <v>44777.0</v>
      </c>
      <c r="B615" s="127">
        <v>81.5478897094726</v>
      </c>
    </row>
    <row r="616">
      <c r="A616" s="126">
        <v>44778.0</v>
      </c>
      <c r="B616" s="127">
        <v>80.4684753417968</v>
      </c>
    </row>
    <row r="617">
      <c r="A617" s="126">
        <v>44781.0</v>
      </c>
      <c r="B617" s="127">
        <v>80.4590911865234</v>
      </c>
    </row>
    <row r="618">
      <c r="A618" s="126">
        <v>44782.0</v>
      </c>
      <c r="B618" s="127">
        <v>79.6330871582031</v>
      </c>
    </row>
    <row r="619">
      <c r="A619" s="126">
        <v>44783.0</v>
      </c>
      <c r="B619" s="127">
        <v>81.1818237304687</v>
      </c>
    </row>
    <row r="620">
      <c r="A620" s="126">
        <v>44784.0</v>
      </c>
      <c r="B620" s="127">
        <v>82.3806686401367</v>
      </c>
    </row>
    <row r="621">
      <c r="A621" s="126">
        <v>44785.0</v>
      </c>
      <c r="B621" s="127">
        <v>83.3623962402343</v>
      </c>
    </row>
    <row r="622">
      <c r="A622" s="126">
        <v>44788.0</v>
      </c>
      <c r="B622" s="127">
        <v>84.1647872924804</v>
      </c>
    </row>
    <row r="623">
      <c r="A623" s="126">
        <v>44789.0</v>
      </c>
      <c r="B623" s="127">
        <v>84.3913497924804</v>
      </c>
    </row>
    <row r="624">
      <c r="A624" s="126">
        <v>44790.0</v>
      </c>
      <c r="B624" s="127">
        <v>83.400161743164</v>
      </c>
    </row>
    <row r="625">
      <c r="A625" s="126">
        <v>44791.0</v>
      </c>
      <c r="B625" s="127">
        <v>83.5889587402343</v>
      </c>
    </row>
    <row r="626">
      <c r="A626" s="126">
        <v>44792.0</v>
      </c>
      <c r="B626" s="127">
        <v>82.0502777099609</v>
      </c>
    </row>
    <row r="627">
      <c r="A627" s="126">
        <v>44795.0</v>
      </c>
      <c r="B627" s="127">
        <v>80.1906433105468</v>
      </c>
    </row>
    <row r="628">
      <c r="A628" s="126">
        <v>44796.0</v>
      </c>
      <c r="B628" s="127">
        <v>79.9452133178711</v>
      </c>
    </row>
    <row r="629">
      <c r="A629" s="126">
        <v>44797.0</v>
      </c>
      <c r="B629" s="127">
        <v>81.2290267944336</v>
      </c>
    </row>
    <row r="630">
      <c r="A630" s="126">
        <v>44798.0</v>
      </c>
      <c r="B630" s="127">
        <v>82.4939575195312</v>
      </c>
    </row>
    <row r="631">
      <c r="A631" s="126">
        <v>44799.0</v>
      </c>
      <c r="B631" s="127">
        <v>79.3505172729492</v>
      </c>
    </row>
    <row r="632">
      <c r="A632" s="126">
        <v>44802.0</v>
      </c>
      <c r="B632" s="127">
        <v>79.4071502685546</v>
      </c>
    </row>
    <row r="633">
      <c r="A633" s="126">
        <v>44803.0</v>
      </c>
      <c r="B633" s="127">
        <v>78.7369384765625</v>
      </c>
    </row>
    <row r="634">
      <c r="A634" s="126">
        <v>44804.0</v>
      </c>
      <c r="B634" s="127">
        <v>79.3599548339843</v>
      </c>
    </row>
    <row r="635">
      <c r="A635" s="126">
        <v>44805.0</v>
      </c>
      <c r="B635" s="127">
        <v>80.6154556274414</v>
      </c>
    </row>
    <row r="636">
      <c r="A636" s="126">
        <v>44806.0</v>
      </c>
      <c r="B636" s="127">
        <v>78.2932739257812</v>
      </c>
    </row>
    <row r="637">
      <c r="A637" s="126">
        <v>44810.0</v>
      </c>
      <c r="B637" s="127">
        <v>79.7847366333007</v>
      </c>
    </row>
    <row r="638">
      <c r="A638" s="126">
        <v>44811.0</v>
      </c>
      <c r="B638" s="127">
        <v>83.3623962402343</v>
      </c>
    </row>
    <row r="639">
      <c r="A639" s="126">
        <v>44812.0</v>
      </c>
      <c r="B639" s="127">
        <v>84.4479751586914</v>
      </c>
    </row>
    <row r="640">
      <c r="A640" s="126">
        <v>44813.0</v>
      </c>
      <c r="B640" s="127">
        <v>83.7211151123046</v>
      </c>
    </row>
    <row r="641">
      <c r="A641" s="126">
        <v>44816.0</v>
      </c>
      <c r="B641" s="127">
        <v>84.0798263549804</v>
      </c>
    </row>
    <row r="642">
      <c r="A642" s="126">
        <v>44817.0</v>
      </c>
      <c r="B642" s="127">
        <v>82.9187316894531</v>
      </c>
    </row>
    <row r="643">
      <c r="A643" s="126">
        <v>44818.0</v>
      </c>
      <c r="B643" s="127">
        <v>87.5064392089843</v>
      </c>
    </row>
    <row r="644">
      <c r="A644" s="126">
        <v>44819.0</v>
      </c>
      <c r="B644" s="127">
        <v>87.0533447265625</v>
      </c>
    </row>
    <row r="645">
      <c r="A645" s="126">
        <v>44820.0</v>
      </c>
      <c r="B645" s="127">
        <v>86.1943359375</v>
      </c>
    </row>
    <row r="646">
      <c r="A646" s="126">
        <v>44823.0</v>
      </c>
      <c r="B646" s="127">
        <v>86.9778289794921</v>
      </c>
    </row>
    <row r="647">
      <c r="A647" s="126">
        <v>44824.0</v>
      </c>
      <c r="B647" s="127">
        <v>85.7034759521484</v>
      </c>
    </row>
    <row r="648">
      <c r="A648" s="126">
        <v>44825.0</v>
      </c>
      <c r="B648" s="127">
        <v>83.6361541748046</v>
      </c>
    </row>
    <row r="649">
      <c r="A649" s="126">
        <v>44826.0</v>
      </c>
      <c r="B649" s="127">
        <v>79.9546585083007</v>
      </c>
    </row>
    <row r="650">
      <c r="A650" s="126">
        <v>44827.0</v>
      </c>
      <c r="B650" s="127">
        <v>79.454360961914</v>
      </c>
    </row>
    <row r="651">
      <c r="A651" s="126">
        <v>44830.0</v>
      </c>
      <c r="B651" s="127">
        <v>80.0585021972656</v>
      </c>
    </row>
    <row r="652">
      <c r="A652" s="126">
        <v>44831.0</v>
      </c>
      <c r="B652" s="127">
        <v>79.5581817626953</v>
      </c>
    </row>
    <row r="653">
      <c r="A653" s="126">
        <v>44832.0</v>
      </c>
      <c r="B653" s="127">
        <v>82.2296447753906</v>
      </c>
    </row>
    <row r="654">
      <c r="A654" s="126">
        <v>44833.0</v>
      </c>
      <c r="B654" s="127">
        <v>81.7198867797851</v>
      </c>
    </row>
    <row r="655">
      <c r="A655" s="126">
        <v>44834.0</v>
      </c>
      <c r="B655" s="127">
        <v>79.539306640625</v>
      </c>
    </row>
    <row r="656">
      <c r="A656" s="126">
        <v>44837.0</v>
      </c>
      <c r="B656" s="127">
        <v>80.8231201171875</v>
      </c>
    </row>
    <row r="657">
      <c r="A657" s="126">
        <v>44838.0</v>
      </c>
      <c r="B657" s="127">
        <v>83.5511932373046</v>
      </c>
    </row>
    <row r="658">
      <c r="A658" s="126">
        <v>44839.0</v>
      </c>
      <c r="B658" s="127">
        <v>85.0710144042968</v>
      </c>
    </row>
    <row r="659">
      <c r="A659" s="126">
        <v>44840.0</v>
      </c>
      <c r="B659" s="127">
        <v>84.3441543579101</v>
      </c>
    </row>
    <row r="660">
      <c r="A660" s="126">
        <v>44841.0</v>
      </c>
      <c r="B660" s="127">
        <v>82.1541213989257</v>
      </c>
    </row>
    <row r="661">
      <c r="A661" s="126">
        <v>44844.0</v>
      </c>
      <c r="B661" s="127">
        <v>82.1824340820312</v>
      </c>
    </row>
    <row r="662">
      <c r="A662" s="126">
        <v>44845.0</v>
      </c>
      <c r="B662" s="127">
        <v>81.3800659179687</v>
      </c>
    </row>
    <row r="663">
      <c r="A663" s="126">
        <v>44846.0</v>
      </c>
      <c r="B663" s="127">
        <v>82.0030899047851</v>
      </c>
    </row>
    <row r="664">
      <c r="A664" s="126">
        <v>44847.0</v>
      </c>
      <c r="B664" s="127">
        <v>84.3630218505859</v>
      </c>
    </row>
    <row r="665">
      <c r="A665" s="126">
        <v>44848.0</v>
      </c>
      <c r="B665" s="127">
        <v>81.5311050415039</v>
      </c>
    </row>
    <row r="666">
      <c r="A666" s="126">
        <v>44851.0</v>
      </c>
      <c r="B666" s="127">
        <v>83.9193496704101</v>
      </c>
    </row>
    <row r="667">
      <c r="A667" s="126">
        <v>44852.0</v>
      </c>
      <c r="B667" s="127">
        <v>83.9759979248046</v>
      </c>
    </row>
    <row r="668">
      <c r="A668" s="126">
        <v>44853.0</v>
      </c>
      <c r="B668" s="127">
        <v>82.6166610717773</v>
      </c>
    </row>
    <row r="669">
      <c r="A669" s="126">
        <v>44854.0</v>
      </c>
      <c r="B669" s="127">
        <v>81.9275741577148</v>
      </c>
    </row>
    <row r="670">
      <c r="A670" s="126">
        <v>44855.0</v>
      </c>
      <c r="B670" s="127">
        <v>83.6455993652343</v>
      </c>
    </row>
    <row r="671">
      <c r="A671" s="126">
        <v>44858.0</v>
      </c>
      <c r="B671" s="127">
        <v>79.0673141479492</v>
      </c>
    </row>
    <row r="672">
      <c r="A672" s="126">
        <v>44859.0</v>
      </c>
      <c r="B672" s="127">
        <v>80.4360733032226</v>
      </c>
    </row>
    <row r="673">
      <c r="A673" s="126">
        <v>44860.0</v>
      </c>
      <c r="B673" s="127">
        <v>81.0779876708984</v>
      </c>
    </row>
    <row r="674">
      <c r="A674" s="126">
        <v>44861.0</v>
      </c>
      <c r="B674" s="127">
        <v>80.5021743774414</v>
      </c>
    </row>
    <row r="675">
      <c r="A675" s="126">
        <v>44862.0</v>
      </c>
      <c r="B675" s="127">
        <v>82.2201919555664</v>
      </c>
    </row>
    <row r="676">
      <c r="A676" s="126">
        <v>44865.0</v>
      </c>
      <c r="B676" s="127">
        <v>81.738784790039</v>
      </c>
    </row>
    <row r="677">
      <c r="A677" s="126">
        <v>44866.0</v>
      </c>
      <c r="B677" s="127">
        <v>82.2201919555664</v>
      </c>
    </row>
    <row r="678">
      <c r="A678" s="126">
        <v>44867.0</v>
      </c>
      <c r="B678" s="127">
        <v>79.8413848876953</v>
      </c>
    </row>
    <row r="679">
      <c r="A679" s="126">
        <v>44868.0</v>
      </c>
      <c r="B679" s="127">
        <v>79.9357833862304</v>
      </c>
    </row>
    <row r="680">
      <c r="A680" s="126">
        <v>44869.0</v>
      </c>
      <c r="B680" s="127">
        <v>86.7135238647461</v>
      </c>
    </row>
    <row r="681">
      <c r="A681" s="126">
        <v>44872.0</v>
      </c>
      <c r="B681" s="127">
        <v>85.3825149536132</v>
      </c>
    </row>
    <row r="682">
      <c r="A682" s="126">
        <v>44873.0</v>
      </c>
      <c r="B682" s="127">
        <v>87.5536499023437</v>
      </c>
    </row>
    <row r="683">
      <c r="A683" s="126">
        <v>44874.0</v>
      </c>
      <c r="B683" s="127">
        <v>86.9935073852539</v>
      </c>
    </row>
    <row r="684">
      <c r="A684" s="126">
        <v>44875.0</v>
      </c>
      <c r="B684" s="127">
        <v>91.3892364501953</v>
      </c>
    </row>
    <row r="685">
      <c r="A685" s="126">
        <v>44876.0</v>
      </c>
      <c r="B685" s="127">
        <v>92.4525604248046</v>
      </c>
    </row>
    <row r="686">
      <c r="A686" s="126">
        <v>44879.0</v>
      </c>
      <c r="B686" s="127">
        <v>92.4905319213867</v>
      </c>
    </row>
    <row r="687">
      <c r="A687" s="126">
        <v>44880.0</v>
      </c>
      <c r="B687" s="127">
        <v>92.8797912597656</v>
      </c>
    </row>
    <row r="688">
      <c r="A688" s="126">
        <v>44881.0</v>
      </c>
      <c r="B688" s="127">
        <v>92.1582412719726</v>
      </c>
    </row>
    <row r="689">
      <c r="A689" s="126">
        <v>44882.0</v>
      </c>
      <c r="B689" s="127">
        <v>92.0632934570312</v>
      </c>
    </row>
    <row r="690">
      <c r="A690" s="126">
        <v>44883.0</v>
      </c>
      <c r="B690" s="127">
        <v>92.9937133789062</v>
      </c>
    </row>
    <row r="691">
      <c r="A691" s="126">
        <v>44886.0</v>
      </c>
      <c r="B691" s="127">
        <v>93.3449935913086</v>
      </c>
    </row>
    <row r="692">
      <c r="A692" s="126">
        <v>44887.0</v>
      </c>
      <c r="B692" s="127">
        <v>93.4494247436523</v>
      </c>
    </row>
    <row r="693">
      <c r="A693" s="126">
        <v>44888.0</v>
      </c>
      <c r="B693" s="127">
        <v>94.4842758178711</v>
      </c>
    </row>
    <row r="694">
      <c r="A694" s="126">
        <v>44890.0</v>
      </c>
      <c r="B694" s="127">
        <v>94.5222549438476</v>
      </c>
    </row>
    <row r="695">
      <c r="A695" s="126">
        <v>44893.0</v>
      </c>
      <c r="B695" s="127">
        <v>93.6677932739257</v>
      </c>
    </row>
    <row r="696">
      <c r="A696" s="126">
        <v>44894.0</v>
      </c>
      <c r="B696" s="127">
        <v>93.6677932739257</v>
      </c>
    </row>
    <row r="697">
      <c r="A697" s="126">
        <v>44895.0</v>
      </c>
      <c r="B697" s="127">
        <v>97.0286636352539</v>
      </c>
    </row>
    <row r="698">
      <c r="A698" s="126">
        <v>44896.0</v>
      </c>
      <c r="B698" s="127">
        <v>98.1394729614257</v>
      </c>
    </row>
    <row r="699">
      <c r="A699" s="126">
        <v>44897.0</v>
      </c>
      <c r="B699" s="127">
        <v>99.7344589233398</v>
      </c>
    </row>
    <row r="700">
      <c r="A700" s="126">
        <v>44900.0</v>
      </c>
      <c r="B700" s="127">
        <v>98.3103561401367</v>
      </c>
    </row>
    <row r="701">
      <c r="A701" s="126">
        <v>44901.0</v>
      </c>
      <c r="B701" s="127">
        <v>96.9147415161132</v>
      </c>
    </row>
    <row r="702">
      <c r="A702" s="126">
        <v>44902.0</v>
      </c>
      <c r="B702" s="127">
        <v>96.7153701782226</v>
      </c>
    </row>
    <row r="703">
      <c r="A703" s="126">
        <v>44903.0</v>
      </c>
      <c r="B703" s="127">
        <v>98.4907531738281</v>
      </c>
    </row>
    <row r="704">
      <c r="A704" s="126">
        <v>44904.0</v>
      </c>
      <c r="B704" s="127">
        <v>96.639419555664</v>
      </c>
    </row>
    <row r="705">
      <c r="A705" s="126">
        <v>44907.0</v>
      </c>
      <c r="B705" s="127">
        <v>97.5033645629882</v>
      </c>
    </row>
    <row r="706">
      <c r="A706" s="126">
        <v>44908.0</v>
      </c>
      <c r="B706" s="127">
        <v>96.9432144165039</v>
      </c>
    </row>
    <row r="707">
      <c r="A707" s="126">
        <v>44909.0</v>
      </c>
      <c r="B707" s="127">
        <v>97.0191879272461</v>
      </c>
    </row>
    <row r="708">
      <c r="A708" s="126">
        <v>44910.0</v>
      </c>
      <c r="B708" s="127">
        <v>94.9304885864257</v>
      </c>
    </row>
    <row r="709">
      <c r="A709" s="126">
        <v>44911.0</v>
      </c>
      <c r="B709" s="127">
        <v>93.8292007446289</v>
      </c>
    </row>
    <row r="710">
      <c r="A710" s="126">
        <v>44914.0</v>
      </c>
      <c r="B710" s="127">
        <v>93.3260040283203</v>
      </c>
    </row>
    <row r="711">
      <c r="A711" s="126">
        <v>44915.0</v>
      </c>
      <c r="B711" s="127">
        <v>93.0411834716796</v>
      </c>
    </row>
    <row r="712">
      <c r="A712" s="126">
        <v>44916.0</v>
      </c>
      <c r="B712" s="127">
        <v>93.6772842407226</v>
      </c>
    </row>
    <row r="713">
      <c r="A713" s="126">
        <v>44917.0</v>
      </c>
      <c r="B713" s="127">
        <v>92.8133239746093</v>
      </c>
    </row>
    <row r="714">
      <c r="A714" s="126">
        <v>44918.0</v>
      </c>
      <c r="B714" s="127">
        <v>93.2975234985351</v>
      </c>
    </row>
    <row r="715">
      <c r="A715" s="126">
        <v>44922.0</v>
      </c>
      <c r="B715" s="127">
        <v>94.1804580688476</v>
      </c>
    </row>
    <row r="716">
      <c r="A716" s="126">
        <v>44923.0</v>
      </c>
      <c r="B716" s="127">
        <v>93.6108322143554</v>
      </c>
    </row>
    <row r="717">
      <c r="A717" s="126">
        <v>44924.0</v>
      </c>
      <c r="B717" s="127">
        <v>94.7216262817382</v>
      </c>
    </row>
    <row r="718">
      <c r="A718" s="126">
        <v>44925.0</v>
      </c>
      <c r="B718" s="127">
        <v>94.1804580688476</v>
      </c>
    </row>
    <row r="719">
      <c r="A719" s="126">
        <v>44929.0</v>
      </c>
      <c r="B719" s="127">
        <v>95.7280044555664</v>
      </c>
    </row>
    <row r="720">
      <c r="A720" s="126">
        <v>44930.0</v>
      </c>
      <c r="B720" s="127">
        <v>99.17431640625</v>
      </c>
    </row>
    <row r="721">
      <c r="A721" s="126">
        <v>44931.0</v>
      </c>
      <c r="B721" s="127">
        <v>99.1458282470703</v>
      </c>
    </row>
    <row r="722">
      <c r="A722" s="126">
        <v>44932.0</v>
      </c>
      <c r="B722" s="127">
        <v>101.291465759277</v>
      </c>
    </row>
    <row r="723">
      <c r="A723" s="126">
        <v>44935.0</v>
      </c>
      <c r="B723" s="127">
        <v>99.4401397705078</v>
      </c>
    </row>
    <row r="724">
      <c r="A724" s="126">
        <v>44936.0</v>
      </c>
      <c r="B724" s="127">
        <v>100.636390686035</v>
      </c>
    </row>
    <row r="725">
      <c r="A725" s="126">
        <v>44937.0</v>
      </c>
      <c r="B725" s="127">
        <v>100.921203613281</v>
      </c>
    </row>
    <row r="726">
      <c r="A726" s="126">
        <v>44938.0</v>
      </c>
      <c r="B726" s="127">
        <v>100.493980407714</v>
      </c>
    </row>
    <row r="727">
      <c r="A727" s="126">
        <v>44939.0</v>
      </c>
      <c r="B727" s="127">
        <v>101.804145812988</v>
      </c>
    </row>
    <row r="728">
      <c r="A728" s="126">
        <v>44943.0</v>
      </c>
      <c r="B728" s="127">
        <v>101.348449707031</v>
      </c>
    </row>
    <row r="729">
      <c r="A729" s="126">
        <v>44944.0</v>
      </c>
      <c r="B729" s="127">
        <v>99.6869964599609</v>
      </c>
    </row>
    <row r="730">
      <c r="A730" s="126">
        <v>44945.0</v>
      </c>
      <c r="B730" s="127">
        <v>98.9844360351562</v>
      </c>
    </row>
    <row r="731">
      <c r="A731" s="126">
        <v>44946.0</v>
      </c>
      <c r="B731" s="127">
        <v>99.7249755859375</v>
      </c>
    </row>
    <row r="732">
      <c r="A732" s="126">
        <v>44949.0</v>
      </c>
      <c r="B732" s="127">
        <v>100.835762023925</v>
      </c>
    </row>
    <row r="733">
      <c r="A733" s="126">
        <v>44950.0</v>
      </c>
      <c r="B733" s="127">
        <v>101.244003295898</v>
      </c>
    </row>
    <row r="734">
      <c r="A734" s="126">
        <v>44951.0</v>
      </c>
      <c r="B734" s="127">
        <v>101.56681060791</v>
      </c>
    </row>
    <row r="735">
      <c r="A735" s="126">
        <v>44952.0</v>
      </c>
      <c r="B735" s="127">
        <v>103.256736755371</v>
      </c>
    </row>
    <row r="736">
      <c r="A736" s="126">
        <v>44953.0</v>
      </c>
      <c r="B736" s="127">
        <v>103.503578186035</v>
      </c>
    </row>
    <row r="737">
      <c r="A737" s="126">
        <v>44956.0</v>
      </c>
      <c r="B737" s="127">
        <v>102.914947509765</v>
      </c>
    </row>
    <row r="738">
      <c r="A738" s="126">
        <v>44957.0</v>
      </c>
      <c r="B738" s="127">
        <v>103.617500305175</v>
      </c>
    </row>
    <row r="739">
      <c r="A739" s="126">
        <v>44958.0</v>
      </c>
      <c r="B739" s="127">
        <v>104.424499511718</v>
      </c>
    </row>
    <row r="740">
      <c r="A740" s="126">
        <v>44959.0</v>
      </c>
      <c r="B740" s="127">
        <v>103.626991271972</v>
      </c>
    </row>
    <row r="741">
      <c r="A741" s="126">
        <v>44960.0</v>
      </c>
      <c r="B741" s="127">
        <v>99.0224151611328</v>
      </c>
    </row>
    <row r="742">
      <c r="A742" s="126">
        <v>44963.0</v>
      </c>
      <c r="B742" s="127">
        <v>99.7059783935546</v>
      </c>
    </row>
    <row r="743">
      <c r="A743" s="126">
        <v>44964.0</v>
      </c>
      <c r="B743" s="127">
        <v>101.4243850708</v>
      </c>
    </row>
    <row r="744">
      <c r="A744" s="126">
        <v>44965.0</v>
      </c>
      <c r="B744" s="127">
        <v>100.921203613281</v>
      </c>
    </row>
    <row r="745">
      <c r="A745" s="126">
        <v>44966.0</v>
      </c>
      <c r="B745" s="127">
        <v>101.188369750976</v>
      </c>
    </row>
    <row r="746">
      <c r="A746" s="126">
        <v>44967.0</v>
      </c>
      <c r="B746" s="127">
        <v>102.180679321289</v>
      </c>
    </row>
    <row r="747">
      <c r="A747" s="126">
        <v>44970.0</v>
      </c>
      <c r="B747" s="127">
        <v>103.545135498046</v>
      </c>
    </row>
    <row r="748">
      <c r="A748" s="126">
        <v>44971.0</v>
      </c>
      <c r="B748" s="127">
        <v>103.029899597167</v>
      </c>
    </row>
    <row r="749">
      <c r="A749" s="126">
        <v>44972.0</v>
      </c>
      <c r="B749" s="127">
        <v>104.003143310546</v>
      </c>
    </row>
    <row r="750">
      <c r="A750" s="126">
        <v>44973.0</v>
      </c>
      <c r="B750" s="127">
        <v>102.610061645507</v>
      </c>
    </row>
    <row r="751">
      <c r="A751" s="126">
        <v>44974.0</v>
      </c>
      <c r="B751" s="127">
        <v>102.190231323242</v>
      </c>
    </row>
    <row r="752">
      <c r="A752" s="126">
        <v>44978.0</v>
      </c>
      <c r="B752" s="127">
        <v>99.9765853881836</v>
      </c>
    </row>
    <row r="753">
      <c r="A753" s="126">
        <v>44979.0</v>
      </c>
      <c r="B753" s="127">
        <v>99.967056274414</v>
      </c>
    </row>
    <row r="754">
      <c r="A754" s="126">
        <v>44980.0</v>
      </c>
      <c r="B754" s="127">
        <v>98.7648162841796</v>
      </c>
    </row>
    <row r="755">
      <c r="A755" s="126">
        <v>44981.0</v>
      </c>
      <c r="B755" s="127">
        <v>96.9423675537109</v>
      </c>
    </row>
    <row r="756">
      <c r="A756" s="126">
        <v>44984.0</v>
      </c>
      <c r="B756" s="127">
        <v>97.7438659667968</v>
      </c>
    </row>
    <row r="757">
      <c r="A757" s="126">
        <v>44985.0</v>
      </c>
      <c r="B757" s="127">
        <v>97.4098968505859</v>
      </c>
    </row>
    <row r="758">
      <c r="A758" s="126">
        <v>44986.0</v>
      </c>
      <c r="B758" s="127">
        <v>96.7801666259765</v>
      </c>
    </row>
    <row r="759">
      <c r="A759" s="126">
        <v>44987.0</v>
      </c>
      <c r="B759" s="127">
        <v>98.287727355957</v>
      </c>
    </row>
    <row r="760">
      <c r="A760" s="126">
        <v>44988.0</v>
      </c>
      <c r="B760" s="127">
        <v>99.7571487426757</v>
      </c>
    </row>
    <row r="761">
      <c r="A761" s="126">
        <v>44991.0</v>
      </c>
      <c r="B761" s="127">
        <v>100.176956176757</v>
      </c>
    </row>
    <row r="762">
      <c r="A762" s="126">
        <v>44992.0</v>
      </c>
      <c r="B762" s="127">
        <v>98.6026000976562</v>
      </c>
    </row>
    <row r="763">
      <c r="A763" s="126">
        <v>44993.0</v>
      </c>
      <c r="B763" s="127">
        <v>97.8011093139648</v>
      </c>
    </row>
    <row r="764">
      <c r="A764" s="126">
        <v>44994.0</v>
      </c>
      <c r="B764" s="127">
        <v>95.7019805908203</v>
      </c>
    </row>
    <row r="765">
      <c r="A765" s="126">
        <v>44995.0</v>
      </c>
      <c r="B765" s="127">
        <v>94.8241424560546</v>
      </c>
    </row>
    <row r="766">
      <c r="A766" s="126">
        <v>44998.0</v>
      </c>
      <c r="B766" s="127">
        <v>94.5378952026367</v>
      </c>
    </row>
    <row r="767">
      <c r="A767" s="126">
        <v>44999.0</v>
      </c>
      <c r="B767" s="127">
        <v>94.9004821777343</v>
      </c>
    </row>
    <row r="768">
      <c r="A768" s="126">
        <v>45000.0</v>
      </c>
      <c r="B768" s="127">
        <v>94.7859802246093</v>
      </c>
    </row>
    <row r="769">
      <c r="A769" s="126">
        <v>45001.0</v>
      </c>
      <c r="B769" s="127">
        <v>95.8260040283203</v>
      </c>
    </row>
    <row r="770">
      <c r="A770" s="126">
        <v>45002.0</v>
      </c>
      <c r="B770" s="127">
        <v>94.175308227539</v>
      </c>
    </row>
    <row r="771">
      <c r="A771" s="126">
        <v>45005.0</v>
      </c>
      <c r="B771" s="127">
        <v>95.2725982666015</v>
      </c>
    </row>
    <row r="772">
      <c r="A772" s="126">
        <v>45006.0</v>
      </c>
      <c r="B772" s="127">
        <v>95.9309692382812</v>
      </c>
    </row>
    <row r="773">
      <c r="A773" s="126">
        <v>45007.0</v>
      </c>
      <c r="B773" s="127">
        <v>94.576057434082</v>
      </c>
    </row>
    <row r="774">
      <c r="A774" s="126">
        <v>45008.0</v>
      </c>
      <c r="B774" s="127">
        <v>93.9081497192382</v>
      </c>
    </row>
    <row r="775">
      <c r="A775" s="126">
        <v>45009.0</v>
      </c>
      <c r="B775" s="127">
        <v>93.8318176269531</v>
      </c>
    </row>
    <row r="776">
      <c r="A776" s="126">
        <v>45012.0</v>
      </c>
      <c r="B776" s="127">
        <v>94.1371536254882</v>
      </c>
    </row>
    <row r="777">
      <c r="A777" s="126">
        <v>45013.0</v>
      </c>
      <c r="B777" s="127">
        <v>94.1943969726562</v>
      </c>
    </row>
    <row r="778">
      <c r="A778" s="126">
        <v>45014.0</v>
      </c>
      <c r="B778" s="127">
        <v>96.0072937011718</v>
      </c>
    </row>
    <row r="779">
      <c r="A779" s="126">
        <v>45015.0</v>
      </c>
      <c r="B779" s="127">
        <v>96.6752090454101</v>
      </c>
    </row>
    <row r="780">
      <c r="A780" s="126">
        <v>45016.0</v>
      </c>
      <c r="B780" s="127">
        <v>99.3563842773437</v>
      </c>
    </row>
    <row r="781">
      <c r="A781" s="126">
        <v>45019.0</v>
      </c>
      <c r="B781" s="127">
        <v>100.043388366699</v>
      </c>
    </row>
    <row r="782">
      <c r="A782" s="126">
        <v>45020.0</v>
      </c>
      <c r="B782" s="127">
        <v>99.2323532104492</v>
      </c>
    </row>
    <row r="783">
      <c r="A783" s="126">
        <v>45021.0</v>
      </c>
      <c r="B783" s="127">
        <v>100.091087341308</v>
      </c>
    </row>
    <row r="784">
      <c r="A784" s="126">
        <v>45022.0</v>
      </c>
      <c r="B784" s="127">
        <v>99.8811798095703</v>
      </c>
    </row>
    <row r="785">
      <c r="A785" s="126">
        <v>45026.0</v>
      </c>
      <c r="B785" s="127">
        <v>99.9384155273437</v>
      </c>
    </row>
    <row r="786">
      <c r="A786" s="126">
        <v>45027.0</v>
      </c>
      <c r="B786" s="127">
        <v>100.892578125</v>
      </c>
    </row>
    <row r="787">
      <c r="A787" s="126">
        <v>45028.0</v>
      </c>
      <c r="B787" s="127">
        <v>100.759002685546</v>
      </c>
    </row>
    <row r="788">
      <c r="A788" s="126">
        <v>45029.0</v>
      </c>
      <c r="B788" s="127">
        <v>102.085266113281</v>
      </c>
    </row>
    <row r="789">
      <c r="A789" s="126">
        <v>45030.0</v>
      </c>
      <c r="B789" s="127">
        <v>102.543258666992</v>
      </c>
    </row>
    <row r="790">
      <c r="A790" s="126">
        <v>45033.0</v>
      </c>
      <c r="B790" s="127">
        <v>103.344764709472</v>
      </c>
    </row>
    <row r="791">
      <c r="A791" s="126">
        <v>45034.0</v>
      </c>
      <c r="B791" s="127">
        <v>102.963104248046</v>
      </c>
    </row>
    <row r="792">
      <c r="A792" s="126">
        <v>45035.0</v>
      </c>
      <c r="B792" s="127">
        <v>102.247489929199</v>
      </c>
    </row>
    <row r="793">
      <c r="A793" s="126">
        <v>45036.0</v>
      </c>
      <c r="B793" s="127">
        <v>102.142524719238</v>
      </c>
    </row>
    <row r="794">
      <c r="A794" s="126">
        <v>45037.0</v>
      </c>
      <c r="B794" s="127">
        <v>103.230270385742</v>
      </c>
    </row>
    <row r="795">
      <c r="A795" s="126">
        <v>45040.0</v>
      </c>
      <c r="B795" s="127">
        <v>104.279846191406</v>
      </c>
    </row>
    <row r="796">
      <c r="A796" s="126">
        <v>45041.0</v>
      </c>
      <c r="B796" s="127">
        <v>104.327537536621</v>
      </c>
    </row>
    <row r="797">
      <c r="A797" s="126">
        <v>45042.0</v>
      </c>
      <c r="B797" s="127">
        <v>106.359909057617</v>
      </c>
    </row>
    <row r="798">
      <c r="A798" s="126">
        <v>45043.0</v>
      </c>
      <c r="B798" s="127">
        <v>107.581214904785</v>
      </c>
    </row>
    <row r="799">
      <c r="A799" s="126">
        <v>45044.0</v>
      </c>
      <c r="B799" s="127">
        <v>109.050628662109</v>
      </c>
    </row>
    <row r="800">
      <c r="A800" s="126">
        <v>45047.0</v>
      </c>
      <c r="B800" s="127">
        <v>109.308242797851</v>
      </c>
    </row>
    <row r="801">
      <c r="A801" s="126">
        <v>45048.0</v>
      </c>
      <c r="B801" s="127">
        <v>109.212837219238</v>
      </c>
    </row>
    <row r="802">
      <c r="A802" s="126">
        <v>45049.0</v>
      </c>
      <c r="B802" s="127">
        <v>99.1941833496093</v>
      </c>
    </row>
    <row r="803">
      <c r="A803" s="126">
        <v>45050.0</v>
      </c>
      <c r="B803" s="127">
        <v>99.9193344116211</v>
      </c>
    </row>
    <row r="804">
      <c r="A804" s="126">
        <v>45051.0</v>
      </c>
      <c r="B804" s="127">
        <v>102.295188903808</v>
      </c>
    </row>
    <row r="805">
      <c r="A805" s="126">
        <v>45054.0</v>
      </c>
      <c r="B805" s="127">
        <v>102.257019042968</v>
      </c>
    </row>
    <row r="806">
      <c r="A806" s="126">
        <v>45055.0</v>
      </c>
      <c r="B806" s="127">
        <v>101.818122863769</v>
      </c>
    </row>
    <row r="807">
      <c r="A807" s="126">
        <v>45056.0</v>
      </c>
      <c r="B807" s="127">
        <v>102.066192626953</v>
      </c>
    </row>
    <row r="808">
      <c r="A808" s="126">
        <v>45057.0</v>
      </c>
      <c r="B808" s="127">
        <v>101.28946685791</v>
      </c>
    </row>
    <row r="809">
      <c r="A809" s="126">
        <v>45058.0</v>
      </c>
      <c r="B809" s="127">
        <v>101.759338378906</v>
      </c>
    </row>
    <row r="810">
      <c r="A810" s="126">
        <v>45061.0</v>
      </c>
      <c r="B810" s="127">
        <v>102.257972717285</v>
      </c>
    </row>
    <row r="811">
      <c r="A811" s="126">
        <v>45062.0</v>
      </c>
      <c r="B811" s="127">
        <v>100.953872680664</v>
      </c>
    </row>
    <row r="812">
      <c r="A812" s="126">
        <v>45063.0</v>
      </c>
      <c r="B812" s="127">
        <v>101.347007751464</v>
      </c>
    </row>
    <row r="813">
      <c r="A813" s="126">
        <v>45064.0</v>
      </c>
      <c r="B813" s="127">
        <v>102.689476013183</v>
      </c>
    </row>
    <row r="814">
      <c r="A814" s="126">
        <v>45065.0</v>
      </c>
      <c r="B814" s="127">
        <v>101.174407958984</v>
      </c>
    </row>
    <row r="815">
      <c r="A815" s="126">
        <v>45068.0</v>
      </c>
      <c r="B815" s="127">
        <v>98.6716537475586</v>
      </c>
    </row>
    <row r="816">
      <c r="A816" s="126">
        <v>45069.0</v>
      </c>
      <c r="B816" s="127">
        <v>96.2168426513671</v>
      </c>
    </row>
    <row r="817">
      <c r="A817" s="126">
        <v>45070.0</v>
      </c>
      <c r="B817" s="127">
        <v>95.516845703125</v>
      </c>
    </row>
    <row r="818">
      <c r="A818" s="126">
        <v>45071.0</v>
      </c>
      <c r="B818" s="127">
        <v>94.3949203491211</v>
      </c>
    </row>
    <row r="819">
      <c r="A819" s="126">
        <v>45072.0</v>
      </c>
      <c r="B819" s="127">
        <v>94.4812393188476</v>
      </c>
    </row>
    <row r="820">
      <c r="A820" s="126">
        <v>45076.0</v>
      </c>
      <c r="B820" s="127">
        <v>93.733283996582</v>
      </c>
    </row>
    <row r="821">
      <c r="A821" s="126">
        <v>45077.0</v>
      </c>
      <c r="B821" s="127">
        <v>93.6277999877929</v>
      </c>
    </row>
    <row r="822">
      <c r="A822" s="126">
        <v>45078.0</v>
      </c>
      <c r="B822" s="127">
        <v>93.5127258300781</v>
      </c>
    </row>
    <row r="823">
      <c r="A823" s="126">
        <v>45079.0</v>
      </c>
      <c r="B823" s="127">
        <v>95.4113693237304</v>
      </c>
    </row>
    <row r="824">
      <c r="A824" s="126">
        <v>45082.0</v>
      </c>
      <c r="B824" s="127">
        <v>95.8236999511718</v>
      </c>
    </row>
    <row r="825">
      <c r="A825" s="126">
        <v>45083.0</v>
      </c>
      <c r="B825" s="127">
        <v>94.1839752197265</v>
      </c>
    </row>
    <row r="826">
      <c r="A826" s="126">
        <v>45084.0</v>
      </c>
      <c r="B826" s="127">
        <v>93.8962936401367</v>
      </c>
    </row>
    <row r="827">
      <c r="A827" s="126">
        <v>45085.0</v>
      </c>
      <c r="B827" s="127">
        <v>95.0757522583007</v>
      </c>
    </row>
    <row r="828">
      <c r="A828" s="126">
        <v>45086.0</v>
      </c>
      <c r="B828" s="127">
        <v>93.9346542358398</v>
      </c>
    </row>
    <row r="829">
      <c r="A829" s="126">
        <v>45089.0</v>
      </c>
      <c r="B829" s="127">
        <v>94.4141159057617</v>
      </c>
    </row>
    <row r="830">
      <c r="A830" s="126">
        <v>45090.0</v>
      </c>
      <c r="B830" s="127">
        <v>95.1812362670898</v>
      </c>
    </row>
    <row r="831">
      <c r="A831" s="126">
        <v>45091.0</v>
      </c>
      <c r="B831" s="127">
        <v>96.5237121582031</v>
      </c>
    </row>
    <row r="832">
      <c r="A832" s="126">
        <v>45092.0</v>
      </c>
      <c r="B832" s="127">
        <v>97.2141189575195</v>
      </c>
    </row>
    <row r="833">
      <c r="A833" s="126">
        <v>45093.0</v>
      </c>
      <c r="B833" s="127">
        <v>97.6839904785156</v>
      </c>
    </row>
    <row r="834">
      <c r="A834" s="126">
        <v>45097.0</v>
      </c>
      <c r="B834" s="127">
        <v>97.108642578125</v>
      </c>
    </row>
    <row r="835">
      <c r="A835" s="126">
        <v>45098.0</v>
      </c>
      <c r="B835" s="127">
        <v>97.6839904785156</v>
      </c>
    </row>
    <row r="836">
      <c r="A836" s="126">
        <v>45099.0</v>
      </c>
      <c r="B836" s="127">
        <v>96.7058944702148</v>
      </c>
    </row>
    <row r="837">
      <c r="A837" s="126">
        <v>45100.0</v>
      </c>
      <c r="B837" s="127">
        <v>94.2990341186523</v>
      </c>
    </row>
    <row r="838">
      <c r="A838" s="126">
        <v>45103.0</v>
      </c>
      <c r="B838" s="127">
        <v>94.1935653686523</v>
      </c>
    </row>
    <row r="839">
      <c r="A839" s="126">
        <v>45104.0</v>
      </c>
      <c r="B839" s="127">
        <v>94.6634216308593</v>
      </c>
    </row>
    <row r="840">
      <c r="A840" s="126">
        <v>45105.0</v>
      </c>
      <c r="B840" s="127">
        <v>94.5579299926757</v>
      </c>
    </row>
    <row r="841">
      <c r="A841" s="126">
        <v>45106.0</v>
      </c>
      <c r="B841" s="127">
        <v>94.6250610351562</v>
      </c>
    </row>
    <row r="842">
      <c r="A842" s="126">
        <v>45107.0</v>
      </c>
      <c r="B842" s="127">
        <v>94.9894409179687</v>
      </c>
    </row>
    <row r="843">
      <c r="A843" s="126">
        <v>45110.0</v>
      </c>
      <c r="B843" s="127">
        <v>95.0757522583007</v>
      </c>
    </row>
    <row r="844">
      <c r="A844" s="126">
        <v>45112.0</v>
      </c>
      <c r="B844" s="127">
        <v>94.4141159057617</v>
      </c>
    </row>
    <row r="845">
      <c r="A845" s="126">
        <v>45113.0</v>
      </c>
      <c r="B845" s="127">
        <v>92.2469711303711</v>
      </c>
    </row>
    <row r="846">
      <c r="A846" s="126">
        <v>45114.0</v>
      </c>
      <c r="B846" s="127">
        <v>92.1031341552734</v>
      </c>
    </row>
    <row r="847">
      <c r="A847" s="126">
        <v>45117.0</v>
      </c>
      <c r="B847" s="127">
        <v>95.0565719604492</v>
      </c>
    </row>
    <row r="848">
      <c r="A848" s="126">
        <v>45118.0</v>
      </c>
      <c r="B848" s="127">
        <v>95.9771194458007</v>
      </c>
    </row>
    <row r="849">
      <c r="A849" s="126">
        <v>45119.0</v>
      </c>
      <c r="B849" s="127">
        <v>96.9839782714843</v>
      </c>
    </row>
    <row r="850">
      <c r="A850" s="126">
        <v>45120.0</v>
      </c>
      <c r="B850" s="127">
        <v>97.4250717163086</v>
      </c>
    </row>
    <row r="851">
      <c r="A851" s="126">
        <v>45121.0</v>
      </c>
      <c r="B851" s="127">
        <v>97.4346618652343</v>
      </c>
    </row>
    <row r="852">
      <c r="A852" s="126">
        <v>45124.0</v>
      </c>
      <c r="B852" s="127">
        <v>96.7826156616211</v>
      </c>
    </row>
    <row r="853">
      <c r="A853" s="126">
        <v>45125.0</v>
      </c>
      <c r="B853" s="127">
        <v>96.6195907592773</v>
      </c>
    </row>
    <row r="854">
      <c r="A854" s="126">
        <v>45126.0</v>
      </c>
      <c r="B854" s="127">
        <v>97.6456298828125</v>
      </c>
    </row>
    <row r="855">
      <c r="A855" s="126">
        <v>45127.0</v>
      </c>
      <c r="B855" s="127">
        <v>96.7346572875976</v>
      </c>
    </row>
    <row r="856">
      <c r="A856" s="126">
        <v>45128.0</v>
      </c>
      <c r="B856" s="127">
        <v>98.5949554443359</v>
      </c>
    </row>
    <row r="857">
      <c r="A857" s="126">
        <v>45131.0</v>
      </c>
      <c r="B857" s="127">
        <v>98.5565872192382</v>
      </c>
    </row>
    <row r="858">
      <c r="A858" s="126">
        <v>45132.0</v>
      </c>
      <c r="B858" s="127">
        <v>98.6908264160156</v>
      </c>
    </row>
    <row r="859">
      <c r="A859" s="126">
        <v>45133.0</v>
      </c>
      <c r="B859" s="127">
        <v>97.5497436523437</v>
      </c>
    </row>
    <row r="860">
      <c r="A860" s="126">
        <v>45134.0</v>
      </c>
      <c r="B860" s="127">
        <v>96.6387786865234</v>
      </c>
    </row>
    <row r="861">
      <c r="A861" s="126">
        <v>45135.0</v>
      </c>
      <c r="B861" s="127">
        <v>97.0894470214843</v>
      </c>
    </row>
    <row r="862">
      <c r="A862" s="126">
        <v>45138.0</v>
      </c>
      <c r="B862" s="127">
        <v>97.3963012695312</v>
      </c>
    </row>
    <row r="863">
      <c r="A863" s="126">
        <v>45139.0</v>
      </c>
      <c r="B863" s="127">
        <v>97.0990600585937</v>
      </c>
    </row>
    <row r="864">
      <c r="A864" s="126">
        <v>45140.0</v>
      </c>
      <c r="B864" s="127">
        <v>97.9332962036132</v>
      </c>
    </row>
    <row r="865">
      <c r="A865" s="126">
        <v>45141.0</v>
      </c>
      <c r="B865" s="127">
        <v>98.1250839233398</v>
      </c>
    </row>
    <row r="866">
      <c r="A866" s="126">
        <v>45142.0</v>
      </c>
      <c r="B866" s="127">
        <v>96.5428771972656</v>
      </c>
    </row>
    <row r="867">
      <c r="A867" s="126">
        <v>45145.0</v>
      </c>
      <c r="B867" s="127">
        <v>97.5593185424804</v>
      </c>
    </row>
    <row r="868">
      <c r="A868" s="126">
        <v>45146.0</v>
      </c>
      <c r="B868" s="127">
        <v>96.5620574951171</v>
      </c>
    </row>
    <row r="869">
      <c r="A869" s="126">
        <v>45147.0</v>
      </c>
      <c r="B869" s="127">
        <v>95.8141174316406</v>
      </c>
    </row>
    <row r="870">
      <c r="A870" s="126">
        <v>45148.0</v>
      </c>
      <c r="B870" s="127">
        <v>98.00244140625</v>
      </c>
    </row>
    <row r="871">
      <c r="A871" s="126">
        <v>45149.0</v>
      </c>
      <c r="B871" s="127">
        <v>97.3565444946289</v>
      </c>
    </row>
    <row r="872">
      <c r="A872" s="126">
        <v>45152.0</v>
      </c>
      <c r="B872" s="127">
        <v>97.3758163452148</v>
      </c>
    </row>
    <row r="873">
      <c r="A873" s="126">
        <v>45153.0</v>
      </c>
      <c r="B873" s="127">
        <v>96.4407272338867</v>
      </c>
    </row>
    <row r="874">
      <c r="A874" s="126">
        <v>45154.0</v>
      </c>
      <c r="B874" s="127">
        <v>95.4188690185546</v>
      </c>
    </row>
    <row r="875">
      <c r="A875" s="126">
        <v>45155.0</v>
      </c>
      <c r="B875" s="127">
        <v>93.0955734252929</v>
      </c>
    </row>
    <row r="876">
      <c r="A876" s="126">
        <v>45156.0</v>
      </c>
      <c r="B876" s="127">
        <v>93.7318267822265</v>
      </c>
    </row>
    <row r="877">
      <c r="A877" s="126">
        <v>45159.0</v>
      </c>
      <c r="B877" s="127">
        <v>92.9895095825195</v>
      </c>
    </row>
    <row r="878">
      <c r="A878" s="126">
        <v>45160.0</v>
      </c>
      <c r="B878" s="127">
        <v>92.6135635375976</v>
      </c>
    </row>
    <row r="879">
      <c r="A879" s="126">
        <v>45161.0</v>
      </c>
      <c r="B879" s="127">
        <v>91.7555694580078</v>
      </c>
    </row>
    <row r="880">
      <c r="A880" s="126">
        <v>45162.0</v>
      </c>
      <c r="B880" s="127">
        <v>91.4181671142578</v>
      </c>
    </row>
    <row r="881">
      <c r="A881" s="126">
        <v>45163.0</v>
      </c>
      <c r="B881" s="127">
        <v>92.0447845458984</v>
      </c>
    </row>
    <row r="882">
      <c r="A882" s="126">
        <v>45166.0</v>
      </c>
      <c r="B882" s="127">
        <v>93.5486526489257</v>
      </c>
    </row>
    <row r="883">
      <c r="A883" s="126">
        <v>45167.0</v>
      </c>
      <c r="B883" s="127">
        <v>95.5827407836914</v>
      </c>
    </row>
    <row r="884">
      <c r="A884" s="126">
        <v>45168.0</v>
      </c>
      <c r="B884" s="127">
        <v>95.6695022583007</v>
      </c>
    </row>
    <row r="885">
      <c r="A885" s="126">
        <v>45169.0</v>
      </c>
      <c r="B885" s="127">
        <v>93.9342727661132</v>
      </c>
    </row>
    <row r="886">
      <c r="A886" s="126">
        <v>45170.0</v>
      </c>
      <c r="B886" s="127">
        <v>94.4741287231445</v>
      </c>
    </row>
    <row r="887">
      <c r="A887" s="126">
        <v>45174.0</v>
      </c>
      <c r="B887" s="127">
        <v>93.355842590332</v>
      </c>
    </row>
    <row r="888">
      <c r="A888" s="126">
        <v>45175.0</v>
      </c>
      <c r="B888" s="127">
        <v>92.4978713989257</v>
      </c>
    </row>
    <row r="889">
      <c r="A889" s="126">
        <v>45176.0</v>
      </c>
      <c r="B889" s="127">
        <v>91.6784591674804</v>
      </c>
    </row>
    <row r="890">
      <c r="A890" s="126">
        <v>45177.0</v>
      </c>
      <c r="B890" s="127">
        <v>91.8519821166992</v>
      </c>
    </row>
    <row r="891">
      <c r="A891" s="126">
        <v>45180.0</v>
      </c>
      <c r="B891" s="127">
        <v>92.2279510498046</v>
      </c>
    </row>
    <row r="892">
      <c r="A892" s="126">
        <v>45181.0</v>
      </c>
      <c r="B892" s="127">
        <v>92.7774429321289</v>
      </c>
    </row>
    <row r="893">
      <c r="A893" s="126">
        <v>45182.0</v>
      </c>
      <c r="B893" s="127">
        <v>93.4426193237304</v>
      </c>
    </row>
    <row r="894">
      <c r="A894" s="126">
        <v>45183.0</v>
      </c>
      <c r="B894" s="127">
        <v>93.6643447875976</v>
      </c>
    </row>
    <row r="895">
      <c r="A895" s="126">
        <v>45184.0</v>
      </c>
      <c r="B895" s="127">
        <v>92.7677993774414</v>
      </c>
    </row>
    <row r="896">
      <c r="A896" s="126">
        <v>45187.0</v>
      </c>
      <c r="B896" s="127">
        <v>93.2787399291992</v>
      </c>
    </row>
    <row r="897">
      <c r="A897" s="126">
        <v>45188.0</v>
      </c>
      <c r="B897" s="127">
        <v>91.8616256713867</v>
      </c>
    </row>
    <row r="898">
      <c r="A898" s="126">
        <v>45189.0</v>
      </c>
      <c r="B898" s="127">
        <v>91.7363128662109</v>
      </c>
    </row>
    <row r="899">
      <c r="A899" s="126">
        <v>45190.0</v>
      </c>
      <c r="B899" s="127">
        <v>89.7504196166992</v>
      </c>
    </row>
    <row r="900">
      <c r="A900" s="126">
        <v>45191.0</v>
      </c>
      <c r="B900" s="127">
        <v>90.3095550537109</v>
      </c>
    </row>
    <row r="901">
      <c r="A901" s="126">
        <v>45194.0</v>
      </c>
      <c r="B901" s="127">
        <v>89.4033584594726</v>
      </c>
    </row>
    <row r="902">
      <c r="A902" s="126">
        <v>45195.0</v>
      </c>
      <c r="B902" s="127">
        <v>88.6899871826171</v>
      </c>
    </row>
    <row r="903">
      <c r="A903" s="126">
        <v>45196.0</v>
      </c>
      <c r="B903" s="127">
        <v>87.8898544311523</v>
      </c>
    </row>
    <row r="904">
      <c r="A904" s="126">
        <v>45197.0</v>
      </c>
      <c r="B904" s="127">
        <v>87.8030853271484</v>
      </c>
    </row>
    <row r="905">
      <c r="A905" s="126">
        <v>45198.0</v>
      </c>
      <c r="B905" s="127">
        <v>87.9862442016601</v>
      </c>
    </row>
    <row r="906">
      <c r="A906" s="126">
        <v>45201.0</v>
      </c>
      <c r="B906" s="127">
        <v>87.8512802124023</v>
      </c>
    </row>
    <row r="907">
      <c r="A907" s="126">
        <v>45202.0</v>
      </c>
      <c r="B907" s="127">
        <v>86.2606506347656</v>
      </c>
    </row>
    <row r="908">
      <c r="A908" s="126">
        <v>45203.0</v>
      </c>
      <c r="B908" s="127">
        <v>87.8705673217773</v>
      </c>
    </row>
    <row r="909">
      <c r="A909" s="126">
        <v>45204.0</v>
      </c>
      <c r="B909" s="127">
        <v>89.0466766357421</v>
      </c>
    </row>
    <row r="910">
      <c r="A910" s="126">
        <v>45205.0</v>
      </c>
      <c r="B910" s="127">
        <v>89.509407043457</v>
      </c>
    </row>
    <row r="911">
      <c r="A911" s="126">
        <v>45208.0</v>
      </c>
      <c r="B911" s="127">
        <v>89.3455200195312</v>
      </c>
    </row>
    <row r="912">
      <c r="A912" s="126">
        <v>45209.0</v>
      </c>
      <c r="B912" s="127">
        <v>89.8275299072265</v>
      </c>
    </row>
    <row r="913">
      <c r="A913" s="126">
        <v>45210.0</v>
      </c>
      <c r="B913" s="127">
        <v>88.6417846679687</v>
      </c>
    </row>
    <row r="914">
      <c r="A914" s="126">
        <v>45211.0</v>
      </c>
      <c r="B914" s="127">
        <v>88.130859375</v>
      </c>
    </row>
    <row r="915">
      <c r="A915" s="126">
        <v>45212.0</v>
      </c>
      <c r="B915" s="127">
        <v>88.1887054443359</v>
      </c>
    </row>
    <row r="916">
      <c r="A916" s="126">
        <v>45215.0</v>
      </c>
      <c r="B916" s="127">
        <v>90.2806243896484</v>
      </c>
    </row>
    <row r="917">
      <c r="A917" s="126">
        <v>45216.0</v>
      </c>
      <c r="B917" s="127">
        <v>90.7915649414062</v>
      </c>
    </row>
    <row r="918">
      <c r="A918" s="126">
        <v>45217.0</v>
      </c>
      <c r="B918" s="127">
        <v>90.3770217895507</v>
      </c>
    </row>
    <row r="919">
      <c r="A919" s="126">
        <v>45218.0</v>
      </c>
      <c r="B919" s="127">
        <v>91.0229187011718</v>
      </c>
    </row>
    <row r="920">
      <c r="A920" s="126">
        <v>45219.0</v>
      </c>
      <c r="B920" s="127">
        <v>90.8012084960937</v>
      </c>
    </row>
    <row r="921">
      <c r="A921" s="126">
        <v>45222.0</v>
      </c>
      <c r="B921" s="127">
        <v>90.8108291625976</v>
      </c>
    </row>
    <row r="922">
      <c r="A922" s="126">
        <v>45223.0</v>
      </c>
      <c r="B922" s="127">
        <v>91.2157363891601</v>
      </c>
    </row>
    <row r="923">
      <c r="A923" s="126">
        <v>45224.0</v>
      </c>
      <c r="B923" s="127">
        <v>90.6180343627929</v>
      </c>
    </row>
    <row r="924">
      <c r="A924" s="126">
        <v>45225.0</v>
      </c>
      <c r="B924" s="127">
        <v>89.3358764648437</v>
      </c>
    </row>
    <row r="925">
      <c r="A925" s="126">
        <v>45226.0</v>
      </c>
      <c r="B925" s="127">
        <v>88.7092742919921</v>
      </c>
    </row>
    <row r="926">
      <c r="A926" s="126">
        <v>45229.0</v>
      </c>
      <c r="B926" s="127">
        <v>89.7986145019531</v>
      </c>
    </row>
    <row r="927">
      <c r="A927" s="126">
        <v>45230.0</v>
      </c>
      <c r="B927" s="127">
        <v>88.9213409423828</v>
      </c>
    </row>
    <row r="928">
      <c r="A928" s="126">
        <v>45231.0</v>
      </c>
      <c r="B928" s="127">
        <v>88.0633773803711</v>
      </c>
    </row>
    <row r="929">
      <c r="A929" s="126">
        <v>45232.0</v>
      </c>
      <c r="B929" s="127">
        <v>96.4118041992187</v>
      </c>
    </row>
    <row r="930">
      <c r="A930" s="126">
        <v>45233.0</v>
      </c>
      <c r="B930" s="127">
        <v>98.9568176269531</v>
      </c>
    </row>
    <row r="931">
      <c r="A931" s="126">
        <v>45236.0</v>
      </c>
      <c r="B931" s="127">
        <v>100.287155151367</v>
      </c>
    </row>
    <row r="932">
      <c r="A932" s="126">
        <v>45237.0</v>
      </c>
      <c r="B932" s="127">
        <v>99.9497680664062</v>
      </c>
    </row>
    <row r="933">
      <c r="A933" s="126">
        <v>45238.0</v>
      </c>
      <c r="B933" s="127">
        <v>100.547454833984</v>
      </c>
    </row>
    <row r="934">
      <c r="A934" s="126">
        <v>45239.0</v>
      </c>
      <c r="B934" s="127">
        <v>99.0934906005859</v>
      </c>
    </row>
    <row r="935">
      <c r="A935" s="126">
        <v>45240.0</v>
      </c>
      <c r="B935" s="127">
        <v>101.12905883789</v>
      </c>
    </row>
    <row r="936">
      <c r="A936" s="126">
        <v>45243.0</v>
      </c>
      <c r="B936" s="127">
        <v>100.334205627441</v>
      </c>
    </row>
    <row r="937">
      <c r="A937" s="126">
        <v>45244.0</v>
      </c>
      <c r="B937" s="127">
        <v>102.360084533691</v>
      </c>
    </row>
    <row r="938">
      <c r="A938" s="126">
        <v>45245.0</v>
      </c>
      <c r="B938" s="127">
        <v>102.776893615722</v>
      </c>
    </row>
    <row r="939">
      <c r="A939" s="126">
        <v>45246.0</v>
      </c>
      <c r="B939" s="127">
        <v>103.920684814453</v>
      </c>
    </row>
    <row r="940">
      <c r="A940" s="126">
        <v>45247.0</v>
      </c>
      <c r="B940" s="127">
        <v>102.331001281738</v>
      </c>
    </row>
    <row r="941">
      <c r="A941" s="126">
        <v>45250.0</v>
      </c>
      <c r="B941" s="127">
        <v>101.099960327148</v>
      </c>
    </row>
    <row r="942">
      <c r="A942" s="126">
        <v>45251.0</v>
      </c>
      <c r="B942" s="127">
        <v>100.508689880371</v>
      </c>
    </row>
    <row r="943">
      <c r="A943" s="126">
        <v>45252.0</v>
      </c>
      <c r="B943" s="127">
        <v>100.266357421875</v>
      </c>
    </row>
    <row r="944">
      <c r="A944" s="126">
        <v>45254.0</v>
      </c>
      <c r="B944" s="127">
        <v>99.6266021728515</v>
      </c>
    </row>
    <row r="945">
      <c r="A945" s="126">
        <v>45257.0</v>
      </c>
      <c r="B945" s="127">
        <v>99.2194900512695</v>
      </c>
    </row>
    <row r="946">
      <c r="A946" s="126">
        <v>45258.0</v>
      </c>
      <c r="B946" s="127">
        <v>98.0756912231445</v>
      </c>
    </row>
    <row r="947">
      <c r="A947" s="126">
        <v>45259.0</v>
      </c>
      <c r="B947" s="127">
        <v>96.786506652832</v>
      </c>
    </row>
    <row r="948">
      <c r="A948" s="126">
        <v>45260.0</v>
      </c>
      <c r="B948" s="127">
        <v>96.2533721923828</v>
      </c>
    </row>
    <row r="949">
      <c r="A949" s="126">
        <v>45261.0</v>
      </c>
      <c r="B949" s="127">
        <v>96.1564407348632</v>
      </c>
    </row>
    <row r="950">
      <c r="A950" s="126">
        <v>45264.0</v>
      </c>
      <c r="B950" s="127">
        <v>94.6055297851562</v>
      </c>
    </row>
    <row r="951">
      <c r="A951" s="126">
        <v>45265.0</v>
      </c>
      <c r="B951" s="127">
        <v>92.6087341308593</v>
      </c>
    </row>
    <row r="952">
      <c r="A952" s="126">
        <v>45266.0</v>
      </c>
      <c r="B952" s="127">
        <v>94.0433197021484</v>
      </c>
    </row>
    <row r="953">
      <c r="A953" s="126">
        <v>45267.0</v>
      </c>
      <c r="B953" s="127">
        <v>93.4811172485351</v>
      </c>
    </row>
    <row r="954">
      <c r="A954" s="126">
        <v>45268.0</v>
      </c>
      <c r="B954" s="127">
        <v>93.6459045410156</v>
      </c>
    </row>
    <row r="955">
      <c r="A955" s="126">
        <v>45271.0</v>
      </c>
      <c r="B955" s="127">
        <v>95.1095733642578</v>
      </c>
    </row>
    <row r="956">
      <c r="A956" s="126">
        <v>45272.0</v>
      </c>
      <c r="B956" s="127">
        <v>95.1386642456054</v>
      </c>
    </row>
    <row r="957">
      <c r="A957" s="126">
        <v>45273.0</v>
      </c>
      <c r="B957" s="127">
        <v>95.0998840332031</v>
      </c>
    </row>
    <row r="958">
      <c r="A958" s="126">
        <v>45274.0</v>
      </c>
      <c r="B958" s="127">
        <v>94.8381652832031</v>
      </c>
    </row>
    <row r="959">
      <c r="A959" s="126">
        <v>45275.0</v>
      </c>
      <c r="B959" s="127">
        <v>93.7816085815429</v>
      </c>
    </row>
    <row r="960">
      <c r="A960" s="126">
        <v>45278.0</v>
      </c>
      <c r="B960" s="127">
        <v>93.5974426269531</v>
      </c>
    </row>
    <row r="961">
      <c r="A961" s="126">
        <v>45279.0</v>
      </c>
      <c r="B961" s="127">
        <v>94.7218551635742</v>
      </c>
    </row>
    <row r="962">
      <c r="A962" s="126">
        <v>45280.0</v>
      </c>
      <c r="B962" s="127">
        <v>91.8041915893554</v>
      </c>
    </row>
    <row r="963">
      <c r="A963" s="126">
        <v>45281.0</v>
      </c>
      <c r="B963" s="127">
        <v>92.4051818847656</v>
      </c>
    </row>
    <row r="964">
      <c r="A964" s="126">
        <v>45282.0</v>
      </c>
      <c r="B964" s="127">
        <v>92.3567123413086</v>
      </c>
    </row>
    <row r="965">
      <c r="A965" s="126">
        <v>45286.0</v>
      </c>
      <c r="B965" s="127">
        <v>92.7347412109375</v>
      </c>
    </row>
    <row r="966">
      <c r="A966" s="126">
        <v>45287.0</v>
      </c>
      <c r="B966" s="127">
        <v>92.3664093017578</v>
      </c>
    </row>
    <row r="967">
      <c r="A967" s="126">
        <v>45288.0</v>
      </c>
      <c r="B967" s="127">
        <v>92.9867706298828</v>
      </c>
    </row>
    <row r="968">
      <c r="A968" s="126">
        <v>45289.0</v>
      </c>
      <c r="B968" s="127">
        <v>93.0643157958984</v>
      </c>
    </row>
    <row r="969">
      <c r="A969" s="126">
        <v>45293.0</v>
      </c>
      <c r="B969" s="127">
        <v>90.7961044311523</v>
      </c>
    </row>
    <row r="970">
      <c r="A970" s="126">
        <v>45294.0</v>
      </c>
      <c r="B970" s="127">
        <v>90.3696060180664</v>
      </c>
    </row>
    <row r="971">
      <c r="A971" s="126">
        <v>45295.0</v>
      </c>
      <c r="B971" s="127">
        <v>90.6797943115234</v>
      </c>
    </row>
    <row r="972">
      <c r="A972" s="126">
        <v>45296.0</v>
      </c>
      <c r="B972" s="127">
        <v>90.136962890625</v>
      </c>
    </row>
    <row r="973">
      <c r="A973" s="126">
        <v>45299.0</v>
      </c>
      <c r="B973" s="127">
        <v>91.3001556396484</v>
      </c>
    </row>
    <row r="974">
      <c r="A974" s="126">
        <v>45300.0</v>
      </c>
      <c r="B974" s="127">
        <v>90.233901977539</v>
      </c>
    </row>
    <row r="975">
      <c r="A975" s="126">
        <v>45301.0</v>
      </c>
      <c r="B975" s="127">
        <v>90.6313323974609</v>
      </c>
    </row>
    <row r="976">
      <c r="A976" s="126">
        <v>45302.0</v>
      </c>
      <c r="B976" s="127">
        <v>90.0885009765625</v>
      </c>
    </row>
    <row r="977">
      <c r="A977" s="126">
        <v>45303.0</v>
      </c>
      <c r="B977" s="127">
        <v>89.157958984375</v>
      </c>
    </row>
    <row r="978">
      <c r="A978" s="126">
        <v>45307.0</v>
      </c>
      <c r="B978" s="127">
        <v>89.8558578491211</v>
      </c>
    </row>
    <row r="979">
      <c r="A979" s="126">
        <v>45308.0</v>
      </c>
      <c r="B979" s="127">
        <v>88.9543991088867</v>
      </c>
    </row>
    <row r="980">
      <c r="A980" s="126">
        <v>45309.0</v>
      </c>
      <c r="B980" s="127">
        <v>90.4762268066406</v>
      </c>
    </row>
    <row r="981">
      <c r="A981" s="126">
        <v>45310.0</v>
      </c>
      <c r="B981" s="127">
        <v>90.9802856445312</v>
      </c>
    </row>
    <row r="982">
      <c r="A982" s="126">
        <v>45313.0</v>
      </c>
      <c r="B982" s="127">
        <v>90.2145233154296</v>
      </c>
    </row>
    <row r="983">
      <c r="A983" s="126">
        <v>45314.0</v>
      </c>
      <c r="B983" s="127">
        <v>89.1482620239257</v>
      </c>
    </row>
    <row r="984">
      <c r="A984" s="126">
        <v>45315.0</v>
      </c>
      <c r="B984" s="127">
        <v>89.2161178588867</v>
      </c>
    </row>
    <row r="985">
      <c r="A985" s="126">
        <v>45316.0</v>
      </c>
      <c r="B985" s="127">
        <v>89.7686233520507</v>
      </c>
    </row>
    <row r="986">
      <c r="A986" s="126">
        <v>45317.0</v>
      </c>
      <c r="B986" s="127">
        <v>89.9528045654296</v>
      </c>
    </row>
    <row r="987">
      <c r="A987" s="126">
        <v>45320.0</v>
      </c>
      <c r="B987" s="127">
        <v>90.9221267700195</v>
      </c>
    </row>
    <row r="988">
      <c r="A988" s="126">
        <v>45321.0</v>
      </c>
      <c r="B988" s="127">
        <v>91.1935348510742</v>
      </c>
    </row>
    <row r="989">
      <c r="A989" s="126">
        <v>45322.0</v>
      </c>
      <c r="B989" s="127">
        <v>90.1757354736328</v>
      </c>
    </row>
    <row r="990">
      <c r="A990" s="126">
        <v>45323.0</v>
      </c>
      <c r="B990" s="127">
        <v>90.5053253173828</v>
      </c>
    </row>
    <row r="991">
      <c r="A991" s="126">
        <v>45324.0</v>
      </c>
      <c r="B991" s="127">
        <v>90.136962890625</v>
      </c>
    </row>
    <row r="992">
      <c r="A992" s="126">
        <v>45327.0</v>
      </c>
      <c r="B992" s="127">
        <v>89.6716995239257</v>
      </c>
    </row>
    <row r="993">
      <c r="A993" s="126">
        <v>45328.0</v>
      </c>
      <c r="B993" s="127">
        <v>92.7347412109375</v>
      </c>
    </row>
    <row r="994">
      <c r="A994" s="126">
        <v>45329.0</v>
      </c>
      <c r="B994" s="127">
        <v>92.3857879638671</v>
      </c>
    </row>
    <row r="995">
      <c r="A995" s="126">
        <v>45330.0</v>
      </c>
      <c r="B995" s="127">
        <v>94.1898193359375</v>
      </c>
    </row>
    <row r="996">
      <c r="A996" s="126">
        <v>45331.0</v>
      </c>
      <c r="B996" s="127">
        <v>94.8821868896484</v>
      </c>
    </row>
    <row r="997">
      <c r="A997" s="126">
        <v>45334.0</v>
      </c>
      <c r="B997" s="127">
        <v>93.09765625</v>
      </c>
    </row>
    <row r="998">
      <c r="A998" s="126">
        <v>45335.0</v>
      </c>
      <c r="B998" s="127">
        <v>91.5374145507812</v>
      </c>
    </row>
    <row r="999">
      <c r="A999" s="126">
        <v>45336.0</v>
      </c>
      <c r="B999" s="127">
        <v>91.732437133789</v>
      </c>
    </row>
    <row r="1000">
      <c r="A1000" s="126">
        <v>45337.0</v>
      </c>
      <c r="B1000" s="127">
        <v>90.903564453125</v>
      </c>
    </row>
    <row r="1001">
      <c r="A1001" s="126">
        <v>45338.0</v>
      </c>
      <c r="B1001" s="127">
        <v>90.903564453125</v>
      </c>
    </row>
    <row r="1002">
      <c r="A1002" s="126">
        <v>45342.0</v>
      </c>
      <c r="B1002" s="127">
        <v>91.1375961303711</v>
      </c>
    </row>
    <row r="1003">
      <c r="A1003" s="126">
        <v>45343.0</v>
      </c>
      <c r="B1003" s="127">
        <v>92.6588287353515</v>
      </c>
    </row>
    <row r="1004">
      <c r="A1004" s="126">
        <v>45344.0</v>
      </c>
      <c r="B1004" s="127">
        <v>93.3999404907226</v>
      </c>
    </row>
    <row r="1005">
      <c r="A1005" s="126">
        <v>45345.0</v>
      </c>
      <c r="B1005" s="127">
        <v>93.2439270019531</v>
      </c>
    </row>
    <row r="1006">
      <c r="A1006" s="126">
        <v>45348.0</v>
      </c>
      <c r="B1006" s="127">
        <v>91.9372253417968</v>
      </c>
    </row>
    <row r="1007">
      <c r="A1007" s="126">
        <v>45349.0</v>
      </c>
      <c r="B1007" s="127">
        <v>91.7909469604492</v>
      </c>
    </row>
    <row r="1008">
      <c r="A1008" s="126">
        <v>45350.0</v>
      </c>
      <c r="B1008" s="127">
        <v>90.6890258789062</v>
      </c>
    </row>
    <row r="1009">
      <c r="A1009" s="126">
        <v>45351.0</v>
      </c>
      <c r="B1009" s="127">
        <v>92.5418167114257</v>
      </c>
    </row>
    <row r="1010">
      <c r="A1010" s="126">
        <v>45352.0</v>
      </c>
      <c r="B1010" s="127">
        <v>90.8450622558593</v>
      </c>
    </row>
    <row r="1011">
      <c r="A1011" s="126">
        <v>45355.0</v>
      </c>
      <c r="B1011" s="127">
        <v>90.1624450683593</v>
      </c>
    </row>
    <row r="1012">
      <c r="A1012" s="126">
        <v>45356.0</v>
      </c>
      <c r="B1012" s="127">
        <v>88.953254699707</v>
      </c>
    </row>
    <row r="1013">
      <c r="A1013" s="126">
        <v>45357.0</v>
      </c>
      <c r="B1013" s="127">
        <v>89.3725814819336</v>
      </c>
    </row>
    <row r="1014">
      <c r="A1014" s="126">
        <v>45358.0</v>
      </c>
      <c r="B1014" s="127">
        <v>88.6899719238281</v>
      </c>
    </row>
    <row r="1015">
      <c r="A1015" s="126">
        <v>45359.0</v>
      </c>
      <c r="B1015" s="127">
        <v>88.7972412109375</v>
      </c>
    </row>
    <row r="1016">
      <c r="A1016" s="126">
        <v>45362.0</v>
      </c>
      <c r="B1016" s="127">
        <v>89.7821350097656</v>
      </c>
    </row>
    <row r="1017">
      <c r="A1017" s="126">
        <v>45363.0</v>
      </c>
      <c r="B1017" s="127">
        <v>90.1039352416992</v>
      </c>
    </row>
    <row r="1018">
      <c r="A1018" s="126">
        <v>45364.0</v>
      </c>
      <c r="B1018" s="127">
        <v>89.3335723876953</v>
      </c>
    </row>
    <row r="1019">
      <c r="A1019" s="126">
        <v>45365.0</v>
      </c>
      <c r="B1019" s="127">
        <v>89.3823318481445</v>
      </c>
    </row>
    <row r="1020">
      <c r="A1020" s="126">
        <v>45366.0</v>
      </c>
      <c r="B1020" s="127">
        <v>87.8805999755859</v>
      </c>
    </row>
    <row r="1021">
      <c r="A1021" s="126">
        <v>45369.0</v>
      </c>
      <c r="B1021" s="127">
        <v>88.7484741210937</v>
      </c>
    </row>
    <row r="1022">
      <c r="A1022" s="126">
        <v>45370.0</v>
      </c>
      <c r="B1022" s="127">
        <v>89.3140640258789</v>
      </c>
    </row>
    <row r="1023">
      <c r="A1023" s="126">
        <v>45371.0</v>
      </c>
      <c r="B1023" s="127">
        <v>90.2989654541015</v>
      </c>
    </row>
    <row r="1024">
      <c r="A1024" s="126">
        <v>45372.0</v>
      </c>
      <c r="B1024" s="127">
        <v>89.3823318481445</v>
      </c>
    </row>
    <row r="1025">
      <c r="A1025" s="126">
        <v>45373.0</v>
      </c>
      <c r="B1025" s="127">
        <v>88.4559326171875</v>
      </c>
    </row>
    <row r="1026">
      <c r="A1026" s="126">
        <v>45376.0</v>
      </c>
      <c r="B1026" s="127">
        <v>88.4169235229492</v>
      </c>
    </row>
    <row r="1027">
      <c r="A1027" s="126">
        <v>45377.0</v>
      </c>
      <c r="B1027" s="127">
        <v>88.114631652832</v>
      </c>
    </row>
    <row r="1028">
      <c r="A1028" s="126">
        <v>45378.0</v>
      </c>
      <c r="B1028" s="127">
        <v>89.2263031005859</v>
      </c>
    </row>
    <row r="1029">
      <c r="A1029" s="126">
        <v>45379.0</v>
      </c>
      <c r="B1029" s="127">
        <v>89.1190414428711</v>
      </c>
    </row>
    <row r="1030">
      <c r="A1030" s="126">
        <v>45383.0</v>
      </c>
      <c r="B1030" s="127">
        <v>89.2555618286132</v>
      </c>
    </row>
    <row r="1031">
      <c r="A1031" s="126">
        <v>45384.0</v>
      </c>
      <c r="B1031" s="127">
        <v>87.0809707641601</v>
      </c>
    </row>
    <row r="1032">
      <c r="A1032" s="126">
        <v>45385.0</v>
      </c>
      <c r="B1032" s="127">
        <v>86.4958801269531</v>
      </c>
    </row>
    <row r="1033">
      <c r="A1033" s="126">
        <v>45386.0</v>
      </c>
      <c r="B1033" s="127">
        <v>85.4427185058593</v>
      </c>
    </row>
    <row r="1034">
      <c r="A1034" s="126">
        <v>45387.0</v>
      </c>
      <c r="B1034" s="127">
        <v>84.6918487548828</v>
      </c>
    </row>
    <row r="1035">
      <c r="A1035" s="126">
        <v>45390.0</v>
      </c>
      <c r="B1035" s="127">
        <v>85.0234069824218</v>
      </c>
    </row>
    <row r="1036">
      <c r="A1036" s="126">
        <v>45391.0</v>
      </c>
      <c r="B1036" s="127">
        <v>84.9648971557617</v>
      </c>
    </row>
    <row r="1037">
      <c r="A1037" s="126">
        <v>45392.0</v>
      </c>
      <c r="B1037" s="127">
        <v>83.8142166137695</v>
      </c>
    </row>
    <row r="1038">
      <c r="A1038" s="126">
        <v>45393.0</v>
      </c>
      <c r="B1038" s="127">
        <v>83.7654571533203</v>
      </c>
    </row>
    <row r="1039">
      <c r="A1039" s="126">
        <v>45394.0</v>
      </c>
      <c r="B1039" s="127">
        <v>82.8097991943359</v>
      </c>
    </row>
    <row r="1040">
      <c r="A1040" s="126">
        <v>45397.0</v>
      </c>
      <c r="B1040" s="127">
        <v>83.0536041259765</v>
      </c>
    </row>
    <row r="1041">
      <c r="A1041" s="126">
        <v>45398.0</v>
      </c>
      <c r="B1041" s="127">
        <v>83.2973937988281</v>
      </c>
    </row>
    <row r="1042">
      <c r="A1042" s="126">
        <v>45399.0</v>
      </c>
      <c r="B1042" s="127">
        <v>84.067756652832</v>
      </c>
    </row>
    <row r="1043">
      <c r="A1043" s="126">
        <v>45400.0</v>
      </c>
      <c r="B1043" s="127">
        <v>84.9844055175781</v>
      </c>
    </row>
    <row r="1044">
      <c r="A1044" s="126">
        <v>45401.0</v>
      </c>
      <c r="B1044" s="127">
        <v>85.4329681396484</v>
      </c>
    </row>
    <row r="1045">
      <c r="A1045" s="126">
        <v>45404.0</v>
      </c>
      <c r="B1045" s="127">
        <v>85.9888076782226</v>
      </c>
    </row>
    <row r="1046">
      <c r="A1046" s="126">
        <v>45405.0</v>
      </c>
      <c r="B1046" s="127">
        <v>85.6865081787109</v>
      </c>
    </row>
    <row r="1047">
      <c r="A1047" s="126">
        <v>45406.0</v>
      </c>
      <c r="B1047" s="127">
        <v>86.5446395874023</v>
      </c>
    </row>
    <row r="1048">
      <c r="A1048" s="126">
        <v>45407.0</v>
      </c>
      <c r="B1048" s="127">
        <v>85.657241821289</v>
      </c>
    </row>
    <row r="1049">
      <c r="A1049" s="126">
        <v>45408.0</v>
      </c>
      <c r="B1049" s="127">
        <v>86.0570526123046</v>
      </c>
    </row>
    <row r="1050">
      <c r="A1050" s="126">
        <v>45411.0</v>
      </c>
      <c r="B1050" s="127">
        <v>86.1350784301757</v>
      </c>
    </row>
    <row r="1051">
      <c r="A1051" s="126">
        <v>45412.0</v>
      </c>
      <c r="B1051" s="127">
        <v>86.2910919189453</v>
      </c>
    </row>
    <row r="1052">
      <c r="A1052" s="126">
        <v>45413.0</v>
      </c>
      <c r="B1052" s="127">
        <v>72.5902328491211</v>
      </c>
    </row>
    <row r="1053">
      <c r="A1053" s="126">
        <v>45414.0</v>
      </c>
      <c r="B1053" s="127">
        <v>73.0680541992187</v>
      </c>
    </row>
    <row r="1054">
      <c r="A1054" s="126">
        <v>45415.0</v>
      </c>
      <c r="B1054" s="127">
        <v>71.2932891845703</v>
      </c>
    </row>
    <row r="1055">
      <c r="A1055" s="126">
        <v>45418.0</v>
      </c>
      <c r="B1055" s="127">
        <v>71.0885009765625</v>
      </c>
    </row>
    <row r="1056">
      <c r="A1056" s="126">
        <v>45419.0</v>
      </c>
      <c r="B1056" s="127">
        <v>70.6984405517578</v>
      </c>
    </row>
    <row r="1057">
      <c r="A1057" s="126">
        <v>45420.0</v>
      </c>
      <c r="B1057" s="127">
        <v>71.673583984375</v>
      </c>
    </row>
    <row r="1058">
      <c r="A1058" s="126">
        <v>45421.0</v>
      </c>
      <c r="B1058" s="127">
        <v>73.7994155883789</v>
      </c>
    </row>
    <row r="1059">
      <c r="A1059" s="126">
        <v>45422.0</v>
      </c>
      <c r="B1059" s="127">
        <v>74.2187347412109</v>
      </c>
    </row>
    <row r="1060">
      <c r="A1060" s="126">
        <v>45425.0</v>
      </c>
      <c r="B1060" s="127">
        <v>74.2869873046875</v>
      </c>
    </row>
    <row r="1061">
      <c r="A1061" s="126">
        <v>45426.0</v>
      </c>
      <c r="B1061" s="127">
        <v>73.7506561279296</v>
      </c>
    </row>
    <row r="1062">
      <c r="A1062" s="126">
        <v>45427.0</v>
      </c>
      <c r="B1062" s="127">
        <v>73.8189163208007</v>
      </c>
    </row>
    <row r="1063">
      <c r="A1063" s="126">
        <v>45428.0</v>
      </c>
      <c r="B1063" s="127">
        <v>73.9663009643554</v>
      </c>
    </row>
    <row r="1064">
      <c r="A1064" s="126">
        <v>45429.0</v>
      </c>
      <c r="B1064" s="127">
        <v>76.491455078125</v>
      </c>
    </row>
    <row r="1065">
      <c r="A1065" s="126">
        <v>45432.0</v>
      </c>
      <c r="B1065" s="127">
        <v>76.1868591308593</v>
      </c>
    </row>
    <row r="1066">
      <c r="A1066" s="126">
        <v>45433.0</v>
      </c>
      <c r="B1066" s="127">
        <v>76.3637237548828</v>
      </c>
    </row>
    <row r="1067">
      <c r="A1067" s="126">
        <v>45434.0</v>
      </c>
      <c r="B1067" s="127">
        <v>79.3113708496093</v>
      </c>
    </row>
    <row r="1068">
      <c r="A1068" s="126">
        <v>45435.0</v>
      </c>
      <c r="B1068" s="127">
        <v>76.9434204101562</v>
      </c>
    </row>
    <row r="1069">
      <c r="A1069" s="126">
        <v>45436.0</v>
      </c>
      <c r="B1069" s="127">
        <v>77.4936599731445</v>
      </c>
    </row>
    <row r="1070">
      <c r="A1070" s="126">
        <v>45440.0</v>
      </c>
      <c r="B1070" s="127">
        <v>76.1279144287109</v>
      </c>
    </row>
    <row r="1071">
      <c r="A1071" s="126">
        <v>45441.0</v>
      </c>
      <c r="B1071" s="127">
        <v>75.5383758544921</v>
      </c>
    </row>
    <row r="1072">
      <c r="A1072" s="126">
        <v>45442.0</v>
      </c>
      <c r="B1072" s="127">
        <v>77.3855819702148</v>
      </c>
    </row>
    <row r="1073">
      <c r="A1073" s="126">
        <v>45443.0</v>
      </c>
      <c r="B1073" s="127">
        <v>78.8200988769531</v>
      </c>
    </row>
    <row r="1074">
      <c r="A1074" s="126">
        <v>45446.0</v>
      </c>
      <c r="B1074" s="127">
        <v>80.6476440429687</v>
      </c>
    </row>
    <row r="1075">
      <c r="A1075" s="126">
        <v>45447.0</v>
      </c>
      <c r="B1075" s="127">
        <v>81.3452529907226</v>
      </c>
    </row>
    <row r="1076">
      <c r="A1076" s="126">
        <v>45448.0</v>
      </c>
      <c r="B1076" s="127">
        <v>79.7436981201171</v>
      </c>
    </row>
    <row r="1077">
      <c r="A1077" s="126">
        <v>45449.0</v>
      </c>
      <c r="B1077" s="127">
        <v>80.0482864379882</v>
      </c>
    </row>
    <row r="1078">
      <c r="A1078" s="126">
        <v>45450.0</v>
      </c>
      <c r="B1078" s="127">
        <v>80.0089874267578</v>
      </c>
    </row>
    <row r="1079">
      <c r="A1079" s="126">
        <v>45453.0</v>
      </c>
      <c r="B1079" s="127">
        <v>80.1760177612304</v>
      </c>
    </row>
    <row r="1080">
      <c r="A1080" s="126">
        <v>45454.0</v>
      </c>
      <c r="B1080" s="127">
        <v>78.495849609375</v>
      </c>
    </row>
    <row r="1081">
      <c r="A1081" s="126">
        <v>45455.0</v>
      </c>
      <c r="B1081" s="127">
        <v>77.9947509765625</v>
      </c>
    </row>
    <row r="1082">
      <c r="A1082" s="126">
        <v>45456.0</v>
      </c>
      <c r="B1082" s="127">
        <v>78.8397521972656</v>
      </c>
    </row>
    <row r="1083">
      <c r="A1083" s="126">
        <v>45457.0</v>
      </c>
      <c r="B1083" s="127">
        <v>78.2600479125976</v>
      </c>
    </row>
    <row r="1084">
      <c r="A1084" s="126">
        <v>45460.0</v>
      </c>
      <c r="B1084" s="127">
        <v>79.9107284545898</v>
      </c>
    </row>
    <row r="1085">
      <c r="A1085" s="126">
        <v>45461.0</v>
      </c>
      <c r="B1085" s="127">
        <v>78.8004379272461</v>
      </c>
    </row>
    <row r="1086">
      <c r="A1086" s="126">
        <v>45463.0</v>
      </c>
      <c r="B1086" s="127">
        <v>78.3288269042968</v>
      </c>
    </row>
    <row r="1087">
      <c r="A1087" s="126">
        <v>45464.0</v>
      </c>
      <c r="B1087" s="127">
        <v>78.5155029296875</v>
      </c>
    </row>
    <row r="1088">
      <c r="A1088" s="126">
        <v>45467.0</v>
      </c>
      <c r="B1088" s="127">
        <v>78.3386535644531</v>
      </c>
    </row>
    <row r="1089">
      <c r="A1089" s="126">
        <v>45468.0</v>
      </c>
      <c r="B1089" s="127">
        <v>77.896499633789</v>
      </c>
    </row>
    <row r="1090">
      <c r="A1090" s="126">
        <v>45469.0</v>
      </c>
      <c r="B1090" s="127">
        <v>77.7687683105468</v>
      </c>
    </row>
    <row r="1091">
      <c r="A1091" s="126">
        <v>45470.0</v>
      </c>
      <c r="B1091" s="127">
        <v>77.857192993164</v>
      </c>
    </row>
    <row r="1092">
      <c r="A1092" s="126">
        <v>45471.0</v>
      </c>
      <c r="B1092" s="127">
        <v>76.491455078125</v>
      </c>
    </row>
    <row r="1093">
      <c r="A1093" s="126">
        <v>45474.0</v>
      </c>
      <c r="B1093" s="127">
        <v>75.7840118408203</v>
      </c>
    </row>
    <row r="1094">
      <c r="A1094" s="126">
        <v>45475.0</v>
      </c>
      <c r="B1094" s="127">
        <v>75.4892578125</v>
      </c>
    </row>
    <row r="1095">
      <c r="A1095" s="126">
        <v>45476.0</v>
      </c>
      <c r="B1095" s="127">
        <v>74.9292068481445</v>
      </c>
    </row>
    <row r="1096">
      <c r="A1096" s="126">
        <v>45478.0</v>
      </c>
      <c r="B1096" s="127">
        <v>74.7228622436523</v>
      </c>
    </row>
    <row r="1097">
      <c r="A1097" s="126">
        <v>45481.0</v>
      </c>
      <c r="B1097" s="127">
        <v>73.2686920166015</v>
      </c>
    </row>
    <row r="1098">
      <c r="A1098" s="126">
        <v>45482.0</v>
      </c>
      <c r="B1098" s="127">
        <v>71.4804534912109</v>
      </c>
    </row>
    <row r="1099">
      <c r="A1099" s="126">
        <v>45483.0</v>
      </c>
      <c r="B1099" s="127">
        <v>71.244644165039</v>
      </c>
    </row>
    <row r="1100">
      <c r="A1100" s="126">
        <v>45484.0</v>
      </c>
      <c r="B1100" s="127">
        <v>72.0208587646484</v>
      </c>
    </row>
    <row r="1101">
      <c r="A1101" s="126">
        <v>45485.0</v>
      </c>
      <c r="B1101" s="127">
        <v>73.5241622924804</v>
      </c>
    </row>
    <row r="1102">
      <c r="A1102" s="126">
        <v>45488.0</v>
      </c>
      <c r="B1102" s="127">
        <v>71.4804534912109</v>
      </c>
    </row>
    <row r="1103">
      <c r="A1103" s="126">
        <v>45489.0</v>
      </c>
      <c r="B1103" s="127">
        <v>74.1922912597656</v>
      </c>
    </row>
    <row r="1104">
      <c r="A1104" s="126">
        <v>45490.0</v>
      </c>
      <c r="B1104" s="127">
        <v>73.7894439697265</v>
      </c>
    </row>
    <row r="1105">
      <c r="A1105" s="126">
        <v>45491.0</v>
      </c>
      <c r="B1105" s="127">
        <v>72.8953323364257</v>
      </c>
    </row>
    <row r="1106">
      <c r="A1106" s="126">
        <v>45492.0</v>
      </c>
      <c r="B1106" s="127">
        <v>77.8866653442382</v>
      </c>
    </row>
    <row r="1107">
      <c r="A1107" s="126">
        <v>45495.0</v>
      </c>
      <c r="B1107" s="127">
        <v>75.2141494750976</v>
      </c>
    </row>
    <row r="1108">
      <c r="A1108" s="126">
        <v>45496.0</v>
      </c>
      <c r="B1108" s="127">
        <v>74.9292068481445</v>
      </c>
    </row>
    <row r="1109">
      <c r="A1109" s="126">
        <v>45497.0</v>
      </c>
      <c r="B1109" s="127">
        <v>73.3767776489257</v>
      </c>
    </row>
    <row r="1110">
      <c r="A1110" s="126">
        <v>45498.0</v>
      </c>
      <c r="B1110" s="127">
        <v>72.0405044555664</v>
      </c>
    </row>
    <row r="1111">
      <c r="A1111" s="126">
        <v>45499.0</v>
      </c>
      <c r="B1111" s="127">
        <v>72.7577743530273</v>
      </c>
    </row>
    <row r="1112">
      <c r="A1112" s="126">
        <v>45502.0</v>
      </c>
      <c r="B1112" s="127">
        <v>73.8876953125</v>
      </c>
    </row>
    <row r="1113">
      <c r="A1113" s="126">
        <v>45503.0</v>
      </c>
      <c r="B1113" s="127">
        <v>74.6147842407226</v>
      </c>
    </row>
    <row r="1114">
      <c r="A1114" s="126">
        <v>45504.0</v>
      </c>
      <c r="B1114" s="127">
        <v>76.5897064208984</v>
      </c>
    </row>
    <row r="1115">
      <c r="A1115" s="126">
        <v>45505.0</v>
      </c>
      <c r="B1115" s="127">
        <v>73.7992706298828</v>
      </c>
    </row>
    <row r="1116">
      <c r="A1116" s="126">
        <v>45506.0</v>
      </c>
      <c r="B1116" s="127">
        <v>74.5558319091796</v>
      </c>
    </row>
    <row r="1117">
      <c r="A1117" s="126">
        <v>45509.0</v>
      </c>
      <c r="B1117" s="127">
        <v>72.5710830688476</v>
      </c>
    </row>
    <row r="1118">
      <c r="A1118" s="126">
        <v>45510.0</v>
      </c>
      <c r="B1118" s="127">
        <v>74.0547409057617</v>
      </c>
    </row>
    <row r="1119">
      <c r="A1119" s="126">
        <v>45511.0</v>
      </c>
      <c r="B1119" s="127">
        <v>73.9761276245117</v>
      </c>
    </row>
    <row r="1120">
      <c r="A1120" s="126">
        <v>45512.0</v>
      </c>
      <c r="B1120" s="127">
        <v>74.4281005859375</v>
      </c>
    </row>
    <row r="1121">
      <c r="A1121" s="126">
        <v>45513.0</v>
      </c>
      <c r="B1121" s="127">
        <v>73.7796173095703</v>
      </c>
    </row>
    <row r="1122">
      <c r="A1122" s="126">
        <v>45516.0</v>
      </c>
      <c r="B1122" s="127">
        <v>75.6857681274414</v>
      </c>
    </row>
    <row r="1123">
      <c r="A1123" s="126">
        <v>45517.0</v>
      </c>
      <c r="B1123" s="127">
        <v>94.2264709472656</v>
      </c>
    </row>
    <row r="1124">
      <c r="A1124" s="126">
        <v>45518.0</v>
      </c>
      <c r="B1124" s="127">
        <v>92.2613677978515</v>
      </c>
    </row>
    <row r="1125">
      <c r="A1125" s="126">
        <v>45519.0</v>
      </c>
      <c r="B1125" s="127">
        <v>93.2242660522461</v>
      </c>
    </row>
    <row r="1126">
      <c r="A1126" s="126">
        <v>45520.0</v>
      </c>
      <c r="B1126" s="127">
        <v>93.7185134887695</v>
      </c>
    </row>
    <row r="1127">
      <c r="A1127" s="126">
        <v>45523.0</v>
      </c>
      <c r="B1127" s="127">
        <v>91.2374114990234</v>
      </c>
    </row>
    <row r="1128">
      <c r="A1128" s="126">
        <v>45524.0</v>
      </c>
      <c r="B1128" s="127">
        <v>91.9392318725586</v>
      </c>
    </row>
    <row r="1129">
      <c r="A1129" s="126">
        <v>45525.0</v>
      </c>
      <c r="B1129" s="127">
        <v>91.7118835449218</v>
      </c>
    </row>
    <row r="1130">
      <c r="A1130" s="126">
        <v>45526.0</v>
      </c>
      <c r="B1130" s="127">
        <v>91.3659133911132</v>
      </c>
    </row>
    <row r="1131">
      <c r="A1131" s="126">
        <v>45527.0</v>
      </c>
      <c r="B1131" s="127">
        <v>92.9376068115234</v>
      </c>
    </row>
    <row r="1132">
      <c r="A1132" s="126">
        <v>45530.0</v>
      </c>
      <c r="B1132" s="127">
        <v>94.5290756225586</v>
      </c>
    </row>
    <row r="1133">
      <c r="A1133" s="126">
        <v>45531.0</v>
      </c>
      <c r="B1133" s="127">
        <v>97.4648818969726</v>
      </c>
    </row>
    <row r="1134">
      <c r="A1134" s="126">
        <v>45532.0</v>
      </c>
      <c r="B1134" s="127">
        <v>94.2028732299804</v>
      </c>
    </row>
    <row r="1135">
      <c r="A1135" s="126">
        <v>45533.0</v>
      </c>
      <c r="B1135" s="127">
        <v>93.7679367065429</v>
      </c>
    </row>
    <row r="1136">
      <c r="A1136" s="126">
        <v>45534.0</v>
      </c>
      <c r="B1136" s="127">
        <v>93.4812774658203</v>
      </c>
    </row>
    <row r="1137">
      <c r="A1137" s="126">
        <v>45538.0</v>
      </c>
      <c r="B1137" s="127">
        <v>92.1072769165039</v>
      </c>
    </row>
    <row r="1138">
      <c r="A1138" s="126">
        <v>45539.0</v>
      </c>
      <c r="B1138" s="127">
        <v>91.2670593261718</v>
      </c>
    </row>
    <row r="1139">
      <c r="A1139" s="126">
        <v>45540.0</v>
      </c>
      <c r="B1139" s="127">
        <v>90.5059204101562</v>
      </c>
    </row>
    <row r="1140">
      <c r="A1140" s="126">
        <v>45541.0</v>
      </c>
      <c r="B1140" s="127">
        <v>90.1006469726562</v>
      </c>
    </row>
    <row r="1141">
      <c r="A1141" s="126">
        <v>45544.0</v>
      </c>
      <c r="B1141" s="127">
        <v>91.1484451293945</v>
      </c>
    </row>
    <row r="1142">
      <c r="A1142" s="126">
        <v>45545.0</v>
      </c>
      <c r="B1142" s="127">
        <v>92.2654342651367</v>
      </c>
    </row>
    <row r="1143">
      <c r="A1143" s="126">
        <v>45546.0</v>
      </c>
      <c r="B1143" s="127">
        <v>97.0694808959961</v>
      </c>
    </row>
    <row r="1144">
      <c r="A1144" s="126">
        <v>45547.0</v>
      </c>
      <c r="B1144" s="127">
        <v>98.1370544433593</v>
      </c>
    </row>
    <row r="1145">
      <c r="A1145" s="126">
        <v>45548.0</v>
      </c>
      <c r="B1145" s="127">
        <v>97.4352264404296</v>
      </c>
    </row>
    <row r="1146">
      <c r="A1146" s="126">
        <v>45551.0</v>
      </c>
      <c r="B1146" s="127">
        <v>95.2012405395507</v>
      </c>
    </row>
    <row r="1147">
      <c r="A1147" s="126">
        <v>45552.0</v>
      </c>
      <c r="B1147" s="127">
        <v>95.3297500610351</v>
      </c>
    </row>
    <row r="1148">
      <c r="A1148" s="126">
        <v>45553.0</v>
      </c>
      <c r="B1148" s="127">
        <v>95.0134353637695</v>
      </c>
    </row>
    <row r="1149">
      <c r="A1149" s="126">
        <v>45554.0</v>
      </c>
      <c r="B1149" s="127">
        <v>95.7844543457031</v>
      </c>
    </row>
    <row r="1150">
      <c r="A1150" s="126">
        <v>45555.0</v>
      </c>
      <c r="B1150" s="127">
        <v>94.9442367553711</v>
      </c>
    </row>
    <row r="1151">
      <c r="A1151" s="126">
        <v>45558.0</v>
      </c>
      <c r="B1151" s="127">
        <v>94.3808059692382</v>
      </c>
    </row>
    <row r="1152">
      <c r="A1152" s="126">
        <v>45559.0</v>
      </c>
      <c r="B1152" s="127">
        <v>93.3626480102539</v>
      </c>
    </row>
    <row r="1153">
      <c r="A1153" s="126">
        <v>45560.0</v>
      </c>
      <c r="B1153" s="127">
        <v>94.5191955566406</v>
      </c>
    </row>
    <row r="1154">
      <c r="A1154" s="126">
        <v>45561.0</v>
      </c>
      <c r="B1154" s="127">
        <v>96.3478927612304</v>
      </c>
    </row>
    <row r="1155">
      <c r="A1155" s="126">
        <v>45562.0</v>
      </c>
      <c r="B1155" s="127">
        <v>96.2391510009765</v>
      </c>
    </row>
    <row r="1156">
      <c r="A1156" s="126">
        <v>45565.0</v>
      </c>
      <c r="B1156" s="127">
        <v>96.3676528930664</v>
      </c>
    </row>
    <row r="1157">
      <c r="A1157" s="126">
        <v>45566.0</v>
      </c>
      <c r="B1157" s="127">
        <v>96.308349609375</v>
      </c>
    </row>
    <row r="1158">
      <c r="A1158" s="126">
        <v>45567.0</v>
      </c>
      <c r="B1158" s="127">
        <v>95.3890609741211</v>
      </c>
    </row>
    <row r="1159">
      <c r="A1159" s="126">
        <v>45568.0</v>
      </c>
      <c r="B1159" s="127">
        <v>94.4598770141601</v>
      </c>
    </row>
    <row r="1160">
      <c r="A1160" s="126">
        <v>45569.0</v>
      </c>
      <c r="B1160" s="127">
        <v>95.4681396484375</v>
      </c>
    </row>
    <row r="1161">
      <c r="A1161" s="126">
        <v>45572.0</v>
      </c>
      <c r="B1161" s="127">
        <v>94.983772277832</v>
      </c>
    </row>
    <row r="1162">
      <c r="A1162" s="126">
        <v>45573.0</v>
      </c>
      <c r="B1162" s="127">
        <v>95.1023941040039</v>
      </c>
    </row>
    <row r="1163">
      <c r="A1163" s="126">
        <v>45574.0</v>
      </c>
      <c r="B1163" s="127">
        <v>94.7761917114257</v>
      </c>
    </row>
    <row r="1164">
      <c r="A1164" s="126">
        <v>45575.0</v>
      </c>
      <c r="B1164" s="127">
        <v>92.7992172241211</v>
      </c>
    </row>
    <row r="1165">
      <c r="A1165" s="126">
        <v>45576.0</v>
      </c>
      <c r="B1165" s="127">
        <v>94.4499969482421</v>
      </c>
    </row>
    <row r="1166">
      <c r="A1166" s="126">
        <v>45579.0</v>
      </c>
      <c r="B1166" s="127">
        <v>93.6690902709961</v>
      </c>
    </row>
    <row r="1167">
      <c r="A1167" s="126">
        <v>45580.0</v>
      </c>
      <c r="B1167" s="127">
        <v>93.9458694458007</v>
      </c>
    </row>
    <row r="1168">
      <c r="A1168" s="126">
        <v>45581.0</v>
      </c>
      <c r="B1168" s="127">
        <v>94.3610305786132</v>
      </c>
    </row>
    <row r="1169">
      <c r="A1169" s="126">
        <v>45582.0</v>
      </c>
      <c r="B1169" s="127">
        <v>94.1732101440429</v>
      </c>
    </row>
    <row r="1170">
      <c r="A1170" s="126">
        <v>45583.0</v>
      </c>
      <c r="B1170" s="127">
        <v>95.7251358032226</v>
      </c>
    </row>
    <row r="1171">
      <c r="A1171" s="126">
        <v>45586.0</v>
      </c>
      <c r="B1171" s="127">
        <v>95.3396301269531</v>
      </c>
    </row>
    <row r="1172">
      <c r="A1172" s="126">
        <v>45587.0</v>
      </c>
      <c r="B1172" s="127">
        <v>95.7053756713867</v>
      </c>
    </row>
    <row r="1173">
      <c r="A1173" s="126">
        <v>45588.0</v>
      </c>
      <c r="B1173" s="127">
        <v>96.5258178710937</v>
      </c>
    </row>
    <row r="1174">
      <c r="A1174" s="126">
        <v>45589.0</v>
      </c>
      <c r="B1174" s="127">
        <v>96.0315780639648</v>
      </c>
    </row>
    <row r="1175">
      <c r="A1175" s="126">
        <v>45590.0</v>
      </c>
      <c r="B1175" s="127">
        <v>96.1897277832031</v>
      </c>
    </row>
    <row r="1176">
      <c r="A1176" s="126">
        <v>45593.0</v>
      </c>
      <c r="B1176" s="127">
        <v>96.8915557861328</v>
      </c>
    </row>
    <row r="1177">
      <c r="A1177" s="126">
        <v>45594.0</v>
      </c>
      <c r="B1177" s="127">
        <v>96.2688064575195</v>
      </c>
    </row>
    <row r="1178">
      <c r="A1178" s="126">
        <v>45595.0</v>
      </c>
      <c r="B1178" s="127">
        <v>96.1996154785156</v>
      </c>
    </row>
    <row r="1179">
      <c r="A1179" s="126">
        <v>45596.0</v>
      </c>
      <c r="B1179" s="127">
        <v>96.5752410888671</v>
      </c>
    </row>
    <row r="1180">
      <c r="A1180" s="126">
        <v>45597.0</v>
      </c>
      <c r="B1180" s="127">
        <v>97.7317733764648</v>
      </c>
    </row>
    <row r="1181">
      <c r="A1181" s="126">
        <v>45600.0</v>
      </c>
      <c r="B1181" s="127">
        <v>95.9129562377929</v>
      </c>
    </row>
    <row r="1182">
      <c r="A1182" s="126">
        <v>45601.0</v>
      </c>
      <c r="B1182" s="127">
        <v>95.9722671508789</v>
      </c>
    </row>
    <row r="1183">
      <c r="A1183" s="126">
        <v>45602.0</v>
      </c>
      <c r="B1183" s="127">
        <v>94.973892211914</v>
      </c>
    </row>
    <row r="1184">
      <c r="A1184" s="126">
        <v>45603.0</v>
      </c>
      <c r="B1184" s="127">
        <v>95.0134353637695</v>
      </c>
    </row>
    <row r="1185">
      <c r="A1185" s="126">
        <v>45604.0</v>
      </c>
      <c r="B1185" s="127">
        <v>96.4269714355468</v>
      </c>
    </row>
    <row r="1186">
      <c r="A1186" s="126">
        <v>45607.0</v>
      </c>
      <c r="B1186" s="127">
        <v>99.1551895141601</v>
      </c>
    </row>
    <row r="1187">
      <c r="A1187" s="126">
        <v>45608.0</v>
      </c>
      <c r="B1187" s="127">
        <v>97.6625823974609</v>
      </c>
    </row>
    <row r="1188">
      <c r="A1188" s="126">
        <v>45609.0</v>
      </c>
      <c r="B1188" s="127">
        <v>98.6510696411132</v>
      </c>
    </row>
    <row r="1189">
      <c r="A1189" s="126">
        <v>45610.0</v>
      </c>
      <c r="B1189" s="127">
        <v>98.0876312255859</v>
      </c>
    </row>
    <row r="1190">
      <c r="A1190" s="126">
        <v>45611.0</v>
      </c>
      <c r="B1190" s="127">
        <v>97.8887023925781</v>
      </c>
    </row>
    <row r="1191">
      <c r="A1191" s="126">
        <v>45614.0</v>
      </c>
      <c r="B1191" s="127">
        <v>99.8580245971679</v>
      </c>
    </row>
    <row r="1192">
      <c r="A1192" s="126">
        <v>45615.0</v>
      </c>
      <c r="B1192" s="127">
        <v>97.8190841674804</v>
      </c>
    </row>
    <row r="1193">
      <c r="A1193" s="126">
        <v>45616.0</v>
      </c>
      <c r="B1193" s="127">
        <v>97.7295761108398</v>
      </c>
    </row>
    <row r="1194">
      <c r="A1194" s="126">
        <v>45617.0</v>
      </c>
      <c r="B1194" s="127">
        <v>99.5198516845703</v>
      </c>
    </row>
    <row r="1195">
      <c r="A1195" s="126">
        <v>45618.0</v>
      </c>
      <c r="B1195" s="127">
        <v>101.946685791015</v>
      </c>
    </row>
    <row r="1196">
      <c r="A1196" s="126">
        <v>45621.0</v>
      </c>
      <c r="B1196" s="127">
        <v>101.290245056152</v>
      </c>
    </row>
    <row r="1197">
      <c r="A1197" s="126">
        <v>45622.0</v>
      </c>
      <c r="B1197" s="127">
        <v>100.136505126953</v>
      </c>
    </row>
    <row r="1198">
      <c r="A1198" s="126">
        <v>45623.0</v>
      </c>
      <c r="B1198" s="127">
        <v>100.962028503417</v>
      </c>
    </row>
    <row r="1199">
      <c r="A1199" s="126">
        <v>45625.0</v>
      </c>
      <c r="B1199" s="127">
        <v>101.906898498535</v>
      </c>
    </row>
    <row r="1200">
      <c r="A1200" s="126">
        <v>45628.0</v>
      </c>
      <c r="B1200" s="127">
        <v>100.962028503417</v>
      </c>
    </row>
    <row r="1201">
      <c r="A1201" s="126">
        <v>45629.0</v>
      </c>
      <c r="B1201" s="127">
        <v>101.021705627441</v>
      </c>
    </row>
    <row r="1202">
      <c r="A1202" s="126">
        <v>45630.0</v>
      </c>
      <c r="B1202" s="127">
        <v>100.156394958496</v>
      </c>
    </row>
    <row r="1203">
      <c r="A1203" s="126">
        <v>45631.0</v>
      </c>
      <c r="B1203" s="127">
        <v>98.6943359375</v>
      </c>
    </row>
    <row r="1204">
      <c r="A1204" s="126">
        <v>45632.0</v>
      </c>
      <c r="B1204" s="127">
        <v>99.5695877075195</v>
      </c>
    </row>
    <row r="1205">
      <c r="A1205" s="126">
        <v>45635.0</v>
      </c>
      <c r="B1205" s="127">
        <v>98.7739028930664</v>
      </c>
    </row>
    <row r="1206">
      <c r="A1206" s="126">
        <v>45636.0</v>
      </c>
      <c r="B1206" s="127">
        <v>97.6301116943359</v>
      </c>
    </row>
    <row r="1207">
      <c r="A1207" s="126">
        <v>45637.0</v>
      </c>
      <c r="B1207" s="127">
        <v>97.8887023925781</v>
      </c>
    </row>
    <row r="1208">
      <c r="A1208" s="126">
        <v>45638.0</v>
      </c>
      <c r="B1208" s="127">
        <v>97.2919464111328</v>
      </c>
    </row>
    <row r="1209">
      <c r="A1209" s="126">
        <v>45639.0</v>
      </c>
      <c r="B1209" s="127">
        <v>96.8941040039062</v>
      </c>
    </row>
    <row r="1210">
      <c r="A1210" s="126">
        <v>45642.0</v>
      </c>
      <c r="B1210" s="127">
        <v>92.6173248291015</v>
      </c>
    </row>
    <row r="1211">
      <c r="A1211" s="126">
        <v>45643.0</v>
      </c>
      <c r="B1211" s="127">
        <v>91.5928726196289</v>
      </c>
    </row>
    <row r="1212">
      <c r="A1212" s="126">
        <v>45644.0</v>
      </c>
      <c r="B1212" s="127">
        <v>89.4147033691406</v>
      </c>
    </row>
    <row r="1213">
      <c r="A1213" s="126">
        <v>45645.0</v>
      </c>
      <c r="B1213" s="127">
        <v>88.2808532714843</v>
      </c>
    </row>
    <row r="1214">
      <c r="A1214" s="126">
        <v>45646.0</v>
      </c>
      <c r="B1214" s="127">
        <v>87.4951171875</v>
      </c>
    </row>
    <row r="1215">
      <c r="A1215" s="126">
        <v>45649.0</v>
      </c>
      <c r="B1215" s="127">
        <v>86.9679794311523</v>
      </c>
    </row>
    <row r="1216">
      <c r="A1216" s="126">
        <v>45650.0</v>
      </c>
      <c r="B1216" s="127">
        <v>89.4246520996093</v>
      </c>
    </row>
    <row r="1217">
      <c r="A1217" s="126">
        <v>45652.0</v>
      </c>
      <c r="B1217" s="127">
        <v>91.3641204833984</v>
      </c>
    </row>
    <row r="1218">
      <c r="A1218" s="126">
        <v>45653.0</v>
      </c>
      <c r="B1218" s="127">
        <v>91.7520141601562</v>
      </c>
    </row>
    <row r="1219">
      <c r="A1219" s="126">
        <v>45656.0</v>
      </c>
      <c r="B1219" s="127">
        <v>90.0910339355468</v>
      </c>
    </row>
    <row r="1220">
      <c r="A1220" s="126">
        <v>45657.0</v>
      </c>
      <c r="B1220" s="127">
        <v>90.7574157714843</v>
      </c>
    </row>
    <row r="1221">
      <c r="A1221" s="126">
        <v>45659.0</v>
      </c>
      <c r="B1221" s="127">
        <v>91.6724472045898</v>
      </c>
    </row>
    <row r="1222">
      <c r="A1222" s="126">
        <v>45660.0</v>
      </c>
      <c r="B1222" s="127">
        <v>92.0802383422851</v>
      </c>
    </row>
    <row r="1223">
      <c r="A1223" s="126">
        <v>45663.0</v>
      </c>
      <c r="B1223" s="127">
        <v>92.6272583007812</v>
      </c>
    </row>
    <row r="1224">
      <c r="A1224" s="126">
        <v>45664.0</v>
      </c>
      <c r="B1224" s="127">
        <v>92.3388290405273</v>
      </c>
    </row>
    <row r="1225">
      <c r="A1225" s="126">
        <v>45665.0</v>
      </c>
      <c r="B1225" s="127">
        <v>92.1001205444336</v>
      </c>
    </row>
    <row r="1226">
      <c r="A1226" s="126">
        <v>45667.0</v>
      </c>
      <c r="B1226" s="127">
        <v>91.7520141601562</v>
      </c>
    </row>
    <row r="1227">
      <c r="A1227" s="126">
        <v>45670.0</v>
      </c>
      <c r="B1227" s="127">
        <v>93.0052185058593</v>
      </c>
    </row>
    <row r="1228">
      <c r="A1228" s="126">
        <v>45671.0</v>
      </c>
      <c r="B1228" s="127">
        <v>92.5675888061523</v>
      </c>
    </row>
    <row r="1229">
      <c r="A1229" s="126">
        <v>45672.0</v>
      </c>
      <c r="B1229" s="127">
        <v>92.5775375366211</v>
      </c>
    </row>
    <row r="1230">
      <c r="A1230" s="126">
        <v>45673.0</v>
      </c>
      <c r="B1230" s="127">
        <v>93.9202499389648</v>
      </c>
    </row>
    <row r="1231">
      <c r="A1231" s="126">
        <v>45674.0</v>
      </c>
      <c r="B1231" s="127">
        <v>94.6164627075195</v>
      </c>
    </row>
    <row r="1232">
      <c r="A1232" s="126">
        <v>45678.0</v>
      </c>
      <c r="B1232" s="127">
        <v>97.4510879516601</v>
      </c>
    </row>
    <row r="1233">
      <c r="A1233" s="126">
        <v>45679.0</v>
      </c>
      <c r="B1233" s="127">
        <v>97.2024383544921</v>
      </c>
    </row>
    <row r="1234">
      <c r="A1234" s="126">
        <v>45680.0</v>
      </c>
      <c r="B1234" s="127">
        <v>97.4610290527343</v>
      </c>
    </row>
    <row r="1235">
      <c r="A1235" s="126">
        <v>45681.0</v>
      </c>
      <c r="B1235" s="127">
        <v>98.2766036987304</v>
      </c>
    </row>
    <row r="1236">
      <c r="A1236" s="126">
        <v>45684.0</v>
      </c>
      <c r="B1236" s="127">
        <v>99.4800643920898</v>
      </c>
    </row>
    <row r="1237">
      <c r="A1237" s="126">
        <v>45685.0</v>
      </c>
      <c r="B1237" s="127">
        <v>99.8679656982421</v>
      </c>
    </row>
    <row r="1238">
      <c r="A1238" s="126">
        <v>45686.0</v>
      </c>
      <c r="B1238" s="127">
        <v>107.993865966796</v>
      </c>
    </row>
    <row r="1239">
      <c r="A1239" s="126">
        <v>45687.0</v>
      </c>
      <c r="B1239" s="127">
        <v>108.411598205566</v>
      </c>
    </row>
    <row r="1240">
      <c r="A1240" s="126">
        <v>45688.0</v>
      </c>
      <c r="B1240" s="127">
        <v>107.098724365234</v>
      </c>
    </row>
    <row r="1241">
      <c r="A1241" s="126">
        <v>45691.0</v>
      </c>
      <c r="B1241" s="127">
        <v>107.576133728027</v>
      </c>
    </row>
    <row r="1242">
      <c r="A1242" s="126">
        <v>45692.0</v>
      </c>
      <c r="B1242" s="127">
        <v>110.002952575683</v>
      </c>
    </row>
    <row r="1243">
      <c r="A1243" s="126">
        <v>45693.0</v>
      </c>
      <c r="B1243" s="127">
        <v>111.644050598144</v>
      </c>
    </row>
    <row r="1244">
      <c r="A1244" s="126">
        <v>45694.0</v>
      </c>
      <c r="B1244" s="127">
        <v>111.097015380859</v>
      </c>
    </row>
    <row r="1245">
      <c r="A1245" s="126">
        <v>45695.0</v>
      </c>
      <c r="B1245" s="127">
        <v>111.594314575195</v>
      </c>
    </row>
    <row r="1246">
      <c r="A1246" s="126">
        <v>45698.0</v>
      </c>
      <c r="B1246" s="127">
        <v>110.848365783691</v>
      </c>
    </row>
    <row r="1247">
      <c r="A1247" s="126">
        <v>45699.0</v>
      </c>
      <c r="B1247" s="127">
        <v>110.430633544921</v>
      </c>
    </row>
    <row r="1248">
      <c r="A1248" s="126">
        <v>45700.0</v>
      </c>
      <c r="B1248" s="127">
        <v>112.429786682128</v>
      </c>
    </row>
    <row r="1249">
      <c r="A1249" s="126">
        <v>45701.0</v>
      </c>
      <c r="B1249" s="127">
        <v>112.389999389648</v>
      </c>
    </row>
    <row r="1250">
      <c r="A1250" s="126">
        <v>45702.0</v>
      </c>
      <c r="B1250" s="127">
        <v>112.550003051757</v>
      </c>
    </row>
    <row r="1251">
      <c r="A1251" s="126">
        <v>45706.0</v>
      </c>
      <c r="B1251" s="127">
        <v>113.029998779296</v>
      </c>
    </row>
    <row r="1252">
      <c r="A1252" s="126">
        <v>45707.0</v>
      </c>
      <c r="B1252" s="127">
        <v>112.489997863769</v>
      </c>
    </row>
    <row r="1253">
      <c r="A1253" s="126">
        <v>45708.0</v>
      </c>
      <c r="B1253" s="127">
        <v>113.33999633789</v>
      </c>
    </row>
    <row r="1254">
      <c r="A1254" s="126">
        <v>45709.0</v>
      </c>
      <c r="B1254" s="127">
        <v>111.75</v>
      </c>
    </row>
    <row r="1255">
      <c r="A1255" s="126">
        <v>45712.0</v>
      </c>
      <c r="B1255" s="127">
        <v>113.190002441406</v>
      </c>
    </row>
    <row r="1256">
      <c r="A1256" s="126">
        <v>45713.0</v>
      </c>
      <c r="B1256" s="127">
        <v>114.58999633789</v>
      </c>
    </row>
    <row r="1257">
      <c r="A1257" s="126">
        <v>45714.0</v>
      </c>
      <c r="B1257" s="127">
        <v>113.0</v>
      </c>
    </row>
    <row r="1258">
      <c r="A1258" s="126">
        <v>45715.0</v>
      </c>
      <c r="B1258" s="127">
        <v>114.489997863769</v>
      </c>
    </row>
    <row r="1259">
      <c r="A1259" s="126">
        <v>45716.0</v>
      </c>
      <c r="B1259" s="127">
        <v>115.809997558593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2024-03-26T01:19:58Z</dcterms:created>
  <dc:creator>Sreelu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0x0101008C10E4B06832A940B475A51DC1427145</vt:lpwstr>
  </property>
</Properties>
</file>