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DA83EF6-FC4D-4707-B0CA-0F891CA33DD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Datos" sheetId="1" r:id="rId1"/>
    <sheet name="Promedios_Región" sheetId="6" r:id="rId2"/>
    <sheet name="Hoja2" sheetId="7" state="hidden" r:id="rId3"/>
    <sheet name="Pesos_2015" sheetId="2" r:id="rId4"/>
    <sheet name="Indice_por_region" sheetId="3" r:id="rId5"/>
    <sheet name="Resumen_global" sheetId="4" r:id="rId6"/>
    <sheet name="Graficos" sheetId="5" r:id="rId7"/>
  </sheets>
  <definedNames>
    <definedName name="_xlchart.v1.0" hidden="1">Datos!$C$1</definedName>
    <definedName name="_xlchart.v1.1" hidden="1">Datos!$C$2:$C$4019</definedName>
    <definedName name="_xlchart.v1.10" hidden="1">Datos!$H$1</definedName>
    <definedName name="_xlchart.v1.11" hidden="1">Datos!$H$2:$H$4019</definedName>
    <definedName name="_xlchart.v1.12" hidden="1">Datos!$I$1</definedName>
    <definedName name="_xlchart.v1.13" hidden="1">Datos!$I$2:$I$4019</definedName>
    <definedName name="_xlchart.v1.14" hidden="1">Datos!$J$1</definedName>
    <definedName name="_xlchart.v1.15" hidden="1">Datos!$J$2:$J$4019</definedName>
    <definedName name="_xlchart.v1.16" hidden="1">Datos!$K$1</definedName>
    <definedName name="_xlchart.v1.17" hidden="1">Datos!$K$2:$K$4019</definedName>
    <definedName name="_xlchart.v1.18" hidden="1">Datos!$L$1</definedName>
    <definedName name="_xlchart.v1.19" hidden="1">Datos!$L$2:$L$4019</definedName>
    <definedName name="_xlchart.v1.2" hidden="1">Datos!$D$1</definedName>
    <definedName name="_xlchart.v1.3" hidden="1">Datos!$D$2:$D$4019</definedName>
    <definedName name="_xlchart.v1.4" hidden="1">Datos!$E$1</definedName>
    <definedName name="_xlchart.v1.5" hidden="1">Datos!$E$2:$E$4019</definedName>
    <definedName name="_xlchart.v1.6" hidden="1">Datos!$F$1</definedName>
    <definedName name="_xlchart.v1.7" hidden="1">Datos!$F$2:$F$4019</definedName>
    <definedName name="_xlchart.v1.8" hidden="1">Datos!$G$1</definedName>
    <definedName name="_xlchart.v1.9" hidden="1">Datos!$G$2:$G$4019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3" i="6"/>
  <c r="D3" i="6"/>
  <c r="C3" i="6"/>
  <c r="D2" i="6"/>
  <c r="E2" i="6"/>
  <c r="C2" i="6"/>
  <c r="K41" i="3"/>
  <c r="J41" i="3"/>
  <c r="I41" i="3"/>
  <c r="H41" i="3"/>
  <c r="C41" i="3" s="1"/>
  <c r="G11" i="5" s="1"/>
  <c r="K40" i="3"/>
  <c r="J40" i="3"/>
  <c r="I40" i="3"/>
  <c r="H40" i="3"/>
  <c r="C40" i="3" s="1"/>
  <c r="G10" i="5" s="1"/>
  <c r="K39" i="3"/>
  <c r="J39" i="3"/>
  <c r="I39" i="3"/>
  <c r="H39" i="3"/>
  <c r="C39" i="3" s="1"/>
  <c r="G9" i="5" s="1"/>
  <c r="K38" i="3"/>
  <c r="J38" i="3"/>
  <c r="I38" i="3"/>
  <c r="H38" i="3"/>
  <c r="C38" i="3" s="1"/>
  <c r="G8" i="5" s="1"/>
  <c r="K37" i="3"/>
  <c r="J37" i="3"/>
  <c r="I37" i="3"/>
  <c r="H37" i="3"/>
  <c r="C37" i="3"/>
  <c r="G7" i="5" s="1"/>
  <c r="K36" i="3"/>
  <c r="J36" i="3"/>
  <c r="I36" i="3"/>
  <c r="H36" i="3"/>
  <c r="C36" i="3" s="1"/>
  <c r="G6" i="5" s="1"/>
  <c r="K35" i="3"/>
  <c r="J35" i="3"/>
  <c r="I35" i="3"/>
  <c r="H35" i="3"/>
  <c r="C35" i="3" s="1"/>
  <c r="G5" i="5" s="1"/>
  <c r="K34" i="3"/>
  <c r="J34" i="3"/>
  <c r="I34" i="3"/>
  <c r="H34" i="3"/>
  <c r="C34" i="3" s="1"/>
  <c r="G4" i="5" s="1"/>
  <c r="K33" i="3"/>
  <c r="J33" i="3"/>
  <c r="I33" i="3"/>
  <c r="H33" i="3"/>
  <c r="C33" i="3" s="1"/>
  <c r="G3" i="5" s="1"/>
  <c r="K32" i="3"/>
  <c r="J32" i="3"/>
  <c r="I32" i="3"/>
  <c r="H32" i="3"/>
  <c r="C32" i="3" s="1"/>
  <c r="G2" i="5" s="1"/>
  <c r="J27" i="3"/>
  <c r="I27" i="3"/>
  <c r="H27" i="3"/>
  <c r="C27" i="3"/>
  <c r="F11" i="5" s="1"/>
  <c r="J26" i="3"/>
  <c r="I26" i="3"/>
  <c r="H26" i="3"/>
  <c r="C26" i="3"/>
  <c r="F10" i="5" s="1"/>
  <c r="J25" i="3"/>
  <c r="I25" i="3"/>
  <c r="H25" i="3"/>
  <c r="C25" i="3" s="1"/>
  <c r="F9" i="5" s="1"/>
  <c r="J24" i="3"/>
  <c r="I24" i="3"/>
  <c r="H24" i="3"/>
  <c r="C24" i="3" s="1"/>
  <c r="F8" i="5" s="1"/>
  <c r="J23" i="3"/>
  <c r="C23" i="3" s="1"/>
  <c r="F7" i="5" s="1"/>
  <c r="I23" i="3"/>
  <c r="H23" i="3"/>
  <c r="J22" i="3"/>
  <c r="I22" i="3"/>
  <c r="H22" i="3"/>
  <c r="C22" i="3" s="1"/>
  <c r="F6" i="5" s="1"/>
  <c r="J21" i="3"/>
  <c r="I21" i="3"/>
  <c r="H21" i="3"/>
  <c r="C21" i="3" s="1"/>
  <c r="F5" i="5" s="1"/>
  <c r="J20" i="3"/>
  <c r="I20" i="3"/>
  <c r="C20" i="3" s="1"/>
  <c r="F4" i="5" s="1"/>
  <c r="H20" i="3"/>
  <c r="J19" i="3"/>
  <c r="I19" i="3"/>
  <c r="H19" i="3"/>
  <c r="C19" i="3"/>
  <c r="F3" i="5" s="1"/>
  <c r="J18" i="3"/>
  <c r="I18" i="3"/>
  <c r="H18" i="3"/>
  <c r="C18" i="3"/>
  <c r="F2" i="5" s="1"/>
  <c r="J13" i="3"/>
  <c r="I13" i="3"/>
  <c r="H13" i="3"/>
  <c r="C13" i="3" s="1"/>
  <c r="J12" i="3"/>
  <c r="I12" i="3"/>
  <c r="H12" i="3"/>
  <c r="C12" i="3" s="1"/>
  <c r="J11" i="3"/>
  <c r="I11" i="3"/>
  <c r="H11" i="3"/>
  <c r="C11" i="3" s="1"/>
  <c r="J10" i="3"/>
  <c r="C10" i="3" s="1"/>
  <c r="I10" i="3"/>
  <c r="H10" i="3"/>
  <c r="J9" i="3"/>
  <c r="C9" i="3" s="1"/>
  <c r="I9" i="3"/>
  <c r="H9" i="3"/>
  <c r="J8" i="3"/>
  <c r="I8" i="3"/>
  <c r="H8" i="3"/>
  <c r="C8" i="3" s="1"/>
  <c r="J7" i="3"/>
  <c r="I7" i="3"/>
  <c r="C7" i="3" s="1"/>
  <c r="H7" i="3"/>
  <c r="J6" i="3"/>
  <c r="I6" i="3"/>
  <c r="H6" i="3"/>
  <c r="C6" i="3"/>
  <c r="C4" i="4" s="1"/>
  <c r="J5" i="3"/>
  <c r="I5" i="3"/>
  <c r="H5" i="3"/>
  <c r="C5" i="3" s="1"/>
  <c r="J4" i="3"/>
  <c r="I4" i="3"/>
  <c r="H4" i="3"/>
  <c r="C11" i="2"/>
  <c r="D11" i="2" s="1"/>
  <c r="K31" i="3" s="1"/>
  <c r="C10" i="2"/>
  <c r="D10" i="2" s="1"/>
  <c r="J31" i="3" s="1"/>
  <c r="C9" i="2"/>
  <c r="D9" i="2" s="1"/>
  <c r="I31" i="3" s="1"/>
  <c r="C8" i="2"/>
  <c r="D8" i="2" s="1"/>
  <c r="C7" i="2"/>
  <c r="D7" i="2" s="1"/>
  <c r="J17" i="3" s="1"/>
  <c r="C6" i="2"/>
  <c r="D6" i="2" s="1"/>
  <c r="I17" i="3" s="1"/>
  <c r="C5" i="2"/>
  <c r="D5" i="2" s="1"/>
  <c r="C4" i="2"/>
  <c r="D4" i="2" s="1"/>
  <c r="J3" i="3" s="1"/>
  <c r="C3" i="2"/>
  <c r="D3" i="2" s="1"/>
  <c r="I3" i="3" s="1"/>
  <c r="C2" i="2"/>
  <c r="D2" i="2" s="1"/>
  <c r="E3" i="5" l="1"/>
  <c r="C3" i="4"/>
  <c r="C5" i="4"/>
  <c r="E5" i="4" s="1"/>
  <c r="E5" i="5"/>
  <c r="E7" i="5"/>
  <c r="C7" i="4"/>
  <c r="H31" i="3"/>
  <c r="D17" i="2"/>
  <c r="E11" i="5"/>
  <c r="C11" i="4"/>
  <c r="E6" i="5"/>
  <c r="C6" i="4"/>
  <c r="C8" i="4"/>
  <c r="E8" i="4" s="1"/>
  <c r="E8" i="5"/>
  <c r="H3" i="3"/>
  <c r="D15" i="2"/>
  <c r="E9" i="5"/>
  <c r="C9" i="4"/>
  <c r="E9" i="4" s="1"/>
  <c r="E2" i="5"/>
  <c r="C2" i="4"/>
  <c r="D16" i="2"/>
  <c r="H17" i="3"/>
  <c r="E10" i="5"/>
  <c r="C10" i="4"/>
  <c r="E4" i="5"/>
  <c r="E6" i="4" l="1"/>
  <c r="E11" i="4"/>
  <c r="D20" i="3"/>
  <c r="C4" i="5" s="1"/>
  <c r="D23" i="3"/>
  <c r="C7" i="5" s="1"/>
  <c r="D26" i="3"/>
  <c r="C10" i="5" s="1"/>
  <c r="D18" i="3"/>
  <c r="C2" i="5" s="1"/>
  <c r="D21" i="3"/>
  <c r="C5" i="5" s="1"/>
  <c r="D24" i="3"/>
  <c r="C8" i="5" s="1"/>
  <c r="D22" i="3"/>
  <c r="C6" i="5" s="1"/>
  <c r="D27" i="3"/>
  <c r="C11" i="5" s="1"/>
  <c r="D19" i="3"/>
  <c r="C3" i="5" s="1"/>
  <c r="D25" i="3"/>
  <c r="C9" i="5" s="1"/>
  <c r="D7" i="3"/>
  <c r="D10" i="3"/>
  <c r="D5" i="3"/>
  <c r="D13" i="3"/>
  <c r="D9" i="3"/>
  <c r="D8" i="3"/>
  <c r="D11" i="3"/>
  <c r="D6" i="3"/>
  <c r="D12" i="3"/>
  <c r="D4" i="3"/>
  <c r="D38" i="3"/>
  <c r="D8" i="5" s="1"/>
  <c r="D34" i="3"/>
  <c r="D4" i="5" s="1"/>
  <c r="D33" i="3"/>
  <c r="D3" i="5" s="1"/>
  <c r="D39" i="3"/>
  <c r="D9" i="5" s="1"/>
  <c r="D35" i="3"/>
  <c r="D5" i="5" s="1"/>
  <c r="D37" i="3"/>
  <c r="D7" i="5" s="1"/>
  <c r="D40" i="3"/>
  <c r="D10" i="5" s="1"/>
  <c r="D36" i="3"/>
  <c r="D6" i="5" s="1"/>
  <c r="D32" i="3"/>
  <c r="D2" i="5" s="1"/>
  <c r="D41" i="3"/>
  <c r="D11" i="5" s="1"/>
  <c r="E7" i="4"/>
  <c r="E3" i="4"/>
  <c r="E10" i="4"/>
  <c r="E4" i="4"/>
  <c r="B6" i="5" l="1"/>
  <c r="B6" i="4"/>
  <c r="B11" i="5"/>
  <c r="B11" i="4"/>
  <c r="B3" i="5"/>
  <c r="B3" i="4"/>
  <c r="B7" i="5"/>
  <c r="B7" i="4"/>
  <c r="D7" i="4" s="1"/>
  <c r="B2" i="4"/>
  <c r="B2" i="5"/>
  <c r="B8" i="4"/>
  <c r="D8" i="4" s="1"/>
  <c r="B8" i="5"/>
  <c r="B10" i="5"/>
  <c r="B10" i="4"/>
  <c r="B5" i="5"/>
  <c r="B5" i="4"/>
  <c r="D5" i="4" s="1"/>
  <c r="B4" i="4"/>
  <c r="D4" i="4" s="1"/>
  <c r="B4" i="5"/>
  <c r="B9" i="5"/>
  <c r="B9" i="4"/>
  <c r="D9" i="4" s="1"/>
  <c r="D3" i="4" l="1"/>
  <c r="D10" i="4"/>
  <c r="D11" i="4"/>
  <c r="D6" i="4"/>
</calcChain>
</file>

<file path=xl/sharedStrings.xml><?xml version="1.0" encoding="utf-8"?>
<sst xmlns="http://schemas.openxmlformats.org/spreadsheetml/2006/main" count="131" uniqueCount="53">
  <si>
    <t>Fecha</t>
  </si>
  <si>
    <t>Año</t>
  </si>
  <si>
    <t>AAPL US Equity</t>
  </si>
  <si>
    <t>MSFT US Equity</t>
  </si>
  <si>
    <t>GOOGL US Equity</t>
  </si>
  <si>
    <t>BMW GY Equity</t>
  </si>
  <si>
    <t>HSBA LN Equity</t>
  </si>
  <si>
    <t>SAP GY Equity</t>
  </si>
  <si>
    <t>7203 JT Equity</t>
  </si>
  <si>
    <t>6758 JT Equity</t>
  </si>
  <si>
    <t>9984 JT Equity</t>
  </si>
  <si>
    <t>7974 JT Equity</t>
  </si>
  <si>
    <t>AAPL US Equity.1</t>
  </si>
  <si>
    <t>MSFT US Equity.1</t>
  </si>
  <si>
    <t>GOOGL US Equity.1</t>
  </si>
  <si>
    <t>BMW GY Equity.1</t>
  </si>
  <si>
    <t>SAP GY Equity.1</t>
  </si>
  <si>
    <t>HSBA LN Equity.1</t>
  </si>
  <si>
    <t>7203 JT Equity.1</t>
  </si>
  <si>
    <t>6758 JT Equity.1</t>
  </si>
  <si>
    <t>9984 JT Equity.1</t>
  </si>
  <si>
    <t>7974 JT Equity.1</t>
  </si>
  <si>
    <t>Region</t>
  </si>
  <si>
    <t>Ticker</t>
  </si>
  <si>
    <t>Volumen_2015</t>
  </si>
  <si>
    <t>Peso_normalizado</t>
  </si>
  <si>
    <t>America</t>
  </si>
  <si>
    <t>Europa</t>
  </si>
  <si>
    <t>Asia</t>
  </si>
  <si>
    <t>Verificación sumas por región:</t>
  </si>
  <si>
    <t>TOTAL America</t>
  </si>
  <si>
    <t>TOTAL Europa</t>
  </si>
  <si>
    <t>TOTAL Asia</t>
  </si>
  <si>
    <t>Promedio_simple</t>
  </si>
  <si>
    <t>Promedio_ponderado</t>
  </si>
  <si>
    <t>Tickers</t>
  </si>
  <si>
    <t>Pesos</t>
  </si>
  <si>
    <t>Promedio_ponderado_global</t>
  </si>
  <si>
    <t>Promedio_simple_global</t>
  </si>
  <si>
    <t>Var_%_Pond</t>
  </si>
  <si>
    <t>Var_%_Simple</t>
  </si>
  <si>
    <t>America_Pond</t>
  </si>
  <si>
    <t>Europa_Pond</t>
  </si>
  <si>
    <t>Asia_Pond</t>
  </si>
  <si>
    <t>America_Simple</t>
  </si>
  <si>
    <t>Europa_Simple</t>
  </si>
  <si>
    <t>Asia_Simple</t>
  </si>
  <si>
    <t>América</t>
  </si>
  <si>
    <t>Total general</t>
  </si>
  <si>
    <t>Promedio de América</t>
  </si>
  <si>
    <t>Promedio de Asia</t>
  </si>
  <si>
    <t>Promedio de Europa</t>
  </si>
  <si>
    <t>Promedio por Región y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</si>
</sst>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 2 y 3 Taller haciendo economia.xlsx]Hoja2!TablaDinámica1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Promedio de América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Hoja2!$B$4:$B$15</c:f>
              <c:numCache>
                <c:formatCode>0.00</c:formatCode>
                <c:ptCount val="11"/>
                <c:pt idx="0">
                  <c:v>31.308458344841146</c:v>
                </c:pt>
                <c:pt idx="1">
                  <c:v>35.907728835978865</c:v>
                </c:pt>
                <c:pt idx="2">
                  <c:v>39.857005952380945</c:v>
                </c:pt>
                <c:pt idx="3">
                  <c:v>52.203485391766279</c:v>
                </c:pt>
                <c:pt idx="4">
                  <c:v>68.133173306772903</c:v>
                </c:pt>
                <c:pt idx="5">
                  <c:v>80.668957671957656</c:v>
                </c:pt>
                <c:pt idx="6">
                  <c:v>120.77420026350461</c:v>
                </c:pt>
                <c:pt idx="7">
                  <c:v>180.38499537037052</c:v>
                </c:pt>
                <c:pt idx="8">
                  <c:v>179.5041739707836</c:v>
                </c:pt>
                <c:pt idx="9">
                  <c:v>201.76487333333344</c:v>
                </c:pt>
                <c:pt idx="10">
                  <c:v>263.77544312169323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1-405E-9873-5037247AFB6A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Promedio de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Hoja2!$C$4:$C$15</c:f>
              <c:numCache>
                <c:formatCode>0.00</c:formatCode>
                <c:ptCount val="11"/>
                <c:pt idx="0">
                  <c:v>15.695854619982141</c:v>
                </c:pt>
                <c:pt idx="1">
                  <c:v>15.617124555205192</c:v>
                </c:pt>
                <c:pt idx="2">
                  <c:v>15.864244557105987</c:v>
                </c:pt>
                <c:pt idx="3">
                  <c:v>22.171542192613654</c:v>
                </c:pt>
                <c:pt idx="4">
                  <c:v>25.010193968939177</c:v>
                </c:pt>
                <c:pt idx="5">
                  <c:v>25.538284926698143</c:v>
                </c:pt>
                <c:pt idx="6">
                  <c:v>31.991635947309579</c:v>
                </c:pt>
                <c:pt idx="7">
                  <c:v>40.571747135497517</c:v>
                </c:pt>
                <c:pt idx="8">
                  <c:v>29.911422085086343</c:v>
                </c:pt>
                <c:pt idx="9">
                  <c:v>29.647324931047258</c:v>
                </c:pt>
                <c:pt idx="10">
                  <c:v>37.238433705333605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1-405E-9873-5037247AFB6A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Promedio de Europa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Hoja2!$D$4:$D$15</c:f>
              <c:numCache>
                <c:formatCode>0.00</c:formatCode>
                <c:ptCount val="11"/>
                <c:pt idx="0">
                  <c:v>67.063853152473953</c:v>
                </c:pt>
                <c:pt idx="1">
                  <c:v>62.857423822265581</c:v>
                </c:pt>
                <c:pt idx="2">
                  <c:v>58.254850577626492</c:v>
                </c:pt>
                <c:pt idx="3">
                  <c:v>69.123087075816954</c:v>
                </c:pt>
                <c:pt idx="4">
                  <c:v>72.212438162239522</c:v>
                </c:pt>
                <c:pt idx="5">
                  <c:v>68.050772080468761</c:v>
                </c:pt>
                <c:pt idx="6">
                  <c:v>69.240204593669219</c:v>
                </c:pt>
                <c:pt idx="7">
                  <c:v>80.586757770736426</c:v>
                </c:pt>
                <c:pt idx="8">
                  <c:v>65.386650992931251</c:v>
                </c:pt>
                <c:pt idx="9">
                  <c:v>83.115174638300672</c:v>
                </c:pt>
                <c:pt idx="10">
                  <c:v>102.50820541348897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1-405E-9873-5037247A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91232"/>
        <c:axId val="622194112"/>
      </c:lineChart>
      <c:catAx>
        <c:axId val="6221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2194112"/>
        <c:crosses val="autoZero"/>
        <c:auto val="1"/>
        <c:lblAlgn val="ctr"/>
        <c:lblOffset val="100"/>
        <c:noMultiLvlLbl val="0"/>
      </c:catAx>
      <c:valAx>
        <c:axId val="622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2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ponderado por region (2015–2024)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America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Graficos!$B$2:$B$11</c:f>
              <c:numCache>
                <c:formatCode>General</c:formatCode>
                <c:ptCount val="10"/>
                <c:pt idx="0">
                  <c:v>32.253783445673911</c:v>
                </c:pt>
                <c:pt idx="1">
                  <c:v>31.61773389874762</c:v>
                </c:pt>
                <c:pt idx="2">
                  <c:v>43.358761341325433</c:v>
                </c:pt>
                <c:pt idx="3">
                  <c:v>55.341985086900792</c:v>
                </c:pt>
                <c:pt idx="4">
                  <c:v>63.016898877600916</c:v>
                </c:pt>
                <c:pt idx="5">
                  <c:v>104.35402909140882</c:v>
                </c:pt>
                <c:pt idx="6">
                  <c:v>155.37030940087291</c:v>
                </c:pt>
                <c:pt idx="7">
                  <c:v>163.07192750514642</c:v>
                </c:pt>
                <c:pt idx="8">
                  <c:v>182.14048995010393</c:v>
                </c:pt>
                <c:pt idx="9">
                  <c:v>227.35401607908378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B-40F4-A130-5F2B08B883C6}"/>
            </c:ext>
          </c:extLst>
        </c:ser>
        <c:ser>
          <c:idx val="1"/>
          <c:order val="1"/>
          <c:tx>
            <c:v>Europa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Graficos!$C$2:$C$11</c:f>
              <c:numCache>
                <c:formatCode>General</c:formatCode>
                <c:ptCount val="10"/>
                <c:pt idx="0">
                  <c:v>21.73179533949655</c:v>
                </c:pt>
                <c:pt idx="1">
                  <c:v>19.809209092020087</c:v>
                </c:pt>
                <c:pt idx="2">
                  <c:v>24.474074251262302</c:v>
                </c:pt>
                <c:pt idx="3">
                  <c:v>25.634439393651693</c:v>
                </c:pt>
                <c:pt idx="4">
                  <c:v>24.167757636404346</c:v>
                </c:pt>
                <c:pt idx="5">
                  <c:v>22.727831677687554</c:v>
                </c:pt>
                <c:pt idx="6">
                  <c:v>25.388336402464983</c:v>
                </c:pt>
                <c:pt idx="7">
                  <c:v>21.32518655075614</c:v>
                </c:pt>
                <c:pt idx="8">
                  <c:v>26.897926218669923</c:v>
                </c:pt>
                <c:pt idx="9">
                  <c:v>34.327677657127921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B-40F4-A130-5F2B08B883C6}"/>
            </c:ext>
          </c:extLst>
        </c:ser>
        <c:ser>
          <c:idx val="2"/>
          <c:order val="2"/>
          <c:tx>
            <c:v>Asia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Graficos!$D$2:$D$11</c:f>
              <c:numCache>
                <c:formatCode>General</c:formatCode>
                <c:ptCount val="10"/>
                <c:pt idx="0">
                  <c:v>11.750732610180124</c:v>
                </c:pt>
                <c:pt idx="1">
                  <c:v>11.298611092387036</c:v>
                </c:pt>
                <c:pt idx="2">
                  <c:v>14.458982779518021</c:v>
                </c:pt>
                <c:pt idx="3">
                  <c:v>16.714139879372823</c:v>
                </c:pt>
                <c:pt idx="4">
                  <c:v>17.223477351056495</c:v>
                </c:pt>
                <c:pt idx="5">
                  <c:v>21.091890465476876</c:v>
                </c:pt>
                <c:pt idx="6">
                  <c:v>27.828404344052917</c:v>
                </c:pt>
                <c:pt idx="7">
                  <c:v>21.695921019417639</c:v>
                </c:pt>
                <c:pt idx="8">
                  <c:v>21.680783135672144</c:v>
                </c:pt>
                <c:pt idx="9">
                  <c:v>26.013465366907035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B-40F4-A130-5F2B08B8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America: ponderado vs simple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America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Graficos!$B$2:$B$11</c:f>
              <c:numCache>
                <c:formatCode>General</c:formatCode>
                <c:ptCount val="10"/>
                <c:pt idx="0">
                  <c:v>32.253783445673911</c:v>
                </c:pt>
                <c:pt idx="1">
                  <c:v>31.61773389874762</c:v>
                </c:pt>
                <c:pt idx="2">
                  <c:v>43.358761341325433</c:v>
                </c:pt>
                <c:pt idx="3">
                  <c:v>55.341985086900792</c:v>
                </c:pt>
                <c:pt idx="4">
                  <c:v>63.016898877600916</c:v>
                </c:pt>
                <c:pt idx="5">
                  <c:v>104.35402909140882</c:v>
                </c:pt>
                <c:pt idx="6">
                  <c:v>155.37030940087291</c:v>
                </c:pt>
                <c:pt idx="7">
                  <c:v>163.07192750514642</c:v>
                </c:pt>
                <c:pt idx="8">
                  <c:v>182.14048995010393</c:v>
                </c:pt>
                <c:pt idx="9">
                  <c:v>227.35401607908378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3-45AE-B27C-ADCDE2853073}"/>
            </c:ext>
          </c:extLst>
        </c:ser>
        <c:ser>
          <c:idx val="1"/>
          <c:order val="1"/>
          <c:tx>
            <c:v>America (Simple)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Graficos!$E$2:$E$11</c:f>
              <c:numCache>
                <c:formatCode>General</c:formatCode>
                <c:ptCount val="10"/>
                <c:pt idx="0">
                  <c:v>35.907728835978837</c:v>
                </c:pt>
                <c:pt idx="1">
                  <c:v>39.857005952380966</c:v>
                </c:pt>
                <c:pt idx="2">
                  <c:v>52.203485391766272</c:v>
                </c:pt>
                <c:pt idx="3">
                  <c:v>68.133173306772889</c:v>
                </c:pt>
                <c:pt idx="4">
                  <c:v>80.668957671957642</c:v>
                </c:pt>
                <c:pt idx="5">
                  <c:v>120.77420026350467</c:v>
                </c:pt>
                <c:pt idx="6">
                  <c:v>180.38499537037038</c:v>
                </c:pt>
                <c:pt idx="7">
                  <c:v>179.50417397078363</c:v>
                </c:pt>
                <c:pt idx="8">
                  <c:v>201.76487333333338</c:v>
                </c:pt>
                <c:pt idx="9">
                  <c:v>263.77544312169312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3-45AE-B27C-ADCDE285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Europa: ponderado vs simple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Europa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Graficos!$C$2:$C$11</c:f>
              <c:numCache>
                <c:formatCode>General</c:formatCode>
                <c:ptCount val="10"/>
                <c:pt idx="0">
                  <c:v>21.73179533949655</c:v>
                </c:pt>
                <c:pt idx="1">
                  <c:v>19.809209092020087</c:v>
                </c:pt>
                <c:pt idx="2">
                  <c:v>24.474074251262302</c:v>
                </c:pt>
                <c:pt idx="3">
                  <c:v>25.634439393651693</c:v>
                </c:pt>
                <c:pt idx="4">
                  <c:v>24.167757636404346</c:v>
                </c:pt>
                <c:pt idx="5">
                  <c:v>22.727831677687554</c:v>
                </c:pt>
                <c:pt idx="6">
                  <c:v>25.388336402464983</c:v>
                </c:pt>
                <c:pt idx="7">
                  <c:v>21.32518655075614</c:v>
                </c:pt>
                <c:pt idx="8">
                  <c:v>26.897926218669923</c:v>
                </c:pt>
                <c:pt idx="9">
                  <c:v>34.327677657127921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2-4882-9D3B-B6B4FD5B53BD}"/>
            </c:ext>
          </c:extLst>
        </c:ser>
        <c:ser>
          <c:idx val="1"/>
          <c:order val="1"/>
          <c:tx>
            <c:v>Europa (Simple)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Graficos!$F$2:$F$11</c:f>
              <c:numCache>
                <c:formatCode>General</c:formatCode>
                <c:ptCount val="10"/>
                <c:pt idx="0">
                  <c:v>63.178097411989455</c:v>
                </c:pt>
                <c:pt idx="1">
                  <c:v>58.242196159834883</c:v>
                </c:pt>
                <c:pt idx="2">
                  <c:v>69.485400746825405</c:v>
                </c:pt>
                <c:pt idx="3">
                  <c:v>73.070225263528755</c:v>
                </c:pt>
                <c:pt idx="4">
                  <c:v>68.885199416663752</c:v>
                </c:pt>
                <c:pt idx="5">
                  <c:v>69.750163469291351</c:v>
                </c:pt>
                <c:pt idx="6">
                  <c:v>80.707522541963087</c:v>
                </c:pt>
                <c:pt idx="7">
                  <c:v>64.590170700191152</c:v>
                </c:pt>
                <c:pt idx="8">
                  <c:v>82.542759550959602</c:v>
                </c:pt>
                <c:pt idx="9">
                  <c:v>103.05098456220473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2-4882-9D3B-B6B4FD5B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Asia: ponderado vs simple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Asia (Pond.)</c:v>
          </c:tx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Graficos!$D$2:$D$11</c:f>
              <c:numCache>
                <c:formatCode>General</c:formatCode>
                <c:ptCount val="10"/>
                <c:pt idx="0">
                  <c:v>11.750732610180124</c:v>
                </c:pt>
                <c:pt idx="1">
                  <c:v>11.298611092387036</c:v>
                </c:pt>
                <c:pt idx="2">
                  <c:v>14.458982779518021</c:v>
                </c:pt>
                <c:pt idx="3">
                  <c:v>16.714139879372823</c:v>
                </c:pt>
                <c:pt idx="4">
                  <c:v>17.223477351056495</c:v>
                </c:pt>
                <c:pt idx="5">
                  <c:v>21.091890465476876</c:v>
                </c:pt>
                <c:pt idx="6">
                  <c:v>27.828404344052917</c:v>
                </c:pt>
                <c:pt idx="7">
                  <c:v>21.695921019417639</c:v>
                </c:pt>
                <c:pt idx="8">
                  <c:v>21.680783135672144</c:v>
                </c:pt>
                <c:pt idx="9">
                  <c:v>26.013465366907035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6-461D-B96C-85417055CD99}"/>
            </c:ext>
          </c:extLst>
        </c:ser>
        <c:ser>
          <c:idx val="1"/>
          <c:order val="1"/>
          <c:tx>
            <c:v>Asia (Simple)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Graficos!$A$2:$A$11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Graficos!$G$2:$G$11</c:f>
              <c:numCache>
                <c:formatCode>General</c:formatCode>
                <c:ptCount val="10"/>
                <c:pt idx="0">
                  <c:v>15.617124555205189</c:v>
                </c:pt>
                <c:pt idx="1">
                  <c:v>15.864244557105996</c:v>
                </c:pt>
                <c:pt idx="2">
                  <c:v>22.171542192613664</c:v>
                </c:pt>
                <c:pt idx="3">
                  <c:v>25.010193968939184</c:v>
                </c:pt>
                <c:pt idx="4">
                  <c:v>25.53828492669815</c:v>
                </c:pt>
                <c:pt idx="5">
                  <c:v>31.991635947309568</c:v>
                </c:pt>
                <c:pt idx="6">
                  <c:v>40.571747135497489</c:v>
                </c:pt>
                <c:pt idx="7">
                  <c:v>29.911422085086347</c:v>
                </c:pt>
                <c:pt idx="8">
                  <c:v>29.647324931047233</c:v>
                </c:pt>
                <c:pt idx="9">
                  <c:v>37.238433705333584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6-461D-B96C-85417055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[Punto 2 y 3 Taller haciendo economia.xlsx]Hoja2!TablaDinámica1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2014-2025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Promedio de América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Hoja2!$B$4:$B$15</c:f>
              <c:numCache>
                <c:formatCode>0.00</c:formatCode>
                <c:ptCount val="11"/>
                <c:pt idx="0">
                  <c:v>31.308458344841146</c:v>
                </c:pt>
                <c:pt idx="1">
                  <c:v>35.907728835978865</c:v>
                </c:pt>
                <c:pt idx="2">
                  <c:v>39.857005952380945</c:v>
                </c:pt>
                <c:pt idx="3">
                  <c:v>52.203485391766279</c:v>
                </c:pt>
                <c:pt idx="4">
                  <c:v>68.133173306772903</c:v>
                </c:pt>
                <c:pt idx="5">
                  <c:v>80.668957671957656</c:v>
                </c:pt>
                <c:pt idx="6">
                  <c:v>120.77420026350461</c:v>
                </c:pt>
                <c:pt idx="7">
                  <c:v>180.38499537037052</c:v>
                </c:pt>
                <c:pt idx="8">
                  <c:v>179.5041739707836</c:v>
                </c:pt>
                <c:pt idx="9">
                  <c:v>201.76487333333344</c:v>
                </c:pt>
                <c:pt idx="10">
                  <c:v>263.77544312169323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A0A-82A8-6E6483136C86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Promedio de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Hoja2!$C$4:$C$15</c:f>
              <c:numCache>
                <c:formatCode>0.00</c:formatCode>
                <c:ptCount val="11"/>
                <c:pt idx="0">
                  <c:v>15.695854619982141</c:v>
                </c:pt>
                <c:pt idx="1">
                  <c:v>15.617124555205192</c:v>
                </c:pt>
                <c:pt idx="2">
                  <c:v>15.864244557105987</c:v>
                </c:pt>
                <c:pt idx="3">
                  <c:v>22.171542192613654</c:v>
                </c:pt>
                <c:pt idx="4">
                  <c:v>25.010193968939177</c:v>
                </c:pt>
                <c:pt idx="5">
                  <c:v>25.538284926698143</c:v>
                </c:pt>
                <c:pt idx="6">
                  <c:v>31.991635947309579</c:v>
                </c:pt>
                <c:pt idx="7">
                  <c:v>40.571747135497517</c:v>
                </c:pt>
                <c:pt idx="8">
                  <c:v>29.911422085086343</c:v>
                </c:pt>
                <c:pt idx="9">
                  <c:v>29.647324931047258</c:v>
                </c:pt>
                <c:pt idx="10">
                  <c:v>37.238433705333605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A0A-82A8-6E6483136C86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Promedio de Europa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Hoja2!$D$4:$D$15</c:f>
              <c:numCache>
                <c:formatCode>0.00</c:formatCode>
                <c:ptCount val="11"/>
                <c:pt idx="0">
                  <c:v>67.063853152473953</c:v>
                </c:pt>
                <c:pt idx="1">
                  <c:v>62.857423822265581</c:v>
                </c:pt>
                <c:pt idx="2">
                  <c:v>58.254850577626492</c:v>
                </c:pt>
                <c:pt idx="3">
                  <c:v>69.123087075816954</c:v>
                </c:pt>
                <c:pt idx="4">
                  <c:v>72.212438162239522</c:v>
                </c:pt>
                <c:pt idx="5">
                  <c:v>68.050772080468761</c:v>
                </c:pt>
                <c:pt idx="6">
                  <c:v>69.240204593669219</c:v>
                </c:pt>
                <c:pt idx="7">
                  <c:v>80.586757770736426</c:v>
                </c:pt>
                <c:pt idx="8">
                  <c:v>65.386650992931251</c:v>
                </c:pt>
                <c:pt idx="9">
                  <c:v>83.115174638300672</c:v>
                </c:pt>
                <c:pt idx="10">
                  <c:v>102.50820541348897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A0A-82A8-6E648313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91232"/>
        <c:axId val="622194112"/>
      </c:lineChart>
      <c:catAx>
        <c:axId val="6221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2194112"/>
        <c:crosses val="autoZero"/>
        <c:auto val="1"/>
        <c:lblAlgn val="ctr"/>
        <c:lblOffset val="100"/>
        <c:noMultiLvlLbl val="0"/>
      </c:catAx>
      <c:valAx>
        <c:axId val="622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2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CO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cajas y bigotes por accion</a:t>
            </a: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noFill/>
            <a:ln>
              <a:solidFill>
                <a:schemeClr val="tx1"/>
              </a:solidFill>
            </a:ln>
          </cx:spPr>
        </cx:plotSurface>
        <cx:series layoutId="boxWhisker" uniqueId="{CA2A012E-1CEA-4D28-9A12-647A2E7091A1}">
          <cx:tx>
            <cx:txData>
              <cx:f>_xlchart.v1.0</cx:f>
              <cx:v>AAPL US Equity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0EB7DDA-A98B-4DAE-8DDE-D62798B18DDC}">
          <cx:tx>
            <cx:txData>
              <cx:f>_xlchart.v1.2</cx:f>
              <cx:v>MSFT US Equity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D181E37-595D-4FD3-B489-345B1ADCF28C}">
          <cx:tx>
            <cx:txData>
              <cx:f>_xlchart.v1.4</cx:f>
              <cx:v>GOOGL US Equity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8FCF2F7-0E96-4320-89EC-82A828CE770D}">
          <cx:tx>
            <cx:txData>
              <cx:f>_xlchart.v1.6</cx:f>
              <cx:v>BMW GY Equity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82C5DD6B-9E0A-4475-8AF2-3D81FFF18B3D}">
          <cx:tx>
            <cx:txData>
              <cx:f>_xlchart.v1.8</cx:f>
              <cx:v>HSBA LN Equity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977FEB46-B0EA-4B99-9553-B787FA08F519}">
          <cx:tx>
            <cx:txData>
              <cx:f>_xlchart.v1.10</cx:f>
              <cx:v>SAP GY Equity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4162E46E-DC14-4B06-A3D1-4AE263373443}">
          <cx:tx>
            <cx:txData>
              <cx:f>_xlchart.v1.12</cx:f>
              <cx:v>7203 JT Equity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F5E5DC99-8A7D-4AEF-8271-71637C5C4B1D}">
          <cx:tx>
            <cx:txData>
              <cx:f>_xlchart.v1.14</cx:f>
              <cx:v>6758 JT Equity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F4D55A1C-91EB-44E1-A1CF-596A826F0F35}">
          <cx:tx>
            <cx:txData>
              <cx:f>_xlchart.v1.16</cx:f>
              <cx:v>9984 JT Equity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7A024F6A-42BB-4764-B264-8E781857C817}">
          <cx:tx>
            <cx:txData>
              <cx:f>_xlchart.v1.18</cx:f>
              <cx:v>7974 JT Equity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185737</xdr:rowOff>
    </xdr:from>
    <xdr:to>
      <xdr:col>11</xdr:col>
      <xdr:colOff>619125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527571-83EB-7D6A-D902-0AE9D7CB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10</xdr:col>
      <xdr:colOff>304800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0</xdr:colOff>
      <xdr:row>51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18</xdr:col>
      <xdr:colOff>0</xdr:colOff>
      <xdr:row>51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9</xdr:col>
      <xdr:colOff>0</xdr:colOff>
      <xdr:row>70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11906</xdr:colOff>
      <xdr:row>53</xdr:row>
      <xdr:rowOff>76199</xdr:rowOff>
    </xdr:from>
    <xdr:to>
      <xdr:col>19</xdr:col>
      <xdr:colOff>152400</xdr:colOff>
      <xdr:row>73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76D0B81-21A0-41DB-9BAC-2AA52D435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8306" y="9667874"/>
              <a:ext cx="6236494" cy="370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81</xdr:row>
      <xdr:rowOff>66675</xdr:rowOff>
    </xdr:from>
    <xdr:to>
      <xdr:col>9</xdr:col>
      <xdr:colOff>395287</xdr:colOff>
      <xdr:row>96</xdr:row>
      <xdr:rowOff>157163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3F1B20-CF23-49C7-99C8-023CE21A4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35.972548379628" createdVersion="8" refreshedVersion="8" minRefreshableVersion="3" recordCount="4018" xr:uid="{959FD45C-B720-461A-B131-555B4C7579E6}">
  <cacheSource type="worksheet">
    <worksheetSource ref="B1:E4019" sheet="Promedios_Región"/>
  </cacheSource>
  <cacheFields count="4">
    <cacheField name="Año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América" numFmtId="0">
      <sharedItems containsMixedTypes="1" containsNumber="1" minValue="27.404982183571423" maxValue="301.11999999999995"/>
    </cacheField>
    <cacheField name="Europa" numFmtId="0">
      <sharedItems containsMixedTypes="1" containsNumber="1" minValue="4.7416859999999996" maxValue="155.83545000000001"/>
    </cacheField>
    <cacheField name="Asia" numFmtId="0">
      <sharedItems containsMixedTypes="1" containsNumber="1" minValue="11.239146139475311" maxValue="50.524154431223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8">
  <r>
    <x v="0"/>
    <s v=""/>
    <s v=""/>
    <s v=""/>
  </r>
  <r>
    <x v="0"/>
    <n v="28.256545339047616"/>
    <n v="69.807374033333332"/>
    <s v=""/>
  </r>
  <r>
    <x v="0"/>
    <n v="27.960836845238092"/>
    <n v="69.664642599999993"/>
    <s v=""/>
  </r>
  <r>
    <x v="0"/>
    <s v=""/>
    <s v=""/>
    <s v=""/>
  </r>
  <r>
    <x v="0"/>
    <s v=""/>
    <s v=""/>
    <s v=""/>
  </r>
  <r>
    <x v="0"/>
    <n v="27.838721624851932"/>
    <n v="69.52814699999999"/>
    <n v="17.963622719146482"/>
  </r>
  <r>
    <x v="0"/>
    <n v="28.065369976606402"/>
    <n v="69.60053773333334"/>
    <n v="17.916450665135418"/>
  </r>
  <r>
    <x v="0"/>
    <n v="27.909236847261909"/>
    <n v="70.190159333333327"/>
    <n v="18.317279626894116"/>
  </r>
  <r>
    <x v="0"/>
    <n v="27.658267059047621"/>
    <n v="69.592773633333337"/>
    <n v="18.176221073780663"/>
  </r>
  <r>
    <x v="0"/>
    <n v="27.785159952529014"/>
    <n v="69.3599842"/>
    <n v="18.563277652570882"/>
  </r>
  <r>
    <x v="0"/>
    <s v=""/>
    <s v=""/>
    <s v=""/>
  </r>
  <r>
    <x v="0"/>
    <s v=""/>
    <s v=""/>
    <s v=""/>
  </r>
  <r>
    <x v="0"/>
    <n v="27.404982183571423"/>
    <n v="69.852119000000002"/>
    <s v=""/>
  </r>
  <r>
    <x v="0"/>
    <n v="28.018933840476191"/>
    <n v="69.587063000000001"/>
    <n v="18.014920239034247"/>
  </r>
  <r>
    <x v="0"/>
    <n v="28.469689440238096"/>
    <n v="69.843317666666664"/>
    <n v="18.067365590822178"/>
  </r>
  <r>
    <x v="0"/>
    <n v="28.539393730714284"/>
    <n v="69.959937199999999"/>
    <n v="18.073090856321841"/>
  </r>
  <r>
    <x v="0"/>
    <n v="28.160264403214285"/>
    <n v="69.964427566666657"/>
    <n v="17.946612529958774"/>
  </r>
  <r>
    <x v="0"/>
    <s v=""/>
    <s v=""/>
    <s v=""/>
  </r>
  <r>
    <x v="0"/>
    <s v=""/>
    <s v=""/>
    <s v=""/>
  </r>
  <r>
    <x v="0"/>
    <s v=""/>
    <n v="70.028786333333343"/>
    <n v="17.696765872383331"/>
  </r>
  <r>
    <x v="0"/>
    <n v="28.300120339375741"/>
    <n v="69.440917499999998"/>
    <n v="17.700921034267616"/>
  </r>
  <r>
    <x v="0"/>
    <n v="28.2601791497619"/>
    <n v="69.043334466666664"/>
    <n v="17.783869187895039"/>
  </r>
  <r>
    <x v="0"/>
    <n v="28.316401284523806"/>
    <n v="68.670047999999994"/>
    <n v="17.498290629167876"/>
  </r>
  <r>
    <x v="0"/>
    <n v="28.143500437828123"/>
    <n v="66.837616799999992"/>
    <n v="17.222145088465297"/>
  </r>
  <r>
    <x v="0"/>
    <s v=""/>
    <s v=""/>
    <s v=""/>
  </r>
  <r>
    <x v="0"/>
    <s v=""/>
    <s v=""/>
    <s v=""/>
  </r>
  <r>
    <x v="0"/>
    <n v="27.749389704404759"/>
    <n v="66.269873099999998"/>
    <n v="16.89992793152291"/>
  </r>
  <r>
    <x v="0"/>
    <n v="27.487256235595236"/>
    <n v="66.350066133333328"/>
    <n v="16.409639798347911"/>
  </r>
  <r>
    <x v="0"/>
    <n v="27.41459098181473"/>
    <n v="66.094290700000002"/>
    <n v="16.515902834622537"/>
  </r>
  <r>
    <x v="0"/>
    <n v="27.707247337124254"/>
    <n v="65.688585466666666"/>
    <n v="16.01453732221033"/>
  </r>
  <r>
    <x v="0"/>
    <n v="28.423819983690475"/>
    <n v="65.328844333333336"/>
    <n v="15.873687470409859"/>
  </r>
  <r>
    <x v="0"/>
    <s v=""/>
    <s v=""/>
    <s v=""/>
  </r>
  <r>
    <x v="0"/>
    <s v=""/>
    <s v=""/>
    <s v=""/>
  </r>
  <r>
    <x v="0"/>
    <n v="27.585007651933775"/>
    <n v="64.624622500000001"/>
    <n v="15.326391932885242"/>
  </r>
  <r>
    <x v="0"/>
    <n v="27.66755779086235"/>
    <n v="64.765760600000007"/>
    <n v="15.221796304861249"/>
  </r>
  <r>
    <x v="0"/>
    <n v="27.578168916756695"/>
    <n v="64.36619606666666"/>
    <n v="15.118599349176613"/>
  </r>
  <r>
    <x v="0"/>
    <n v="27.837018679137646"/>
    <n v="65.740833333333342"/>
    <n v="15.323600867602318"/>
  </r>
  <r>
    <x v="0"/>
    <n v="28.194850451994792"/>
    <n v="66.027874866666664"/>
    <n v="15.498942252811737"/>
  </r>
  <r>
    <x v="0"/>
    <s v=""/>
    <s v=""/>
    <s v=""/>
  </r>
  <r>
    <x v="0"/>
    <s v=""/>
    <s v=""/>
    <s v=""/>
  </r>
  <r>
    <x v="0"/>
    <n v="28.348065038838541"/>
    <n v="66.152760900000004"/>
    <n v="16.224231141878668"/>
  </r>
  <r>
    <x v="0"/>
    <n v="28.699930666814726"/>
    <n v="67.936382399999999"/>
    <s v=""/>
  </r>
  <r>
    <x v="0"/>
    <n v="28.768675222828122"/>
    <n v="68.040543800000009"/>
    <n v="16.215081173170731"/>
  </r>
  <r>
    <x v="0"/>
    <n v="29.026842048809524"/>
    <n v="68.72861966666666"/>
    <n v="15.735117628669276"/>
  </r>
  <r>
    <x v="0"/>
    <n v="29.049127916576637"/>
    <n v="69.408676333333332"/>
    <n v="15.746726029166256"/>
  </r>
  <r>
    <x v="0"/>
    <s v=""/>
    <s v=""/>
    <s v=""/>
  </r>
  <r>
    <x v="0"/>
    <s v=""/>
    <s v=""/>
    <s v=""/>
  </r>
  <r>
    <x v="0"/>
    <s v=""/>
    <n v="68.998028666666656"/>
    <n v="15.770821747620447"/>
  </r>
  <r>
    <x v="0"/>
    <n v="29.073668899047618"/>
    <n v="69.26827759999999"/>
    <n v="16.320435172885333"/>
  </r>
  <r>
    <x v="0"/>
    <n v="28.929813631756691"/>
    <n v="69.367382133333322"/>
    <n v="16.155261143918654"/>
  </r>
  <r>
    <x v="0"/>
    <n v="28.950530841547614"/>
    <n v="68.626267733333336"/>
    <n v="15.854838685521688"/>
  </r>
  <r>
    <x v="0"/>
    <n v="28.954290680981398"/>
    <n v="69.240724333333333"/>
    <n v="16.300355700506625"/>
  </r>
  <r>
    <x v="0"/>
    <s v=""/>
    <s v=""/>
    <s v=""/>
  </r>
  <r>
    <x v="0"/>
    <s v=""/>
    <s v=""/>
    <s v=""/>
  </r>
  <r>
    <x v="0"/>
    <n v="28.957741598690475"/>
    <n v="68.920198299999996"/>
    <n v="16.252294048083488"/>
  </r>
  <r>
    <x v="0"/>
    <n v="28.904861666666665"/>
    <n v="68.711033999999998"/>
    <n v="16.774848366288175"/>
  </r>
  <r>
    <x v="0"/>
    <n v="28.826875466933775"/>
    <n v="68.560964900000002"/>
    <n v="16.611965009750392"/>
  </r>
  <r>
    <x v="0"/>
    <n v="29.071723807113838"/>
    <n v="68.380129233333335"/>
    <n v="16.458412277892059"/>
  </r>
  <r>
    <x v="0"/>
    <n v="29.175005075595237"/>
    <n v="69.200465866666676"/>
    <n v="16.157648212011363"/>
  </r>
  <r>
    <x v="0"/>
    <s v=""/>
    <s v=""/>
    <s v=""/>
  </r>
  <r>
    <x v="0"/>
    <s v=""/>
    <s v=""/>
    <s v=""/>
  </r>
  <r>
    <x v="0"/>
    <n v="28.908328365685268"/>
    <n v="66.756534333333335"/>
    <n v="15.866765687241173"/>
  </r>
  <r>
    <x v="0"/>
    <n v="29.261690091457584"/>
    <n v="67.794951033333334"/>
    <n v="15.877358638543607"/>
  </r>
  <r>
    <x v="0"/>
    <n v="29.202966649285713"/>
    <n v="67.390766933333339"/>
    <n v="15.98528936645174"/>
  </r>
  <r>
    <x v="0"/>
    <n v="29.208394228452377"/>
    <n v="68.342255466666657"/>
    <n v="16.416015841992809"/>
  </r>
  <r>
    <x v="0"/>
    <n v="29.081165311933777"/>
    <n v="67.385851533333337"/>
    <n v="16.475641109175381"/>
  </r>
  <r>
    <x v="0"/>
    <s v=""/>
    <s v=""/>
    <s v=""/>
  </r>
  <r>
    <x v="0"/>
    <s v=""/>
    <s v=""/>
    <s v=""/>
  </r>
  <r>
    <x v="0"/>
    <n v="29.033352526637646"/>
    <n v="66.463984266666671"/>
    <n v="16.342703647286818"/>
  </r>
  <r>
    <x v="0"/>
    <n v="29.064973728690475"/>
    <n v="66.801760933333341"/>
    <n v="16.633593038349513"/>
  </r>
  <r>
    <x v="0"/>
    <n v="29.215473815386162"/>
    <n v="66.131524400000004"/>
    <n v="16.200540463666474"/>
  </r>
  <r>
    <x v="0"/>
    <n v="28.865707327767108"/>
    <n v="65.445465733333336"/>
    <n v="16.498819553667879"/>
  </r>
  <r>
    <x v="0"/>
    <n v="28.595790178481398"/>
    <n v="65.201904166666665"/>
    <n v="16.031216735871386"/>
  </r>
  <r>
    <x v="0"/>
    <s v=""/>
    <s v=""/>
    <s v=""/>
  </r>
  <r>
    <x v="0"/>
    <s v=""/>
    <s v=""/>
    <s v=""/>
  </r>
  <r>
    <x v="0"/>
    <n v="28.897850427380956"/>
    <n v="66.270528666666664"/>
    <n v="16.446239622158814"/>
  </r>
  <r>
    <x v="0"/>
    <n v="29.61314816119047"/>
    <n v="66.728783933333332"/>
    <n v="16.755642531795328"/>
  </r>
  <r>
    <x v="0"/>
    <n v="29.417967747023809"/>
    <n v="69.435528999999988"/>
    <n v="16.650594130926617"/>
  </r>
  <r>
    <x v="0"/>
    <n v="29.723391850386161"/>
    <n v="69.007153599999995"/>
    <n v="16.298685689402813"/>
  </r>
  <r>
    <x v="0"/>
    <n v="29.598587237529017"/>
    <n v="70.011209066666666"/>
    <s v=""/>
  </r>
  <r>
    <x v="0"/>
    <s v=""/>
    <s v=""/>
    <s v=""/>
  </r>
  <r>
    <x v="0"/>
    <s v=""/>
    <s v=""/>
    <s v=""/>
  </r>
  <r>
    <x v="0"/>
    <n v="29.57770569360045"/>
    <n v="70.029430399999995"/>
    <n v="16.736118965247183"/>
  </r>
  <r>
    <x v="0"/>
    <n v="29.600009177142855"/>
    <n v="70.776684199999991"/>
    <n v="16.323011806492616"/>
  </r>
  <r>
    <x v="0"/>
    <n v="29.131519138452376"/>
    <n v="71.437957866666679"/>
    <n v="16.333031331798594"/>
  </r>
  <r>
    <x v="0"/>
    <n v="28.813007096666666"/>
    <n v="71.907335233333342"/>
    <n v="16.124243606597496"/>
  </r>
  <r>
    <x v="0"/>
    <n v="29.168161688690475"/>
    <n v="72.581985666666668"/>
    <n v="15.958587734078749"/>
  </r>
  <r>
    <x v="0"/>
    <s v=""/>
    <s v=""/>
    <s v=""/>
  </r>
  <r>
    <x v="0"/>
    <s v=""/>
    <s v=""/>
    <s v=""/>
  </r>
  <r>
    <x v="0"/>
    <n v="29.349687527261906"/>
    <n v="72.412347833333328"/>
    <n v="16.171945398273017"/>
  </r>
  <r>
    <x v="0"/>
    <n v="29.721471313214284"/>
    <n v="72.882848333333342"/>
    <n v="16.261609476149093"/>
  </r>
  <r>
    <x v="0"/>
    <n v="29.710603963095238"/>
    <n v="72.898226666666673"/>
    <n v="16.359504784619833"/>
  </r>
  <r>
    <x v="0"/>
    <n v="29.609166666666667"/>
    <n v="72.909519333333336"/>
    <n v="16.400793730517606"/>
  </r>
  <r>
    <x v="0"/>
    <n v="28.708690476190473"/>
    <n v="73.280175"/>
    <n v="16.191489082551051"/>
  </r>
  <r>
    <x v="0"/>
    <s v=""/>
    <s v=""/>
    <s v=""/>
  </r>
  <r>
    <x v="0"/>
    <s v=""/>
    <s v=""/>
    <s v=""/>
  </r>
  <r>
    <x v="0"/>
    <n v="28.50895238095238"/>
    <n v="72.05072113333334"/>
    <n v="15.738198718122762"/>
  </r>
  <r>
    <x v="0"/>
    <n v="28.796595238095239"/>
    <n v="72.189944666666662"/>
    <n v="15.371262973118803"/>
  </r>
  <r>
    <x v="0"/>
    <n v="29.254000000000001"/>
    <n v="72.322398399999997"/>
    <n v="15.238470462799375"/>
  </r>
  <r>
    <x v="0"/>
    <n v="28.463404761904759"/>
    <n v="72.345156799999998"/>
    <n v="15.119319494924605"/>
  </r>
  <r>
    <x v="0"/>
    <n v="28.218166666666672"/>
    <n v="71.620875266666658"/>
    <n v="14.719656358626121"/>
  </r>
  <r>
    <x v="0"/>
    <s v=""/>
    <s v=""/>
    <s v=""/>
  </r>
  <r>
    <x v="0"/>
    <s v=""/>
    <s v=""/>
    <s v=""/>
  </r>
  <r>
    <x v="0"/>
    <n v="28.357142857142858"/>
    <n v="71.564667"/>
    <n v="14.570554459286907"/>
  </r>
  <r>
    <x v="0"/>
    <n v="28.561188988095239"/>
    <n v="70.554668800000002"/>
    <n v="14.847654379493743"/>
  </r>
  <r>
    <x v="0"/>
    <n v="29.043690476190477"/>
    <n v="72.071481333333338"/>
    <n v="15.585385413691933"/>
  </r>
  <r>
    <x v="0"/>
    <n v="28.641619047619049"/>
    <n v="72.483345"/>
    <n v="15.589260994140625"/>
  </r>
  <r>
    <x v="0"/>
    <s v=""/>
    <s v=""/>
    <n v="15.639863876196056"/>
  </r>
  <r>
    <x v="0"/>
    <s v=""/>
    <s v=""/>
    <s v=""/>
  </r>
  <r>
    <x v="0"/>
    <s v=""/>
    <s v=""/>
    <s v=""/>
  </r>
  <r>
    <x v="0"/>
    <n v="28.626285714285711"/>
    <s v=""/>
    <n v="15.764621351140573"/>
  </r>
  <r>
    <x v="0"/>
    <n v="28.751416666666668"/>
    <n v="73.332789000000005"/>
    <n v="15.689788795069187"/>
  </r>
  <r>
    <x v="0"/>
    <n v="28.435523809523811"/>
    <n v="72.648011933333336"/>
    <n v="15.983964637759094"/>
  </r>
  <r>
    <x v="0"/>
    <n v="28.953166666666664"/>
    <n v="72.062921666666668"/>
    <n v="15.677301408264947"/>
  </r>
  <r>
    <x v="0"/>
    <n v="28.83047619047619"/>
    <n v="70.672404999999998"/>
    <n v="15.640972284651527"/>
  </r>
  <r>
    <x v="0"/>
    <s v=""/>
    <s v=""/>
    <s v=""/>
  </r>
  <r>
    <x v="0"/>
    <s v=""/>
    <s v=""/>
    <s v=""/>
  </r>
  <r>
    <x v="0"/>
    <n v="29.412166666666668"/>
    <n v="71.022082900000001"/>
    <n v="15.332766735779099"/>
  </r>
  <r>
    <x v="0"/>
    <n v="29.493714285714287"/>
    <n v="71.584130099999996"/>
    <s v=""/>
  </r>
  <r>
    <x v="0"/>
    <n v="29.406214285714285"/>
    <n v="71.904943766666662"/>
    <n v="15.454360869394947"/>
  </r>
  <r>
    <x v="0"/>
    <n v="29.350261904761908"/>
    <n v="10.262022999999999"/>
    <n v="15.687805011244745"/>
  </r>
  <r>
    <x v="0"/>
    <n v="29.182357142857143"/>
    <n v="71.247024433333337"/>
    <n v="15.819962184873951"/>
  </r>
  <r>
    <x v="0"/>
    <s v=""/>
    <s v=""/>
    <s v=""/>
  </r>
  <r>
    <x v="0"/>
    <s v=""/>
    <s v=""/>
    <s v=""/>
  </r>
  <r>
    <x v="0"/>
    <n v="29.219785714285717"/>
    <n v="100.940962"/>
    <s v=""/>
  </r>
  <r>
    <x v="0"/>
    <n v="28.805809523809526"/>
    <n v="70.598651766666663"/>
    <s v=""/>
  </r>
  <r>
    <x v="0"/>
    <n v="28.82654761904762"/>
    <n v="70.3005675"/>
    <n v="15.280609520062942"/>
  </r>
  <r>
    <x v="0"/>
    <n v="28.882714285714286"/>
    <n v="69.778137466666664"/>
    <n v="15.13203295385221"/>
  </r>
  <r>
    <x v="0"/>
    <n v="28.927744047619047"/>
    <n v="68.908393333333336"/>
    <n v="15.142389819288939"/>
  </r>
  <r>
    <x v="0"/>
    <s v=""/>
    <s v=""/>
    <s v=""/>
  </r>
  <r>
    <x v="0"/>
    <s v=""/>
    <s v=""/>
    <s v=""/>
  </r>
  <r>
    <x v="0"/>
    <n v="29.354666666666663"/>
    <n v="69.717964900000013"/>
    <n v="14.90742501860556"/>
  </r>
  <r>
    <x v="0"/>
    <n v="29.56757142857143"/>
    <n v="69.85546166666667"/>
    <n v="15.192393996088018"/>
  </r>
  <r>
    <x v="0"/>
    <n v="29.390047619047621"/>
    <n v="69.946204500000007"/>
    <n v="15.263126405129213"/>
  </r>
  <r>
    <x v="0"/>
    <n v="29.028428571428574"/>
    <n v="69.067010666666661"/>
    <n v="15.114516644516634"/>
  </r>
  <r>
    <x v="0"/>
    <n v="29.194880952380952"/>
    <n v="68.189793666666674"/>
    <n v="14.695159147447272"/>
  </r>
  <r>
    <x v="0"/>
    <s v=""/>
    <s v=""/>
    <s v=""/>
  </r>
  <r>
    <x v="0"/>
    <s v=""/>
    <s v=""/>
    <s v=""/>
  </r>
  <r>
    <x v="0"/>
    <n v="29.428000000000001"/>
    <n v="68.889264499999996"/>
    <n v="14.524484191844394"/>
  </r>
  <r>
    <x v="0"/>
    <n v="29.43209523809524"/>
    <n v="68.698222366666656"/>
    <n v="14.643189623247086"/>
  </r>
  <r>
    <x v="0"/>
    <n v="29.829642857142858"/>
    <n v="69.124604666666656"/>
    <n v="14.602540690844585"/>
  </r>
  <r>
    <x v="0"/>
    <n v="29.853571428571428"/>
    <n v="68.86791053333333"/>
    <n v="14.910819004224798"/>
  </r>
  <r>
    <x v="0"/>
    <n v="30.08107142857143"/>
    <n v="69.052170666666669"/>
    <n v="14.872310288291823"/>
  </r>
  <r>
    <x v="0"/>
    <s v=""/>
    <s v=""/>
    <s v=""/>
  </r>
  <r>
    <x v="0"/>
    <s v=""/>
    <s v=""/>
    <s v=""/>
  </r>
  <r>
    <x v="0"/>
    <s v=""/>
    <n v="99.860932500000004"/>
    <n v="15.175027816977426"/>
  </r>
  <r>
    <x v="0"/>
    <n v="30.425809523809523"/>
    <n v="70.448179333333329"/>
    <n v="15.157484205758498"/>
  </r>
  <r>
    <x v="0"/>
    <n v="30.272857142857145"/>
    <n v="70.29531253333333"/>
    <n v="15.25007229219886"/>
  </r>
  <r>
    <x v="0"/>
    <n v="30.52004761904762"/>
    <n v="70.736400766666677"/>
    <n v="15.360914946850393"/>
  </r>
  <r>
    <x v="0"/>
    <n v="30.709880952380953"/>
    <n v="70.926293266666661"/>
    <n v="15.504173304676755"/>
  </r>
  <r>
    <x v="0"/>
    <s v=""/>
    <s v=""/>
    <s v=""/>
  </r>
  <r>
    <x v="0"/>
    <s v=""/>
    <s v=""/>
    <s v=""/>
  </r>
  <r>
    <x v="0"/>
    <n v="30.486261904761903"/>
    <n v="70.239721733333326"/>
    <n v="15.636377787653839"/>
  </r>
  <r>
    <x v="0"/>
    <n v="30.261595238095236"/>
    <n v="70.745925666666665"/>
    <n v="15.81807590780488"/>
  </r>
  <r>
    <x v="0"/>
    <n v="30.345761904761904"/>
    <n v="70.101523333333333"/>
    <n v="16.018221636478721"/>
  </r>
  <r>
    <x v="0"/>
    <n v="30.858714285714285"/>
    <n v="70.871300966666666"/>
    <n v="16.06098326598341"/>
  </r>
  <r>
    <x v="0"/>
    <n v="30.945857142857147"/>
    <n v="70.794604333333325"/>
    <n v="15.878464799590404"/>
  </r>
  <r>
    <x v="0"/>
    <s v=""/>
    <s v=""/>
    <s v=""/>
  </r>
  <r>
    <x v="0"/>
    <s v=""/>
    <s v=""/>
    <s v=""/>
  </r>
  <r>
    <x v="0"/>
    <n v="31.07716666666667"/>
    <n v="70.495993966666674"/>
    <n v="15.958432783575541"/>
  </r>
  <r>
    <x v="0"/>
    <n v="31.029166666666669"/>
    <n v="70.127564133333337"/>
    <n v="15.737141394315294"/>
  </r>
  <r>
    <x v="0"/>
    <n v="30.900000000000002"/>
    <n v="69.867021933333334"/>
    <n v="15.857162316104352"/>
  </r>
  <r>
    <x v="0"/>
    <n v="30.5425"/>
    <n v="69.874138000000002"/>
    <n v="15.865842414114645"/>
  </r>
  <r>
    <x v="0"/>
    <n v="30.689166666666665"/>
    <n v="69.755453266666663"/>
    <n v="16.03139735591061"/>
  </r>
  <r>
    <x v="0"/>
    <s v=""/>
    <s v=""/>
    <s v=""/>
  </r>
  <r>
    <x v="0"/>
    <s v=""/>
    <s v=""/>
    <s v=""/>
  </r>
  <r>
    <x v="0"/>
    <n v="30.721666666666664"/>
    <n v="70.225020666666666"/>
    <n v="15.975613400098183"/>
  </r>
  <r>
    <x v="0"/>
    <n v="30.743583333333333"/>
    <n v="70.161520499999995"/>
    <n v="15.729727336759668"/>
  </r>
  <r>
    <x v="0"/>
    <n v="30.909333333333333"/>
    <n v="70.765286633333332"/>
    <n v="15.979936068526673"/>
  </r>
  <r>
    <x v="0"/>
    <n v="30.908166666666663"/>
    <n v="71.695517033333331"/>
    <n v="16.353779221066066"/>
  </r>
  <r>
    <x v="0"/>
    <n v="30.911166666666663"/>
    <n v="71.284738000000004"/>
    <n v="16.337136986194068"/>
  </r>
  <r>
    <x v="0"/>
    <s v=""/>
    <s v=""/>
    <s v=""/>
  </r>
  <r>
    <x v="0"/>
    <s v=""/>
    <s v=""/>
    <s v=""/>
  </r>
  <r>
    <x v="0"/>
    <n v="31.137333333333334"/>
    <n v="70.794489066666657"/>
    <n v="16.114330073103716"/>
  </r>
  <r>
    <x v="0"/>
    <n v="30.980666666666664"/>
    <n v="71.998740400000003"/>
    <n v="16.116577431929482"/>
  </r>
  <r>
    <x v="0"/>
    <n v="31.305500000000006"/>
    <n v="71.499589999999998"/>
    <n v="15.982404318628413"/>
  </r>
  <r>
    <x v="0"/>
    <n v="31.227833333333333"/>
    <n v="70.879809333333341"/>
    <n v="16.098623687032664"/>
  </r>
  <r>
    <x v="0"/>
    <n v="31.509833333333336"/>
    <n v="70.991776000000002"/>
    <n v="16.064610625924828"/>
  </r>
  <r>
    <x v="0"/>
    <s v=""/>
    <s v=""/>
    <s v=""/>
  </r>
  <r>
    <x v="0"/>
    <s v=""/>
    <s v=""/>
    <s v=""/>
  </r>
  <r>
    <x v="0"/>
    <n v="31.388666666666666"/>
    <n v="71.382718600000004"/>
    <n v="16.0964818412479"/>
  </r>
  <r>
    <x v="0"/>
    <n v="31.608166666666666"/>
    <n v="71.800118666666663"/>
    <n v="16.180040276273022"/>
  </r>
  <r>
    <x v="0"/>
    <n v="31.602999999999998"/>
    <n v="72.018183100000002"/>
    <n v="16.290741756876226"/>
  </r>
  <r>
    <x v="0"/>
    <n v="31.653833333333335"/>
    <n v="72.809208933333338"/>
    <n v="16.275981307240706"/>
  </r>
  <r>
    <x v="0"/>
    <s v=""/>
    <n v="72.748619866666658"/>
    <n v="16.359226312695924"/>
  </r>
  <r>
    <x v="0"/>
    <s v=""/>
    <s v=""/>
    <s v=""/>
  </r>
  <r>
    <x v="0"/>
    <s v=""/>
    <s v=""/>
    <s v=""/>
  </r>
  <r>
    <x v="0"/>
    <n v="31.84"/>
    <n v="72.313879666666665"/>
    <n v="16.368830621563234"/>
  </r>
  <r>
    <x v="0"/>
    <n v="31.512500000000003"/>
    <n v="71.45207516666666"/>
    <n v="16.21594726046283"/>
  </r>
  <r>
    <x v="0"/>
    <n v="31.561833333333329"/>
    <n v="71.653976833333331"/>
    <n v="16.185274535043742"/>
  </r>
  <r>
    <x v="0"/>
    <n v="31.481916666666663"/>
    <n v="70.616128333333336"/>
    <n v="16.066022888165037"/>
  </r>
  <r>
    <x v="0"/>
    <n v="31.742500000000003"/>
    <n v="70.99918963333333"/>
    <n v="15.98989573571499"/>
  </r>
  <r>
    <x v="0"/>
    <s v=""/>
    <s v=""/>
    <s v=""/>
  </r>
  <r>
    <x v="0"/>
    <s v=""/>
    <s v=""/>
    <s v=""/>
  </r>
  <r>
    <x v="0"/>
    <n v="31.988499999999998"/>
    <n v="71.884282533333334"/>
    <n v="16.231200362696846"/>
  </r>
  <r>
    <x v="0"/>
    <n v="31.977666666666664"/>
    <n v="71.262540399999992"/>
    <n v="16.289019417117558"/>
  </r>
  <r>
    <x v="0"/>
    <n v="32.43533333333334"/>
    <n v="72.561461133333339"/>
    <n v="16.3944667453294"/>
  </r>
  <r>
    <x v="0"/>
    <n v="32.281156250000002"/>
    <n v="72.767710399999999"/>
    <n v="16.346692113676731"/>
  </r>
  <r>
    <x v="0"/>
    <n v="32.850999999999999"/>
    <n v="72.722359666666662"/>
    <n v="16.267675226824458"/>
  </r>
  <r>
    <x v="0"/>
    <s v=""/>
    <s v=""/>
    <s v=""/>
  </r>
  <r>
    <x v="0"/>
    <s v=""/>
    <s v=""/>
    <s v=""/>
  </r>
  <r>
    <x v="0"/>
    <n v="32.747250000000001"/>
    <n v="72.128850933333339"/>
    <s v=""/>
  </r>
  <r>
    <x v="0"/>
    <n v="32.896166666666666"/>
    <n v="72.888175500000003"/>
    <n v="16.423569188756407"/>
  </r>
  <r>
    <x v="0"/>
    <n v="33.142333333333333"/>
    <n v="73.267569833333326"/>
    <n v="16.346543166880171"/>
  </r>
  <r>
    <x v="0"/>
    <n v="32.936"/>
    <n v="73.653564000000003"/>
    <n v="16.044857322252774"/>
  </r>
  <r>
    <x v="0"/>
    <n v="32.940583333333329"/>
    <n v="72.541395199999997"/>
    <n v="16.17435505032898"/>
  </r>
  <r>
    <x v="0"/>
    <s v=""/>
    <s v=""/>
    <s v=""/>
  </r>
  <r>
    <x v="0"/>
    <s v=""/>
    <s v=""/>
    <s v=""/>
  </r>
  <r>
    <x v="0"/>
    <n v="32.891999999999996"/>
    <n v="71.687084066666671"/>
    <n v="16.147077736891198"/>
  </r>
  <r>
    <x v="0"/>
    <n v="32.725833333333334"/>
    <n v="71.34296883333333"/>
    <n v="16.118581441159193"/>
  </r>
  <r>
    <x v="0"/>
    <n v="32.629333333333335"/>
    <n v="70.825205833333328"/>
    <n v="15.995587044394796"/>
  </r>
  <r>
    <x v="0"/>
    <n v="32.012499999999996"/>
    <n v="69.703771333333336"/>
    <n v="15.809233273699562"/>
  </r>
  <r>
    <x v="0"/>
    <n v="31.857499999999998"/>
    <n v="68.537252066666667"/>
    <n v="15.726577030258664"/>
  </r>
  <r>
    <x v="0"/>
    <s v=""/>
    <s v=""/>
    <s v=""/>
  </r>
  <r>
    <x v="0"/>
    <s v=""/>
    <s v=""/>
    <s v=""/>
  </r>
  <r>
    <x v="0"/>
    <n v="32.127000000000002"/>
    <n v="68.616460000000004"/>
    <n v="15.331128833056884"/>
  </r>
  <r>
    <x v="0"/>
    <n v="31.838999999999999"/>
    <n v="68.93174733333332"/>
    <n v="15.318875315451271"/>
  </r>
  <r>
    <x v="0"/>
    <n v="31.734833333333331"/>
    <n v="68.483106599999999"/>
    <n v="15.022394949574073"/>
  </r>
  <r>
    <x v="0"/>
    <n v="31.813499999999994"/>
    <n v="67.451885700000005"/>
    <n v="15.1194410980805"/>
  </r>
  <r>
    <x v="0"/>
    <n v="31.927333333333337"/>
    <n v="67.606155999999999"/>
    <n v="14.721096482181425"/>
  </r>
  <r>
    <x v="0"/>
    <s v=""/>
    <s v=""/>
    <s v=""/>
  </r>
  <r>
    <x v="0"/>
    <s v=""/>
    <s v=""/>
    <s v=""/>
  </r>
  <r>
    <x v="0"/>
    <n v="32.020000000000003"/>
    <n v="69.021501233333325"/>
    <n v="14.78270810389547"/>
  </r>
  <r>
    <x v="0"/>
    <n v="32.039500000000004"/>
    <n v="67.961486999999991"/>
    <n v="14.761602585085573"/>
  </r>
  <r>
    <x v="0"/>
    <n v="32.539333333333332"/>
    <n v="68.388756799999996"/>
    <n v="14.957340495559244"/>
  </r>
  <r>
    <x v="0"/>
    <n v="32.62583333333334"/>
    <n v="68.618708466666661"/>
    <n v="15.095688613306015"/>
  </r>
  <r>
    <x v="0"/>
    <n v="32.823500000000003"/>
    <n v="67.314140500000008"/>
    <n v="15.128728298142718"/>
  </r>
  <r>
    <x v="0"/>
    <s v=""/>
    <s v=""/>
    <s v=""/>
  </r>
  <r>
    <x v="0"/>
    <s v=""/>
    <s v=""/>
    <s v=""/>
  </r>
  <r>
    <x v="0"/>
    <n v="33.178333333333335"/>
    <n v="68.53336933333334"/>
    <n v="15.231444729426677"/>
  </r>
  <r>
    <x v="0"/>
    <n v="33.439333333333337"/>
    <n v="69.094067066666668"/>
    <n v="15.362583733232896"/>
  </r>
  <r>
    <x v="0"/>
    <n v="33.287666666666667"/>
    <n v="68.619367199999999"/>
    <n v="15.38601298809985"/>
  </r>
  <r>
    <x v="0"/>
    <n v="33.328666666666663"/>
    <n v="69.260879833333334"/>
    <n v="15.426590591408207"/>
  </r>
  <r>
    <x v="0"/>
    <n v="33.368999999999993"/>
    <n v="68.638003600000005"/>
    <n v="15.395179466381302"/>
  </r>
  <r>
    <x v="0"/>
    <s v=""/>
    <s v=""/>
    <s v=""/>
  </r>
  <r>
    <x v="0"/>
    <s v=""/>
    <s v=""/>
    <s v=""/>
  </r>
  <r>
    <x v="0"/>
    <n v="33.361166666666669"/>
    <n v="99.506321"/>
    <n v="15.484728859176611"/>
  </r>
  <r>
    <x v="0"/>
    <n v="33.211083333333335"/>
    <n v="69.997519366666666"/>
    <n v="15.276325106669228"/>
  </r>
  <r>
    <x v="0"/>
    <n v="33.18416666666667"/>
    <n v="69.618996799999991"/>
    <n v="15.351161472101973"/>
  </r>
  <r>
    <x v="0"/>
    <n v="33.152833333333326"/>
    <n v="68.76831966666667"/>
    <n v="15.269406178086149"/>
  </r>
  <r>
    <x v="0"/>
    <n v="33.390999999999998"/>
    <n v="68.365289333333337"/>
    <n v="15.551291084302605"/>
  </r>
  <r>
    <x v="0"/>
    <s v=""/>
    <s v=""/>
    <s v=""/>
  </r>
  <r>
    <x v="0"/>
    <s v=""/>
    <s v=""/>
    <s v=""/>
  </r>
  <r>
    <x v="0"/>
    <s v=""/>
    <n v="68.149255333333329"/>
    <n v="15.519296731009018"/>
  </r>
  <r>
    <x v="0"/>
    <n v="33.448833333333333"/>
    <n v="68.214155199999993"/>
    <n v="15.637212596556314"/>
  </r>
  <r>
    <x v="0"/>
    <n v="33.056999999999995"/>
    <n v="69.001042733333335"/>
    <n v="15.66335100181194"/>
  </r>
  <r>
    <x v="0"/>
    <n v="33.148999999999994"/>
    <n v="68.99382713333334"/>
    <n v="15.527286567901232"/>
  </r>
  <r>
    <x v="0"/>
    <n v="33.513833333333331"/>
    <n v="69.212651400000013"/>
    <n v="15.549017145032355"/>
  </r>
  <r>
    <x v="0"/>
    <s v=""/>
    <s v=""/>
    <s v=""/>
  </r>
  <r>
    <x v="0"/>
    <s v=""/>
    <s v=""/>
    <s v=""/>
  </r>
  <r>
    <x v="0"/>
    <n v="33.713833333333334"/>
    <n v="69.339448566666661"/>
    <n v="15.578364704146203"/>
  </r>
  <r>
    <x v="0"/>
    <n v="33.618666666666662"/>
    <n v="68.698515666666665"/>
    <n v="15.920549118503905"/>
  </r>
  <r>
    <x v="0"/>
    <n v="33.920333333333332"/>
    <n v="68.203131999999997"/>
    <n v="15.90629960873841"/>
  </r>
  <r>
    <x v="0"/>
    <n v="33.970999999999997"/>
    <n v="68.184230666666664"/>
    <n v="16.224728083309948"/>
  </r>
  <r>
    <x v="0"/>
    <n v="33.785000000000004"/>
    <n v="68.128028866666668"/>
    <n v="16.422925769266651"/>
  </r>
  <r>
    <x v="0"/>
    <s v=""/>
    <s v=""/>
    <s v=""/>
  </r>
  <r>
    <x v="0"/>
    <s v=""/>
    <s v=""/>
    <s v=""/>
  </r>
  <r>
    <x v="0"/>
    <n v="33.576500000000003"/>
    <n v="67.982239533333328"/>
    <s v=""/>
  </r>
  <r>
    <x v="0"/>
    <n v="33.804666666666662"/>
    <n v="67.88732113333333"/>
    <n v="16.840098846908273"/>
  </r>
  <r>
    <x v="0"/>
    <n v="33.859833333333334"/>
    <n v="67.976132666666672"/>
    <n v="16.610207946602845"/>
  </r>
  <r>
    <x v="0"/>
    <n v="33.997"/>
    <n v="68.346163533333325"/>
    <n v="16.614671657311128"/>
  </r>
  <r>
    <x v="0"/>
    <n v="34.343333333333334"/>
    <n v="66.324929866666665"/>
    <n v="16.638539655378121"/>
  </r>
  <r>
    <x v="0"/>
    <s v=""/>
    <s v=""/>
    <s v=""/>
  </r>
  <r>
    <x v="0"/>
    <s v=""/>
    <s v=""/>
    <s v=""/>
  </r>
  <r>
    <x v="0"/>
    <n v="34.062833333333337"/>
    <n v="65.498207300000004"/>
    <n v="16.042797246167265"/>
  </r>
  <r>
    <x v="0"/>
    <n v="33.926333333333332"/>
    <n v="64.491323433333335"/>
    <s v=""/>
  </r>
  <r>
    <x v="0"/>
    <n v="34.146166666666666"/>
    <n v="65.087064333333331"/>
    <n v="15.609100889970609"/>
  </r>
  <r>
    <x v="0"/>
    <n v="33.256666666666668"/>
    <n v="63.829190500000003"/>
    <n v="15.782444643283993"/>
  </r>
  <r>
    <x v="0"/>
    <n v="33.664166666666667"/>
    <n v="63.983484533333332"/>
    <n v="15.561195593104078"/>
  </r>
  <r>
    <x v="0"/>
    <s v=""/>
    <s v=""/>
    <s v=""/>
  </r>
  <r>
    <x v="0"/>
    <s v=""/>
    <s v=""/>
    <s v=""/>
  </r>
  <r>
    <x v="0"/>
    <n v="33.619333333333337"/>
    <n v="63.668650000000007"/>
    <n v="15.490190754984454"/>
  </r>
  <r>
    <x v="0"/>
    <n v="33.655999999999999"/>
    <n v="63.212687966666664"/>
    <n v="15.297040856739013"/>
  </r>
  <r>
    <x v="0"/>
    <n v="33.225499999999997"/>
    <n v="62.791246999999998"/>
    <n v="15.310188500548996"/>
  </r>
  <r>
    <x v="0"/>
    <n v="33.259666666666668"/>
    <n v="62.294093099999998"/>
    <n v="15.047102871627862"/>
  </r>
  <r>
    <x v="0"/>
    <n v="33.435833333333335"/>
    <n v="10.0937052"/>
    <n v="14.759021413281108"/>
  </r>
  <r>
    <x v="0"/>
    <s v=""/>
    <s v=""/>
    <s v=""/>
  </r>
  <r>
    <x v="0"/>
    <s v=""/>
    <s v=""/>
    <s v=""/>
  </r>
  <r>
    <x v="0"/>
    <n v="33.461333333333336"/>
    <n v="61.545705666666663"/>
    <n v="14.980472890000916"/>
  </r>
  <r>
    <x v="0"/>
    <n v="32.974166666666669"/>
    <n v="61.686352133333344"/>
    <n v="15.06584860567153"/>
  </r>
  <r>
    <x v="0"/>
    <n v="33.722333333333331"/>
    <n v="60.444831866666668"/>
    <n v="14.792043044540758"/>
  </r>
  <r>
    <x v="0"/>
    <n v="33.215166666666669"/>
    <n v="61.358586733333333"/>
    <n v="14.724094330290958"/>
  </r>
  <r>
    <x v="0"/>
    <n v="32.324000000000005"/>
    <n v="59.813409966666676"/>
    <n v="14.536208193028003"/>
  </r>
  <r>
    <x v="0"/>
    <s v=""/>
    <s v=""/>
    <s v=""/>
  </r>
  <r>
    <x v="0"/>
    <s v=""/>
    <s v=""/>
    <s v=""/>
  </r>
  <r>
    <x v="0"/>
    <n v="31.946666666666662"/>
    <n v="59.797731333333331"/>
    <s v=""/>
  </r>
  <r>
    <x v="0"/>
    <n v="31.950666666666663"/>
    <n v="59.797873733333326"/>
    <n v="14.215524796375863"/>
  </r>
  <r>
    <x v="0"/>
    <n v="31.547166666666669"/>
    <n v="58.692791"/>
    <n v="14.579715820024573"/>
  </r>
  <r>
    <x v="0"/>
    <n v="31.217000000000002"/>
    <n v="58.790618299999998"/>
    <n v="14.092328403799016"/>
  </r>
  <r>
    <x v="0"/>
    <n v="31.398666666666667"/>
    <n v="60.637600933333339"/>
    <n v="14.002469287924246"/>
  </r>
  <r>
    <x v="0"/>
    <s v=""/>
    <s v=""/>
    <s v=""/>
  </r>
  <r>
    <x v="0"/>
    <s v=""/>
    <s v=""/>
    <s v=""/>
  </r>
  <r>
    <x v="0"/>
    <n v="31.879666666666665"/>
    <n v="58.984617833333338"/>
    <n v="14.685578070873511"/>
  </r>
  <r>
    <x v="0"/>
    <n v="32.466333333333331"/>
    <n v="59.905334266666671"/>
    <n v="14.451535920768867"/>
  </r>
  <r>
    <x v="0"/>
    <n v="32.420666666666669"/>
    <n v="59.774225800000004"/>
    <n v="14.767530667008483"/>
  </r>
  <r>
    <x v="0"/>
    <n v="32.970000000000006"/>
    <n v="60.482488499999995"/>
    <n v="14.578454521114397"/>
  </r>
  <r>
    <x v="0"/>
    <n v="33.293333333333329"/>
    <n v="59.892508533333334"/>
    <n v="14.744054922966596"/>
  </r>
  <r>
    <x v="0"/>
    <s v=""/>
    <s v=""/>
    <s v=""/>
  </r>
  <r>
    <x v="0"/>
    <s v=""/>
    <s v=""/>
    <s v=""/>
  </r>
  <r>
    <x v="0"/>
    <n v="33.227166666666669"/>
    <n v="59.553990333333331"/>
    <n v="14.916653815215373"/>
  </r>
  <r>
    <x v="0"/>
    <n v="33.707333333333331"/>
    <n v="60.597600133333337"/>
    <n v="14.843935971540954"/>
  </r>
  <r>
    <x v="0"/>
    <n v="33.792499999999997"/>
    <n v="60.591152666666666"/>
    <n v="15.029818119624528"/>
  </r>
  <r>
    <x v="0"/>
    <n v="33.602833333333336"/>
    <n v="60.384868199999993"/>
    <n v="15.165194541674282"/>
  </r>
  <r>
    <x v="0"/>
    <n v="34.1145"/>
    <n v="61.703599666666662"/>
    <n v="15.283006038879973"/>
  </r>
  <r>
    <x v="0"/>
    <s v=""/>
    <s v=""/>
    <s v=""/>
  </r>
  <r>
    <x v="0"/>
    <s v=""/>
    <s v=""/>
    <s v=""/>
  </r>
  <r>
    <x v="0"/>
    <n v="34.326166666666666"/>
    <n v="61.126449799999989"/>
    <s v=""/>
  </r>
  <r>
    <x v="0"/>
    <n v="34.30983333333333"/>
    <n v="60.135876866666671"/>
    <n v="15.503717792899931"/>
  </r>
  <r>
    <x v="0"/>
    <n v="34.290833333333332"/>
    <n v="60.732799533333328"/>
    <n v="15.168461261994068"/>
  </r>
  <r>
    <x v="0"/>
    <n v="34.486499999999999"/>
    <n v="60.730307333333336"/>
    <n v="15.056517183202786"/>
  </r>
  <r>
    <x v="0"/>
    <n v="34.507833333333338"/>
    <n v="60.076226333333331"/>
    <n v="15.041907954486007"/>
  </r>
  <r>
    <x v="0"/>
    <s v=""/>
    <s v=""/>
    <s v=""/>
  </r>
  <r>
    <x v="0"/>
    <s v=""/>
    <s v=""/>
    <s v=""/>
  </r>
  <r>
    <x v="0"/>
    <n v="34.669666666666664"/>
    <n v="60.524510200000002"/>
    <n v="14.937098347568417"/>
  </r>
  <r>
    <x v="0"/>
    <n v="34.786499999999997"/>
    <n v="60.880303833333336"/>
    <n v="15.109191538328583"/>
  </r>
  <r>
    <x v="0"/>
    <n v="34.835000000000001"/>
    <n v="59.690957666666669"/>
    <n v="15.258839105023817"/>
  </r>
  <r>
    <x v="0"/>
    <n v="35.212333333333333"/>
    <n v="59.856354399999994"/>
    <n v="15.491955053995682"/>
  </r>
  <r>
    <x v="0"/>
    <n v="35.294833333333337"/>
    <n v="60.293379766666668"/>
    <n v="15.495313505887912"/>
  </r>
  <r>
    <x v="0"/>
    <s v=""/>
    <s v=""/>
    <s v=""/>
  </r>
  <r>
    <x v="0"/>
    <s v=""/>
    <s v=""/>
    <s v=""/>
  </r>
  <r>
    <x v="0"/>
    <n v="35.096499999999999"/>
    <n v="60.364543999999995"/>
    <n v="15.117755443814922"/>
  </r>
  <r>
    <x v="0"/>
    <n v="34.944333333333333"/>
    <n v="61.474188000000005"/>
    <n v="15.368154933855635"/>
  </r>
  <r>
    <x v="0"/>
    <n v="34.749166666666667"/>
    <n v="61.686382500000001"/>
    <n v="15.071612121231421"/>
  </r>
  <r>
    <x v="0"/>
    <n v="34.988500000000002"/>
    <n v="61.693282799999999"/>
    <n v="14.918528011897706"/>
  </r>
  <r>
    <x v="0"/>
    <n v="34.797333333333334"/>
    <n v="62.856039500000001"/>
    <n v="15.015289662718629"/>
  </r>
  <r>
    <x v="0"/>
    <s v=""/>
    <s v=""/>
    <s v=""/>
  </r>
  <r>
    <x v="0"/>
    <s v=""/>
    <s v=""/>
    <s v=""/>
  </r>
  <r>
    <x v="0"/>
    <n v="34.873416666666664"/>
    <n v="63.750332533333335"/>
    <s v=""/>
  </r>
  <r>
    <x v="0"/>
    <n v="34.777166666666666"/>
    <n v="64.490335166666668"/>
    <n v="15.331395362715167"/>
  </r>
  <r>
    <x v="0"/>
    <n v="34.962166666666668"/>
    <n v="64.751908666666665"/>
    <n v="15.478966892368486"/>
  </r>
  <r>
    <x v="0"/>
    <s v=""/>
    <n v="64.947887800000004"/>
    <n v="15.295254521525006"/>
  </r>
  <r>
    <x v="0"/>
    <n v="34.99883333333333"/>
    <n v="64.924418666666668"/>
    <n v="15.407851149861006"/>
  </r>
  <r>
    <x v="0"/>
    <s v=""/>
    <s v=""/>
    <s v=""/>
  </r>
  <r>
    <x v="0"/>
    <s v=""/>
    <s v=""/>
    <s v=""/>
  </r>
  <r>
    <x v="0"/>
    <n v="34.79"/>
    <n v="65.439108333333337"/>
    <n v="15.615261874154262"/>
  </r>
  <r>
    <x v="0"/>
    <n v="34.682333333333339"/>
    <n v="64.723904000000005"/>
    <n v="15.320094765769165"/>
  </r>
  <r>
    <x v="0"/>
    <n v="34.637"/>
    <n v="63.96856866666667"/>
    <n v="15.28355245034218"/>
  </r>
  <r>
    <x v="0"/>
    <n v="34.947166666666668"/>
    <n v="63.283549999999998"/>
    <n v="15.337367533806345"/>
  </r>
  <r>
    <x v="0"/>
    <n v="34.524666666666668"/>
    <n v="64.516042000000013"/>
    <n v="15.160973022710444"/>
  </r>
  <r>
    <x v="0"/>
    <s v=""/>
    <s v=""/>
    <s v=""/>
  </r>
  <r>
    <x v="0"/>
    <s v=""/>
    <s v=""/>
    <s v=""/>
  </r>
  <r>
    <x v="0"/>
    <n v="34.110500000000002"/>
    <n v="64.374020900000005"/>
    <n v="15.120406803312628"/>
  </r>
  <r>
    <x v="0"/>
    <n v="34.308500000000002"/>
    <n v="63.151546266666664"/>
    <n v="14.965251308466051"/>
  </r>
  <r>
    <x v="0"/>
    <n v="33.76316666666667"/>
    <n v="63.564323366666663"/>
    <n v="14.86445468691983"/>
  </r>
  <r>
    <x v="0"/>
    <n v="33.893499999999996"/>
    <n v="64.082760599999986"/>
    <n v="14.571928002680966"/>
  </r>
  <r>
    <x v="0"/>
    <n v="33.486000000000004"/>
    <n v="62.771074333333338"/>
    <n v="14.683174042944009"/>
  </r>
  <r>
    <x v="0"/>
    <s v=""/>
    <s v=""/>
    <s v=""/>
  </r>
  <r>
    <x v="0"/>
    <s v=""/>
    <s v=""/>
    <s v=""/>
  </r>
  <r>
    <x v="0"/>
    <n v="33.172750000000001"/>
    <n v="60.704692799999997"/>
    <n v="14.492777379359977"/>
  </r>
  <r>
    <x v="0"/>
    <n v="32.251416666666664"/>
    <n v="62.762055666666662"/>
    <n v="14.261554346917894"/>
  </r>
  <r>
    <x v="0"/>
    <n v="32.805"/>
    <n v="61.993437199999995"/>
    <n v="14.195435945337072"/>
  </r>
  <r>
    <x v="0"/>
    <n v="33.804499999999997"/>
    <n v="63.41355626666666"/>
    <n v="14.257513355666639"/>
  </r>
  <r>
    <x v="0"/>
    <n v="33.868999999999993"/>
    <n v="63.465652499999997"/>
    <n v="14.496156762281363"/>
  </r>
  <r>
    <x v="0"/>
    <s v=""/>
    <s v=""/>
    <s v=""/>
  </r>
  <r>
    <x v="0"/>
    <s v=""/>
    <s v=""/>
    <s v=""/>
  </r>
  <r>
    <x v="0"/>
    <n v="34.276666666666664"/>
    <n v="63.573527999999989"/>
    <n v="14.506183982485403"/>
  </r>
  <r>
    <x v="0"/>
    <n v="34.507833333333338"/>
    <n v="63.674765666666666"/>
    <s v=""/>
  </r>
  <r>
    <x v="0"/>
    <n v="34.329666666666668"/>
    <n v="9.5508100000000002"/>
    <n v="14.591506692330041"/>
  </r>
  <r>
    <x v="0"/>
    <s v=""/>
    <s v=""/>
    <n v="14.511282689170066"/>
  </r>
  <r>
    <x v="0"/>
    <n v="34.484499999999997"/>
    <s v=""/>
    <n v="14.538458570805647"/>
  </r>
  <r>
    <x v="0"/>
    <s v=""/>
    <s v=""/>
    <s v=""/>
  </r>
  <r>
    <x v="0"/>
    <s v=""/>
    <s v=""/>
    <s v=""/>
  </r>
  <r>
    <x v="0"/>
    <n v="34.264333333333333"/>
    <n v="63.961871933333327"/>
    <n v="14.414948970734539"/>
  </r>
  <r>
    <x v="0"/>
    <n v="33.971333333333334"/>
    <n v="63.146001533333333"/>
    <n v="14.332711214004689"/>
  </r>
  <r>
    <x v="0"/>
    <n v="33.526000000000003"/>
    <n v="9.4825966000000008"/>
    <s v=""/>
  </r>
  <r>
    <x v="1"/>
    <s v=""/>
    <s v=""/>
    <s v=""/>
  </r>
  <r>
    <x v="1"/>
    <n v="33.523333333333333"/>
    <n v="61.689992666666662"/>
    <s v=""/>
  </r>
  <r>
    <x v="1"/>
    <s v=""/>
    <s v=""/>
    <s v=""/>
  </r>
  <r>
    <x v="1"/>
    <s v=""/>
    <s v=""/>
    <s v=""/>
  </r>
  <r>
    <x v="1"/>
    <n v="32.953499999999998"/>
    <n v="59.270015800000003"/>
    <n v="14.181046118426554"/>
  </r>
  <r>
    <x v="1"/>
    <n v="32.515666666666668"/>
    <n v="58.996198800000002"/>
    <n v="13.948235563597228"/>
  </r>
  <r>
    <x v="1"/>
    <n v="32.80833333333333"/>
    <n v="58.686722666666661"/>
    <n v="13.992390908234999"/>
  </r>
  <r>
    <x v="1"/>
    <n v="33.636000000000003"/>
    <n v="60.350931666666668"/>
    <n v="14.190135532920607"/>
  </r>
  <r>
    <x v="1"/>
    <n v="33.409500000000001"/>
    <n v="59.305917999999998"/>
    <n v="14.422015021927976"/>
  </r>
  <r>
    <x v="1"/>
    <s v=""/>
    <s v=""/>
    <s v=""/>
  </r>
  <r>
    <x v="1"/>
    <s v=""/>
    <s v=""/>
    <s v=""/>
  </r>
  <r>
    <x v="1"/>
    <n v="32.921833333333332"/>
    <n v="60.481387600000005"/>
    <s v=""/>
  </r>
  <r>
    <x v="1"/>
    <n v="33"/>
    <n v="61.235970400000006"/>
    <n v="14.379882180400132"/>
  </r>
  <r>
    <x v="1"/>
    <n v="32.900500000000001"/>
    <n v="60.06753736666667"/>
    <n v="14.091129669130208"/>
  </r>
  <r>
    <x v="1"/>
    <n v="32.461833333333338"/>
    <n v="60.583169866666658"/>
    <n v="14.344504541170423"/>
  </r>
  <r>
    <x v="1"/>
    <n v="32.753416666666666"/>
    <n v="61.185826666666664"/>
    <n v="13.969716872820079"/>
  </r>
  <r>
    <x v="1"/>
    <s v=""/>
    <s v=""/>
    <s v=""/>
  </r>
  <r>
    <x v="1"/>
    <s v=""/>
    <s v=""/>
    <s v=""/>
  </r>
  <r>
    <x v="1"/>
    <s v=""/>
    <n v="61.72278583333334"/>
    <n v="14.022317094749829"/>
  </r>
  <r>
    <x v="1"/>
    <n v="33.022333333333329"/>
    <n v="60.598558133333334"/>
    <n v="14.071261947135635"/>
  </r>
  <r>
    <x v="1"/>
    <n v="33.109000000000002"/>
    <n v="60.975161800000002"/>
    <n v="14.111140381926793"/>
  </r>
  <r>
    <x v="1"/>
    <n v="34.031666666666666"/>
    <n v="61.603492633333332"/>
    <n v="14.281714431394954"/>
  </r>
  <r>
    <x v="1"/>
    <n v="34.174166666666665"/>
    <n v="63.263213799999996"/>
    <n v="14.720378330363204"/>
  </r>
  <r>
    <x v="1"/>
    <s v=""/>
    <s v=""/>
    <s v=""/>
  </r>
  <r>
    <x v="1"/>
    <s v=""/>
    <s v=""/>
    <s v=""/>
  </r>
  <r>
    <x v="1"/>
    <n v="34.040333333333329"/>
    <n v="64.634491066666655"/>
    <n v="14.671895061032266"/>
  </r>
  <r>
    <x v="1"/>
    <n v="32.0015"/>
    <n v="63.528953999999999"/>
    <n v="14.900709668702806"/>
  </r>
  <r>
    <x v="1"/>
    <n v="31.879666666666665"/>
    <n v="63.837311800000002"/>
    <n v="14.966666488964346"/>
  </r>
  <r>
    <x v="1"/>
    <n v="32.465499999999999"/>
    <n v="63.672579600000006"/>
    <n v="14.36886563080953"/>
  </r>
  <r>
    <x v="1"/>
    <n v="32.189166666666665"/>
    <n v="63.72882666666667"/>
    <n v="14.228103133197068"/>
  </r>
  <r>
    <x v="1"/>
    <s v=""/>
    <s v=""/>
    <s v=""/>
  </r>
  <r>
    <x v="1"/>
    <s v=""/>
    <s v=""/>
    <s v=""/>
  </r>
  <r>
    <x v="1"/>
    <n v="32.515833333333333"/>
    <n v="64.624589933333326"/>
    <n v="14.292799946509248"/>
  </r>
  <r>
    <x v="1"/>
    <n v="32.642500000000005"/>
    <n v="66.371527333333333"/>
    <n v="14.113758289664283"/>
  </r>
  <r>
    <x v="1"/>
    <n v="32.678333333333335"/>
    <n v="66.377575399999998"/>
    <n v="14.303526426565693"/>
  </r>
  <r>
    <x v="1"/>
    <n v="32.975500000000004"/>
    <n v="66.616501000000014"/>
    <n v="14.38070731692242"/>
  </r>
  <r>
    <x v="1"/>
    <n v="32.945416666666667"/>
    <n v="65.820727066666677"/>
    <n v="14.370827017915584"/>
  </r>
  <r>
    <x v="1"/>
    <s v=""/>
    <s v=""/>
    <s v=""/>
  </r>
  <r>
    <x v="1"/>
    <s v=""/>
    <s v=""/>
    <s v=""/>
  </r>
  <r>
    <x v="1"/>
    <n v="32.917999999999999"/>
    <n v="64.012996199999989"/>
    <n v="14.463043528519673"/>
  </r>
  <r>
    <x v="1"/>
    <n v="33.371000000000002"/>
    <n v="64.811472133333325"/>
    <n v="14.395130103669263"/>
  </r>
  <r>
    <x v="1"/>
    <n v="33.5"/>
    <n v="64.596630466666667"/>
    <s v=""/>
  </r>
  <r>
    <x v="1"/>
    <n v="34.00183333333333"/>
    <n v="66.460144"/>
    <n v="14.55082458799529"/>
  </r>
  <r>
    <x v="1"/>
    <n v="34.399333333333338"/>
    <n v="67.141890666666669"/>
    <n v="14.488053423967985"/>
  </r>
  <r>
    <x v="1"/>
    <s v=""/>
    <s v=""/>
    <s v=""/>
  </r>
  <r>
    <x v="1"/>
    <s v=""/>
    <s v=""/>
    <s v=""/>
  </r>
  <r>
    <x v="1"/>
    <s v=""/>
    <n v="66.401070766666649"/>
    <n v="14.531667041730023"/>
  </r>
  <r>
    <x v="1"/>
    <n v="34.262666666666668"/>
    <n v="66.734676800000003"/>
    <n v="14.403884603274561"/>
  </r>
  <r>
    <x v="1"/>
    <n v="34.280416666666667"/>
    <n v="67.116836166666658"/>
    <n v="14.457598979750125"/>
  </r>
  <r>
    <x v="1"/>
    <n v="34.311666666666667"/>
    <n v="67.626776233333331"/>
    <n v="14.547775321197342"/>
  </r>
  <r>
    <x v="1"/>
    <n v="34.439583333333331"/>
    <n v="68.43815473333332"/>
    <n v="14.619028448682325"/>
  </r>
  <r>
    <x v="1"/>
    <s v=""/>
    <s v=""/>
    <s v=""/>
  </r>
  <r>
    <x v="1"/>
    <s v=""/>
    <s v=""/>
    <s v=""/>
  </r>
  <r>
    <x v="1"/>
    <n v="34.716666666666669"/>
    <n v="68.464562533333336"/>
    <n v="14.679465124695097"/>
  </r>
  <r>
    <x v="1"/>
    <n v="34.688333333333333"/>
    <n v="68.152727999999996"/>
    <n v="14.797339550883096"/>
  </r>
  <r>
    <x v="1"/>
    <n v="34.518000000000001"/>
    <n v="67.954811866666674"/>
    <n v="14.992175464558983"/>
  </r>
  <r>
    <x v="1"/>
    <n v="34.874416666666669"/>
    <n v="68.130802599999996"/>
    <n v="15.121960449845099"/>
  </r>
  <r>
    <x v="1"/>
    <n v="34.698833333333333"/>
    <n v="68.588797333333332"/>
    <n v="15.08567377923"/>
  </r>
  <r>
    <x v="1"/>
    <s v=""/>
    <s v=""/>
    <s v=""/>
  </r>
  <r>
    <x v="1"/>
    <s v=""/>
    <s v=""/>
    <s v=""/>
  </r>
  <r>
    <x v="1"/>
    <n v="34.967833333333338"/>
    <n v="69.139383699999996"/>
    <n v="15.077559910729148"/>
  </r>
  <r>
    <x v="1"/>
    <n v="34.853250000000003"/>
    <n v="67.865860933333337"/>
    <n v="15.02608465671517"/>
  </r>
  <r>
    <x v="1"/>
    <n v="34.702166666666663"/>
    <n v="67.969318433333328"/>
    <n v="14.819365669616765"/>
  </r>
  <r>
    <x v="1"/>
    <n v="34.594750000000005"/>
    <n v="68.296949933333337"/>
    <n v="14.890931533211251"/>
  </r>
  <r>
    <x v="1"/>
    <n v="34.218333333333327"/>
    <n v="67.542074666666664"/>
    <n v="14.877513375093029"/>
  </r>
  <r>
    <x v="1"/>
    <s v=""/>
    <s v=""/>
    <s v=""/>
  </r>
  <r>
    <x v="1"/>
    <s v=""/>
    <s v=""/>
    <s v=""/>
  </r>
  <r>
    <x v="1"/>
    <n v="34.446666666666665"/>
    <n v="67.063100000000006"/>
    <n v="14.739831346645236"/>
  </r>
  <r>
    <x v="1"/>
    <n v="33.716666666666669"/>
    <n v="65.809593433333333"/>
    <n v="14.612114327908127"/>
  </r>
  <r>
    <x v="1"/>
    <n v="33.441499999999998"/>
    <n v="67.073014466666663"/>
    <n v="14.498836600436501"/>
  </r>
  <r>
    <x v="1"/>
    <n v="33.396999999999998"/>
    <n v="67.260577766666657"/>
    <n v="14.667832850992834"/>
  </r>
  <r>
    <x v="1"/>
    <n v="33.30916666666667"/>
    <n v="67.3336817"/>
    <n v="14.737166352354251"/>
  </r>
  <r>
    <x v="1"/>
    <s v=""/>
    <s v=""/>
    <s v=""/>
  </r>
  <r>
    <x v="1"/>
    <s v=""/>
    <s v=""/>
    <s v=""/>
  </r>
  <r>
    <x v="1"/>
    <n v="33.6265"/>
    <n v="69.175421999999998"/>
    <n v="14.699314597511741"/>
  </r>
  <r>
    <x v="1"/>
    <n v="33.778500000000001"/>
    <n v="68.535623600000008"/>
    <n v="14.815061200576606"/>
  </r>
  <r>
    <x v="1"/>
    <n v="34.308500000000002"/>
    <n v="67.271700800000005"/>
    <n v="15.589510485204167"/>
  </r>
  <r>
    <x v="1"/>
    <n v="34.114083333333333"/>
    <n v="67.599172066666654"/>
    <n v="16.061242056148185"/>
  </r>
  <r>
    <x v="1"/>
    <n v="34.200833333333335"/>
    <n v="69.392074466666671"/>
    <n v="16.003131807060686"/>
  </r>
  <r>
    <x v="1"/>
    <s v=""/>
    <s v=""/>
    <s v=""/>
  </r>
  <r>
    <x v="1"/>
    <s v=""/>
    <s v=""/>
    <s v=""/>
  </r>
  <r>
    <x v="1"/>
    <n v="34.308666666666667"/>
    <n v="68.710978900000001"/>
    <n v="16.206329965353149"/>
  </r>
  <r>
    <x v="1"/>
    <n v="34.483166666666662"/>
    <n v="69.368276499999993"/>
    <n v="16.025388004721318"/>
  </r>
  <r>
    <x v="1"/>
    <n v="33.551666666666669"/>
    <n v="68.785331999999997"/>
    <n v="16.159405958078825"/>
  </r>
  <r>
    <x v="1"/>
    <n v="33.484000000000002"/>
    <n v="68.944958"/>
    <n v="15.926538869576142"/>
  </r>
  <r>
    <x v="1"/>
    <n v="33.22"/>
    <n v="69.171689999999998"/>
    <n v="15.939597256000338"/>
  </r>
  <r>
    <x v="1"/>
    <s v=""/>
    <s v=""/>
    <s v=""/>
  </r>
  <r>
    <x v="1"/>
    <s v=""/>
    <s v=""/>
    <s v=""/>
  </r>
  <r>
    <x v="1"/>
    <n v="33.536416666666668"/>
    <n v="69.733508733333338"/>
    <n v="15.764243319381974"/>
  </r>
  <r>
    <x v="1"/>
    <n v="33.165833333333332"/>
    <n v="68.631208666666666"/>
    <n v="15.720320395998332"/>
  </r>
  <r>
    <x v="1"/>
    <n v="33.085666666666668"/>
    <n v="68.582086466666667"/>
    <n v="15.715049621338911"/>
  </r>
  <r>
    <x v="1"/>
    <n v="32.895166666666668"/>
    <n v="68.893807066666668"/>
    <n v="15.786609335895083"/>
  </r>
  <r>
    <x v="1"/>
    <s v=""/>
    <s v=""/>
    <n v="16.068020940099135"/>
  </r>
  <r>
    <x v="1"/>
    <s v=""/>
    <s v=""/>
    <s v=""/>
  </r>
  <r>
    <x v="1"/>
    <s v=""/>
    <s v=""/>
    <s v=""/>
  </r>
  <r>
    <x v="1"/>
    <n v="33.526666666666664"/>
    <s v=""/>
    <n v="16.122336719471253"/>
  </r>
  <r>
    <x v="1"/>
    <n v="33.425166666666662"/>
    <n v="68.952161900000007"/>
    <n v="16.213393353562225"/>
  </r>
  <r>
    <x v="1"/>
    <n v="33.420666666666669"/>
    <n v="68.049139666666676"/>
    <n v="16.294215409788226"/>
  </r>
  <r>
    <x v="1"/>
    <n v="33.506999999999998"/>
    <n v="68.503525333333329"/>
    <n v="16.211560699185977"/>
  </r>
  <r>
    <x v="1"/>
    <n v="33.640666666666668"/>
    <n v="68.801531133333327"/>
    <n v="16.350334740705318"/>
  </r>
  <r>
    <x v="1"/>
    <s v=""/>
    <s v=""/>
    <s v=""/>
  </r>
  <r>
    <x v="1"/>
    <s v=""/>
    <s v=""/>
    <s v=""/>
  </r>
  <r>
    <x v="1"/>
    <n v="33.634833333333333"/>
    <n v="68.411313333333339"/>
    <n v="16.640340010812608"/>
  </r>
  <r>
    <x v="1"/>
    <n v="33.404666666666664"/>
    <n v="68.390597533333334"/>
    <n v="16.898845211161383"/>
  </r>
  <r>
    <x v="1"/>
    <n v="33.667333333333339"/>
    <n v="68.233203633333346"/>
    <n v="17.166638755666554"/>
  </r>
  <r>
    <x v="1"/>
    <n v="33.62616666666667"/>
    <n v="67.626927600000002"/>
    <n v="17.345650127452622"/>
  </r>
  <r>
    <x v="1"/>
    <n v="33.146500000000003"/>
    <n v="66.587492999999995"/>
    <n v="17.248068147751155"/>
  </r>
  <r>
    <x v="1"/>
    <s v=""/>
    <s v=""/>
    <s v=""/>
  </r>
  <r>
    <x v="1"/>
    <s v=""/>
    <s v=""/>
    <s v=""/>
  </r>
  <r>
    <x v="1"/>
    <n v="34.0105"/>
    <n v="67.222600699999987"/>
    <n v="17.084460392025466"/>
  </r>
  <r>
    <x v="1"/>
    <n v="33.83625"/>
    <n v="67.918782666666672"/>
    <n v="17.258815563200603"/>
  </r>
  <r>
    <x v="1"/>
    <n v="34.199666666666666"/>
    <n v="67.103431499999999"/>
    <n v="17.410796298064895"/>
  </r>
  <r>
    <x v="1"/>
    <n v="34.543500000000002"/>
    <n v="67.712947600000007"/>
    <n v="17.284210856235909"/>
  </r>
  <r>
    <x v="1"/>
    <n v="36.374333333333333"/>
    <n v="68.14557383333333"/>
    <n v="17.524223875588039"/>
  </r>
  <r>
    <x v="1"/>
    <s v=""/>
    <s v=""/>
    <s v=""/>
  </r>
  <r>
    <x v="1"/>
    <s v=""/>
    <s v=""/>
    <s v=""/>
  </r>
  <r>
    <x v="1"/>
    <n v="36.499499999999998"/>
    <n v="70.093994166666661"/>
    <n v="17.473782761476372"/>
  </r>
  <r>
    <x v="1"/>
    <n v="36.671166666666664"/>
    <n v="68.994877466666665"/>
    <n v="17.578782017573364"/>
  </r>
  <r>
    <x v="1"/>
    <n v="36.429833333333335"/>
    <n v="68.322899533333327"/>
    <s v=""/>
  </r>
  <r>
    <x v="1"/>
    <n v="35.788666666666671"/>
    <n v="68.365069133333336"/>
    <n v="17.03156718616799"/>
  </r>
  <r>
    <x v="1"/>
    <n v="36.150166666666671"/>
    <n v="9.7688244999999991"/>
    <n v="16.880053148956513"/>
  </r>
  <r>
    <x v="1"/>
    <s v=""/>
    <s v=""/>
    <s v=""/>
  </r>
  <r>
    <x v="1"/>
    <s v=""/>
    <s v=""/>
    <s v=""/>
  </r>
  <r>
    <x v="1"/>
    <n v="36.018999999999998"/>
    <n v="97.758419500000002"/>
    <s v=""/>
  </r>
  <r>
    <x v="1"/>
    <n v="35.400749999999995"/>
    <n v="67.857627566666665"/>
    <s v=""/>
  </r>
  <r>
    <x v="1"/>
    <n v="34.762166666666666"/>
    <n v="67.521771266666676"/>
    <s v=""/>
  </r>
  <r>
    <x v="1"/>
    <n v="35.039000000000001"/>
    <n v="67.713925599999996"/>
    <n v="16.527194524833057"/>
  </r>
  <r>
    <x v="1"/>
    <n v="35.700833333333335"/>
    <n v="69.662659000000005"/>
    <n v="16.996756628382894"/>
  </r>
  <r>
    <x v="1"/>
    <s v=""/>
    <s v=""/>
    <s v=""/>
  </r>
  <r>
    <x v="1"/>
    <s v=""/>
    <s v=""/>
    <s v=""/>
  </r>
  <r>
    <x v="1"/>
    <n v="35.412999999999997"/>
    <n v="69.224226866666655"/>
    <n v="16.902893086373478"/>
  </r>
  <r>
    <x v="1"/>
    <n v="35.250916666666662"/>
    <n v="68.184116333333336"/>
    <n v="16.989996344934067"/>
  </r>
  <r>
    <x v="1"/>
    <n v="35.367333333333335"/>
    <n v="68.310080666666664"/>
    <n v="17.352875603375882"/>
  </r>
  <r>
    <x v="1"/>
    <n v="36.139166666666661"/>
    <n v="68.646745933333321"/>
    <n v="17.304043075631665"/>
  </r>
  <r>
    <x v="1"/>
    <n v="35.937333333333335"/>
    <n v="67.82437126666666"/>
    <n v="17.380495806046397"/>
  </r>
  <r>
    <x v="1"/>
    <s v=""/>
    <s v=""/>
    <s v=""/>
  </r>
  <r>
    <x v="1"/>
    <s v=""/>
    <s v=""/>
    <s v=""/>
  </r>
  <r>
    <x v="1"/>
    <n v="35.963666666666668"/>
    <n v="68.072468266666661"/>
    <n v="17.353258092774904"/>
  </r>
  <r>
    <x v="1"/>
    <n v="35.853833333333334"/>
    <n v="68.660867933333336"/>
    <n v="17.139935147607595"/>
  </r>
  <r>
    <x v="1"/>
    <n v="35.906833333333331"/>
    <n v="68.203581366666654"/>
    <n v="16.968793240885852"/>
  </r>
  <r>
    <x v="1"/>
    <n v="36.036000000000001"/>
    <n v="67.646284333333327"/>
    <n v="16.913464261316701"/>
  </r>
  <r>
    <x v="1"/>
    <n v="35.920333333333332"/>
    <n v="66.777840799999993"/>
    <n v="16.893840520944778"/>
  </r>
  <r>
    <x v="1"/>
    <s v=""/>
    <s v=""/>
    <s v=""/>
  </r>
  <r>
    <x v="1"/>
    <s v=""/>
    <s v=""/>
    <s v=""/>
  </r>
  <r>
    <x v="1"/>
    <s v=""/>
    <s v=""/>
    <n v="17.047438769240266"/>
  </r>
  <r>
    <x v="1"/>
    <n v="35.451500000000003"/>
    <n v="65.208635000000001"/>
    <n v="16.804979057923852"/>
  </r>
  <r>
    <x v="1"/>
    <n v="36.111250000000005"/>
    <n v="65.965035733333337"/>
    <n v="16.564759523896022"/>
  </r>
  <r>
    <x v="1"/>
    <n v="36.034666666666674"/>
    <n v="65.543712400000004"/>
    <n v="16.602730276566536"/>
  </r>
  <r>
    <x v="1"/>
    <n v="35.565333333333335"/>
    <n v="64.651469566666663"/>
    <n v="16.704933838530334"/>
  </r>
  <r>
    <x v="1"/>
    <s v=""/>
    <s v=""/>
    <s v=""/>
  </r>
  <r>
    <x v="1"/>
    <s v=""/>
    <s v=""/>
    <s v=""/>
  </r>
  <r>
    <x v="1"/>
    <n v="35.774749999999997"/>
    <n v="64.433696800000007"/>
    <n v="16.555542797509407"/>
  </r>
  <r>
    <x v="1"/>
    <n v="35.702500000000001"/>
    <n v="65.553427999999997"/>
    <n v="16.603996190332204"/>
  </r>
  <r>
    <x v="1"/>
    <n v="35.714833333333331"/>
    <n v="66.451926233333324"/>
    <n v="16.545447719287669"/>
  </r>
  <r>
    <x v="1"/>
    <n v="35.428166666666669"/>
    <n v="66.054479199999989"/>
    <n v="16.499598707436558"/>
  </r>
  <r>
    <x v="1"/>
    <n v="35.259666666666668"/>
    <n v="64.677806200000006"/>
    <n v="16.277655524816765"/>
  </r>
  <r>
    <x v="1"/>
    <s v=""/>
    <s v=""/>
    <s v=""/>
  </r>
  <r>
    <x v="1"/>
    <s v=""/>
    <s v=""/>
    <s v=""/>
  </r>
  <r>
    <x v="1"/>
    <n v="34.951333333333331"/>
    <n v="64.201017499999992"/>
    <n v="16.205722148568686"/>
  </r>
  <r>
    <x v="1"/>
    <n v="34.871000000000002"/>
    <n v="64.329019666666667"/>
    <n v="16.034183618553385"/>
  </r>
  <r>
    <x v="1"/>
    <n v="35.486666666666665"/>
    <n v="65.757144600000004"/>
    <n v="16.195384613912196"/>
  </r>
  <r>
    <x v="1"/>
    <n v="35.363166666666665"/>
    <n v="65.827654066666668"/>
    <n v="16.208437654278551"/>
  </r>
  <r>
    <x v="1"/>
    <n v="35.045333333333332"/>
    <n v="65.281938499999995"/>
    <n v="16.388901925305987"/>
  </r>
  <r>
    <x v="1"/>
    <s v=""/>
    <s v=""/>
    <s v=""/>
  </r>
  <r>
    <x v="1"/>
    <s v=""/>
    <s v=""/>
    <s v=""/>
  </r>
  <r>
    <x v="1"/>
    <n v="34.784999999999997"/>
    <n v="64.358856666666668"/>
    <n v="16.471822806019116"/>
  </r>
  <r>
    <x v="1"/>
    <n v="34.991166666666665"/>
    <n v="64.200690500000007"/>
    <n v="16.389649634116694"/>
  </r>
  <r>
    <x v="1"/>
    <n v="35.041666666666664"/>
    <n v="63.746552000000001"/>
    <n v="16.076736529745617"/>
  </r>
  <r>
    <x v="1"/>
    <n v="35.499666666666663"/>
    <n v="64.520225466666659"/>
    <n v="15.963767204340407"/>
  </r>
  <r>
    <x v="1"/>
    <n v="35.208666666666666"/>
    <n v="64.270447866666657"/>
    <n v="16.196877798662641"/>
  </r>
  <r>
    <x v="1"/>
    <s v=""/>
    <s v=""/>
    <s v=""/>
  </r>
  <r>
    <x v="1"/>
    <s v=""/>
    <s v=""/>
    <s v=""/>
  </r>
  <r>
    <x v="1"/>
    <n v="35.372166666666665"/>
    <n v="67.038445333333343"/>
    <n v="16.281727258129912"/>
  </r>
  <r>
    <x v="1"/>
    <n v="35.278999999999996"/>
    <n v="66.831091666666666"/>
    <n v="16.616585087598899"/>
  </r>
  <r>
    <x v="1"/>
    <n v="35.196999999999996"/>
    <n v="66.28016993333334"/>
    <n v="16.658911697839404"/>
  </r>
  <r>
    <x v="1"/>
    <n v="35.14083333333334"/>
    <n v="66.506106366666671"/>
    <n v="16.773668889068695"/>
  </r>
  <r>
    <x v="1"/>
    <n v="34.866833333333325"/>
    <n v="66.002709499999995"/>
    <n v="16.7415727815679"/>
  </r>
  <r>
    <x v="1"/>
    <s v=""/>
    <s v=""/>
    <s v=""/>
  </r>
  <r>
    <x v="1"/>
    <s v=""/>
    <s v=""/>
    <s v=""/>
  </r>
  <r>
    <x v="1"/>
    <n v="34.188333333333333"/>
    <n v="63.92715496666667"/>
    <n v="16.477666430262943"/>
  </r>
  <r>
    <x v="1"/>
    <n v="34.169416666666663"/>
    <n v="62.760918833333335"/>
    <n v="16.279888259703572"/>
  </r>
  <r>
    <x v="1"/>
    <n v="34.419999999999995"/>
    <n v="63.568711099999994"/>
    <n v="16.211092312444123"/>
  </r>
  <r>
    <x v="1"/>
    <n v="34.458999999999996"/>
    <n v="62.999707333333333"/>
    <n v="16.20646847498579"/>
  </r>
  <r>
    <x v="1"/>
    <s v=""/>
    <n v="62.528048966666667"/>
    <n v="16.237911293665011"/>
  </r>
  <r>
    <x v="1"/>
    <s v=""/>
    <s v=""/>
    <s v=""/>
  </r>
  <r>
    <x v="1"/>
    <s v=""/>
    <s v=""/>
    <s v=""/>
  </r>
  <r>
    <x v="1"/>
    <n v="34.390333333333331"/>
    <n v="61.59653003333333"/>
    <n v="15.954505378855881"/>
  </r>
  <r>
    <x v="1"/>
    <n v="34.407999999999994"/>
    <n v="59.459768200000006"/>
    <n v="16.129154937643115"/>
  </r>
  <r>
    <x v="1"/>
    <n v="33.989166666666669"/>
    <n v="59.758577333333335"/>
    <n v="15.881758672463768"/>
  </r>
  <r>
    <x v="1"/>
    <n v="33.923333333333332"/>
    <n v="60.729135000000007"/>
    <n v="15.773125261498521"/>
  </r>
  <r>
    <x v="1"/>
    <n v="34.411833333333334"/>
    <n v="62.277765466666665"/>
    <n v="15.570830893845651"/>
  </r>
  <r>
    <x v="1"/>
    <s v=""/>
    <s v=""/>
    <s v=""/>
  </r>
  <r>
    <x v="1"/>
    <s v=""/>
    <s v=""/>
    <s v=""/>
  </r>
  <r>
    <x v="1"/>
    <n v="35.180500000000002"/>
    <n v="62.185943333333334"/>
    <n v="15.681079107765258"/>
  </r>
  <r>
    <x v="1"/>
    <n v="35.410499999999999"/>
    <n v="62.179616500000002"/>
    <n v="15.772905660262646"/>
  </r>
  <r>
    <x v="1"/>
    <n v="35.554333333333339"/>
    <n v="61.658781799999993"/>
    <n v="15.82690898882073"/>
  </r>
  <r>
    <x v="1"/>
    <n v="36.292166666666667"/>
    <n v="62.637226933333331"/>
    <n v="16.047946753848635"/>
  </r>
  <r>
    <x v="1"/>
    <n v="38.002000000000002"/>
    <n v="62.366623800000013"/>
    <n v="16.133918959609801"/>
  </r>
  <r>
    <x v="1"/>
    <s v=""/>
    <s v=""/>
    <s v=""/>
  </r>
  <r>
    <x v="1"/>
    <s v=""/>
    <s v=""/>
    <s v=""/>
  </r>
  <r>
    <x v="1"/>
    <n v="38.193166666666663"/>
    <n v="62.448576899999999"/>
    <s v=""/>
  </r>
  <r>
    <x v="1"/>
    <n v="38.244999999999997"/>
    <n v="62.5704384"/>
    <n v="16.281125962439418"/>
  </r>
  <r>
    <x v="1"/>
    <n v="37.199999999999996"/>
    <n v="61.499554533333331"/>
    <n v="16.062629845450154"/>
  </r>
  <r>
    <x v="1"/>
    <n v="37.045500000000004"/>
    <n v="61.902865866666652"/>
    <n v="16.243557924105339"/>
  </r>
  <r>
    <x v="1"/>
    <n v="36.601166666666664"/>
    <n v="60.808646199999998"/>
    <n v="16.186451077460806"/>
  </r>
  <r>
    <x v="1"/>
    <s v=""/>
    <s v=""/>
    <s v=""/>
  </r>
  <r>
    <x v="1"/>
    <s v=""/>
    <s v=""/>
    <s v=""/>
  </r>
  <r>
    <x v="1"/>
    <n v="36.318666666666665"/>
    <n v="59.918659300000002"/>
    <n v="15.966487324080838"/>
  </r>
  <r>
    <x v="1"/>
    <n v="36.389333333333333"/>
    <n v="60.173111066666671"/>
    <n v="15.734726596002913"/>
  </r>
  <r>
    <x v="1"/>
    <n v="36.702999999999996"/>
    <n v="59.872739333333335"/>
    <n v="15.7106953477102"/>
  </r>
  <r>
    <x v="1"/>
    <n v="36.900166666666657"/>
    <n v="59.501910833333319"/>
    <n v="16.051669030480937"/>
  </r>
  <r>
    <x v="1"/>
    <n v="36.633333333333333"/>
    <n v="60.440260166666668"/>
    <n v="16.022823899419262"/>
  </r>
  <r>
    <x v="1"/>
    <s v=""/>
    <s v=""/>
    <s v=""/>
  </r>
  <r>
    <x v="1"/>
    <s v=""/>
    <s v=""/>
    <s v=""/>
  </r>
  <r>
    <x v="1"/>
    <n v="36.552"/>
    <n v="60.650106666666666"/>
    <n v="16.048393913780576"/>
  </r>
  <r>
    <x v="1"/>
    <n v="36.421333333333337"/>
    <n v="60.338944000000005"/>
    <n v="15.968988378639994"/>
  </r>
  <r>
    <x v="1"/>
    <n v="36.698166666666673"/>
    <n v="60.995260333333334"/>
    <n v="16.073113073504683"/>
  </r>
  <r>
    <x v="1"/>
    <n v="36.303333333333335"/>
    <n v="60.857427733333338"/>
    <n v="16.26874302808989"/>
  </r>
  <r>
    <x v="1"/>
    <n v="36.279833333333336"/>
    <n v="60.902966200000009"/>
    <n v="16.679575612072437"/>
  </r>
  <r>
    <x v="1"/>
    <s v=""/>
    <s v=""/>
    <s v=""/>
  </r>
  <r>
    <x v="1"/>
    <s v=""/>
    <s v=""/>
    <s v=""/>
  </r>
  <r>
    <x v="1"/>
    <n v="36.80566666666666"/>
    <n v="61.755496499999992"/>
    <n v="17.125625417837359"/>
  </r>
  <r>
    <x v="1"/>
    <n v="36.432499999999997"/>
    <n v="59.674961466666673"/>
    <n v="17.144898364301127"/>
  </r>
  <r>
    <x v="1"/>
    <n v="36.707833333333333"/>
    <n v="58.568511866666661"/>
    <n v="17.165003432962244"/>
  </r>
  <r>
    <x v="1"/>
    <n v="36.614333333333327"/>
    <n v="58.479840999999993"/>
    <n v="16.872393806968894"/>
  </r>
  <r>
    <x v="1"/>
    <n v="36.819499999999998"/>
    <n v="58.368081999999994"/>
    <n v="16.968957435789047"/>
  </r>
  <r>
    <x v="1"/>
    <s v=""/>
    <s v=""/>
    <s v=""/>
  </r>
  <r>
    <x v="1"/>
    <s v=""/>
    <s v=""/>
    <s v=""/>
  </r>
  <r>
    <x v="1"/>
    <n v="37.105166666666669"/>
    <n v="58.174299466666675"/>
    <n v="16.94532042899646"/>
  </r>
  <r>
    <x v="1"/>
    <n v="36.943833333333338"/>
    <n v="57.640521666666665"/>
    <n v="16.946375083219422"/>
  </r>
  <r>
    <x v="1"/>
    <n v="36.688166666666667"/>
    <n v="56.867227199999995"/>
    <n v="16.993232882848396"/>
  </r>
  <r>
    <x v="1"/>
    <n v="35.93216666666666"/>
    <n v="56.438959999999987"/>
    <n v="17.162899842041313"/>
  </r>
  <r>
    <x v="1"/>
    <n v="33.903833333333331"/>
    <n v="55.786277066666663"/>
    <n v="16.707227072390019"/>
  </r>
  <r>
    <x v="1"/>
    <s v=""/>
    <s v=""/>
    <s v=""/>
  </r>
  <r>
    <x v="1"/>
    <s v=""/>
    <s v=""/>
    <s v=""/>
  </r>
  <r>
    <x v="1"/>
    <n v="32.788500000000006"/>
    <n v="53.990093250000001"/>
    <n v="16.125960608901753"/>
  </r>
  <r>
    <x v="1"/>
    <n v="32.342833333333338"/>
    <n v="56.756282866666673"/>
    <n v="15.771066833361129"/>
  </r>
  <r>
    <x v="1"/>
    <n v="34.373166666666663"/>
    <n v="55.277894800000013"/>
    <n v="16.278921435573057"/>
  </r>
  <r>
    <x v="1"/>
    <n v="35.175999999999995"/>
    <n v="56.216036633333339"/>
    <n v="16.08263239936484"/>
  </r>
  <r>
    <x v="1"/>
    <n v="35.079000000000001"/>
    <n v="56.012166100000002"/>
    <n v="16.586956748022736"/>
  </r>
  <r>
    <x v="1"/>
    <s v=""/>
    <s v=""/>
    <s v=""/>
  </r>
  <r>
    <x v="1"/>
    <s v=""/>
    <s v=""/>
    <s v=""/>
  </r>
  <r>
    <x v="1"/>
    <n v="34.70033333333334"/>
    <n v="79.666042000000004"/>
    <n v="16.64756407175258"/>
  </r>
  <r>
    <x v="1"/>
    <n v="33.409333333333336"/>
    <n v="54.699143666666664"/>
    <n v="16.268041417063191"/>
  </r>
  <r>
    <x v="1"/>
    <n v="34.563499999999998"/>
    <n v="54.204072666666661"/>
    <n v="16.080367296487431"/>
  </r>
  <r>
    <x v="1"/>
    <n v="34.314999999999998"/>
    <n v="55.193330499999995"/>
    <n v="16.069121777560202"/>
  </r>
  <r>
    <x v="1"/>
    <n v="33.791833333333329"/>
    <n v="53.963227499999995"/>
    <n v="15.758662370501177"/>
  </r>
  <r>
    <x v="1"/>
    <s v=""/>
    <s v=""/>
    <s v=""/>
  </r>
  <r>
    <x v="1"/>
    <s v=""/>
    <s v=""/>
    <s v=""/>
  </r>
  <r>
    <x v="1"/>
    <s v=""/>
    <n v="54.41538533333334"/>
    <n v="15.565038418384447"/>
  </r>
  <r>
    <x v="1"/>
    <n v="34.720500000000001"/>
    <n v="55.856640800000001"/>
    <n v="15.294221847871452"/>
  </r>
  <r>
    <x v="1"/>
    <n v="34.259333333333331"/>
    <n v="56.426339866666673"/>
    <n v="16.02167355859762"/>
  </r>
  <r>
    <x v="1"/>
    <n v="34.662166666666671"/>
    <n v="56.816255266666673"/>
    <n v="15.859528748341626"/>
  </r>
  <r>
    <x v="1"/>
    <n v="34.932499999999997"/>
    <n v="56.84935466666667"/>
    <n v="15.713115924214804"/>
  </r>
  <r>
    <x v="1"/>
    <s v=""/>
    <s v=""/>
    <s v=""/>
  </r>
  <r>
    <x v="1"/>
    <s v=""/>
    <s v=""/>
    <s v=""/>
  </r>
  <r>
    <x v="1"/>
    <n v="34.830333333333336"/>
    <n v="56.717830533333334"/>
    <n v="15.342477508541666"/>
  </r>
  <r>
    <x v="1"/>
    <n v="35.4345"/>
    <n v="57.289148000000012"/>
    <n v="15.135658698903288"/>
  </r>
  <r>
    <x v="1"/>
    <n v="35.559500000000007"/>
    <n v="57.903883100000002"/>
    <n v="15.080340429269906"/>
  </r>
  <r>
    <x v="1"/>
    <n v="35.437833333333337"/>
    <n v="58.12091250000001"/>
    <n v="15.15955102790409"/>
  </r>
  <r>
    <x v="1"/>
    <n v="34.962833333333329"/>
    <n v="56.833275549999996"/>
    <n v="15.190051466538719"/>
  </r>
  <r>
    <x v="1"/>
    <s v=""/>
    <s v=""/>
    <s v=""/>
  </r>
  <r>
    <x v="1"/>
    <s v=""/>
    <s v=""/>
    <s v=""/>
  </r>
  <r>
    <x v="1"/>
    <n v="35.420499999999997"/>
    <n v="55.831804833333329"/>
    <s v=""/>
  </r>
  <r>
    <x v="1"/>
    <n v="34.97"/>
    <n v="52.878196066666668"/>
    <s v=""/>
  </r>
  <r>
    <x v="1"/>
    <n v="35.038166666666662"/>
    <n v="53.319579083333331"/>
    <s v=""/>
  </r>
  <r>
    <x v="1"/>
    <n v="35.135166666666663"/>
    <n v="51.841690633333336"/>
    <n v="14.535054900075259"/>
  </r>
  <r>
    <x v="1"/>
    <n v="34.875"/>
    <n v="53.335881066666673"/>
    <n v="14.567430578929933"/>
  </r>
  <r>
    <x v="1"/>
    <s v=""/>
    <s v=""/>
    <s v=""/>
  </r>
  <r>
    <x v="1"/>
    <s v=""/>
    <s v=""/>
    <s v=""/>
  </r>
  <r>
    <x v="1"/>
    <n v="34.204166666666673"/>
    <n v="52.441331683333324"/>
    <n v="14.351435310308847"/>
  </r>
  <r>
    <x v="1"/>
    <n v="33.945166666666665"/>
    <n v="52.433879516666671"/>
    <n v="13.577878256119977"/>
  </r>
  <r>
    <x v="1"/>
    <n v="34.584499999999998"/>
    <n v="53.643274133333342"/>
    <n v="13.979285800325897"/>
  </r>
  <r>
    <x v="1"/>
    <n v="34.701666666666661"/>
    <n v="53.089922333333334"/>
    <n v="14.378294735699374"/>
  </r>
  <r>
    <x v="1"/>
    <n v="35.338166666666666"/>
    <n v="53.498945133333336"/>
    <n v="14.498658389547501"/>
  </r>
  <r>
    <x v="1"/>
    <s v=""/>
    <s v=""/>
    <s v=""/>
  </r>
  <r>
    <x v="1"/>
    <s v=""/>
    <s v=""/>
    <s v=""/>
  </r>
  <r>
    <x v="1"/>
    <n v="35.969666666666669"/>
    <n v="55.010967833333332"/>
    <n v="14.781988765565334"/>
  </r>
  <r>
    <x v="1"/>
    <n v="36.053166666666669"/>
    <n v="55.999109800000006"/>
    <n v="14.95619032676478"/>
  </r>
  <r>
    <x v="1"/>
    <n v="35.998333333333335"/>
    <n v="57.126905200000003"/>
    <n v="15.182739405119225"/>
  </r>
  <r>
    <x v="1"/>
    <n v="36.058333333333337"/>
    <n v="57.486493833333334"/>
    <n v="15.210891035359854"/>
  </r>
  <r>
    <x v="1"/>
    <n v="36.234000000000002"/>
    <n v="58.94397386666666"/>
    <n v="15.52630443423678"/>
  </r>
  <r>
    <x v="1"/>
    <s v=""/>
    <s v=""/>
    <s v=""/>
  </r>
  <r>
    <x v="1"/>
    <s v=""/>
    <s v=""/>
    <s v=""/>
  </r>
  <r>
    <x v="1"/>
    <n v="36.240500000000004"/>
    <n v="59.525582799999995"/>
    <s v=""/>
  </r>
  <r>
    <x v="1"/>
    <n v="36.332000000000001"/>
    <n v="60.301534500000002"/>
    <n v="15.448355673012689"/>
  </r>
  <r>
    <x v="1"/>
    <n v="36.084333333333333"/>
    <n v="59.93842433333333"/>
    <n v="15.252084340073836"/>
  </r>
  <r>
    <x v="1"/>
    <n v="36.542000000000002"/>
    <n v="60.498906333333331"/>
    <n v="15.619706350084458"/>
  </r>
  <r>
    <x v="1"/>
    <n v="36.678666666666665"/>
    <n v="60.672791333333329"/>
    <n v="15.879302868509212"/>
  </r>
  <r>
    <x v="1"/>
    <s v=""/>
    <s v=""/>
    <s v=""/>
  </r>
  <r>
    <x v="1"/>
    <s v=""/>
    <s v=""/>
    <s v=""/>
  </r>
  <r>
    <x v="1"/>
    <n v="36.85"/>
    <n v="60.727276966666672"/>
    <n v="15.880225883977904"/>
  </r>
  <r>
    <x v="1"/>
    <n v="36.737500000000004"/>
    <n v="60.847238799999992"/>
    <n v="15.918377467667922"/>
  </r>
  <r>
    <x v="1"/>
    <n v="36.410000000000004"/>
    <n v="61.472173599999998"/>
    <n v="16.081691679726575"/>
  </r>
  <r>
    <x v="1"/>
    <n v="36.987333333333332"/>
    <n v="61.715674533333328"/>
    <n v="15.900398557931378"/>
  </r>
  <r>
    <x v="1"/>
    <n v="39.535500000000006"/>
    <n v="62.579936666666661"/>
    <n v="16.10720596190319"/>
  </r>
  <r>
    <x v="1"/>
    <s v=""/>
    <s v=""/>
    <s v=""/>
  </r>
  <r>
    <x v="1"/>
    <s v=""/>
    <s v=""/>
    <s v=""/>
  </r>
  <r>
    <x v="1"/>
    <n v="39.87533333333333"/>
    <n v="62.702732499999996"/>
    <n v="16.339117257211342"/>
  </r>
  <r>
    <x v="1"/>
    <n v="39.656166666666671"/>
    <n v="62.328591333333328"/>
    <n v="16.161419026416347"/>
  </r>
  <r>
    <x v="1"/>
    <n v="40.214499999999994"/>
    <n v="63.054085533333335"/>
    <n v="16.299263068464729"/>
  </r>
  <r>
    <x v="1"/>
    <n v="40.245000000000005"/>
    <n v="62.747682866666672"/>
    <n v="15.827948423616848"/>
  </r>
  <r>
    <x v="1"/>
    <n v="39.794833333333337"/>
    <n v="63.300607199999995"/>
    <n v="15.542934531897263"/>
  </r>
  <r>
    <x v="1"/>
    <s v=""/>
    <s v=""/>
    <s v=""/>
  </r>
  <r>
    <x v="1"/>
    <s v=""/>
    <s v=""/>
    <s v=""/>
  </r>
  <r>
    <x v="1"/>
    <n v="40.307333333333332"/>
    <n v="63.824675333333339"/>
    <n v="15.421560818836978"/>
  </r>
  <r>
    <x v="1"/>
    <n v="40.744499999999995"/>
    <n v="63.596128100000008"/>
    <s v=""/>
  </r>
  <r>
    <x v="1"/>
    <n v="40.888500000000001"/>
    <n v="62.559138633333333"/>
    <n v="15.476322920539607"/>
  </r>
  <r>
    <x v="1"/>
    <n v="40.881166666666665"/>
    <n v="62.932470299999999"/>
    <n v="15.550489688013137"/>
  </r>
  <r>
    <x v="1"/>
    <n v="41.088333333333331"/>
    <n v="63.191628466666678"/>
    <n v="15.463612968014285"/>
  </r>
  <r>
    <x v="1"/>
    <s v=""/>
    <s v=""/>
    <s v=""/>
  </r>
  <r>
    <x v="1"/>
    <s v=""/>
    <s v=""/>
    <s v=""/>
  </r>
  <r>
    <x v="1"/>
    <n v="40.68033333333333"/>
    <n v="62.8576306"/>
    <n v="15.690367226733798"/>
  </r>
  <r>
    <x v="1"/>
    <n v="40.205166666666663"/>
    <n v="62.844505199999993"/>
    <n v="15.547112940961508"/>
  </r>
  <r>
    <x v="1"/>
    <n v="40.313333333333333"/>
    <n v="63.493472300000008"/>
    <n v="15.521656705026025"/>
  </r>
  <r>
    <x v="1"/>
    <n v="40.025500000000001"/>
    <n v="63.003870000000006"/>
    <n v="15.4395358825446"/>
  </r>
  <r>
    <x v="1"/>
    <n v="39.309500000000007"/>
    <n v="62.498799066666663"/>
    <n v="15.235921690261168"/>
  </r>
  <r>
    <x v="1"/>
    <s v=""/>
    <s v=""/>
    <s v=""/>
  </r>
  <r>
    <x v="1"/>
    <s v=""/>
    <s v=""/>
    <s v=""/>
  </r>
  <r>
    <x v="1"/>
    <n v="39.943249999999999"/>
    <n v="62.183334966666671"/>
    <n v="14.927788725951782"/>
  </r>
  <r>
    <x v="1"/>
    <n v="39.563833333333328"/>
    <n v="63.363870399999996"/>
    <n v="14.914257925445703"/>
  </r>
  <r>
    <x v="1"/>
    <n v="40.390999999999998"/>
    <n v="63.434563733333334"/>
    <n v="14.989113855060728"/>
  </r>
  <r>
    <x v="1"/>
    <n v="40.543999999999997"/>
    <n v="64.720244233333332"/>
    <n v="14.990680817663819"/>
  </r>
  <r>
    <x v="1"/>
    <n v="40.955000000000005"/>
    <n v="64.466944466666661"/>
    <n v="15.072533769644163"/>
  </r>
  <r>
    <x v="1"/>
    <s v=""/>
    <s v=""/>
    <s v=""/>
  </r>
  <r>
    <x v="1"/>
    <s v=""/>
    <s v=""/>
    <s v=""/>
  </r>
  <r>
    <x v="1"/>
    <n v="40.820833333333333"/>
    <n v="63.8579024"/>
    <s v=""/>
  </r>
  <r>
    <x v="1"/>
    <n v="40.817166666666665"/>
    <n v="63.120260699999996"/>
    <n v="15.031095539900353"/>
  </r>
  <r>
    <x v="1"/>
    <n v="40.553499999999993"/>
    <n v="64.271141233333324"/>
    <n v="15.03199639916857"/>
  </r>
  <r>
    <x v="1"/>
    <s v=""/>
    <n v="64.843361999999999"/>
    <n v="15.073722254853973"/>
  </r>
  <r>
    <x v="1"/>
    <n v="40.660333333333334"/>
    <n v="64.883680100000007"/>
    <n v="14.962191877544376"/>
  </r>
  <r>
    <x v="1"/>
    <s v=""/>
    <s v=""/>
    <s v=""/>
  </r>
  <r>
    <x v="1"/>
    <s v=""/>
    <s v=""/>
    <s v=""/>
  </r>
  <r>
    <x v="1"/>
    <n v="40.689166666666665"/>
    <n v="65.270957500000009"/>
    <n v="14.812078574502639"/>
  </r>
  <r>
    <x v="1"/>
    <n v="41.24816666666667"/>
    <n v="65.707177999999999"/>
    <n v="14.94969833184185"/>
  </r>
  <r>
    <x v="1"/>
    <n v="41.057499999999997"/>
    <n v="65.282881999999987"/>
    <n v="14.985049196891193"/>
  </r>
  <r>
    <x v="1"/>
    <n v="40.47"/>
    <n v="64.715201066666665"/>
    <n v="15.047699478250244"/>
  </r>
  <r>
    <x v="1"/>
    <n v="41.542666666666662"/>
    <n v="64.199582333333339"/>
    <n v="14.639022934897314"/>
  </r>
  <r>
    <x v="1"/>
    <s v=""/>
    <s v=""/>
    <s v=""/>
  </r>
  <r>
    <x v="1"/>
    <s v=""/>
    <s v=""/>
    <s v=""/>
  </r>
  <r>
    <x v="1"/>
    <n v="41.343166666666669"/>
    <n v="65.134833866666668"/>
    <n v="14.631183867342799"/>
  </r>
  <r>
    <x v="1"/>
    <n v="41.368166666666667"/>
    <n v="64.118681466666672"/>
    <n v="14.444581376982512"/>
  </r>
  <r>
    <x v="1"/>
    <n v="40.670833333333327"/>
    <n v="64.515201266666665"/>
    <n v="14.622563006177923"/>
  </r>
  <r>
    <x v="1"/>
    <n v="40.771500000000003"/>
    <n v="64.298312066666668"/>
    <n v="14.466694065459036"/>
  </r>
  <r>
    <x v="1"/>
    <n v="39.958666666666666"/>
    <n v="62.868257333333332"/>
    <n v="14.592308524542672"/>
  </r>
  <r>
    <x v="1"/>
    <s v=""/>
    <s v=""/>
    <s v=""/>
  </r>
  <r>
    <x v="1"/>
    <s v=""/>
    <s v=""/>
    <s v=""/>
  </r>
  <r>
    <x v="1"/>
    <n v="40.462333333333333"/>
    <n v="61.718287816666667"/>
    <n v="14.256106135365753"/>
  </r>
  <r>
    <x v="1"/>
    <n v="40.275666666666666"/>
    <n v="63.130205866666664"/>
    <n v="13.801995334469447"/>
  </r>
  <r>
    <x v="1"/>
    <n v="40.9315"/>
    <n v="63.307123600000004"/>
    <n v="14.103408879359868"/>
  </r>
  <r>
    <x v="1"/>
    <n v="40.478833333333334"/>
    <n v="64.542247700000004"/>
    <n v="14.198697547908342"/>
  </r>
  <r>
    <x v="1"/>
    <n v="39.493333333333332"/>
    <n v="63.672651800000004"/>
    <n v="14.071158101836602"/>
  </r>
  <r>
    <x v="1"/>
    <s v=""/>
    <s v=""/>
    <s v=""/>
  </r>
  <r>
    <x v="1"/>
    <s v=""/>
    <s v=""/>
    <s v=""/>
  </r>
  <r>
    <x v="1"/>
    <n v="39.900833333333331"/>
    <n v="63.474980133333325"/>
    <n v="14.016331920663752"/>
  </r>
  <r>
    <x v="1"/>
    <n v="40.17133333333333"/>
    <n v="64.090394000000003"/>
    <n v="13.957996859917357"/>
  </r>
  <r>
    <x v="1"/>
    <n v="40.466000000000001"/>
    <n v="64.909587033333324"/>
    <s v=""/>
  </r>
  <r>
    <x v="1"/>
    <n v="40.323166666666673"/>
    <n v="8.0799850999999983"/>
    <n v="13.998812198669992"/>
  </r>
  <r>
    <x v="1"/>
    <s v=""/>
    <s v=""/>
    <n v="13.90172098883076"/>
  </r>
  <r>
    <x v="1"/>
    <s v=""/>
    <s v=""/>
    <s v=""/>
  </r>
  <r>
    <x v="1"/>
    <s v=""/>
    <s v=""/>
    <s v=""/>
  </r>
  <r>
    <x v="1"/>
    <n v="40.588999999999999"/>
    <n v="93.402737500000001"/>
    <n v="14.074207225176567"/>
  </r>
  <r>
    <x v="1"/>
    <n v="41.144333333333329"/>
    <n v="65.61255606666667"/>
    <n v="14.152278652217241"/>
  </r>
  <r>
    <x v="1"/>
    <n v="40.884999999999998"/>
    <n v="64.854144599999998"/>
    <n v="14.12662240029848"/>
  </r>
  <r>
    <x v="1"/>
    <n v="40.231833333333334"/>
    <n v="7.900370800000001"/>
    <s v=""/>
  </r>
  <r>
    <x v="2"/>
    <s v=""/>
    <s v=""/>
    <s v=""/>
  </r>
  <r>
    <x v="2"/>
    <s v=""/>
    <s v=""/>
    <s v=""/>
  </r>
  <r>
    <x v="2"/>
    <s v=""/>
    <s v=""/>
    <s v=""/>
  </r>
  <r>
    <x v="2"/>
    <n v="39.703166666666668"/>
    <n v="61.265937600000008"/>
    <n v="14.013616359182649"/>
  </r>
  <r>
    <x v="2"/>
    <n v="39.601333333333336"/>
    <n v="61.030270400000006"/>
    <n v="13.941954938440205"/>
  </r>
  <r>
    <x v="2"/>
    <n v="39.063833333333328"/>
    <n v="60.134839766666666"/>
    <n v="13.552427644169969"/>
  </r>
  <r>
    <x v="2"/>
    <n v="37.777499999999996"/>
    <n v="59.205703333333339"/>
    <n v="13.374263533313556"/>
  </r>
  <r>
    <x v="2"/>
    <n v="37.705166666666663"/>
    <n v="58.484881933333327"/>
    <n v="13.361817969651952"/>
  </r>
  <r>
    <x v="2"/>
    <s v=""/>
    <s v=""/>
    <s v=""/>
  </r>
  <r>
    <x v="2"/>
    <s v=""/>
    <s v=""/>
    <s v=""/>
  </r>
  <r>
    <x v="2"/>
    <n v="37.862000000000002"/>
    <n v="58.540187333333336"/>
    <s v=""/>
  </r>
  <r>
    <x v="2"/>
    <n v="38.345666666666666"/>
    <n v="59.911855899999999"/>
    <n v="12.895647185641462"/>
  </r>
  <r>
    <x v="2"/>
    <n v="37.321999999999996"/>
    <n v="59.077201066666667"/>
    <n v="13.342108567677451"/>
  </r>
  <r>
    <x v="2"/>
    <n v="38.186499999999995"/>
    <n v="57.853727333333346"/>
    <n v="12.917147880609653"/>
  </r>
  <r>
    <x v="2"/>
    <n v="36.932333333333339"/>
    <n v="56.591902966666659"/>
    <n v="13.071477735077503"/>
  </r>
  <r>
    <x v="2"/>
    <s v=""/>
    <s v=""/>
    <s v=""/>
  </r>
  <r>
    <x v="2"/>
    <s v=""/>
    <s v=""/>
    <s v=""/>
  </r>
  <r>
    <x v="2"/>
    <s v=""/>
    <n v="56.493608466666664"/>
    <n v="12.504592783955353"/>
  </r>
  <r>
    <x v="2"/>
    <n v="36.893000000000001"/>
    <n v="57.369406749999996"/>
    <n v="12.753191302894848"/>
  </r>
  <r>
    <x v="2"/>
    <n v="36.971833333333329"/>
    <n v="55.990640133333329"/>
    <n v="12.052313168784337"/>
  </r>
  <r>
    <x v="2"/>
    <n v="36.962833333333329"/>
    <n v="56.59964746666666"/>
    <n v="11.660925815134261"/>
  </r>
  <r>
    <x v="2"/>
    <n v="38.306000000000004"/>
    <n v="56.966396749999994"/>
    <n v="12.42770213655923"/>
  </r>
  <r>
    <x v="2"/>
    <s v=""/>
    <s v=""/>
    <s v=""/>
  </r>
  <r>
    <x v="2"/>
    <s v=""/>
    <s v=""/>
    <s v=""/>
  </r>
  <r>
    <x v="2"/>
    <n v="37.777000000000001"/>
    <n v="56.980593933333331"/>
    <n v="12.55680078694332"/>
  </r>
  <r>
    <x v="2"/>
    <n v="37.952333333333335"/>
    <n v="57.173021833333337"/>
    <n v="12.217096031545209"/>
  </r>
  <r>
    <x v="2"/>
    <n v="36.818000000000005"/>
    <n v="57.853931633333332"/>
    <n v="12.67215635996636"/>
  </r>
  <r>
    <x v="2"/>
    <n v="37.664166666666667"/>
    <n v="56.513121833333344"/>
    <n v="12.496245561168646"/>
  </r>
  <r>
    <x v="2"/>
    <n v="39.164166666666667"/>
    <n v="56.494779300000005"/>
    <n v="12.855055548160395"/>
  </r>
  <r>
    <x v="2"/>
    <s v=""/>
    <s v=""/>
    <s v=""/>
  </r>
  <r>
    <x v="2"/>
    <s v=""/>
    <s v=""/>
    <s v=""/>
  </r>
  <r>
    <x v="2"/>
    <n v="39.118666666666662"/>
    <n v="56.291556266666667"/>
    <n v="13.356705044613353"/>
  </r>
  <r>
    <x v="2"/>
    <n v="38.555166666666672"/>
    <n v="55.275912000000005"/>
    <n v="13.144783860061587"/>
  </r>
  <r>
    <x v="2"/>
    <n v="37.905499999999996"/>
    <n v="55.13498718333333"/>
    <n v="12.880991065605098"/>
  </r>
  <r>
    <x v="2"/>
    <n v="37.5505"/>
    <n v="55.00570316666667"/>
    <n v="13.075189448938543"/>
  </r>
  <r>
    <x v="2"/>
    <n v="36.284333333333329"/>
    <n v="54.327896783333323"/>
    <n v="12.934790375074844"/>
  </r>
  <r>
    <x v="2"/>
    <s v=""/>
    <s v=""/>
    <s v=""/>
  </r>
  <r>
    <x v="2"/>
    <s v=""/>
    <s v=""/>
    <s v=""/>
  </r>
  <r>
    <x v="2"/>
    <n v="36.1235"/>
    <n v="52.453458916666669"/>
    <n v="13.164888063386371"/>
  </r>
  <r>
    <x v="2"/>
    <n v="36.026166666666668"/>
    <n v="52.689753666666661"/>
    <n v="12.310430322405086"/>
  </r>
  <r>
    <x v="2"/>
    <n v="36.206666666666671"/>
    <n v="53.087839800000005"/>
    <n v="12.0421778173456"/>
  </r>
  <r>
    <x v="2"/>
    <n v="36.144333333333329"/>
    <n v="51.906776133333331"/>
    <s v=""/>
  </r>
  <r>
    <x v="2"/>
    <n v="36.447333333333333"/>
    <n v="52.937959866666667"/>
    <n v="11.239146139475311"/>
  </r>
  <r>
    <x v="2"/>
    <s v=""/>
    <s v=""/>
    <s v=""/>
  </r>
  <r>
    <x v="2"/>
    <s v=""/>
    <s v=""/>
    <s v=""/>
  </r>
  <r>
    <x v="2"/>
    <s v=""/>
    <n v="54.291964799999995"/>
    <n v="11.97666680577359"/>
  </r>
  <r>
    <x v="2"/>
    <n v="37.044000000000004"/>
    <n v="54.102110199999991"/>
    <n v="12.874760833845478"/>
  </r>
  <r>
    <x v="2"/>
    <n v="37.849499999999999"/>
    <n v="55.67224113333333"/>
    <n v="13.019751679653302"/>
  </r>
  <r>
    <x v="2"/>
    <n v="37.37683333333333"/>
    <n v="55.719653383333331"/>
    <n v="13.282256593372697"/>
  </r>
  <r>
    <x v="2"/>
    <n v="37.311833333333333"/>
    <n v="55.352412066666659"/>
    <n v="12.94761725035568"/>
  </r>
  <r>
    <x v="2"/>
    <s v=""/>
    <s v=""/>
    <s v=""/>
  </r>
  <r>
    <x v="2"/>
    <s v=""/>
    <s v=""/>
    <s v=""/>
  </r>
  <r>
    <x v="2"/>
    <n v="37.774166666666666"/>
    <n v="55.66471116666667"/>
    <n v="12.976821114649679"/>
  </r>
  <r>
    <x v="2"/>
    <n v="36.905666666666662"/>
    <n v="54.626341466666673"/>
    <n v="13.132654610224638"/>
  </r>
  <r>
    <x v="2"/>
    <n v="37.143333333333331"/>
    <n v="52.797592933333334"/>
    <n v="13.290750576577789"/>
  </r>
  <r>
    <x v="2"/>
    <n v="37.582000000000001"/>
    <n v="54.057056600000003"/>
    <n v="13.428086709416881"/>
  </r>
  <r>
    <x v="2"/>
    <n v="37.256833333333333"/>
    <n v="54.64899119999999"/>
    <n v="13.226020759743681"/>
  </r>
  <r>
    <x v="2"/>
    <s v=""/>
    <s v=""/>
    <s v=""/>
  </r>
  <r>
    <x v="2"/>
    <s v=""/>
    <s v=""/>
    <s v=""/>
  </r>
  <r>
    <x v="2"/>
    <n v="36.971166666666669"/>
    <n v="54.726828483333328"/>
    <n v="13.289721818383068"/>
  </r>
  <r>
    <x v="2"/>
    <n v="38.273666666666664"/>
    <n v="56.231503083333337"/>
    <n v="13.113406599780699"/>
  </r>
  <r>
    <x v="2"/>
    <n v="38.3705"/>
    <n v="57.054844666666668"/>
    <n v="13.521156555687414"/>
  </r>
  <r>
    <x v="2"/>
    <n v="38.101499999999994"/>
    <n v="57.11301266666667"/>
    <n v="13.888211628931371"/>
  </r>
  <r>
    <x v="2"/>
    <n v="38.097833333333334"/>
    <n v="58.063961366666668"/>
    <n v="13.907420502326193"/>
  </r>
  <r>
    <x v="2"/>
    <s v=""/>
    <s v=""/>
    <s v=""/>
  </r>
  <r>
    <x v="2"/>
    <s v=""/>
    <s v=""/>
    <s v=""/>
  </r>
  <r>
    <x v="2"/>
    <n v="37.37916666666667"/>
    <n v="57.777073533333329"/>
    <n v="13.596843063798872"/>
  </r>
  <r>
    <x v="2"/>
    <n v="37.527999999999999"/>
    <n v="57.002979200000006"/>
    <n v="13.763096402265656"/>
  </r>
  <r>
    <x v="2"/>
    <n v="38.130166666666668"/>
    <n v="56.658635083333337"/>
    <n v="13.588222240693254"/>
  </r>
  <r>
    <x v="2"/>
    <n v="37.983666666666664"/>
    <n v="55.867596333333324"/>
    <n v="13.801810899202483"/>
  </r>
  <r>
    <x v="2"/>
    <n v="38.62616666666667"/>
    <n v="57.459786016666669"/>
    <n v="13.765176819001143"/>
  </r>
  <r>
    <x v="2"/>
    <s v=""/>
    <s v=""/>
    <s v=""/>
  </r>
  <r>
    <x v="2"/>
    <s v=""/>
    <s v=""/>
    <s v=""/>
  </r>
  <r>
    <x v="2"/>
    <n v="38.770666666666664"/>
    <n v="58.064164349999999"/>
    <n v="13.878381496967833"/>
  </r>
  <r>
    <x v="2"/>
    <n v="39.087833333333329"/>
    <n v="57.992317066666665"/>
    <n v="13.947466350203507"/>
  </r>
  <r>
    <x v="2"/>
    <n v="39.570166666666665"/>
    <n v="59.099883933333331"/>
    <n v="13.715578417927516"/>
  </r>
  <r>
    <x v="2"/>
    <n v="39.677999999999997"/>
    <n v="59.36086693333332"/>
    <n v="13.841545514996408"/>
  </r>
  <r>
    <x v="2"/>
    <n v="39.246833333333335"/>
    <n v="59.523629"/>
    <n v="13.609423405628249"/>
  </r>
  <r>
    <x v="2"/>
    <s v=""/>
    <s v=""/>
    <s v=""/>
  </r>
  <r>
    <x v="2"/>
    <s v=""/>
    <s v=""/>
    <s v=""/>
  </r>
  <r>
    <x v="2"/>
    <n v="39.481833333333334"/>
    <n v="59.112187666666671"/>
    <s v=""/>
  </r>
  <r>
    <x v="2"/>
    <n v="39.584166666666668"/>
    <n v="59.144129066666665"/>
    <n v="13.89782125333689"/>
  </r>
  <r>
    <x v="2"/>
    <n v="39.460166666666666"/>
    <n v="58.963590400000008"/>
    <n v="13.803648391540035"/>
  </r>
  <r>
    <x v="2"/>
    <n v="39.456499999999998"/>
    <n v="58.158448099999994"/>
    <n v="13.814834790188076"/>
  </r>
  <r>
    <x v="2"/>
    <s v=""/>
    <s v=""/>
    <n v="13.784866168125166"/>
  </r>
  <r>
    <x v="2"/>
    <s v=""/>
    <s v=""/>
    <s v=""/>
  </r>
  <r>
    <x v="2"/>
    <s v=""/>
    <s v=""/>
    <s v=""/>
  </r>
  <r>
    <x v="2"/>
    <n v="39.167166666666667"/>
    <s v=""/>
    <n v="13.805285792166551"/>
  </r>
  <r>
    <x v="2"/>
    <n v="39.974833333333329"/>
    <n v="58.876738333333343"/>
    <n v="13.780732253274916"/>
  </r>
  <r>
    <x v="2"/>
    <n v="40.285666666666664"/>
    <n v="59.925445533333324"/>
    <n v="13.515284041674072"/>
  </r>
  <r>
    <x v="2"/>
    <n v="40.207500000000003"/>
    <n v="59.669712199999992"/>
    <n v="13.389456382666665"/>
  </r>
  <r>
    <x v="2"/>
    <n v="40.516999999999996"/>
    <n v="58.274794666666672"/>
    <n v="13.255327918083392"/>
  </r>
  <r>
    <x v="2"/>
    <s v=""/>
    <s v=""/>
    <s v=""/>
  </r>
  <r>
    <x v="2"/>
    <s v=""/>
    <s v=""/>
    <s v=""/>
  </r>
  <r>
    <x v="2"/>
    <n v="40.488666666666667"/>
    <n v="58.104786799999999"/>
    <n v="13.339080368996221"/>
  </r>
  <r>
    <x v="2"/>
    <n v="39.980333333333334"/>
    <n v="56.44783533333333"/>
    <n v="13.360889887755102"/>
  </r>
  <r>
    <x v="2"/>
    <n v="40.421166666666664"/>
    <n v="56.815109066666672"/>
    <n v="13.445709282719651"/>
  </r>
  <r>
    <x v="2"/>
    <n v="39.866999999999997"/>
    <n v="55.81303406666666"/>
    <n v="13.818146620434581"/>
  </r>
  <r>
    <x v="2"/>
    <n v="39.852833333333336"/>
    <n v="55.887857666666669"/>
    <n v="13.988360041755097"/>
  </r>
  <r>
    <x v="2"/>
    <s v=""/>
    <s v=""/>
    <s v=""/>
  </r>
  <r>
    <x v="2"/>
    <s v=""/>
    <s v=""/>
    <s v=""/>
  </r>
  <r>
    <x v="2"/>
    <n v="39.814"/>
    <n v="56.091876250000006"/>
    <n v="13.992199243125633"/>
  </r>
  <r>
    <x v="2"/>
    <n v="40.158666666666669"/>
    <n v="56.523594799999991"/>
    <n v="14.200695045972783"/>
  </r>
  <r>
    <x v="2"/>
    <n v="40.651833333333336"/>
    <n v="57.573860133333334"/>
    <n v="14.332893755150625"/>
  </r>
  <r>
    <x v="2"/>
    <n v="40.718166666666662"/>
    <n v="58.137848999999996"/>
    <n v="14.682882457650399"/>
  </r>
  <r>
    <x v="2"/>
    <n v="40.704166666666666"/>
    <n v="57.899733333333323"/>
    <n v="14.736972253151745"/>
  </r>
  <r>
    <x v="2"/>
    <s v=""/>
    <s v=""/>
    <s v=""/>
  </r>
  <r>
    <x v="2"/>
    <s v=""/>
    <s v=""/>
    <s v=""/>
  </r>
  <r>
    <x v="2"/>
    <n v="40.904666666666664"/>
    <n v="58.932109699999991"/>
    <n v="14.094641190629307"/>
  </r>
  <r>
    <x v="2"/>
    <n v="40.643333333333338"/>
    <n v="60.611889749999989"/>
    <n v="14.640258998213145"/>
  </r>
  <r>
    <x v="2"/>
    <n v="40.37283333333334"/>
    <n v="60.795493266666675"/>
    <n v="14.654031263220277"/>
  </r>
  <r>
    <x v="2"/>
    <n v="40.424166666666672"/>
    <n v="60.725024999999995"/>
    <n v="14.931100077618483"/>
  </r>
  <r>
    <x v="2"/>
    <n v="38.362833333333334"/>
    <n v="59.855905000000007"/>
    <n v="14.822680344379759"/>
  </r>
  <r>
    <x v="2"/>
    <s v=""/>
    <s v=""/>
    <s v=""/>
  </r>
  <r>
    <x v="2"/>
    <s v=""/>
    <s v=""/>
    <s v=""/>
  </r>
  <r>
    <x v="2"/>
    <n v="38.496833333333335"/>
    <n v="59.57828146666666"/>
    <n v="14.781953916883932"/>
  </r>
  <r>
    <x v="2"/>
    <n v="37.932000000000002"/>
    <n v="59.822248399999999"/>
    <n v="14.674685541790106"/>
  </r>
  <r>
    <x v="2"/>
    <n v="37.155999999999999"/>
    <n v="60.574838333333339"/>
    <n v="14.517278478573351"/>
  </r>
  <r>
    <x v="2"/>
    <n v="36.286833333333334"/>
    <n v="60.689751316666651"/>
    <n v="14.238089581871883"/>
  </r>
  <r>
    <x v="2"/>
    <n v="36.232999999999997"/>
    <n v="58.95611499999999"/>
    <s v=""/>
  </r>
  <r>
    <x v="2"/>
    <s v=""/>
    <s v=""/>
    <s v=""/>
  </r>
  <r>
    <x v="2"/>
    <s v=""/>
    <s v=""/>
    <s v=""/>
  </r>
  <r>
    <x v="2"/>
    <n v="36.580166666666663"/>
    <n v="86.45304800000001"/>
    <n v="14.103131515642614"/>
  </r>
  <r>
    <x v="2"/>
    <n v="36.332333333333331"/>
    <n v="58.266320733333338"/>
    <s v=""/>
  </r>
  <r>
    <x v="2"/>
    <n v="36.328666666666663"/>
    <n v="57.198956716666665"/>
    <s v=""/>
  </r>
  <r>
    <x v="2"/>
    <n v="36.328499999999998"/>
    <n v="56.547289466666662"/>
    <s v=""/>
  </r>
  <r>
    <x v="2"/>
    <n v="36.609666666666662"/>
    <n v="56.563339500000005"/>
    <n v="13.930148776136893"/>
  </r>
  <r>
    <x v="2"/>
    <s v=""/>
    <s v=""/>
    <s v=""/>
  </r>
  <r>
    <x v="2"/>
    <s v=""/>
    <s v=""/>
    <s v=""/>
  </r>
  <r>
    <x v="2"/>
    <n v="36.574666666666666"/>
    <n v="57.25253171666666"/>
    <n v="13.897315016834238"/>
  </r>
  <r>
    <x v="2"/>
    <n v="37.114666666666665"/>
    <n v="57.78302133333333"/>
    <n v="14.09203560829978"/>
  </r>
  <r>
    <x v="2"/>
    <n v="36.901666666666664"/>
    <n v="57.364301016666673"/>
    <n v="14.32814744286768"/>
  </r>
  <r>
    <x v="2"/>
    <n v="36.832833333333333"/>
    <n v="56.778373066666667"/>
    <n v="14.323664272602109"/>
  </r>
  <r>
    <x v="2"/>
    <n v="36.650500000000001"/>
    <n v="55.615274666666664"/>
    <n v="14.001603733351702"/>
  </r>
  <r>
    <x v="2"/>
    <s v=""/>
    <s v=""/>
    <s v=""/>
  </r>
  <r>
    <x v="2"/>
    <s v=""/>
    <s v=""/>
    <s v=""/>
  </r>
  <r>
    <x v="2"/>
    <n v="37.271666666666668"/>
    <n v="6.1777216000000008"/>
    <n v="14.017528778562909"/>
  </r>
  <r>
    <x v="2"/>
    <n v="36.630666666666663"/>
    <n v="54.896220599999999"/>
    <n v="14.254695726109684"/>
  </r>
  <r>
    <x v="2"/>
    <n v="36.846333333333334"/>
    <n v="54.742844500000011"/>
    <n v="14.3237580825663"/>
  </r>
  <r>
    <x v="2"/>
    <n v="36.545166666666667"/>
    <n v="54.072347966666676"/>
    <n v="14.298097368840512"/>
  </r>
  <r>
    <x v="2"/>
    <n v="36.836833333333338"/>
    <n v="54.830281916666671"/>
    <n v="14.385540550728571"/>
  </r>
  <r>
    <x v="2"/>
    <s v=""/>
    <s v=""/>
    <s v=""/>
  </r>
  <r>
    <x v="2"/>
    <s v=""/>
    <s v=""/>
    <s v=""/>
  </r>
  <r>
    <x v="2"/>
    <n v="36.666666666666664"/>
    <n v="54.589086333333334"/>
    <n v="14.487834454782369"/>
  </r>
  <r>
    <x v="2"/>
    <n v="37.572166666666668"/>
    <n v="55.435347833333338"/>
    <n v="14.192710034321303"/>
  </r>
  <r>
    <x v="2"/>
    <n v="37.976666666666667"/>
    <n v="56.477680266666653"/>
    <n v="14.506398214318118"/>
  </r>
  <r>
    <x v="2"/>
    <n v="37.946333333333335"/>
    <n v="57.339327766666663"/>
    <n v="14.298043234972679"/>
  </r>
  <r>
    <x v="2"/>
    <n v="38.262499999999996"/>
    <n v="57.104534549999983"/>
    <n v="14.366972439734376"/>
  </r>
  <r>
    <x v="2"/>
    <s v=""/>
    <s v=""/>
    <s v=""/>
  </r>
  <r>
    <x v="2"/>
    <s v=""/>
    <s v=""/>
    <s v=""/>
  </r>
  <r>
    <x v="2"/>
    <s v=""/>
    <n v="82.775722999999999"/>
    <n v="14.422368505488576"/>
  </r>
  <r>
    <x v="2"/>
    <n v="38.469166666666666"/>
    <n v="57.421305249999989"/>
    <n v="14.697645780628838"/>
  </r>
  <r>
    <x v="2"/>
    <n v="38.295999999999999"/>
    <n v="56.723532233333344"/>
    <n v="14.747153347163962"/>
  </r>
  <r>
    <x v="2"/>
    <n v="38.041166666666669"/>
    <n v="56.517499133333331"/>
    <n v="14.486465497562767"/>
  </r>
  <r>
    <x v="2"/>
    <n v="37.687666666666665"/>
    <n v="56.4531548"/>
    <n v="14.78592980326026"/>
  </r>
  <r>
    <x v="2"/>
    <s v=""/>
    <s v=""/>
    <s v=""/>
  </r>
  <r>
    <x v="2"/>
    <s v=""/>
    <s v=""/>
    <s v=""/>
  </r>
  <r>
    <x v="2"/>
    <n v="37.763500000000001"/>
    <n v="56.665609116666666"/>
    <n v="14.85150647325603"/>
  </r>
  <r>
    <x v="2"/>
    <n v="37.804000000000002"/>
    <n v="57.473563616666667"/>
    <n v="14.874856303639579"/>
  </r>
  <r>
    <x v="2"/>
    <n v="37.973833333333339"/>
    <n v="57.145289266666659"/>
    <n v="15.067379639044947"/>
  </r>
  <r>
    <x v="2"/>
    <n v="37.886166666666668"/>
    <n v="56.156543399999997"/>
    <n v="14.982834724150877"/>
  </r>
  <r>
    <x v="2"/>
    <n v="37.615666666666669"/>
    <n v="54.83889391666667"/>
    <n v="14.730896950616131"/>
  </r>
  <r>
    <x v="2"/>
    <s v=""/>
    <s v=""/>
    <s v=""/>
  </r>
  <r>
    <x v="2"/>
    <s v=""/>
    <s v=""/>
    <s v=""/>
  </r>
  <r>
    <x v="2"/>
    <n v="37.022999999999996"/>
    <n v="53.773519666666665"/>
    <n v="14.218442763591824"/>
  </r>
  <r>
    <x v="2"/>
    <n v="36.952499999999993"/>
    <n v="52.445998066666654"/>
    <n v="14.105032593552641"/>
  </r>
  <r>
    <x v="2"/>
    <n v="36.861499999999999"/>
    <n v="53.046179333333328"/>
    <n v="14.1627272866717"/>
  </r>
  <r>
    <x v="2"/>
    <n v="36.99666666666667"/>
    <n v="52.682343833333334"/>
    <n v="14.052271402596778"/>
  </r>
  <r>
    <x v="2"/>
    <n v="36.391666666666673"/>
    <n v="53.412384933333328"/>
    <n v="14.137484180658159"/>
  </r>
  <r>
    <x v="2"/>
    <s v=""/>
    <s v=""/>
    <s v=""/>
  </r>
  <r>
    <x v="2"/>
    <s v=""/>
    <s v=""/>
    <s v=""/>
  </r>
  <r>
    <x v="2"/>
    <n v="36.383833333333335"/>
    <n v="55.637127766666673"/>
    <n v="14.536122787557563"/>
  </r>
  <r>
    <x v="2"/>
    <n v="36.8705"/>
    <n v="55.783572200000002"/>
    <n v="14.67480291531256"/>
  </r>
  <r>
    <x v="2"/>
    <n v="36.800333333333334"/>
    <n v="55.888196000000001"/>
    <n v="14.784956981240429"/>
  </r>
  <r>
    <x v="2"/>
    <n v="37.226166666666664"/>
    <n v="57.252537499999995"/>
    <n v="14.784871008606014"/>
  </r>
  <r>
    <x v="2"/>
    <n v="35.81333333333334"/>
    <n v="52.587892699999998"/>
    <n v="13.963468680181943"/>
  </r>
  <r>
    <x v="2"/>
    <s v=""/>
    <s v=""/>
    <s v=""/>
  </r>
  <r>
    <x v="2"/>
    <s v=""/>
    <s v=""/>
    <s v=""/>
  </r>
  <r>
    <x v="2"/>
    <n v="35.165666666666667"/>
    <n v="50.080679333333329"/>
    <n v="14.177750964352352"/>
  </r>
  <r>
    <x v="2"/>
    <n v="35.800166666666669"/>
    <n v="50.689002333333327"/>
    <n v="14.003407145257109"/>
  </r>
  <r>
    <x v="2"/>
    <n v="36.299833333333332"/>
    <n v="51.456242666666661"/>
    <n v="14.457548419976636"/>
  </r>
  <r>
    <x v="2"/>
    <n v="36.74883333333333"/>
    <n v="51.132365399999998"/>
    <n v="14.374884037212908"/>
  </r>
  <r>
    <x v="2"/>
    <n v="36.881666666666668"/>
    <n v="52.267216899999994"/>
    <n v="14.448594009852698"/>
  </r>
  <r>
    <x v="2"/>
    <s v=""/>
    <s v=""/>
    <s v=""/>
  </r>
  <r>
    <x v="2"/>
    <s v=""/>
    <s v=""/>
    <s v=""/>
  </r>
  <r>
    <x v="2"/>
    <s v=""/>
    <n v="51.868010833333337"/>
    <n v="14.590036354146344"/>
  </r>
  <r>
    <x v="2"/>
    <n v="36.720666666666666"/>
    <n v="50.899453916666666"/>
    <n v="14.585139367612296"/>
  </r>
  <r>
    <x v="2"/>
    <n v="36.903666666666673"/>
    <n v="50.710186399999998"/>
    <n v="14.382081501035197"/>
  </r>
  <r>
    <x v="2"/>
    <n v="36.909333333333336"/>
    <n v="51.047999449999999"/>
    <n v="14.532263543260157"/>
  </r>
  <r>
    <x v="2"/>
    <n v="37.453000000000003"/>
    <n v="52.817311799999999"/>
    <n v="14.702690789316623"/>
  </r>
  <r>
    <x v="2"/>
    <s v=""/>
    <s v=""/>
    <s v=""/>
  </r>
  <r>
    <x v="2"/>
    <s v=""/>
    <s v=""/>
    <s v=""/>
  </r>
  <r>
    <x v="2"/>
    <n v="37.731666666666669"/>
    <n v="53.886372933333327"/>
    <n v="15.869104389353835"/>
  </r>
  <r>
    <x v="2"/>
    <n v="38.063499999999998"/>
    <n v="55.414646666666663"/>
    <n v="16.427427352744949"/>
  </r>
  <r>
    <x v="2"/>
    <n v="38.067166666666658"/>
    <n v="55.182347333333333"/>
    <n v="16.37257191389395"/>
  </r>
  <r>
    <x v="2"/>
    <n v="38.409166666666664"/>
    <n v="56.222199566666667"/>
    <n v="17.231457877895934"/>
  </r>
  <r>
    <x v="2"/>
    <n v="38.392166666666668"/>
    <n v="55.885321566666669"/>
    <n v="17.881869406602789"/>
  </r>
  <r>
    <x v="2"/>
    <s v=""/>
    <s v=""/>
    <s v=""/>
  </r>
  <r>
    <x v="2"/>
    <s v=""/>
    <s v=""/>
    <s v=""/>
  </r>
  <r>
    <x v="2"/>
    <n v="38.859166666666667"/>
    <n v="56.257540799999994"/>
    <s v=""/>
  </r>
  <r>
    <x v="2"/>
    <n v="38.576000000000001"/>
    <n v="55.44869993333333"/>
    <n v="18.012687262959474"/>
  </r>
  <r>
    <x v="2"/>
    <n v="39.584666666666664"/>
    <n v="57.613736350000003"/>
    <n v="16.994379634454965"/>
  </r>
  <r>
    <x v="2"/>
    <n v="39.459333333333333"/>
    <n v="58.181015000000002"/>
    <n v="17.205416942738353"/>
  </r>
  <r>
    <x v="2"/>
    <n v="39.732999999999997"/>
    <n v="57.774015600000006"/>
    <n v="17.17500296261418"/>
  </r>
  <r>
    <x v="2"/>
    <s v=""/>
    <s v=""/>
    <s v=""/>
  </r>
  <r>
    <x v="2"/>
    <s v=""/>
    <s v=""/>
    <s v=""/>
  </r>
  <r>
    <x v="2"/>
    <n v="39.646999999999998"/>
    <n v="58.262767866666671"/>
    <n v="15.827477479690158"/>
  </r>
  <r>
    <x v="2"/>
    <n v="39.603333333333332"/>
    <n v="58.748257333333328"/>
    <n v="16.193308197347076"/>
  </r>
  <r>
    <x v="2"/>
    <n v="40.008666666666663"/>
    <n v="59.536964133333328"/>
    <n v="15.919379601665247"/>
  </r>
  <r>
    <x v="2"/>
    <n v="40.195666666666668"/>
    <n v="59.088656899999989"/>
    <n v="15.667774262826624"/>
  </r>
  <r>
    <x v="2"/>
    <n v="40.766500000000001"/>
    <n v="59.998634933333328"/>
    <n v="16.626427021983389"/>
  </r>
  <r>
    <x v="2"/>
    <s v=""/>
    <s v=""/>
    <s v=""/>
  </r>
  <r>
    <x v="2"/>
    <s v=""/>
    <s v=""/>
    <s v=""/>
  </r>
  <r>
    <x v="2"/>
    <n v="41.046500000000002"/>
    <n v="60.070546416666652"/>
    <n v="16.768956085191707"/>
  </r>
  <r>
    <x v="2"/>
    <n v="40.902000000000001"/>
    <n v="59.181653866666664"/>
    <n v="17.130471945905704"/>
  </r>
  <r>
    <x v="2"/>
    <n v="41.121166666666667"/>
    <n v="59.209489600000005"/>
    <n v="16.784311839352672"/>
  </r>
  <r>
    <x v="2"/>
    <n v="41.24"/>
    <n v="59.080631133333327"/>
    <n v="16.827813103431229"/>
  </r>
  <r>
    <x v="2"/>
    <n v="41.725500000000004"/>
    <n v="59.811039200000003"/>
    <n v="16.635937732632406"/>
  </r>
  <r>
    <x v="2"/>
    <s v=""/>
    <s v=""/>
    <s v=""/>
  </r>
  <r>
    <x v="2"/>
    <s v=""/>
    <s v=""/>
    <s v=""/>
  </r>
  <r>
    <x v="2"/>
    <n v="41.80466666666667"/>
    <n v="59.587122666666666"/>
    <n v="16.98332980842352"/>
  </r>
  <r>
    <x v="2"/>
    <n v="41.9255"/>
    <n v="61.239102066666675"/>
    <n v="17.732488277587052"/>
  </r>
  <r>
    <x v="2"/>
    <n v="41.814833333333333"/>
    <n v="61.485083166666669"/>
    <n v="17.989485800769685"/>
  </r>
  <r>
    <x v="2"/>
    <n v="41.897500000000001"/>
    <n v="61.603638999999994"/>
    <s v=""/>
  </r>
  <r>
    <x v="2"/>
    <n v="41.779166666666669"/>
    <n v="61.236179"/>
    <n v="17.831504138493472"/>
  </r>
  <r>
    <x v="2"/>
    <s v=""/>
    <s v=""/>
    <s v=""/>
  </r>
  <r>
    <x v="2"/>
    <s v=""/>
    <s v=""/>
    <s v=""/>
  </r>
  <r>
    <x v="2"/>
    <n v="41.929333333333332"/>
    <n v="61.7149255"/>
    <n v="18.344346586980144"/>
  </r>
  <r>
    <x v="2"/>
    <n v="41.61483333333333"/>
    <n v="61.512080666666662"/>
    <n v="18.380691326123792"/>
  </r>
  <r>
    <x v="2"/>
    <n v="41.712000000000003"/>
    <n v="61.068460899999998"/>
    <n v="18.628457227372412"/>
  </r>
  <r>
    <x v="2"/>
    <n v="41.669166666666669"/>
    <n v="61.493868133333336"/>
    <n v="18.296436464060783"/>
  </r>
  <r>
    <x v="2"/>
    <n v="41.647500000000001"/>
    <n v="60.976460533333331"/>
    <n v="18.188728603293413"/>
  </r>
  <r>
    <x v="2"/>
    <s v=""/>
    <s v=""/>
    <s v=""/>
  </r>
  <r>
    <x v="2"/>
    <s v=""/>
    <s v=""/>
    <s v=""/>
  </r>
  <r>
    <x v="2"/>
    <n v="41.548333333333332"/>
    <n v="60.568831499999995"/>
    <n v="18.412033221867841"/>
  </r>
  <r>
    <x v="2"/>
    <n v="41.643999999999998"/>
    <n v="60.957933866666657"/>
    <n v="18.225589530033925"/>
  </r>
  <r>
    <x v="2"/>
    <n v="41.545833333333341"/>
    <n v="60.749664566666667"/>
    <n v="18.421306898765678"/>
  </r>
  <r>
    <x v="2"/>
    <n v="41.542499999999997"/>
    <n v="60.173121166666668"/>
    <n v="18.500687421424306"/>
  </r>
  <r>
    <x v="2"/>
    <n v="41.475333333333332"/>
    <n v="60.561569199999987"/>
    <n v="18.038127560722749"/>
  </r>
  <r>
    <x v="2"/>
    <s v=""/>
    <s v=""/>
    <s v=""/>
  </r>
  <r>
    <x v="2"/>
    <s v=""/>
    <s v=""/>
    <s v=""/>
  </r>
  <r>
    <x v="2"/>
    <n v="41.532000000000004"/>
    <n v="86.463123999999993"/>
    <n v="18.372793470536415"/>
  </r>
  <r>
    <x v="2"/>
    <n v="41.328666666666663"/>
    <n v="61.212267166666663"/>
    <n v="18.002408183053479"/>
  </r>
  <r>
    <x v="2"/>
    <n v="41.159166666666664"/>
    <n v="60.779810766666664"/>
    <n v="18.220763228601857"/>
  </r>
  <r>
    <x v="2"/>
    <n v="41.280833333333334"/>
    <n v="61.015927166666664"/>
    <n v="18.546792574305353"/>
  </r>
  <r>
    <x v="2"/>
    <n v="41.481999999999999"/>
    <n v="61.729415766666669"/>
    <n v="18.53951560846561"/>
  </r>
  <r>
    <x v="2"/>
    <s v=""/>
    <s v=""/>
    <s v=""/>
  </r>
  <r>
    <x v="2"/>
    <s v=""/>
    <s v=""/>
    <s v=""/>
  </r>
  <r>
    <x v="2"/>
    <s v=""/>
    <n v="61.66954093333333"/>
    <n v="18.614023607104826"/>
  </r>
  <r>
    <x v="2"/>
    <n v="41.645333333333333"/>
    <n v="61.712346000000004"/>
    <n v="18.860119429760154"/>
  </r>
  <r>
    <x v="2"/>
    <n v="41.716500000000003"/>
    <n v="62.010972000000002"/>
    <n v="19.159202371108709"/>
  </r>
  <r>
    <x v="2"/>
    <n v="41.31733333333333"/>
    <n v="61.573176166666677"/>
    <n v="19.780076784598869"/>
  </r>
  <r>
    <x v="2"/>
    <n v="40.472166666666674"/>
    <n v="60.791094666666673"/>
    <n v="19.688278636142464"/>
  </r>
  <r>
    <x v="2"/>
    <s v=""/>
    <s v=""/>
    <s v=""/>
  </r>
  <r>
    <x v="2"/>
    <s v=""/>
    <s v=""/>
    <s v=""/>
  </r>
  <r>
    <x v="2"/>
    <n v="41.116999999999997"/>
    <n v="60.17460453333333"/>
    <n v="19.28199636885487"/>
  </r>
  <r>
    <x v="2"/>
    <n v="40.984499999999997"/>
    <n v="59.998913566666658"/>
    <n v="18.870721061154597"/>
  </r>
  <r>
    <x v="2"/>
    <n v="41.241833333333339"/>
    <n v="60.102829066666665"/>
    <n v="18.70698890769831"/>
  </r>
  <r>
    <x v="2"/>
    <n v="42.048000000000002"/>
    <n v="60.270195333333334"/>
    <n v="18.788476666503666"/>
  </r>
  <r>
    <x v="2"/>
    <n v="41.959499999999998"/>
    <n v="58.742550500000014"/>
    <n v="18.826891511923385"/>
  </r>
  <r>
    <x v="2"/>
    <s v=""/>
    <s v=""/>
    <s v=""/>
  </r>
  <r>
    <x v="2"/>
    <s v=""/>
    <s v=""/>
    <s v=""/>
  </r>
  <r>
    <x v="2"/>
    <n v="41.698166666666673"/>
    <n v="59.537548933333333"/>
    <s v=""/>
  </r>
  <r>
    <x v="2"/>
    <n v="41.730499999999999"/>
    <n v="59.785935133333339"/>
    <n v="19.164227225336877"/>
  </r>
  <r>
    <x v="2"/>
    <n v="42.133000000000003"/>
    <n v="60.033968299999991"/>
    <n v="19.615562857922956"/>
  </r>
  <r>
    <x v="2"/>
    <n v="42.424166666666665"/>
    <n v="61.891461733333337"/>
    <s v=""/>
  </r>
  <r>
    <x v="2"/>
    <n v="42.118500000000004"/>
    <n v="61.345866899999997"/>
    <n v="19.502100108921674"/>
  </r>
  <r>
    <x v="2"/>
    <s v=""/>
    <s v=""/>
    <s v=""/>
  </r>
  <r>
    <x v="2"/>
    <s v=""/>
    <s v=""/>
    <s v=""/>
  </r>
  <r>
    <x v="2"/>
    <n v="41.750833333333333"/>
    <n v="60.298838466666666"/>
    <n v="19.452222462128759"/>
  </r>
  <r>
    <x v="2"/>
    <n v="42.252999999999993"/>
    <n v="60.106892033333317"/>
    <n v="19.636524213410382"/>
  </r>
  <r>
    <x v="2"/>
    <n v="42.340166666666669"/>
    <n v="60.406760133333329"/>
    <n v="19.376029496917877"/>
  </r>
  <r>
    <x v="2"/>
    <n v="41.859000000000002"/>
    <n v="60.277537033333338"/>
    <n v="19.510443693030147"/>
  </r>
  <r>
    <x v="2"/>
    <n v="42.021833333333333"/>
    <n v="60.786461000000003"/>
    <n v="18.992057409543527"/>
  </r>
  <r>
    <x v="2"/>
    <s v=""/>
    <s v=""/>
    <s v=""/>
  </r>
  <r>
    <x v="2"/>
    <s v=""/>
    <s v=""/>
    <s v=""/>
  </r>
  <r>
    <x v="2"/>
    <n v="41.856333333333332"/>
    <n v="7.5530104000000007"/>
    <n v="18.905420218162121"/>
  </r>
  <r>
    <x v="2"/>
    <n v="41.8765"/>
    <n v="61.769715733333328"/>
    <n v="18.719855399222922"/>
  </r>
  <r>
    <x v="2"/>
    <n v="41.988"/>
    <n v="62.11867666666668"/>
    <n v="18.852387008018553"/>
  </r>
  <r>
    <x v="2"/>
    <n v="42.122166666666665"/>
    <n v="61.838352000000008"/>
    <n v="18.76408616883117"/>
  </r>
  <r>
    <x v="2"/>
    <n v="42.116833333333332"/>
    <n v="61.219880666666661"/>
    <n v="18.880957278020382"/>
  </r>
  <r>
    <x v="2"/>
    <s v=""/>
    <s v=""/>
    <s v=""/>
  </r>
  <r>
    <x v="2"/>
    <s v=""/>
    <s v=""/>
    <s v=""/>
  </r>
  <r>
    <x v="2"/>
    <n v="42.586999999999996"/>
    <n v="61.608317599999999"/>
    <s v=""/>
  </r>
  <r>
    <x v="2"/>
    <n v="42.247833333333332"/>
    <n v="60.829135333333333"/>
    <n v="19.02604614247052"/>
  </r>
  <r>
    <x v="2"/>
    <n v="42.344500000000004"/>
    <n v="59.918888833333334"/>
    <n v="18.47196846522322"/>
  </r>
  <r>
    <x v="2"/>
    <n v="42.122999999999998"/>
    <n v="59.356858699999997"/>
    <n v="18.583444734150341"/>
  </r>
  <r>
    <x v="2"/>
    <n v="42.352499999999999"/>
    <n v="59.622058933333328"/>
    <n v="18.81396110721154"/>
  </r>
  <r>
    <x v="2"/>
    <s v=""/>
    <s v=""/>
    <s v=""/>
  </r>
  <r>
    <x v="2"/>
    <s v=""/>
    <s v=""/>
    <s v=""/>
  </r>
  <r>
    <x v="2"/>
    <n v="42.316499999999998"/>
    <n v="59.300394600000004"/>
    <n v="18.824643957852199"/>
  </r>
  <r>
    <x v="2"/>
    <n v="42.70066666666667"/>
    <n v="60.022809899999999"/>
    <n v="18.777211933744219"/>
  </r>
  <r>
    <x v="2"/>
    <n v="42.721499999999999"/>
    <n v="60.134616399999999"/>
    <n v="18.704730005810013"/>
  </r>
  <r>
    <x v="2"/>
    <n v="42.532166666666662"/>
    <n v="60.361550333333334"/>
    <n v="18.961617667628673"/>
  </r>
  <r>
    <x v="2"/>
    <n v="43.337666666666671"/>
    <n v="60.770856933333327"/>
    <n v="18.360672287597424"/>
  </r>
  <r>
    <x v="2"/>
    <s v=""/>
    <s v=""/>
    <s v=""/>
  </r>
  <r>
    <x v="2"/>
    <s v=""/>
    <s v=""/>
    <s v=""/>
  </r>
  <r>
    <x v="2"/>
    <n v="44.066499999999998"/>
    <n v="60.926961100000007"/>
    <n v="17.948590658159837"/>
  </r>
  <r>
    <x v="2"/>
    <n v="43.993333333333332"/>
    <n v="60.885992466666664"/>
    <n v="18.17126014868105"/>
  </r>
  <r>
    <x v="2"/>
    <n v="43.544166666666662"/>
    <n v="61.057950999999996"/>
    <n v="18.129091855517306"/>
  </r>
  <r>
    <x v="2"/>
    <n v="43.195833333333333"/>
    <n v="60.861326333333331"/>
    <n v="18.118765033244678"/>
  </r>
  <r>
    <x v="2"/>
    <n v="43.092666666666666"/>
    <n v="61.180854833333342"/>
    <n v="18.329598528713813"/>
  </r>
  <r>
    <x v="2"/>
    <s v=""/>
    <s v=""/>
    <s v=""/>
  </r>
  <r>
    <x v="2"/>
    <s v=""/>
    <s v=""/>
    <s v=""/>
  </r>
  <r>
    <x v="2"/>
    <n v="42.933333333333337"/>
    <n v="60.838445533333335"/>
    <n v="18.339672586436805"/>
  </r>
  <r>
    <x v="2"/>
    <n v="42.648833333333336"/>
    <n v="60.298951333333321"/>
    <n v="18.389997048464487"/>
  </r>
  <r>
    <x v="2"/>
    <n v="42.249500000000005"/>
    <n v="59.049615800000005"/>
    <n v="18.204820432110715"/>
  </r>
  <r>
    <x v="2"/>
    <n v="41.925666666666665"/>
    <n v="58.754844599999991"/>
    <s v=""/>
  </r>
  <r>
    <x v="2"/>
    <n v="41.658333333333331"/>
    <n v="59.001813333333324"/>
    <n v="17.693692206124624"/>
  </r>
  <r>
    <x v="2"/>
    <s v=""/>
    <s v=""/>
    <s v=""/>
  </r>
  <r>
    <x v="2"/>
    <s v=""/>
    <s v=""/>
    <s v=""/>
  </r>
  <r>
    <x v="2"/>
    <n v="42.708000000000006"/>
    <n v="59.812553066666673"/>
    <n v="17.712576026144415"/>
  </r>
  <r>
    <x v="2"/>
    <n v="42.94466666666667"/>
    <n v="59.814062000000007"/>
    <n v="17.726627210220784"/>
  </r>
  <r>
    <x v="2"/>
    <n v="42.723166666666664"/>
    <n v="59.228780700000009"/>
    <n v="16.566186347285498"/>
  </r>
  <r>
    <x v="2"/>
    <n v="41.554000000000002"/>
    <n v="58.579389533333334"/>
    <n v="17.598107285044534"/>
  </r>
  <r>
    <x v="2"/>
    <n v="41.571666666666665"/>
    <n v="59.278506633333336"/>
    <n v="17.561776151210807"/>
  </r>
  <r>
    <x v="2"/>
    <s v=""/>
    <s v=""/>
    <s v=""/>
  </r>
  <r>
    <x v="2"/>
    <s v=""/>
    <s v=""/>
    <s v=""/>
  </r>
  <r>
    <x v="2"/>
    <n v="40.736166666666669"/>
    <n v="58.797352799999999"/>
    <n v="17.580611896105097"/>
  </r>
  <r>
    <x v="2"/>
    <n v="41.468499999999999"/>
    <n v="58.995280099999995"/>
    <n v="17.424176649669235"/>
  </r>
  <r>
    <x v="2"/>
    <n v="42.048833333333334"/>
    <n v="58.762061400000015"/>
    <n v="17.728392427655681"/>
  </r>
  <r>
    <x v="2"/>
    <n v="42.478499999999997"/>
    <n v="58.483246666666673"/>
    <n v="17.787105034131248"/>
  </r>
  <r>
    <x v="2"/>
    <n v="42.221166666666669"/>
    <n v="58.815162000000008"/>
    <n v="17.940989706147874"/>
  </r>
  <r>
    <x v="2"/>
    <s v=""/>
    <s v=""/>
    <s v=""/>
  </r>
  <r>
    <x v="2"/>
    <s v=""/>
    <s v=""/>
    <s v=""/>
  </r>
  <r>
    <x v="2"/>
    <n v="42.677500000000002"/>
    <n v="59.69916873333333"/>
    <n v="18.211730018001802"/>
  </r>
  <r>
    <x v="2"/>
    <n v="42.773333333333333"/>
    <n v="60.42942446666666"/>
    <n v="18.305080076999282"/>
  </r>
  <r>
    <x v="2"/>
    <n v="42.385833333333331"/>
    <n v="59.656260599999996"/>
    <s v=""/>
  </r>
  <r>
    <x v="2"/>
    <s v=""/>
    <n v="60.110042400000005"/>
    <n v="18.030248949550185"/>
  </r>
  <r>
    <x v="2"/>
    <n v="42.496333333333332"/>
    <n v="60.449778000000002"/>
    <n v="18.020880756250556"/>
  </r>
  <r>
    <x v="2"/>
    <s v=""/>
    <s v=""/>
    <s v=""/>
  </r>
  <r>
    <x v="2"/>
    <s v=""/>
    <s v=""/>
    <s v=""/>
  </r>
  <r>
    <x v="2"/>
    <n v="42.597333333333331"/>
    <n v="59.858467133333335"/>
    <n v="18.051802835336005"/>
  </r>
  <r>
    <x v="2"/>
    <n v="42.808999999999997"/>
    <n v="59.62362679999999"/>
    <n v="17.964167767373745"/>
  </r>
  <r>
    <x v="2"/>
    <n v="42.228000000000002"/>
    <n v="58.923400200000003"/>
    <n v="17.722123357574699"/>
  </r>
  <r>
    <x v="2"/>
    <n v="41.596333333333341"/>
    <n v="58.460144866666667"/>
    <n v="17.88682160393013"/>
  </r>
  <r>
    <x v="2"/>
    <n v="41.649333333333331"/>
    <n v="58.432230199999992"/>
    <n v="17.782400394088668"/>
  </r>
  <r>
    <x v="2"/>
    <s v=""/>
    <s v=""/>
    <s v=""/>
  </r>
  <r>
    <x v="2"/>
    <s v=""/>
    <s v=""/>
    <s v=""/>
  </r>
  <r>
    <x v="2"/>
    <n v="42.136166666666668"/>
    <n v="59.977127000000003"/>
    <n v="17.713778575207193"/>
  </r>
  <r>
    <x v="2"/>
    <n v="42.082166666666666"/>
    <n v="60.071041999999998"/>
    <n v="18.017754644017206"/>
  </r>
  <r>
    <x v="2"/>
    <n v="42.900333333333329"/>
    <n v="61.753381066666662"/>
    <n v="18.618664362365969"/>
  </r>
  <r>
    <x v="2"/>
    <n v="42.932833333333328"/>
    <n v="62.384712333333333"/>
    <n v="19.128980995271043"/>
  </r>
  <r>
    <x v="2"/>
    <n v="43.643333333333338"/>
    <n v="62.073647533333336"/>
    <n v="19.254757148556067"/>
  </r>
  <r>
    <x v="2"/>
    <s v=""/>
    <s v=""/>
    <s v=""/>
  </r>
  <r>
    <x v="2"/>
    <s v=""/>
    <s v=""/>
    <s v=""/>
  </r>
  <r>
    <x v="2"/>
    <n v="43.63"/>
    <n v="62.229243666666669"/>
    <n v="19.293100270481823"/>
  </r>
  <r>
    <x v="2"/>
    <n v="44.1815"/>
    <n v="62.819384033333336"/>
    <n v="19.014295066793899"/>
  </r>
  <r>
    <x v="2"/>
    <n v="44.123999999999995"/>
    <n v="62.973588799999995"/>
    <n v="19.161226139284473"/>
  </r>
  <r>
    <x v="2"/>
    <n v="44.105833333333329"/>
    <n v="62.195636099999994"/>
    <n v="18.565257323806293"/>
  </r>
  <r>
    <x v="2"/>
    <n v="43.928166666666662"/>
    <n v="62.470009099999999"/>
    <n v="18.328640722056946"/>
  </r>
  <r>
    <x v="2"/>
    <s v=""/>
    <s v=""/>
    <s v=""/>
  </r>
  <r>
    <x v="2"/>
    <s v=""/>
    <s v=""/>
    <s v=""/>
  </r>
  <r>
    <x v="2"/>
    <n v="44.468333333333334"/>
    <n v="62.707274000000005"/>
    <n v="18.074760125514054"/>
  </r>
  <r>
    <x v="2"/>
    <n v="44.51250000000001"/>
    <n v="62.63916733333334"/>
    <n v="18.11490715425758"/>
  </r>
  <r>
    <x v="2"/>
    <n v="44.471666666666671"/>
    <n v="62.682185833333335"/>
    <n v="18.009099443830259"/>
  </r>
  <r>
    <x v="2"/>
    <n v="44.368833333333328"/>
    <n v="62.543781466666665"/>
    <n v="17.800656035890455"/>
  </r>
  <r>
    <x v="2"/>
    <n v="44.25333333333333"/>
    <n v="62.536034666666666"/>
    <s v=""/>
  </r>
  <r>
    <x v="2"/>
    <s v=""/>
    <s v=""/>
    <s v=""/>
  </r>
  <r>
    <x v="2"/>
    <s v=""/>
    <s v=""/>
    <s v=""/>
  </r>
  <r>
    <x v="2"/>
    <s v=""/>
    <s v=""/>
    <n v="17.956517860923764"/>
  </r>
  <r>
    <x v="2"/>
    <n v="44.363833333333332"/>
    <n v="89.94774000000001"/>
    <n v="17.914973075089392"/>
  </r>
  <r>
    <x v="2"/>
    <n v="44.136166666666668"/>
    <n v="62.393232099999999"/>
    <n v="17.852491546575926"/>
  </r>
  <r>
    <x v="2"/>
    <n v="44.075499999999998"/>
    <n v="62.416976399999989"/>
    <n v="17.816313443347639"/>
  </r>
  <r>
    <x v="2"/>
    <n v="43.572499999999998"/>
    <n v="63.017920833333335"/>
    <n v="17.868706993741426"/>
  </r>
  <r>
    <x v="2"/>
    <s v=""/>
    <s v=""/>
    <s v=""/>
  </r>
  <r>
    <x v="3"/>
    <s v=""/>
    <s v=""/>
    <s v=""/>
  </r>
  <r>
    <x v="3"/>
    <s v=""/>
    <n v="90.803016"/>
    <s v=""/>
  </r>
  <r>
    <x v="3"/>
    <n v="44.006"/>
    <n v="63.100183999999992"/>
    <s v=""/>
  </r>
  <r>
    <x v="3"/>
    <n v="43.897833333333331"/>
    <n v="63.003604566666667"/>
    <n v="18.105059951013803"/>
  </r>
  <r>
    <x v="3"/>
    <n v="44.034500000000001"/>
    <n v="63.863900333333333"/>
    <n v="18.46358590763365"/>
  </r>
  <r>
    <x v="3"/>
    <n v="44.526000000000003"/>
    <n v="63.992906333333337"/>
    <n v="18.405725758042436"/>
  </r>
  <r>
    <x v="3"/>
    <s v=""/>
    <s v=""/>
    <s v=""/>
  </r>
  <r>
    <x v="3"/>
    <s v=""/>
    <s v=""/>
    <s v=""/>
  </r>
  <r>
    <x v="3"/>
    <n v="44.582166666666666"/>
    <n v="64.084983699999995"/>
    <s v=""/>
  </r>
  <r>
    <x v="3"/>
    <n v="44.565999999999995"/>
    <n v="63.943301200000008"/>
    <n v="18.707104255006907"/>
  </r>
  <r>
    <x v="3"/>
    <n v="44.8735"/>
    <n v="64.007753533333343"/>
    <n v="19.097658723348932"/>
  </r>
  <r>
    <x v="3"/>
    <n v="44.633000000000003"/>
    <n v="63.448485866666658"/>
    <n v="19.24269570501578"/>
  </r>
  <r>
    <x v="3"/>
    <n v="44.669000000000004"/>
    <n v="63.740025000000003"/>
    <n v="18.8788248553629"/>
  </r>
  <r>
    <x v="3"/>
    <s v=""/>
    <s v=""/>
    <s v=""/>
  </r>
  <r>
    <x v="3"/>
    <s v=""/>
    <s v=""/>
    <s v=""/>
  </r>
  <r>
    <x v="3"/>
    <s v=""/>
    <n v="62.917854800000008"/>
    <n v="18.689673288055385"/>
  </r>
  <r>
    <x v="3"/>
    <n v="44.634333333333331"/>
    <n v="63.359009566666678"/>
    <n v="18.727215604745879"/>
  </r>
  <r>
    <x v="3"/>
    <n v="44.649499999999996"/>
    <n v="63.536002666666661"/>
    <n v="18.691675808129794"/>
  </r>
  <r>
    <x v="3"/>
    <n v="44.487833333333334"/>
    <n v="63.239134866666667"/>
    <n v="18.591894959708863"/>
  </r>
  <r>
    <x v="3"/>
    <n v="44.716166666666673"/>
    <n v="63.619515266666667"/>
    <n v="18.736406016189399"/>
  </r>
  <r>
    <x v="3"/>
    <s v=""/>
    <s v=""/>
    <s v=""/>
  </r>
  <r>
    <x v="3"/>
    <s v=""/>
    <s v=""/>
    <s v=""/>
  </r>
  <r>
    <x v="3"/>
    <n v="45.067166666666672"/>
    <n v="63.262196233333334"/>
    <n v="18.869787132496022"/>
  </r>
  <r>
    <x v="3"/>
    <n v="45.329666666666668"/>
    <n v="64.048989533333341"/>
    <n v="18.73085143800634"/>
  </r>
  <r>
    <x v="3"/>
    <n v="45.69083333333333"/>
    <n v="64.935457533333349"/>
    <n v="19.137310532682328"/>
  </r>
  <r>
    <x v="3"/>
    <n v="45.867999999999995"/>
    <n v="64.552129966666669"/>
    <n v="19.32310898621532"/>
  </r>
  <r>
    <x v="3"/>
    <n v="46.173000000000002"/>
    <n v="64.350813599999995"/>
    <n v="19.195664114303078"/>
  </r>
  <r>
    <x v="3"/>
    <s v=""/>
    <s v=""/>
    <s v=""/>
  </r>
  <r>
    <x v="3"/>
    <s v=""/>
    <s v=""/>
    <s v=""/>
  </r>
  <r>
    <x v="3"/>
    <n v="45.576333333333331"/>
    <n v="63.931939666666665"/>
    <n v="19.348647470950706"/>
  </r>
  <r>
    <x v="3"/>
    <n v="45.332333333333338"/>
    <n v="63.512089333333336"/>
    <n v="19.097910916371681"/>
  </r>
  <r>
    <x v="3"/>
    <n v="45.509833333333326"/>
    <n v="63.325553599999999"/>
    <n v="19.0021060941218"/>
  </r>
  <r>
    <x v="3"/>
    <n v="45.405166666666673"/>
    <n v="63.821663399999998"/>
    <n v="18.899456635476717"/>
  </r>
  <r>
    <x v="3"/>
    <n v="45.652166666666666"/>
    <n v="63.790935466666667"/>
    <n v="19.155268435806306"/>
  </r>
  <r>
    <x v="3"/>
    <s v=""/>
    <s v=""/>
    <s v=""/>
  </r>
  <r>
    <x v="3"/>
    <s v=""/>
    <s v=""/>
    <s v=""/>
  </r>
  <r>
    <x v="3"/>
    <n v="45.764499999999998"/>
    <n v="62.866008833333325"/>
    <n v="19.370083721334879"/>
  </r>
  <r>
    <x v="3"/>
    <n v="45.924666666666667"/>
    <n v="62.797832466666669"/>
    <n v="19.232396776110065"/>
  </r>
  <r>
    <x v="3"/>
    <n v="45.948"/>
    <n v="63.265089433333344"/>
    <n v="19.297085370884034"/>
  </r>
  <r>
    <x v="3"/>
    <n v="46.222666666666669"/>
    <n v="63.644836633333341"/>
    <n v="19.086485724323847"/>
  </r>
  <r>
    <x v="3"/>
    <n v="46.2575"/>
    <n v="63.598572866666665"/>
    <n v="19.261074106906587"/>
  </r>
  <r>
    <x v="3"/>
    <s v=""/>
    <s v=""/>
    <s v=""/>
  </r>
  <r>
    <x v="3"/>
    <s v=""/>
    <s v=""/>
    <s v=""/>
  </r>
  <r>
    <x v="3"/>
    <n v="46.663499999999999"/>
    <n v="64.349524799999998"/>
    <n v="19.067943262283553"/>
  </r>
  <r>
    <x v="3"/>
    <n v="46.775499999999994"/>
    <n v="64.03416133333333"/>
    <n v="18.717066446988898"/>
  </r>
  <r>
    <x v="3"/>
    <n v="46.757833333333338"/>
    <n v="64.086950000000002"/>
    <n v="18.796983153125549"/>
  </r>
  <r>
    <x v="3"/>
    <n v="46.821583333333329"/>
    <n v="64.142226533333329"/>
    <n v="18.990360850388143"/>
  </r>
  <r>
    <x v="3"/>
    <n v="46.959166666666668"/>
    <n v="63.759770166666662"/>
    <n v="18.945208711006728"/>
  </r>
  <r>
    <x v="3"/>
    <s v=""/>
    <s v=""/>
    <s v=""/>
  </r>
  <r>
    <x v="3"/>
    <s v=""/>
    <s v=""/>
    <s v=""/>
  </r>
  <r>
    <x v="3"/>
    <s v=""/>
    <n v="63.848259599999984"/>
    <n v="19.132942870525852"/>
  </r>
  <r>
    <x v="3"/>
    <n v="47.042833333333334"/>
    <n v="64.166322566666665"/>
    <n v="19.021379609388763"/>
  </r>
  <r>
    <x v="3"/>
    <n v="47.0685"/>
    <n v="64.615971733333325"/>
    <n v="19.100106492333445"/>
  </r>
  <r>
    <x v="3"/>
    <n v="47.100833333333334"/>
    <n v="64.286089333333337"/>
    <n v="19.099550281671398"/>
  </r>
  <r>
    <x v="3"/>
    <n v="47.058500000000002"/>
    <n v="63.375319266666658"/>
    <n v="19.218593094198383"/>
  </r>
  <r>
    <x v="3"/>
    <s v=""/>
    <s v=""/>
    <s v=""/>
  </r>
  <r>
    <x v="3"/>
    <s v=""/>
    <s v=""/>
    <s v=""/>
  </r>
  <r>
    <x v="3"/>
    <n v="46.981999999999999"/>
    <n v="63.578290666666668"/>
    <n v="18.937759756836197"/>
  </r>
  <r>
    <x v="3"/>
    <n v="46.824666666666666"/>
    <n v="63.6082155"/>
    <n v="18.910682689833841"/>
  </r>
  <r>
    <x v="3"/>
    <n v="47.574999999999996"/>
    <n v="64.709587200000001"/>
    <n v="18.886098466039066"/>
  </r>
  <r>
    <x v="3"/>
    <n v="47.080833333333338"/>
    <n v="64.566977333333341"/>
    <n v="18.677896502620086"/>
  </r>
  <r>
    <x v="3"/>
    <n v="47.216333333333331"/>
    <n v="64.790942799999996"/>
    <n v="18.719636820167775"/>
  </r>
  <r>
    <x v="3"/>
    <s v=""/>
    <s v=""/>
    <s v=""/>
  </r>
  <r>
    <x v="3"/>
    <s v=""/>
    <s v=""/>
    <s v=""/>
  </r>
  <r>
    <x v="3"/>
    <n v="47.156166666666671"/>
    <n v="64.519052666666667"/>
    <n v="18.878001631006661"/>
  </r>
  <r>
    <x v="3"/>
    <n v="47.279166666666669"/>
    <n v="64.563398800000002"/>
    <n v="19.007370851903843"/>
  </r>
  <r>
    <x v="3"/>
    <n v="47.473999999999997"/>
    <n v="64.585141366666676"/>
    <n v="18.845702207922521"/>
  </r>
  <r>
    <x v="3"/>
    <n v="47.430666666666667"/>
    <n v="64.047544000000002"/>
    <n v="18.712529565217395"/>
  </r>
  <r>
    <x v="3"/>
    <n v="47.595083333333342"/>
    <n v="64.076001766666664"/>
    <n v="18.845454290875846"/>
  </r>
  <r>
    <x v="3"/>
    <s v=""/>
    <s v=""/>
    <s v=""/>
  </r>
  <r>
    <x v="3"/>
    <s v=""/>
    <s v=""/>
    <s v=""/>
  </r>
  <r>
    <x v="3"/>
    <n v="47.579666666666661"/>
    <n v="64.225712833333333"/>
    <n v="18.97541392601952"/>
  </r>
  <r>
    <x v="3"/>
    <n v="47.484333333333332"/>
    <n v="63.879648666666668"/>
    <n v="18.946097233365307"/>
  </r>
  <r>
    <x v="3"/>
    <n v="47.761500000000005"/>
    <n v="63.981277200000001"/>
    <n v="18.917406539837682"/>
  </r>
  <r>
    <x v="3"/>
    <n v="47.770833333333336"/>
    <n v="65.017714066666656"/>
    <n v="19.321266750352983"/>
  </r>
  <r>
    <x v="3"/>
    <n v="47.828666666666663"/>
    <n v="64.992449800000003"/>
    <n v="19.404258545494898"/>
  </r>
  <r>
    <x v="3"/>
    <s v=""/>
    <s v=""/>
    <s v=""/>
  </r>
  <r>
    <x v="3"/>
    <s v=""/>
    <s v=""/>
    <s v=""/>
  </r>
  <r>
    <x v="3"/>
    <n v="47.89683333333334"/>
    <n v="64.780828499999998"/>
    <s v=""/>
  </r>
  <r>
    <x v="3"/>
    <n v="47.225666666666662"/>
    <n v="65.124720333333343"/>
    <n v="19.533629812494407"/>
  </r>
  <r>
    <x v="3"/>
    <n v="47.624999999999993"/>
    <n v="65.123521333333329"/>
    <n v="19.583266986097318"/>
  </r>
  <r>
    <x v="3"/>
    <n v="47.360833333333325"/>
    <n v="65.240483666666663"/>
    <n v="19.395654980187317"/>
  </r>
  <r>
    <x v="3"/>
    <n v="47.298999999999999"/>
    <n v="65.536449600000012"/>
    <n v="19.447532484441233"/>
  </r>
  <r>
    <x v="3"/>
    <s v=""/>
    <s v=""/>
    <s v=""/>
  </r>
  <r>
    <x v="3"/>
    <s v=""/>
    <s v=""/>
    <s v=""/>
  </r>
  <r>
    <x v="3"/>
    <n v="47.415166666666664"/>
    <n v="65.312518400000002"/>
    <n v="19.292440011304031"/>
  </r>
  <r>
    <x v="3"/>
    <n v="47.75716666666667"/>
    <n v="65.951265433333333"/>
    <n v="19.342009075915044"/>
  </r>
  <r>
    <x v="3"/>
    <n v="47.997833333333325"/>
    <n v="65.752004666666664"/>
    <n v="19.395222876181901"/>
  </r>
  <r>
    <x v="3"/>
    <n v="48.055499999999995"/>
    <n v="65.870762666666664"/>
    <n v="19.07707303977018"/>
  </r>
  <r>
    <x v="3"/>
    <n v="48.055000000000007"/>
    <n v="66.008213600000019"/>
    <n v="18.958954353607041"/>
  </r>
  <r>
    <x v="3"/>
    <s v=""/>
    <s v=""/>
    <s v=""/>
  </r>
  <r>
    <x v="3"/>
    <s v=""/>
    <s v=""/>
    <s v=""/>
  </r>
  <r>
    <x v="3"/>
    <n v="48.104166666666664"/>
    <n v="65.510713200000012"/>
    <n v="19.197279286615021"/>
  </r>
  <r>
    <x v="3"/>
    <n v="48.183666666666674"/>
    <n v="65.31382760000001"/>
    <n v="18.923650148161535"/>
  </r>
  <r>
    <x v="3"/>
    <n v="48.003500000000003"/>
    <n v="64.810272600000005"/>
    <n v="19.022398658909154"/>
  </r>
  <r>
    <x v="3"/>
    <n v="47.96658333333334"/>
    <n v="64.615736200000001"/>
    <n v="19.003957988365805"/>
  </r>
  <r>
    <x v="3"/>
    <n v="47.873333333333335"/>
    <n v="64.380695333333335"/>
    <n v="18.932769689158793"/>
  </r>
  <r>
    <x v="3"/>
    <s v=""/>
    <s v=""/>
    <s v=""/>
  </r>
  <r>
    <x v="3"/>
    <s v=""/>
    <s v=""/>
    <s v=""/>
  </r>
  <r>
    <x v="3"/>
    <n v="47.802500000000002"/>
    <n v="64.364999733333335"/>
    <n v="19.010664900874112"/>
  </r>
  <r>
    <x v="3"/>
    <n v="47.627166666666675"/>
    <n v="64.150906366666661"/>
    <n v="19.200410151239062"/>
  </r>
  <r>
    <x v="3"/>
    <n v="47.58433333333334"/>
    <n v="64.531042766666658"/>
    <n v="18.925582002554513"/>
  </r>
  <r>
    <x v="3"/>
    <n v="47.407166666666662"/>
    <n v="64.269166133333329"/>
    <n v="18.821713971033091"/>
  </r>
  <r>
    <x v="3"/>
    <s v=""/>
    <s v=""/>
    <n v="18.961992494706806"/>
  </r>
  <r>
    <x v="3"/>
    <s v=""/>
    <s v=""/>
    <s v=""/>
  </r>
  <r>
    <x v="3"/>
    <s v=""/>
    <s v=""/>
    <s v=""/>
  </r>
  <r>
    <x v="3"/>
    <n v="47.898000000000003"/>
    <s v=""/>
    <n v="19.026396968761521"/>
  </r>
  <r>
    <x v="3"/>
    <n v="47.796500000000002"/>
    <n v="64.342769733333327"/>
    <n v="19.226329205236958"/>
  </r>
  <r>
    <x v="3"/>
    <n v="47.678500000000007"/>
    <n v="64.99212266666666"/>
    <n v="19.422396730663234"/>
  </r>
  <r>
    <x v="3"/>
    <n v="48.038000000000004"/>
    <n v="65.158458666666675"/>
    <n v="19.455976249428339"/>
  </r>
  <r>
    <x v="3"/>
    <n v="48.305000000000007"/>
    <n v="65.340577666666661"/>
    <n v="19.732275180767115"/>
  </r>
  <r>
    <x v="3"/>
    <s v=""/>
    <s v=""/>
    <s v=""/>
  </r>
  <r>
    <x v="3"/>
    <s v=""/>
    <s v=""/>
    <s v=""/>
  </r>
  <r>
    <x v="3"/>
    <n v="49.12883333333334"/>
    <n v="67.923371533333338"/>
    <n v="19.839961840786955"/>
  </r>
  <r>
    <x v="3"/>
    <n v="49.49816666666667"/>
    <n v="68.772370000000009"/>
    <n v="19.993819406649845"/>
  </r>
  <r>
    <x v="3"/>
    <n v="49.402333333333331"/>
    <n v="68.398636699999997"/>
    <n v="19.894384358607113"/>
  </r>
  <r>
    <x v="3"/>
    <n v="49.596499999999999"/>
    <n v="68.029350233333332"/>
    <n v="19.958711841301223"/>
  </r>
  <r>
    <x v="3"/>
    <n v="50.1995"/>
    <n v="68.051815666666656"/>
    <n v="20.08066224331359"/>
  </r>
  <r>
    <x v="3"/>
    <s v=""/>
    <s v=""/>
    <s v=""/>
  </r>
  <r>
    <x v="3"/>
    <s v=""/>
    <s v=""/>
    <s v=""/>
  </r>
  <r>
    <x v="3"/>
    <n v="50.898666666666678"/>
    <s v=""/>
    <n v="20.150325870693514"/>
  </r>
  <r>
    <x v="3"/>
    <n v="51.010666666666658"/>
    <n v="68.377664600000003"/>
    <n v="20.150897521180774"/>
  </r>
  <r>
    <x v="3"/>
    <n v="51.089166666666664"/>
    <n v="68.053752933333328"/>
    <s v=""/>
  </r>
  <r>
    <x v="3"/>
    <n v="51.059499999999993"/>
    <n v="68.889544599999994"/>
    <s v=""/>
  </r>
  <r>
    <x v="3"/>
    <n v="51.251333333333342"/>
    <n v="69.861732933333329"/>
    <s v=""/>
  </r>
  <r>
    <x v="3"/>
    <s v=""/>
    <s v=""/>
    <s v=""/>
  </r>
  <r>
    <x v="3"/>
    <s v=""/>
    <s v=""/>
    <s v=""/>
  </r>
  <r>
    <x v="3"/>
    <n v="51.709000000000003"/>
    <n v="69.938411400000007"/>
    <n v="20.353401386405881"/>
  </r>
  <r>
    <x v="3"/>
    <n v="51.791000000000004"/>
    <n v="69.963201133333328"/>
    <n v="20.048606869854616"/>
  </r>
  <r>
    <x v="3"/>
    <n v="51.788999999999994"/>
    <n v="70.116241633333331"/>
    <n v="20.372332078292128"/>
  </r>
  <r>
    <x v="3"/>
    <n v="51.580666666666666"/>
    <n v="69.604377333333332"/>
    <n v="20.636086872144116"/>
  </r>
  <r>
    <x v="3"/>
    <n v="51.720666666666666"/>
    <n v="69.115263766666672"/>
    <n v="20.40578458032093"/>
  </r>
  <r>
    <x v="3"/>
    <s v=""/>
    <s v=""/>
    <s v=""/>
  </r>
  <r>
    <x v="3"/>
    <s v=""/>
    <s v=""/>
    <s v=""/>
  </r>
  <r>
    <x v="3"/>
    <n v="51.771999999999998"/>
    <n v="69.362835199999992"/>
    <n v="20.217375389524651"/>
  </r>
  <r>
    <x v="3"/>
    <n v="52.169333333333334"/>
    <n v="69.7510276"/>
    <n v="20.49260128543672"/>
  </r>
  <r>
    <x v="3"/>
    <n v="50.717000000000006"/>
    <n v="69.894815333333327"/>
    <n v="20.951028920653442"/>
  </r>
  <r>
    <x v="3"/>
    <n v="51.123333333333335"/>
    <n v="69.239752933333335"/>
    <n v="20.57528563305398"/>
  </r>
  <r>
    <x v="3"/>
    <n v="51.229166666666664"/>
    <n v="70.139384833333338"/>
    <n v="20.555190690444146"/>
  </r>
  <r>
    <x v="3"/>
    <s v=""/>
    <s v=""/>
    <s v=""/>
  </r>
  <r>
    <x v="3"/>
    <s v=""/>
    <s v=""/>
    <s v=""/>
  </r>
  <r>
    <x v="3"/>
    <n v="51.717000000000006"/>
    <n v="70.258041933333331"/>
    <n v="20.847688820856575"/>
  </r>
  <r>
    <x v="3"/>
    <n v="51.885833333333345"/>
    <n v="70.391867333333337"/>
    <n v="20.815016831900412"/>
  </r>
  <r>
    <x v="3"/>
    <n v="51.99516666666667"/>
    <n v="70.205327866666664"/>
    <n v="20.991788113005445"/>
  </r>
  <r>
    <x v="3"/>
    <n v="52.560166666666667"/>
    <n v="70.302558333333323"/>
    <n v="21.37598969795955"/>
  </r>
  <r>
    <x v="3"/>
    <n v="52.675333333333334"/>
    <n v="69.616967000000002"/>
    <n v="21.893943962374284"/>
  </r>
  <r>
    <x v="3"/>
    <s v=""/>
    <s v=""/>
    <s v=""/>
  </r>
  <r>
    <x v="3"/>
    <s v=""/>
    <s v=""/>
    <s v=""/>
  </r>
  <r>
    <x v="3"/>
    <s v=""/>
    <n v="100.44308599999999"/>
    <n v="21.844722159029651"/>
  </r>
  <r>
    <x v="3"/>
    <n v="52.878666666666668"/>
    <n v="69.694906266666649"/>
    <n v="22.240579062641029"/>
  </r>
  <r>
    <x v="3"/>
    <n v="52.461500000000001"/>
    <n v="69.84912833333334"/>
    <n v="22.188504751965304"/>
  </r>
  <r>
    <x v="3"/>
    <n v="52.60316666666666"/>
    <n v="70.256965499999993"/>
    <n v="21.896555724995512"/>
  </r>
  <r>
    <x v="3"/>
    <n v="53.476166666666664"/>
    <n v="71.2961052"/>
    <n v="22.321109144111524"/>
  </r>
  <r>
    <x v="3"/>
    <s v=""/>
    <s v=""/>
    <s v=""/>
  </r>
  <r>
    <x v="3"/>
    <s v=""/>
    <s v=""/>
    <s v=""/>
  </r>
  <r>
    <x v="3"/>
    <n v="53.652166666666666"/>
    <n v="8.8064135999999991"/>
    <n v="22.66502136429477"/>
  </r>
  <r>
    <x v="3"/>
    <n v="53.655499999999996"/>
    <n v="70.749038133333329"/>
    <n v="22.652115133887769"/>
  </r>
  <r>
    <x v="3"/>
    <n v="53.770666666666671"/>
    <n v="70.475737100000003"/>
    <n v="22.568234711582413"/>
  </r>
  <r>
    <x v="3"/>
    <n v="53.637166666666666"/>
    <n v="70.195846733333326"/>
    <n v="22.149975536784744"/>
  </r>
  <r>
    <x v="3"/>
    <n v="52.023666666666664"/>
    <n v="70.302910666666662"/>
    <n v="23.017352761335868"/>
  </r>
  <r>
    <x v="3"/>
    <s v=""/>
    <s v=""/>
    <s v=""/>
  </r>
  <r>
    <x v="3"/>
    <s v=""/>
    <s v=""/>
    <s v=""/>
  </r>
  <r>
    <x v="3"/>
    <n v="51.408499999999997"/>
    <n v="69.156149333333346"/>
    <n v="22.717684967636067"/>
  </r>
  <r>
    <x v="3"/>
    <n v="51.940833333333337"/>
    <n v="69.631383600000007"/>
    <n v="22.483374704305959"/>
  </r>
  <r>
    <x v="3"/>
    <n v="51.652166666666666"/>
    <n v="69.924928166666675"/>
    <n v="22.724967742231183"/>
  </r>
  <r>
    <x v="3"/>
    <n v="51.327166666666663"/>
    <n v="68.574594199999993"/>
    <n v="22.536380904010816"/>
  </r>
  <r>
    <x v="3"/>
    <n v="51.166166666666662"/>
    <n v="69.227171999999996"/>
    <n v="22.803967991067399"/>
  </r>
  <r>
    <x v="3"/>
    <s v=""/>
    <s v=""/>
    <s v=""/>
  </r>
  <r>
    <x v="3"/>
    <s v=""/>
    <s v=""/>
    <s v=""/>
  </r>
  <r>
    <x v="3"/>
    <n v="52.072000000000003"/>
    <n v="69.691054800000003"/>
    <n v="23.064346823117646"/>
  </r>
  <r>
    <x v="3"/>
    <n v="51.537333333333329"/>
    <n v="69.09034583333333"/>
    <n v="23.23558137717567"/>
  </r>
  <r>
    <x v="3"/>
    <n v="51.889000000000003"/>
    <n v="69.336718866666658"/>
    <n v="23.088609659692914"/>
  </r>
  <r>
    <x v="3"/>
    <n v="51.832833333333333"/>
    <n v="69.89016753333334"/>
    <n v="23.257433727991376"/>
  </r>
  <r>
    <x v="3"/>
    <n v="52.361499999999999"/>
    <n v="69.892067633333326"/>
    <n v="23.468057805480687"/>
  </r>
  <r>
    <x v="3"/>
    <s v=""/>
    <s v=""/>
    <s v=""/>
  </r>
  <r>
    <x v="3"/>
    <s v=""/>
    <s v=""/>
    <s v=""/>
  </r>
  <r>
    <x v="3"/>
    <n v="51.863166666666665"/>
    <n v="69.743819566666659"/>
    <n v="23.602083242009133"/>
  </r>
  <r>
    <x v="3"/>
    <n v="50.84899999999999"/>
    <n v="69.759417933333324"/>
    <n v="23.492381283591385"/>
  </r>
  <r>
    <x v="3"/>
    <n v="51.436"/>
    <n v="70.157080800000003"/>
    <n v="23.144189100953394"/>
  </r>
  <r>
    <x v="3"/>
    <n v="50.433666666666674"/>
    <n v="69.243286499999996"/>
    <n v="23.485414220326874"/>
  </r>
  <r>
    <x v="3"/>
    <n v="50.472999999999992"/>
    <n v="68.798180866666669"/>
    <n v="22.947658309746327"/>
  </r>
  <r>
    <x v="3"/>
    <s v=""/>
    <s v=""/>
    <s v=""/>
  </r>
  <r>
    <x v="3"/>
    <s v=""/>
    <s v=""/>
    <s v=""/>
  </r>
  <r>
    <x v="3"/>
    <n v="50.006"/>
    <n v="69.083176866666676"/>
    <n v="22.618288743386245"/>
  </r>
  <r>
    <x v="3"/>
    <s v=""/>
    <n v="68.571022299999996"/>
    <n v="22.138917277345818"/>
  </r>
  <r>
    <x v="3"/>
    <n v="50.571833333333331"/>
    <n v="68.336269333333334"/>
    <n v="22.224290289675878"/>
  </r>
  <r>
    <x v="3"/>
    <n v="50.212333333333333"/>
    <n v="68.447568599999997"/>
    <n v="22.101375096196275"/>
  </r>
  <r>
    <x v="3"/>
    <n v="50.848499999999994"/>
    <n v="68.435101799999998"/>
    <n v="21.973162369574744"/>
  </r>
  <r>
    <x v="3"/>
    <s v=""/>
    <s v=""/>
    <s v=""/>
  </r>
  <r>
    <x v="3"/>
    <s v=""/>
    <s v=""/>
    <s v=""/>
  </r>
  <r>
    <x v="3"/>
    <n v="51.265000000000008"/>
    <n v="68.859618466666674"/>
    <n v="22.275932500875967"/>
  </r>
  <r>
    <x v="3"/>
    <n v="51.349666666666671"/>
    <n v="69.28087579999999"/>
    <n v="22.506281747696356"/>
  </r>
  <r>
    <x v="3"/>
    <n v="51.989333333333342"/>
    <n v="70.124417533333329"/>
    <n v="22.579531638250884"/>
  </r>
  <r>
    <x v="3"/>
    <n v="52.384999999999998"/>
    <n v="69.925787999999997"/>
    <n v="22.619809992939722"/>
  </r>
  <r>
    <x v="3"/>
    <n v="52.961833333333324"/>
    <n v="70.074528000000001"/>
    <n v="22.761365451194596"/>
  </r>
  <r>
    <x v="3"/>
    <s v=""/>
    <s v=""/>
    <s v=""/>
  </r>
  <r>
    <x v="3"/>
    <s v=""/>
    <s v=""/>
    <s v=""/>
  </r>
  <r>
    <x v="3"/>
    <n v="53.179333333333339"/>
    <n v="69.990742666666677"/>
    <s v=""/>
  </r>
  <r>
    <x v="3"/>
    <n v="53.389166666666661"/>
    <n v="69.908080466666661"/>
    <n v="23.02064497322624"/>
  </r>
  <r>
    <x v="3"/>
    <n v="53.75116666666667"/>
    <n v="70.266146333333324"/>
    <n v="23.449926217099375"/>
  </r>
  <r>
    <x v="3"/>
    <n v="53.804833333333335"/>
    <n v="70.872316166666664"/>
    <n v="23.419064309110432"/>
  </r>
  <r>
    <x v="3"/>
    <n v="53.683166666666672"/>
    <n v="69.31484163333333"/>
    <n v="23.462906825261072"/>
  </r>
  <r>
    <x v="3"/>
    <s v=""/>
    <s v=""/>
    <s v=""/>
  </r>
  <r>
    <x v="3"/>
    <s v=""/>
    <s v=""/>
    <s v=""/>
  </r>
  <r>
    <x v="3"/>
    <n v="53.845999999999997"/>
    <n v="68.253463066666669"/>
    <n v="23.206856328117979"/>
  </r>
  <r>
    <x v="3"/>
    <n v="53.608833333333337"/>
    <n v="68.753433799999996"/>
    <n v="22.992440818255108"/>
  </r>
  <r>
    <x v="3"/>
    <n v="53.560166666666667"/>
    <n v="68.873499633333338"/>
    <n v="23.064372335265272"/>
  </r>
  <r>
    <x v="3"/>
    <n v="52.808500000000002"/>
    <n v="69.108264000000005"/>
    <n v="23.950840611749911"/>
  </r>
  <r>
    <x v="3"/>
    <n v="52.777166666666666"/>
    <n v="69.060811399999992"/>
    <n v="23.548119424846625"/>
  </r>
  <r>
    <x v="3"/>
    <s v=""/>
    <s v=""/>
    <s v=""/>
  </r>
  <r>
    <x v="3"/>
    <s v=""/>
    <s v=""/>
    <s v=""/>
  </r>
  <r>
    <x v="3"/>
    <n v="52.385833333333331"/>
    <n v="69.229719666666668"/>
    <n v="23.412348328955716"/>
  </r>
  <r>
    <x v="3"/>
    <n v="52.473500000000001"/>
    <n v="70.038374333333337"/>
    <n v="23.237618626677548"/>
  </r>
  <r>
    <x v="3"/>
    <n v="52.975666666666662"/>
    <n v="70.028568933333332"/>
    <n v="23.429019745087388"/>
  </r>
  <r>
    <x v="3"/>
    <n v="52.685833333333335"/>
    <n v="70.562759666666665"/>
    <n v="23.247068688963513"/>
  </r>
  <r>
    <x v="3"/>
    <n v="53.022333333333336"/>
    <n v="71.040170666666668"/>
    <n v="23.137599141774203"/>
  </r>
  <r>
    <x v="3"/>
    <s v=""/>
    <s v=""/>
    <s v=""/>
  </r>
  <r>
    <x v="3"/>
    <s v=""/>
    <s v=""/>
    <s v=""/>
  </r>
  <r>
    <x v="3"/>
    <n v="53.13"/>
    <n v="70.78385586666667"/>
    <n v="23.56088882517609"/>
  </r>
  <r>
    <x v="3"/>
    <n v="53.339833333333338"/>
    <n v="70.555240333333344"/>
    <n v="23.550226601502402"/>
  </r>
  <r>
    <x v="3"/>
    <n v="53.246333333333332"/>
    <n v="69.859083533333333"/>
    <n v="23.282939036747322"/>
  </r>
  <r>
    <x v="3"/>
    <n v="52.139833333333335"/>
    <n v="69.488680400000007"/>
    <n v="23.171310441903021"/>
  </r>
  <r>
    <x v="3"/>
    <n v="52.791500000000006"/>
    <n v="69.543816666666658"/>
    <s v=""/>
  </r>
  <r>
    <x v="3"/>
    <s v=""/>
    <s v=""/>
    <s v=""/>
  </r>
  <r>
    <x v="3"/>
    <s v=""/>
    <s v=""/>
    <s v=""/>
  </r>
  <r>
    <x v="3"/>
    <n v="53.499666666666677"/>
    <n v="70.0583654"/>
    <n v="22.795901639561443"/>
  </r>
  <r>
    <x v="3"/>
    <n v="53.508000000000003"/>
    <n v="69.702579"/>
    <n v="22.920191618232849"/>
  </r>
  <r>
    <x v="3"/>
    <n v="53.700333333333333"/>
    <n v="69.705651333333336"/>
    <n v="22.818803289236051"/>
  </r>
  <r>
    <x v="3"/>
    <n v="52.74933333333334"/>
    <n v="69.574838"/>
    <n v="22.999611430132994"/>
  </r>
  <r>
    <x v="3"/>
    <n v="52.724666666666657"/>
    <n v="69.256699600000005"/>
    <n v="22.845208589310189"/>
  </r>
  <r>
    <x v="3"/>
    <s v=""/>
    <s v=""/>
    <s v=""/>
  </r>
  <r>
    <x v="3"/>
    <s v=""/>
    <s v=""/>
    <s v=""/>
  </r>
  <r>
    <x v="3"/>
    <n v="52.498666666666672"/>
    <n v="69.23023906666667"/>
    <n v="22.825606134442197"/>
  </r>
  <r>
    <x v="3"/>
    <n v="53.375"/>
    <n v="69.432817333333332"/>
    <n v="22.785848440983003"/>
  </r>
  <r>
    <x v="3"/>
    <n v="53.281333333333329"/>
    <n v="69.397716666666668"/>
    <n v="22.992421521022258"/>
  </r>
  <r>
    <x v="3"/>
    <n v="53.117333333333328"/>
    <n v="69.414745166666663"/>
    <n v="22.869713929747537"/>
  </r>
  <r>
    <x v="3"/>
    <n v="53.103333333333332"/>
    <n v="69.614386800000005"/>
    <n v="23.015479179104474"/>
  </r>
  <r>
    <x v="3"/>
    <s v=""/>
    <s v=""/>
    <s v=""/>
  </r>
  <r>
    <x v="3"/>
    <s v=""/>
    <s v=""/>
    <s v=""/>
  </r>
  <r>
    <x v="3"/>
    <n v="53.201333333333331"/>
    <n v="100.043881"/>
    <n v="23.192893501373629"/>
  </r>
  <r>
    <x v="3"/>
    <n v="53.521666666666668"/>
    <n v="69.472108733333329"/>
    <n v="22.98500522169293"/>
  </r>
  <r>
    <x v="3"/>
    <n v="54.009666666666668"/>
    <n v="69.0584901"/>
    <n v="22.941685745307822"/>
  </r>
  <r>
    <x v="3"/>
    <n v="54.510666666666658"/>
    <n v="69.006785666666659"/>
    <n v="23.125070743985471"/>
  </r>
  <r>
    <x v="3"/>
    <n v="54.183999999999997"/>
    <n v="69.484647633333338"/>
    <n v="23.182230754443232"/>
  </r>
  <r>
    <x v="3"/>
    <s v=""/>
    <s v=""/>
    <s v=""/>
  </r>
  <r>
    <x v="3"/>
    <s v=""/>
    <s v=""/>
    <s v=""/>
  </r>
  <r>
    <x v="3"/>
    <s v=""/>
    <n v="69.394281333333325"/>
    <n v="23.086767010483136"/>
  </r>
  <r>
    <x v="3"/>
    <n v="53.734666666666669"/>
    <n v="70.124008933333343"/>
    <n v="22.910243158620688"/>
  </r>
  <r>
    <x v="3"/>
    <n v="53.659500000000001"/>
    <n v="70.919564733333331"/>
    <n v="22.712812392798245"/>
  </r>
  <r>
    <x v="3"/>
    <n v="54.049833333333332"/>
    <n v="72.194251266666669"/>
    <n v="22.721743071889399"/>
  </r>
  <r>
    <x v="3"/>
    <n v="53.569333333333333"/>
    <n v="72.580427733333337"/>
    <n v="22.908053001761381"/>
  </r>
  <r>
    <x v="3"/>
    <s v=""/>
    <s v=""/>
    <s v=""/>
  </r>
  <r>
    <x v="3"/>
    <s v=""/>
    <s v=""/>
    <s v=""/>
  </r>
  <r>
    <x v="3"/>
    <n v="54.099833333333329"/>
    <n v="72.908860799999999"/>
    <n v="22.994492249518746"/>
  </r>
  <r>
    <x v="3"/>
    <n v="54.075833333333343"/>
    <n v="73.221051266666663"/>
    <n v="23.19033387222828"/>
  </r>
  <r>
    <x v="3"/>
    <n v="54.214833333333338"/>
    <n v="73.062206399999994"/>
    <n v="23.075583734074279"/>
  </r>
  <r>
    <x v="3"/>
    <n v="53.782166666666662"/>
    <n v="73.054756533333332"/>
    <n v="22.878127465233881"/>
  </r>
  <r>
    <x v="3"/>
    <n v="54.014833333333335"/>
    <n v="73.61478533333333"/>
    <n v="23.06536786255753"/>
  </r>
  <r>
    <x v="3"/>
    <s v=""/>
    <s v=""/>
    <s v=""/>
  </r>
  <r>
    <x v="3"/>
    <s v=""/>
    <s v=""/>
    <s v=""/>
  </r>
  <r>
    <x v="3"/>
    <n v="53.771666666666668"/>
    <n v="73.533510933333332"/>
    <s v=""/>
  </r>
  <r>
    <x v="3"/>
    <n v="53.988500000000009"/>
    <n v="73.759772333333331"/>
    <n v="23.963990352572708"/>
  </r>
  <r>
    <x v="3"/>
    <n v="53.778166666666664"/>
    <n v="73.816768666666675"/>
    <n v="24.811417457132599"/>
  </r>
  <r>
    <x v="3"/>
    <n v="53.311666666666667"/>
    <n v="73.621967466666661"/>
    <n v="24.22826957262297"/>
  </r>
  <r>
    <x v="3"/>
    <n v="53.181833333333337"/>
    <n v="73.826391000000001"/>
    <n v="24.074152706270624"/>
  </r>
  <r>
    <x v="3"/>
    <s v=""/>
    <s v=""/>
    <s v=""/>
  </r>
  <r>
    <x v="3"/>
    <s v=""/>
    <s v=""/>
    <s v=""/>
  </r>
  <r>
    <x v="3"/>
    <n v="52.537166666666671"/>
    <n v="72.98559826666667"/>
    <n v="24.323116862955992"/>
  </r>
  <r>
    <x v="3"/>
    <n v="52.805499999999995"/>
    <n v="72.463359866666664"/>
    <n v="23.83529209253652"/>
  </r>
  <r>
    <x v="3"/>
    <n v="53.467500000000001"/>
    <n v="72.453255333333331"/>
    <n v="23.804662539048635"/>
  </r>
  <r>
    <x v="3"/>
    <n v="53.476833333333332"/>
    <n v="72.646700066666668"/>
    <n v="24.131196638506001"/>
  </r>
  <r>
    <x v="3"/>
    <n v="53.901999999999994"/>
    <n v="73.526870166666654"/>
    <n v="24.059896342567924"/>
  </r>
  <r>
    <x v="3"/>
    <s v=""/>
    <s v=""/>
    <s v=""/>
  </r>
  <r>
    <x v="3"/>
    <s v=""/>
    <s v=""/>
    <s v=""/>
  </r>
  <r>
    <x v="3"/>
    <n v="53.812000000000005"/>
    <n v="73.824623366666671"/>
    <n v="24.148816650989438"/>
  </r>
  <r>
    <x v="3"/>
    <n v="53.827999999999996"/>
    <n v="9.9015551999999989"/>
    <n v="24.162893363024018"/>
  </r>
  <r>
    <x v="3"/>
    <n v="53.799666666666667"/>
    <n v="74.781892666666664"/>
    <n v="24.318417660432551"/>
  </r>
  <r>
    <x v="3"/>
    <n v="54.69233333333333"/>
    <n v="74.747215400000002"/>
    <n v="24.364439075470024"/>
  </r>
  <r>
    <x v="3"/>
    <n v="54.835666666666668"/>
    <n v="74.946956499999999"/>
    <n v="24.672002629314171"/>
  </r>
  <r>
    <x v="3"/>
    <s v=""/>
    <s v=""/>
    <s v=""/>
  </r>
  <r>
    <x v="3"/>
    <s v=""/>
    <s v=""/>
    <s v=""/>
  </r>
  <r>
    <x v="3"/>
    <n v="54.955166666666663"/>
    <n v="75.50278733333333"/>
    <s v=""/>
  </r>
  <r>
    <x v="3"/>
    <n v="54.885000000000012"/>
    <n v="75.53073466666666"/>
    <n v="25.081718515151515"/>
  </r>
  <r>
    <x v="3"/>
    <n v="55.28"/>
    <n v="75.683262800000008"/>
    <n v="25.175674123821388"/>
  </r>
  <r>
    <x v="3"/>
    <n v="55.467500000000001"/>
    <n v="75.492002999999997"/>
    <n v="25.480346347694496"/>
  </r>
  <r>
    <x v="3"/>
    <n v="55.710333333333331"/>
    <n v="75.179958333333332"/>
    <n v="25.713883089470865"/>
  </r>
  <r>
    <x v="3"/>
    <s v=""/>
    <s v=""/>
    <s v=""/>
  </r>
  <r>
    <x v="3"/>
    <s v=""/>
    <s v=""/>
    <s v=""/>
  </r>
  <r>
    <x v="3"/>
    <n v="56.029166666666669"/>
    <n v="74.833464166666673"/>
    <n v="25.931107874015744"/>
  </r>
  <r>
    <x v="3"/>
    <n v="56.085833333333333"/>
    <n v="74.509600833333323"/>
    <n v="25.585362334342719"/>
  </r>
  <r>
    <x v="3"/>
    <n v="56.062333333333335"/>
    <n v="75.273484100000005"/>
    <n v="25.276495792504651"/>
  </r>
  <r>
    <x v="3"/>
    <n v="55.665666666666674"/>
    <n v="75.456794933333342"/>
    <n v="25.551798074360342"/>
  </r>
  <r>
    <x v="3"/>
    <n v="56.042000000000002"/>
    <n v="74.59289973333334"/>
    <n v="25.478504783931562"/>
  </r>
  <r>
    <x v="3"/>
    <s v=""/>
    <s v=""/>
    <s v=""/>
  </r>
  <r>
    <x v="3"/>
    <s v=""/>
    <s v=""/>
    <s v=""/>
  </r>
  <r>
    <x v="3"/>
    <n v="55.716499999999996"/>
    <n v="74.5244"/>
    <n v="25.5729130294635"/>
  </r>
  <r>
    <x v="3"/>
    <n v="55.85316666666666"/>
    <n v="74.539474800000008"/>
    <n v="25.79551760033371"/>
  </r>
  <r>
    <x v="3"/>
    <n v="55.768499999999996"/>
    <n v="74.528061433333335"/>
    <n v="25.719353261156591"/>
  </r>
  <r>
    <x v="3"/>
    <n v="55.894500000000001"/>
    <n v="74.750860799999998"/>
    <n v="25.36360462018639"/>
  </r>
  <r>
    <x v="3"/>
    <n v="58.752000000000002"/>
    <n v="74.950607099999999"/>
    <n v="25.610507011317775"/>
  </r>
  <r>
    <x v="3"/>
    <s v=""/>
    <s v=""/>
    <s v=""/>
  </r>
  <r>
    <x v="3"/>
    <s v=""/>
    <s v=""/>
    <s v=""/>
  </r>
  <r>
    <x v="3"/>
    <n v="59.075499999999998"/>
    <n v="75.021686000000003"/>
    <n v="25.938037503314185"/>
  </r>
  <r>
    <x v="3"/>
    <n v="59.030666666666662"/>
    <n v="9.7463638999999986"/>
    <n v="25.495477613036591"/>
  </r>
  <r>
    <x v="3"/>
    <n v="59.010750000000002"/>
    <n v="76.762866466666665"/>
    <n v="25.782863099543544"/>
  </r>
  <r>
    <x v="3"/>
    <n v="59.408666666666669"/>
    <n v="76.508747333333332"/>
    <n v="25.845993933736523"/>
  </r>
  <r>
    <x v="3"/>
    <n v="59.921500000000002"/>
    <n v="76.088508766666664"/>
    <s v=""/>
  </r>
  <r>
    <x v="3"/>
    <s v=""/>
    <s v=""/>
    <s v=""/>
  </r>
  <r>
    <x v="3"/>
    <s v=""/>
    <s v=""/>
    <s v=""/>
  </r>
  <r>
    <x v="3"/>
    <n v="60.055499999999995"/>
    <n v="76.569908266666673"/>
    <n v="25.593870122101194"/>
  </r>
  <r>
    <x v="3"/>
    <n v="60.197333333333326"/>
    <n v="74.993617499999999"/>
    <n v="25.80404953754941"/>
  </r>
  <r>
    <x v="3"/>
    <n v="60.511500000000005"/>
    <n v="75.007815666666673"/>
    <n v="26.015746866760416"/>
  </r>
  <r>
    <x v="3"/>
    <n v="60.148666666666664"/>
    <n v="74.531991166666671"/>
    <n v="25.816227297703179"/>
  </r>
  <r>
    <x v="3"/>
    <n v="59.914999999999999"/>
    <n v="74.224931166666664"/>
    <n v="25.56376070660793"/>
  </r>
  <r>
    <x v="3"/>
    <s v=""/>
    <s v=""/>
    <s v=""/>
  </r>
  <r>
    <x v="3"/>
    <s v=""/>
    <s v=""/>
    <s v=""/>
  </r>
  <r>
    <x v="3"/>
    <n v="59.827500000000008"/>
    <n v="74.026487099999997"/>
    <n v="25.657357449832773"/>
  </r>
  <r>
    <x v="3"/>
    <n v="59.655666666666662"/>
    <n v="74.785333999999992"/>
    <n v="25.716220372101226"/>
  </r>
  <r>
    <x v="3"/>
    <n v="59.023500000000006"/>
    <n v="74.514077166666667"/>
    <n v="25.079372872999031"/>
  </r>
  <r>
    <x v="3"/>
    <n v="59.466166666666659"/>
    <n v="74.513970599999993"/>
    <n v="25.764022117923272"/>
  </r>
  <r>
    <x v="3"/>
    <n v="58.910666666666678"/>
    <n v="74.599243066666659"/>
    <n v="25.943334696929121"/>
  </r>
  <r>
    <x v="3"/>
    <s v=""/>
    <s v=""/>
    <s v=""/>
  </r>
  <r>
    <x v="3"/>
    <s v=""/>
    <s v=""/>
    <s v=""/>
  </r>
  <r>
    <x v="3"/>
    <n v="58.919333333333334"/>
    <n v="74.553682999999992"/>
    <n v="25.756760390833186"/>
  </r>
  <r>
    <x v="3"/>
    <n v="59.839999999999996"/>
    <n v="75.646634466666669"/>
    <n v="25.837790006670819"/>
  </r>
  <r>
    <x v="3"/>
    <n v="59.815333333333335"/>
    <n v="75.28111273333333"/>
    <n v="26.326007796648142"/>
  </r>
  <r>
    <x v="3"/>
    <s v=""/>
    <n v="75.548130999999998"/>
    <s v=""/>
  </r>
  <r>
    <x v="3"/>
    <n v="59.942833333333333"/>
    <n v="76.280738799999995"/>
    <n v="26.828428327955542"/>
  </r>
  <r>
    <x v="3"/>
    <s v=""/>
    <s v=""/>
    <s v=""/>
  </r>
  <r>
    <x v="3"/>
    <s v=""/>
    <s v=""/>
    <s v=""/>
  </r>
  <r>
    <x v="3"/>
    <n v="60.330999999999996"/>
    <n v="75.755418133333322"/>
    <n v="27.215716366951824"/>
  </r>
  <r>
    <x v="3"/>
    <n v="60.437333333333328"/>
    <n v="75.354602999999997"/>
    <n v="26.988107399550564"/>
  </r>
  <r>
    <x v="3"/>
    <n v="59.193000000000005"/>
    <n v="74.460463266666665"/>
    <n v="26.700098817905648"/>
  </r>
  <r>
    <x v="3"/>
    <n v="59.646999999999998"/>
    <n v="74.385636333333323"/>
    <n v="25.916404842680652"/>
  </r>
  <r>
    <x v="3"/>
    <n v="59.425333333333334"/>
    <n v="73.428747333333334"/>
    <n v="26.05745260557093"/>
  </r>
  <r>
    <x v="3"/>
    <s v=""/>
    <s v=""/>
    <s v=""/>
  </r>
  <r>
    <x v="3"/>
    <s v=""/>
    <s v=""/>
    <s v=""/>
  </r>
  <r>
    <x v="3"/>
    <n v="58.041166666666669"/>
    <n v="74.225453400000006"/>
    <n v="25.57891032656859"/>
  </r>
  <r>
    <x v="3"/>
    <n v="58.326666666666661"/>
    <n v="74.120707066666668"/>
    <n v="25.194414266323633"/>
  </r>
  <r>
    <x v="3"/>
    <n v="58.889499999999998"/>
    <n v="74.013915100000006"/>
    <n v="25.064654748307198"/>
  </r>
  <r>
    <x v="3"/>
    <n v="59.016166666666663"/>
    <n v="74.014261966666666"/>
    <n v="25.447541217965771"/>
  </r>
  <r>
    <x v="3"/>
    <n v="59.657166666666662"/>
    <n v="74.209930799999995"/>
    <n v="25.240061461856939"/>
  </r>
  <r>
    <x v="3"/>
    <s v=""/>
    <s v=""/>
    <s v=""/>
  </r>
  <r>
    <x v="3"/>
    <s v=""/>
    <s v=""/>
    <s v=""/>
  </r>
  <r>
    <x v="3"/>
    <n v="60.332000000000001"/>
    <n v="74.171998233333341"/>
    <n v="25.465171238099437"/>
  </r>
  <r>
    <x v="3"/>
    <n v="60.314500000000002"/>
    <n v="74.560114166666665"/>
    <n v="25.262629229956879"/>
  </r>
  <r>
    <x v="3"/>
    <n v="60.329000000000001"/>
    <n v="74.693689533333327"/>
    <n v="25.30622277070627"/>
  </r>
  <r>
    <x v="3"/>
    <n v="60.206166666666668"/>
    <n v="75.274003833333325"/>
    <n v="25.035664574581702"/>
  </r>
  <r>
    <x v="3"/>
    <n v="61.314166666666665"/>
    <n v="75.221060500000007"/>
    <n v="24.661952108439081"/>
  </r>
  <r>
    <x v="3"/>
    <s v=""/>
    <s v=""/>
    <s v=""/>
  </r>
  <r>
    <x v="3"/>
    <s v=""/>
    <s v=""/>
    <s v=""/>
  </r>
  <r>
    <x v="3"/>
    <n v="61.579833333333319"/>
    <n v="76.257332433333332"/>
    <n v="25.028649016182086"/>
  </r>
  <r>
    <x v="3"/>
    <n v="61.151333333333334"/>
    <n v="75.969345099999998"/>
    <n v="24.798108417514374"/>
  </r>
  <r>
    <x v="3"/>
    <n v="60.928499999999993"/>
    <n v="75.412149266666674"/>
    <n v="24.594337771355455"/>
  </r>
  <r>
    <x v="3"/>
    <n v="60.931666666666665"/>
    <n v="75.887090600000008"/>
    <n v="24.578342240437159"/>
  </r>
  <r>
    <x v="3"/>
    <n v="60.901833333333322"/>
    <n v="75.344953733333327"/>
    <n v="24.626560512050851"/>
  </r>
  <r>
    <x v="3"/>
    <s v=""/>
    <s v=""/>
    <s v=""/>
  </r>
  <r>
    <x v="3"/>
    <s v=""/>
    <s v=""/>
    <s v=""/>
  </r>
  <r>
    <x v="3"/>
    <s v=""/>
    <s v=""/>
    <n v="24.658884846221831"/>
  </r>
  <r>
    <x v="3"/>
    <n v="60.445"/>
    <s v=""/>
    <n v="24.442811397649969"/>
  </r>
  <r>
    <x v="3"/>
    <n v="60.456666666666671"/>
    <n v="75.692696266666658"/>
    <n v="24.464939216378394"/>
  </r>
  <r>
    <x v="3"/>
    <n v="60.429166666666674"/>
    <n v="75.545971399999999"/>
    <n v="24.345486657806134"/>
  </r>
  <r>
    <x v="3"/>
    <n v="60.172499999999992"/>
    <n v="75.701390533333338"/>
    <n v="24.407553957630128"/>
  </r>
  <r>
    <x v="3"/>
    <s v=""/>
    <s v=""/>
    <s v=""/>
  </r>
  <r>
    <x v="3"/>
    <s v=""/>
    <s v=""/>
    <s v=""/>
  </r>
  <r>
    <x v="4"/>
    <s v=""/>
    <s v=""/>
    <s v=""/>
  </r>
  <r>
    <x v="4"/>
    <n v="60.891833333333331"/>
    <n v="75.413172799999998"/>
    <s v=""/>
  </r>
  <r>
    <x v="4"/>
    <n v="61.327833333333331"/>
    <n v="75.976753133333332"/>
    <s v=""/>
  </r>
  <r>
    <x v="4"/>
    <n v="61.718500000000006"/>
    <n v="76.94362186666666"/>
    <n v="25.409235072714374"/>
  </r>
  <r>
    <x v="4"/>
    <n v="62.484833333333334"/>
    <n v="77.717777333333331"/>
    <n v="25.261107073170734"/>
  </r>
  <r>
    <x v="4"/>
    <s v=""/>
    <s v=""/>
    <s v=""/>
  </r>
  <r>
    <x v="4"/>
    <s v=""/>
    <s v=""/>
    <s v=""/>
  </r>
  <r>
    <x v="4"/>
    <n v="62.526000000000003"/>
    <n v="77.66555133333334"/>
    <s v=""/>
  </r>
  <r>
    <x v="4"/>
    <n v="62.480666666666671"/>
    <n v="77.210473700000009"/>
    <n v="25.575633560135017"/>
  </r>
  <r>
    <x v="4"/>
    <n v="62.299833333333332"/>
    <n v="76.930951166666659"/>
    <n v="26.083535387478705"/>
  </r>
  <r>
    <x v="4"/>
    <n v="62.500833333333333"/>
    <n v="75.870092"/>
    <n v="25.960884942972612"/>
  </r>
  <r>
    <x v="4"/>
    <n v="63.468333333333341"/>
    <n v="76.641484900000009"/>
    <n v="25.842825388798992"/>
  </r>
  <r>
    <x v="4"/>
    <s v=""/>
    <s v=""/>
    <s v=""/>
  </r>
  <r>
    <x v="4"/>
    <s v=""/>
    <s v=""/>
    <s v=""/>
  </r>
  <r>
    <x v="4"/>
    <s v=""/>
    <n v="77.177801333333335"/>
    <n v="26.419896654441729"/>
  </r>
  <r>
    <x v="4"/>
    <n v="62.977499999999992"/>
    <n v="78.577759999999998"/>
    <n v="26.649948206448119"/>
  </r>
  <r>
    <x v="4"/>
    <n v="63.956666666666671"/>
    <n v="78.323781333333329"/>
    <n v="26.608589258373208"/>
  </r>
  <r>
    <x v="4"/>
    <n v="63.904499999999992"/>
    <n v="78.7528547"/>
    <n v="26.631277430155016"/>
  </r>
  <r>
    <x v="4"/>
    <n v="63.930000000000007"/>
    <n v="79.886619333333329"/>
    <n v="27.174857076213726"/>
  </r>
  <r>
    <x v="4"/>
    <s v=""/>
    <s v=""/>
    <s v=""/>
  </r>
  <r>
    <x v="4"/>
    <s v=""/>
    <s v=""/>
    <s v=""/>
  </r>
  <r>
    <x v="4"/>
    <n v="64.689333333333352"/>
    <n v="80.395408999999987"/>
    <n v="27.173555945289301"/>
  </r>
  <r>
    <x v="4"/>
    <n v="64.989500000000007"/>
    <n v="80.690744299999992"/>
    <n v="27.914802465133135"/>
  </r>
  <r>
    <x v="4"/>
    <n v="64.646500000000003"/>
    <n v="80.736982166666664"/>
    <n v="27.790932347770351"/>
  </r>
  <r>
    <x v="4"/>
    <n v="64.738166666666686"/>
    <n v="80.289856799999995"/>
    <n v="27.462903962915249"/>
  </r>
  <r>
    <x v="4"/>
    <n v="65.438499999999991"/>
    <n v="80.580666733333331"/>
    <n v="27.551037914899503"/>
  </r>
  <r>
    <x v="4"/>
    <s v=""/>
    <s v=""/>
    <s v=""/>
  </r>
  <r>
    <x v="4"/>
    <s v=""/>
    <s v=""/>
    <s v=""/>
  </r>
  <r>
    <x v="4"/>
    <n v="65.077999999999989"/>
    <n v="80.167456999999999"/>
    <n v="27.311720343294525"/>
  </r>
  <r>
    <x v="4"/>
    <n v="64.450333333333333"/>
    <n v="79.16720926666666"/>
    <n v="26.965187076633281"/>
  </r>
  <r>
    <x v="4"/>
    <n v="65.326166666666666"/>
    <n v="79.199934133333329"/>
    <n v="26.921737560808339"/>
  </r>
  <r>
    <x v="4"/>
    <n v="65.094833333333341"/>
    <n v="78.969770100000005"/>
    <n v="27.184260812722464"/>
  </r>
  <r>
    <x v="4"/>
    <n v="62.62166666666667"/>
    <n v="77.597491066666677"/>
    <n v="26.705613638220605"/>
  </r>
  <r>
    <x v="4"/>
    <s v=""/>
    <s v=""/>
    <s v=""/>
  </r>
  <r>
    <x v="4"/>
    <s v=""/>
    <s v=""/>
    <s v=""/>
  </r>
  <r>
    <x v="4"/>
    <n v="60.080666666666673"/>
    <n v="76.747018533333332"/>
    <n v="26.492057077384743"/>
  </r>
  <r>
    <x v="4"/>
    <n v="62.103000000000009"/>
    <n v="75.010486999999998"/>
    <n v="25.389929623262617"/>
  </r>
  <r>
    <x v="4"/>
    <n v="60.755166666666675"/>
    <n v="75.149436066666667"/>
    <n v="25.877719478463227"/>
  </r>
  <r>
    <x v="4"/>
    <n v="58.061000000000007"/>
    <n v="73.473341200000007"/>
    <n v="26.093850588884798"/>
  </r>
  <r>
    <x v="4"/>
    <n v="59.865333333333332"/>
    <n v="72.371964933333331"/>
    <n v="25.864620087622207"/>
  </r>
  <r>
    <x v="4"/>
    <s v=""/>
    <s v=""/>
    <s v=""/>
  </r>
  <r>
    <x v="4"/>
    <s v=""/>
    <s v=""/>
    <s v=""/>
  </r>
  <r>
    <x v="4"/>
    <n v="60.845166666666664"/>
    <n v="73.172931933333345"/>
    <s v=""/>
  </r>
  <r>
    <x v="4"/>
    <n v="61.207333333333338"/>
    <n v="73.19893093333333"/>
    <n v="26.380958734794319"/>
  </r>
  <r>
    <x v="4"/>
    <n v="62.095833333333339"/>
    <n v="74.567069233333328"/>
    <n v="26.182989073330219"/>
  </r>
  <r>
    <x v="4"/>
    <n v="63.491833333333339"/>
    <n v="74.733231266666664"/>
    <n v="26.700594498031492"/>
  </r>
  <r>
    <x v="4"/>
    <n v="63.294166666666676"/>
    <n v="75.068279400000009"/>
    <n v="26.948746996039976"/>
  </r>
  <r>
    <x v="4"/>
    <s v=""/>
    <s v=""/>
    <s v=""/>
  </r>
  <r>
    <x v="4"/>
    <s v=""/>
    <s v=""/>
    <s v=""/>
  </r>
  <r>
    <x v="4"/>
    <s v=""/>
    <n v="74.364576333333332"/>
    <n v="27.367592655062403"/>
  </r>
  <r>
    <x v="4"/>
    <n v="63.620666666666665"/>
    <n v="73.928425000000004"/>
    <n v="27.093876662627014"/>
  </r>
  <r>
    <x v="4"/>
    <n v="63.314999999999998"/>
    <n v="73.854022699999987"/>
    <n v="27.169954810032507"/>
  </r>
  <r>
    <x v="4"/>
    <n v="63.45000000000001"/>
    <n v="73.999355999999992"/>
    <n v="27.087469887182849"/>
  </r>
  <r>
    <x v="4"/>
    <n v="64.779833333333329"/>
    <n v="73.749540266666671"/>
    <n v="27.59455802271021"/>
  </r>
  <r>
    <x v="4"/>
    <s v=""/>
    <s v=""/>
    <s v=""/>
  </r>
  <r>
    <x v="4"/>
    <s v=""/>
    <s v=""/>
    <s v=""/>
  </r>
  <r>
    <x v="4"/>
    <n v="65.782499999999999"/>
    <n v="74.170384133333343"/>
    <n v="27.785360159798145"/>
  </r>
  <r>
    <x v="4"/>
    <n v="64.891000000000005"/>
    <n v="74.029420266666662"/>
    <n v="27.968007591264673"/>
  </r>
  <r>
    <x v="4"/>
    <n v="64.498666666666679"/>
    <n v="73.708447166666659"/>
    <n v="27.73491728380025"/>
  </r>
  <r>
    <x v="4"/>
    <n v="63.390166666666666"/>
    <n v="72.252577666666681"/>
    <n v="27.257946659488809"/>
  </r>
  <r>
    <x v="4"/>
    <n v="63.769833333333338"/>
    <n v="71.543396000000001"/>
    <n v="27.194274554366359"/>
  </r>
  <r>
    <x v="4"/>
    <s v=""/>
    <s v=""/>
    <s v=""/>
  </r>
  <r>
    <x v="4"/>
    <s v=""/>
    <s v=""/>
    <s v=""/>
  </r>
  <r>
    <x v="4"/>
    <n v="64.194333333333333"/>
    <n v="72.195246666666662"/>
    <n v="26.293799430159176"/>
  </r>
  <r>
    <x v="4"/>
    <n v="64.177499999999995"/>
    <n v="72.932996966666664"/>
    <n v="26.755719315571454"/>
  </r>
  <r>
    <x v="4"/>
    <n v="64.456500000000005"/>
    <n v="74.146440600000005"/>
    <n v="26.377114110649547"/>
  </r>
  <r>
    <x v="4"/>
    <n v="65.044666666666672"/>
    <n v="74.206153"/>
    <n v="26.923800494205224"/>
  </r>
  <r>
    <x v="4"/>
    <n v="66.525666666666666"/>
    <n v="74.506225866666668"/>
    <n v="26.9072829811833"/>
  </r>
  <r>
    <x v="4"/>
    <s v=""/>
    <s v=""/>
    <s v=""/>
  </r>
  <r>
    <x v="4"/>
    <s v=""/>
    <s v=""/>
    <s v=""/>
  </r>
  <r>
    <x v="4"/>
    <n v="66.832166666666666"/>
    <n v="74.810357333333329"/>
    <n v="27.126930881828418"/>
  </r>
  <r>
    <x v="4"/>
    <n v="65.466000000000008"/>
    <n v="74.312039599999991"/>
    <n v="27.297847313824796"/>
  </r>
  <r>
    <x v="4"/>
    <n v="65.30149999999999"/>
    <n v="73.922042400000009"/>
    <n v="27.200204908783142"/>
  </r>
  <r>
    <x v="4"/>
    <n v="65.457666666666668"/>
    <n v="74.394832666666673"/>
    <n v="27.472058468723468"/>
  </r>
  <r>
    <x v="4"/>
    <n v="65.275333333333336"/>
    <n v="74.238705466666673"/>
    <n v="27.33845615373739"/>
  </r>
  <r>
    <x v="4"/>
    <s v=""/>
    <s v=""/>
    <s v=""/>
  </r>
  <r>
    <x v="4"/>
    <s v=""/>
    <s v=""/>
    <s v=""/>
  </r>
  <r>
    <x v="4"/>
    <n v="63.906166666666671"/>
    <n v="73.624167066666658"/>
    <n v="27.131093062612141"/>
  </r>
  <r>
    <x v="4"/>
    <n v="63.91"/>
    <n v="73.31713693333333"/>
    <n v="26.907372039665386"/>
  </r>
  <r>
    <x v="4"/>
    <n v="63.332500000000003"/>
    <n v="73.642039999999994"/>
    <s v=""/>
  </r>
  <r>
    <x v="4"/>
    <n v="61.553333333333342"/>
    <n v="73.100881866666668"/>
    <n v="27.226899443551432"/>
  </r>
  <r>
    <x v="4"/>
    <n v="59.914166666666667"/>
    <n v="72.474568866666672"/>
    <n v="26.440515848805106"/>
  </r>
  <r>
    <x v="4"/>
    <s v=""/>
    <s v=""/>
    <s v=""/>
  </r>
  <r>
    <x v="4"/>
    <s v=""/>
    <s v=""/>
    <s v=""/>
  </r>
  <r>
    <x v="4"/>
    <n v="63.225666666666662"/>
    <n v="72.91870346666667"/>
    <n v="26.339405204508704"/>
  </r>
  <r>
    <x v="4"/>
    <n v="60.634000000000007"/>
    <n v="73.763998000000001"/>
    <n v="26.696927020994892"/>
  </r>
  <r>
    <x v="4"/>
    <n v="60.423000000000002"/>
    <n v="73.101365400000006"/>
    <n v="25.804210372075538"/>
  </r>
  <r>
    <x v="4"/>
    <n v="61.690666666666665"/>
    <n v="74.0362346"/>
    <n v="25.634655360834429"/>
  </r>
  <r>
    <x v="4"/>
    <s v=""/>
    <s v=""/>
    <n v="25.907614593296934"/>
  </r>
  <r>
    <x v="4"/>
    <s v=""/>
    <s v=""/>
    <s v=""/>
  </r>
  <r>
    <x v="4"/>
    <s v=""/>
    <s v=""/>
    <s v=""/>
  </r>
  <r>
    <x v="4"/>
    <n v="60.273833333333336"/>
    <s v=""/>
    <n v="26.047155452273159"/>
  </r>
  <r>
    <x v="4"/>
    <n v="60.913833333333336"/>
    <n v="73.820264199999997"/>
    <n v="25.44013131811349"/>
  </r>
  <r>
    <x v="4"/>
    <n v="62.239333333333342"/>
    <n v="73.376303399999998"/>
    <n v="25.013391074477063"/>
  </r>
  <r>
    <x v="4"/>
    <n v="62.403999999999996"/>
    <n v="74.664737200000005"/>
    <n v="24.882267290794005"/>
  </r>
  <r>
    <x v="4"/>
    <n v="60.94083333333333"/>
    <n v="74.911284000000009"/>
    <n v="24.903094615348706"/>
  </r>
  <r>
    <x v="4"/>
    <s v=""/>
    <s v=""/>
    <s v=""/>
  </r>
  <r>
    <x v="4"/>
    <s v=""/>
    <s v=""/>
    <s v=""/>
  </r>
  <r>
    <x v="4"/>
    <n v="61.429000000000002"/>
    <n v="75.304756166666664"/>
    <n v="25.002204946699084"/>
  </r>
  <r>
    <x v="4"/>
    <n v="62.672499999999992"/>
    <n v="76.187443666666667"/>
    <n v="25.055830934527137"/>
  </r>
  <r>
    <x v="4"/>
    <n v="62.074333333333335"/>
    <n v="76.085310199999995"/>
    <n v="25.343086153270328"/>
  </r>
  <r>
    <x v="4"/>
    <n v="62.993166666666667"/>
    <n v="76.27843373333333"/>
    <n v="25.260044954299573"/>
  </r>
  <r>
    <x v="4"/>
    <n v="62.854833333333325"/>
    <n v="77.018720000000002"/>
    <n v="25.429497376629421"/>
  </r>
  <r>
    <x v="4"/>
    <s v=""/>
    <s v=""/>
    <s v=""/>
  </r>
  <r>
    <x v="4"/>
    <s v=""/>
    <s v=""/>
    <s v=""/>
  </r>
  <r>
    <x v="4"/>
    <n v="63.476666666666667"/>
    <n v="76.623001833333333"/>
    <n v="25.348708353248689"/>
  </r>
  <r>
    <x v="4"/>
    <n v="64.866"/>
    <n v="77.215394666666668"/>
    <n v="25.289136710612439"/>
  </r>
  <r>
    <x v="4"/>
    <n v="64.889833333333343"/>
    <n v="77.272677000000002"/>
    <n v="25.569248350751145"/>
  </r>
  <r>
    <x v="4"/>
    <n v="64.594166666666666"/>
    <n v="76.757486700000001"/>
    <n v="25.479230176640566"/>
  </r>
  <r>
    <x v="4"/>
    <n v="63.431999999999995"/>
    <n v="76.054560800000004"/>
    <n v="25.921118568040185"/>
  </r>
  <r>
    <x v="4"/>
    <s v=""/>
    <s v=""/>
    <s v=""/>
  </r>
  <r>
    <x v="4"/>
    <s v=""/>
    <s v=""/>
    <s v=""/>
  </r>
  <r>
    <x v="4"/>
    <n v="63.450166666666668"/>
    <n v="75.923311333333331"/>
    <n v="25.62020568338702"/>
  </r>
  <r>
    <x v="4"/>
    <n v="61.662333333333343"/>
    <n v="77.309972666666667"/>
    <n v="25.738888578918321"/>
  </r>
  <r>
    <x v="4"/>
    <n v="61.457333333333338"/>
    <n v="75.771217800000002"/>
    <n v="25.658153409923102"/>
  </r>
  <r>
    <x v="4"/>
    <n v="62.49349999999999"/>
    <n v="76.343326333333337"/>
    <n v="25.409985444597069"/>
  </r>
  <r>
    <x v="4"/>
    <n v="62.657499999999999"/>
    <n v="77.39166706666667"/>
    <n v="25.973460353836277"/>
  </r>
  <r>
    <x v="4"/>
    <s v=""/>
    <s v=""/>
    <s v=""/>
  </r>
  <r>
    <x v="4"/>
    <s v=""/>
    <s v=""/>
    <s v=""/>
  </r>
  <r>
    <x v="4"/>
    <n v="61.92133333333333"/>
    <n v="77.906840000000003"/>
    <s v=""/>
  </r>
  <r>
    <x v="4"/>
    <n v="63.104166666666664"/>
    <n v="9.9354457000000007"/>
    <n v="25.780641810840404"/>
  </r>
  <r>
    <x v="4"/>
    <n v="62.984999999999992"/>
    <n v="77.879035933333327"/>
    <n v="25.636286405880213"/>
  </r>
  <r>
    <x v="4"/>
    <n v="63.202499999999993"/>
    <n v="77.635121533333333"/>
    <s v=""/>
  </r>
  <r>
    <x v="4"/>
    <n v="64.555833333333339"/>
    <n v="77.795120799999992"/>
    <s v=""/>
  </r>
  <r>
    <x v="4"/>
    <s v=""/>
    <s v=""/>
    <s v=""/>
  </r>
  <r>
    <x v="4"/>
    <s v=""/>
    <s v=""/>
    <s v=""/>
  </r>
  <r>
    <x v="4"/>
    <n v="65.161000000000001"/>
    <n v="111.907674"/>
    <n v="25.935658620278698"/>
  </r>
  <r>
    <x v="4"/>
    <n v="65.083999999999989"/>
    <n v="77.834795866666667"/>
    <n v="26.104883740143038"/>
  </r>
  <r>
    <x v="4"/>
    <n v="66.075833333333335"/>
    <n v="77.81961033333333"/>
    <n v="25.912824286886746"/>
  </r>
  <r>
    <x v="4"/>
    <n v="66.897833333333324"/>
    <n v="78.68903610000001"/>
    <n v="25.629212742348102"/>
  </r>
  <r>
    <x v="4"/>
    <n v="66.672166666666669"/>
    <n v="78.898413866666672"/>
    <n v="26.022341846273576"/>
  </r>
  <r>
    <x v="4"/>
    <s v=""/>
    <s v=""/>
    <s v=""/>
  </r>
  <r>
    <x v="4"/>
    <s v=""/>
    <s v=""/>
    <s v=""/>
  </r>
  <r>
    <x v="4"/>
    <n v="66.799166666666665"/>
    <n v="78.640079999999998"/>
    <n v="26.105513366078767"/>
  </r>
  <r>
    <x v="4"/>
    <n v="66.057833333333335"/>
    <n v="77.557872266666664"/>
    <n v="25.835913757820293"/>
  </r>
  <r>
    <x v="4"/>
    <n v="66.133166666666668"/>
    <n v="77.482183799999987"/>
    <n v="25.663811985193927"/>
  </r>
  <r>
    <x v="4"/>
    <n v="65.663499999999999"/>
    <n v="78.151574499999995"/>
    <n v="25.767446014460006"/>
  </r>
  <r>
    <x v="4"/>
    <n v="65.473166666666671"/>
    <n v="75.733828599999995"/>
    <n v="25.589475787380216"/>
  </r>
  <r>
    <x v="4"/>
    <s v=""/>
    <s v=""/>
    <s v=""/>
  </r>
  <r>
    <x v="4"/>
    <s v=""/>
    <s v=""/>
    <s v=""/>
  </r>
  <r>
    <x v="4"/>
    <n v="66.236000000000004"/>
    <n v="9.9086489999999987"/>
    <n v="25.212101637542787"/>
  </r>
  <r>
    <x v="4"/>
    <n v="66.018500000000003"/>
    <n v="76.768779466666658"/>
    <n v="25.167815987921401"/>
  </r>
  <r>
    <x v="4"/>
    <n v="66.682666666666663"/>
    <n v="75.557463133333329"/>
    <n v="24.865964421768709"/>
  </r>
  <r>
    <x v="4"/>
    <n v="66.540000000000006"/>
    <n v="75.347625133333338"/>
    <n v="24.45223758346291"/>
  </r>
  <r>
    <x v="4"/>
    <n v="66.569666666666663"/>
    <n v="75.271235199999992"/>
    <n v="24.179220020561086"/>
  </r>
  <r>
    <x v="4"/>
    <s v=""/>
    <s v=""/>
    <s v=""/>
  </r>
  <r>
    <x v="4"/>
    <s v=""/>
    <s v=""/>
    <s v=""/>
  </r>
  <r>
    <x v="4"/>
    <s v=""/>
    <n v="106.90539699999999"/>
    <n v="23.998321235148968"/>
  </r>
  <r>
    <x v="4"/>
    <n v="66.129499999999993"/>
    <n v="73.011348933333338"/>
    <n v="24.059938089546748"/>
  </r>
  <r>
    <x v="4"/>
    <n v="66.56616666666666"/>
    <n v="74.125121866666674"/>
    <n v="24.428833193921591"/>
  </r>
  <r>
    <x v="4"/>
    <n v="66.852500000000006"/>
    <n v="73.888115933333324"/>
    <n v="24.717210465330147"/>
  </r>
  <r>
    <x v="4"/>
    <n v="68.366666666666674"/>
    <n v="74.463031799999996"/>
    <n v="24.226137945931136"/>
  </r>
  <r>
    <x v="4"/>
    <s v=""/>
    <s v=""/>
    <s v=""/>
  </r>
  <r>
    <x v="4"/>
    <s v=""/>
    <s v=""/>
    <s v=""/>
  </r>
  <r>
    <x v="4"/>
    <n v="69.093166666666662"/>
    <n v="74.91550363333333"/>
    <n v="23.869149358647096"/>
  </r>
  <r>
    <x v="4"/>
    <n v="69.356166666666653"/>
    <n v="75.70107946666667"/>
    <n v="24.180919991330541"/>
  </r>
  <r>
    <x v="4"/>
    <n v="69.444166666666661"/>
    <n v="76.300176399999998"/>
    <n v="24.089389213131131"/>
  </r>
  <r>
    <x v="4"/>
    <n v="68.655333333333331"/>
    <n v="76.58077200000001"/>
    <n v="24.548097475405356"/>
  </r>
  <r>
    <x v="4"/>
    <n v="68.730166666666676"/>
    <n v="76.286647666666667"/>
    <n v="24.429490707762554"/>
  </r>
  <r>
    <x v="4"/>
    <s v=""/>
    <s v=""/>
    <s v=""/>
  </r>
  <r>
    <x v="4"/>
    <s v=""/>
    <s v=""/>
    <s v=""/>
  </r>
  <r>
    <x v="4"/>
    <n v="68.634166666666658"/>
    <n v="76.797202666666664"/>
    <n v="24.50861625897646"/>
  </r>
  <r>
    <x v="4"/>
    <n v="68.929833333333335"/>
    <n v="76.774002333333328"/>
    <n v="24.428301471975331"/>
  </r>
  <r>
    <x v="4"/>
    <n v="68.578833333333321"/>
    <n v="76.96350360000001"/>
    <n v="24.121479745018121"/>
  </r>
  <r>
    <x v="4"/>
    <n v="69.041833333333329"/>
    <n v="77.159772666666655"/>
    <n v="23.534044141162624"/>
  </r>
  <r>
    <x v="4"/>
    <n v="68.4345"/>
    <n v="76.513211733333335"/>
    <n v="23.711599495885704"/>
  </r>
  <r>
    <x v="4"/>
    <s v=""/>
    <s v=""/>
    <s v=""/>
  </r>
  <r>
    <x v="4"/>
    <s v=""/>
    <s v=""/>
    <s v=""/>
  </r>
  <r>
    <x v="4"/>
    <n v="69.074666666666658"/>
    <n v="75.633125899999996"/>
    <n v="23.468355487506791"/>
  </r>
  <r>
    <x v="4"/>
    <n v="68.73899999999999"/>
    <n v="74.835072466666659"/>
    <n v="23.072187704411093"/>
  </r>
  <r>
    <x v="4"/>
    <n v="69.232833333333332"/>
    <n v="75.203710799999996"/>
    <n v="23.400504041742288"/>
  </r>
  <r>
    <x v="4"/>
    <n v="68.659000000000006"/>
    <n v="73.790385599999993"/>
    <n v="23.914093488086579"/>
  </r>
  <r>
    <x v="4"/>
    <n v="68.368166666666653"/>
    <n v="73.542498566666666"/>
    <n v="23.498616822191906"/>
  </r>
  <r>
    <x v="4"/>
    <s v=""/>
    <s v=""/>
    <s v=""/>
  </r>
  <r>
    <x v="4"/>
    <s v=""/>
    <s v=""/>
    <s v=""/>
  </r>
  <r>
    <x v="4"/>
    <n v="66.965500000000006"/>
    <n v="72.263750599999995"/>
    <n v="23.221446602921041"/>
  </r>
  <r>
    <x v="4"/>
    <n v="67.272833333333338"/>
    <n v="71.919551999999996"/>
    <n v="22.882670181363636"/>
  </r>
  <r>
    <x v="4"/>
    <n v="66.475666666666669"/>
    <n v="72.053804800000009"/>
    <n v="22.655361266425011"/>
  </r>
  <r>
    <x v="4"/>
    <n v="67.114666666666665"/>
    <n v="70.604000999999997"/>
    <n v="22.746659009425414"/>
  </r>
  <r>
    <x v="4"/>
    <n v="67.115666666666669"/>
    <n v="71.856480599999998"/>
    <n v="22.840175540711318"/>
  </r>
  <r>
    <x v="4"/>
    <s v=""/>
    <s v=""/>
    <s v=""/>
  </r>
  <r>
    <x v="4"/>
    <s v=""/>
    <s v=""/>
    <s v=""/>
  </r>
  <r>
    <x v="4"/>
    <n v="67.970166666666671"/>
    <n v="71.121950400000003"/>
    <n v="22.681063837513534"/>
  </r>
  <r>
    <x v="4"/>
    <n v="66.947999999999993"/>
    <n v="71.73229906666667"/>
    <n v="23.049091744911806"/>
  </r>
  <r>
    <x v="4"/>
    <s v=""/>
    <n v="71.364020999999994"/>
    <n v="22.631604980086891"/>
  </r>
  <r>
    <x v="4"/>
    <n v="67.724833333333336"/>
    <n v="73.228440599999999"/>
    <n v="22.611626271354972"/>
  </r>
  <r>
    <x v="4"/>
    <n v="68.635499999999993"/>
    <n v="73.444065733333332"/>
    <n v="22.835423486014303"/>
  </r>
  <r>
    <x v="4"/>
    <s v=""/>
    <s v=""/>
    <s v=""/>
  </r>
  <r>
    <x v="4"/>
    <s v=""/>
    <s v=""/>
    <s v=""/>
  </r>
  <r>
    <x v="4"/>
    <n v="69.286333333333332"/>
    <n v="74.243831533333335"/>
    <n v="23.409086213679842"/>
  </r>
  <r>
    <x v="4"/>
    <n v="69.354833333333332"/>
    <n v="74.377327999999991"/>
    <n v="23.475464089601871"/>
  </r>
  <r>
    <x v="4"/>
    <n v="69.174333333333337"/>
    <n v="73.033162799999999"/>
    <n v="23.415223672356774"/>
  </r>
  <r>
    <x v="4"/>
    <n v="70.67016666666666"/>
    <n v="73.707042666666666"/>
    <n v="24.061803601031656"/>
  </r>
  <r>
    <x v="4"/>
    <n v="71.161166666666674"/>
    <n v="74.098453700000007"/>
    <n v="24.690803497865524"/>
  </r>
  <r>
    <x v="4"/>
    <s v=""/>
    <s v=""/>
    <s v=""/>
  </r>
  <r>
    <x v="4"/>
    <s v=""/>
    <s v=""/>
    <s v=""/>
  </r>
  <r>
    <x v="4"/>
    <n v="70.820999999999998"/>
    <n v="74.106074000000007"/>
    <s v=""/>
  </r>
  <r>
    <x v="4"/>
    <n v="71.488833333333332"/>
    <n v="74.500381633333333"/>
    <n v="24.721531258084521"/>
  </r>
  <r>
    <x v="4"/>
    <n v="71.121833333333328"/>
    <n v="75.16993513333334"/>
    <n v="24.650628357712765"/>
  </r>
  <r>
    <x v="4"/>
    <n v="70.774999999999991"/>
    <n v="73.42071"/>
    <n v="24.856672693159666"/>
  </r>
  <r>
    <x v="4"/>
    <n v="71.341333333333338"/>
    <n v="73.096213300000002"/>
    <n v="25.249019133763092"/>
  </r>
  <r>
    <x v="4"/>
    <s v=""/>
    <s v=""/>
    <s v=""/>
  </r>
  <r>
    <x v="4"/>
    <s v=""/>
    <s v=""/>
    <s v=""/>
  </r>
  <r>
    <x v="4"/>
    <n v="72.140833333333333"/>
    <n v="73.180491666666668"/>
    <n v="24.696822658171044"/>
  </r>
  <r>
    <x v="4"/>
    <n v="72.939166666666665"/>
    <n v="74.241286399999993"/>
    <n v="24.911123449406901"/>
  </r>
  <r>
    <x v="4"/>
    <n v="74.444000000000003"/>
    <n v="73.58125756666665"/>
    <n v="24.988552421607494"/>
  </r>
  <r>
    <x v="4"/>
    <n v="74.149166666666673"/>
    <n v="75.729481666666672"/>
    <n v="24.743116230873092"/>
  </r>
  <r>
    <x v="4"/>
    <n v="72.68983333333334"/>
    <n v="75.480243799999997"/>
    <n v="25.06032186829048"/>
  </r>
  <r>
    <x v="4"/>
    <s v=""/>
    <s v=""/>
    <s v=""/>
  </r>
  <r>
    <x v="4"/>
    <s v=""/>
    <s v=""/>
    <s v=""/>
  </r>
  <r>
    <x v="4"/>
    <n v="71.449833333333331"/>
    <n v="74.712752733333332"/>
    <n v="24.809312288173786"/>
  </r>
  <r>
    <x v="4"/>
    <n v="71.671166666666664"/>
    <n v="74.417447833333327"/>
    <n v="24.326302484794272"/>
  </r>
  <r>
    <x v="4"/>
    <n v="72.768166666666673"/>
    <n v="73.535011933333337"/>
    <n v="25.156388155891825"/>
  </r>
  <r>
    <x v="4"/>
    <n v="73.824666666666658"/>
    <n v="72.81756080000001"/>
    <n v="24.777707359344198"/>
  </r>
  <r>
    <x v="4"/>
    <n v="73.981833333333341"/>
    <n v="73.492086999999998"/>
    <n v="24.839760517396382"/>
  </r>
  <r>
    <x v="4"/>
    <s v=""/>
    <s v=""/>
    <s v=""/>
  </r>
  <r>
    <x v="4"/>
    <s v=""/>
    <s v=""/>
    <s v=""/>
  </r>
  <r>
    <x v="4"/>
    <n v="74.093666666666664"/>
    <n v="73.727934599999998"/>
    <n v="24.660627130676723"/>
  </r>
  <r>
    <x v="4"/>
    <n v="74.483166666666662"/>
    <n v="73.97849566666666"/>
    <n v="25.518802324462822"/>
  </r>
  <r>
    <x v="4"/>
    <n v="74.789666666666662"/>
    <n v="74.563015800000002"/>
    <n v="26.024723265296927"/>
  </r>
  <r>
    <x v="4"/>
    <n v="75.037666666666667"/>
    <n v="74.419143733333328"/>
    <n v="26.028644090540542"/>
  </r>
  <r>
    <x v="4"/>
    <n v="74.502666666666656"/>
    <n v="72.324833233333337"/>
    <n v="25.411987277366329"/>
  </r>
  <r>
    <x v="4"/>
    <s v=""/>
    <s v=""/>
    <s v=""/>
  </r>
  <r>
    <x v="4"/>
    <s v=""/>
    <s v=""/>
    <s v=""/>
  </r>
  <r>
    <x v="4"/>
    <n v="74.286500000000004"/>
    <n v="72.693992200000011"/>
    <n v="25.049001223466718"/>
  </r>
  <r>
    <x v="4"/>
    <n v="74.968166666666662"/>
    <n v="72.146841600000002"/>
    <n v="25.5095205004951"/>
  </r>
  <r>
    <x v="4"/>
    <n v="73.943666666666658"/>
    <n v="71.281278"/>
    <n v="25.01023299918721"/>
  </r>
  <r>
    <x v="4"/>
    <n v="74.057666666666663"/>
    <n v="72.623183800000007"/>
    <n v="24.639204750721241"/>
  </r>
  <r>
    <x v="4"/>
    <n v="74.255833333333328"/>
    <n v="72.700163700000004"/>
    <n v="25.060603750000006"/>
  </r>
  <r>
    <x v="4"/>
    <s v=""/>
    <s v=""/>
    <s v=""/>
  </r>
  <r>
    <x v="4"/>
    <s v=""/>
    <s v=""/>
    <s v=""/>
  </r>
  <r>
    <x v="4"/>
    <n v="73.944166666666675"/>
    <n v="73.386827566666668"/>
    <n v="25.282232798477018"/>
  </r>
  <r>
    <x v="4"/>
    <n v="73.536833333333334"/>
    <n v="74.3497275"/>
    <n v="25.11202183974649"/>
  </r>
  <r>
    <x v="4"/>
    <n v="73.97"/>
    <n v="74.372047899999998"/>
    <n v="25.44471094137338"/>
  </r>
  <r>
    <x v="4"/>
    <n v="74.163499999999999"/>
    <n v="74.049231000000006"/>
    <n v="25.096351594463421"/>
  </r>
  <r>
    <x v="4"/>
    <n v="74.759166666666673"/>
    <n v="74.72540140000001"/>
    <n v="25.532829662350508"/>
  </r>
  <r>
    <x v="4"/>
    <s v=""/>
    <s v=""/>
    <s v=""/>
  </r>
  <r>
    <x v="4"/>
    <s v=""/>
    <s v=""/>
    <s v=""/>
  </r>
  <r>
    <x v="4"/>
    <n v="75.632833333333323"/>
    <n v="109.80291600000001"/>
    <n v="25.985278743809097"/>
  </r>
  <r>
    <x v="4"/>
    <n v="75.826000000000008"/>
    <n v="76.723815599999995"/>
    <n v="26.033563837324454"/>
  </r>
  <r>
    <x v="4"/>
    <n v="76.999166666666667"/>
    <n v="76.620803166666676"/>
    <n v="25.924541294075532"/>
  </r>
  <r>
    <x v="4"/>
    <n v="76.976500000000001"/>
    <n v="76.319496999999998"/>
    <n v="26.310797055016184"/>
  </r>
  <r>
    <x v="4"/>
    <n v="76.94250000000001"/>
    <n v="75.176520033333333"/>
    <n v="26.47397209038531"/>
  </r>
  <r>
    <x v="4"/>
    <s v=""/>
    <s v=""/>
    <s v=""/>
  </r>
  <r>
    <x v="4"/>
    <s v=""/>
    <s v=""/>
    <s v=""/>
  </r>
  <r>
    <x v="4"/>
    <s v=""/>
    <n v="75.089276600000005"/>
    <n v="26.314988502250223"/>
  </r>
  <r>
    <x v="4"/>
    <n v="76.45516666666667"/>
    <n v="74.03408473333333"/>
    <n v="26.143766609515261"/>
  </r>
  <r>
    <x v="4"/>
    <n v="75.05416666666666"/>
    <n v="72.790162433333322"/>
    <n v="25.615232674679348"/>
  </r>
  <r>
    <x v="4"/>
    <n v="74.5715"/>
    <n v="72.399799666666681"/>
    <n v="25.639719060863285"/>
  </r>
  <r>
    <x v="4"/>
    <n v="74.138166666666663"/>
    <n v="72.817191933333334"/>
    <n v="25.517084366273309"/>
  </r>
  <r>
    <x v="4"/>
    <s v=""/>
    <s v=""/>
    <s v=""/>
  </r>
  <r>
    <x v="4"/>
    <s v=""/>
    <s v=""/>
    <s v=""/>
  </r>
  <r>
    <x v="4"/>
    <n v="74.238500000000002"/>
    <n v="73.633014999999986"/>
    <n v="25.481569947358949"/>
  </r>
  <r>
    <x v="4"/>
    <n v="75.567333333333337"/>
    <n v="73.740211866666669"/>
    <n v="25.843118300931728"/>
  </r>
  <r>
    <x v="4"/>
    <n v="75.185833333333335"/>
    <n v="74.752762599999997"/>
    <n v="26.334961595543973"/>
  </r>
  <r>
    <x v="4"/>
    <n v="76.206500000000005"/>
    <n v="75.34335626666666"/>
    <n v="26.696965017879496"/>
  </r>
  <r>
    <x v="4"/>
    <n v="76.076333333333338"/>
    <n v="75.463052399999995"/>
    <n v="26.601964608998394"/>
  </r>
  <r>
    <x v="4"/>
    <s v=""/>
    <s v=""/>
    <s v=""/>
  </r>
  <r>
    <x v="4"/>
    <s v=""/>
    <s v=""/>
    <s v=""/>
  </r>
  <r>
    <x v="4"/>
    <n v="74.867166666666662"/>
    <n v="75.171677533333323"/>
    <s v=""/>
  </r>
  <r>
    <x v="4"/>
    <n v="75.375166666666658"/>
    <n v="75.083604466666671"/>
    <n v="26.526268181575432"/>
  </r>
  <r>
    <x v="4"/>
    <n v="75.00200000000001"/>
    <n v="75.215273466666659"/>
    <n v="27.038427018091078"/>
  </r>
  <r>
    <x v="4"/>
    <n v="76.051999999999992"/>
    <n v="76.214921500000003"/>
    <n v="27.295372921148545"/>
  </r>
  <r>
    <x v="4"/>
    <n v="75.760333333333335"/>
    <n v="77.282342400000005"/>
    <n v="27.364170436095563"/>
  </r>
  <r>
    <x v="4"/>
    <s v=""/>
    <s v=""/>
    <s v=""/>
  </r>
  <r>
    <x v="4"/>
    <s v=""/>
    <s v=""/>
    <s v=""/>
  </r>
  <r>
    <x v="4"/>
    <n v="76.281833333333324"/>
    <n v="76.276754666666662"/>
    <s v=""/>
  </r>
  <r>
    <x v="4"/>
    <n v="76.564000000000007"/>
    <n v="75.958697766666674"/>
    <n v="27.269193794721925"/>
  </r>
  <r>
    <x v="4"/>
    <n v="76.262666666666675"/>
    <n v="76.180489566666665"/>
    <n v="27.385610492383989"/>
  </r>
  <r>
    <x v="4"/>
    <n v="77.005166666666653"/>
    <n v="75.662174000000007"/>
    <n v="26.965763269129056"/>
  </r>
  <r>
    <x v="4"/>
    <n v="77.052999999999997"/>
    <n v="74.032108533333329"/>
    <n v="27.816744749779744"/>
  </r>
  <r>
    <x v="4"/>
    <s v=""/>
    <s v=""/>
    <s v=""/>
  </r>
  <r>
    <x v="4"/>
    <s v=""/>
    <s v=""/>
    <s v=""/>
  </r>
  <r>
    <x v="4"/>
    <n v="77.617166666666677"/>
    <n v="74.182164666666665"/>
    <n v="27.736678357167925"/>
  </r>
  <r>
    <x v="4"/>
    <n v="77.617333333333335"/>
    <n v="74.009723166666674"/>
    <n v="27.594099354555048"/>
  </r>
  <r>
    <x v="4"/>
    <n v="77.921333333333337"/>
    <n v="8.6909399000000001"/>
    <n v="26.924386812259527"/>
  </r>
  <r>
    <x v="4"/>
    <n v="76.213666666666668"/>
    <n v="73.59814866666666"/>
    <n v="27.11218246968366"/>
  </r>
  <r>
    <x v="4"/>
    <n v="75.531333333333336"/>
    <n v="72.691328399999989"/>
    <n v="27.09020287398803"/>
  </r>
  <r>
    <x v="4"/>
    <s v=""/>
    <s v=""/>
    <s v=""/>
  </r>
  <r>
    <x v="4"/>
    <s v=""/>
    <s v=""/>
    <s v=""/>
  </r>
  <r>
    <x v="4"/>
    <n v="74.862833333333342"/>
    <n v="71.315204333333327"/>
    <s v=""/>
  </r>
  <r>
    <x v="4"/>
    <n v="75.41200000000002"/>
    <n v="71.82270556666667"/>
    <n v="26.476384563583302"/>
  </r>
  <r>
    <x v="4"/>
    <n v="71.61933333333333"/>
    <n v="69.827074166666662"/>
    <n v="25.857448812439007"/>
  </r>
  <r>
    <x v="4"/>
    <n v="71.353166666666667"/>
    <n v="68.896346633333323"/>
    <n v="24.824955376669635"/>
  </r>
  <r>
    <x v="4"/>
    <n v="73.708166666666671"/>
    <n v="69.268521766666666"/>
    <n v="25.679407297973036"/>
  </r>
  <r>
    <x v="4"/>
    <s v=""/>
    <s v=""/>
    <s v=""/>
  </r>
  <r>
    <x v="4"/>
    <s v=""/>
    <s v=""/>
    <s v=""/>
  </r>
  <r>
    <x v="4"/>
    <n v="72.353999999999999"/>
    <n v="69.641739799999996"/>
    <n v="24.643598115384613"/>
  </r>
  <r>
    <x v="4"/>
    <n v="74.397166666666664"/>
    <n v="70.988298"/>
    <n v="25.102169301952394"/>
  </r>
  <r>
    <x v="4"/>
    <n v="74.129000000000005"/>
    <n v="70.205705733333332"/>
    <n v="25.453981721282283"/>
  </r>
  <r>
    <x v="4"/>
    <n v="72.466833333333341"/>
    <n v="67.507916766666668"/>
    <n v="25.275180879914416"/>
  </r>
  <r>
    <x v="4"/>
    <n v="72.915500000000009"/>
    <n v="67.959629199999995"/>
    <n v="24.670920389951082"/>
  </r>
  <r>
    <x v="4"/>
    <s v=""/>
    <s v=""/>
    <s v=""/>
  </r>
  <r>
    <x v="4"/>
    <s v=""/>
    <s v=""/>
    <s v=""/>
  </r>
  <r>
    <x v="4"/>
    <n v="73.453666666666663"/>
    <n v="67.47148936666666"/>
    <n v="24.478207228482699"/>
  </r>
  <r>
    <x v="4"/>
    <n v="73.176000000000002"/>
    <n v="66.20023106666666"/>
    <n v="24.104205047678462"/>
  </r>
  <r>
    <x v="4"/>
    <n v="69.649500000000003"/>
    <n v="65.002482733333338"/>
    <n v="24.023430888415064"/>
  </r>
  <r>
    <x v="4"/>
    <n v="72.80983333333333"/>
    <n v="66.356210733333327"/>
    <n v="22.968346897424517"/>
  </r>
  <r>
    <x v="4"/>
    <n v="71.740833333333327"/>
    <n v="66.408983666666657"/>
    <n v="22.8107793738276"/>
  </r>
  <r>
    <x v="4"/>
    <s v=""/>
    <s v=""/>
    <s v=""/>
  </r>
  <r>
    <x v="4"/>
    <s v=""/>
    <s v=""/>
    <s v=""/>
  </r>
  <r>
    <x v="4"/>
    <n v="69.548833333333334"/>
    <n v="66.868846399999995"/>
    <n v="22.479021053707989"/>
  </r>
  <r>
    <x v="4"/>
    <n v="69.843500000000006"/>
    <n v="66.611906599999998"/>
    <n v="22.611862497342312"/>
  </r>
  <r>
    <x v="4"/>
    <n v="72.018000000000001"/>
    <n v="67.144429533333337"/>
    <n v="23.295528872180451"/>
  </r>
  <r>
    <x v="4"/>
    <n v="71.924666666666667"/>
    <n v="67.526197133333326"/>
    <n v="22.635748646045979"/>
  </r>
  <r>
    <x v="4"/>
    <n v="70.534833333333339"/>
    <n v="68.10301166666666"/>
    <n v="23.053612910777385"/>
  </r>
  <r>
    <x v="4"/>
    <s v=""/>
    <s v=""/>
    <s v=""/>
  </r>
  <r>
    <x v="4"/>
    <s v=""/>
    <s v=""/>
    <s v=""/>
  </r>
  <r>
    <x v="4"/>
    <n v="70.231333333333325"/>
    <n v="67.735729533333327"/>
    <n v="22.791725817796234"/>
  </r>
  <r>
    <x v="4"/>
    <n v="70.713666666666668"/>
    <n v="67.575505333333339"/>
    <n v="22.711491862002113"/>
  </r>
  <r>
    <x v="4"/>
    <n v="73.286500000000004"/>
    <n v="67.332107733333331"/>
    <n v="22.875367768904969"/>
  </r>
  <r>
    <x v="4"/>
    <n v="72.867999999999995"/>
    <n v="66.684029733333333"/>
    <n v="23.421898141014388"/>
  </r>
  <r>
    <x v="4"/>
    <n v="71.512833333333333"/>
    <n v="66.40079493333333"/>
    <n v="23.217197774848405"/>
  </r>
  <r>
    <x v="4"/>
    <s v=""/>
    <s v=""/>
    <s v=""/>
  </r>
  <r>
    <x v="4"/>
    <s v=""/>
    <s v=""/>
    <s v=""/>
  </r>
  <r>
    <x v="4"/>
    <n v="69.293499999999995"/>
    <n v="63.566183333333335"/>
    <n v="23.100700198611474"/>
  </r>
  <r>
    <x v="4"/>
    <n v="69.132000000000005"/>
    <n v="65.117579666666657"/>
    <n v="22.947831444054408"/>
  </r>
  <r>
    <x v="4"/>
    <n v="68.132999999999996"/>
    <n v="65.494804733333339"/>
    <n v="23.47067534145912"/>
  </r>
  <r>
    <x v="4"/>
    <n v="69.561666666666653"/>
    <n v="65.536667199999997"/>
    <n v="23.146608412579393"/>
  </r>
  <r>
    <x v="4"/>
    <n v="70.028666666666666"/>
    <n v="65.727708666666658"/>
    <n v="22.132472809038546"/>
  </r>
  <r>
    <x v="4"/>
    <s v=""/>
    <s v=""/>
    <s v=""/>
  </r>
  <r>
    <x v="4"/>
    <s v=""/>
    <s v=""/>
    <s v=""/>
  </r>
  <r>
    <x v="4"/>
    <n v="67.485333333333344"/>
    <n v="65.097336466666661"/>
    <n v="23.081510275257916"/>
  </r>
  <r>
    <x v="4"/>
    <n v="65.825833333333335"/>
    <n v="64.068919199999996"/>
    <n v="22.085010156610469"/>
  </r>
  <r>
    <x v="4"/>
    <n v="66.492166666666677"/>
    <n v="64.966910166666665"/>
    <n v="22.03817185293337"/>
  </r>
  <r>
    <x v="4"/>
    <s v=""/>
    <n v="64.446445533333346"/>
    <n v="22.094578706736304"/>
  </r>
  <r>
    <x v="4"/>
    <n v="65.882499999999993"/>
    <n v="64.318742"/>
    <s v=""/>
  </r>
  <r>
    <x v="4"/>
    <s v=""/>
    <s v=""/>
    <s v=""/>
  </r>
  <r>
    <x v="4"/>
    <s v=""/>
    <s v=""/>
    <s v=""/>
  </r>
  <r>
    <x v="4"/>
    <n v="67.640666666666661"/>
    <n v="65.194511733333329"/>
    <n v="22.219906238107821"/>
  </r>
  <r>
    <x v="4"/>
    <n v="67.771333333333331"/>
    <n v="64.570363833333332"/>
    <n v="22.703161431710321"/>
  </r>
  <r>
    <x v="4"/>
    <n v="70.31483333333334"/>
    <n v="65.087051833333334"/>
    <n v="23.014335711521547"/>
  </r>
  <r>
    <x v="4"/>
    <n v="69.93549999999999"/>
    <n v="65.004013933333326"/>
    <n v="23.678834286595581"/>
  </r>
  <r>
    <x v="4"/>
    <n v="70.339166666666657"/>
    <n v="64.35135906666666"/>
    <n v="23.576898120820136"/>
  </r>
  <r>
    <x v="4"/>
    <s v=""/>
    <s v=""/>
    <s v=""/>
  </r>
  <r>
    <x v="4"/>
    <s v=""/>
    <s v=""/>
    <s v=""/>
  </r>
  <r>
    <x v="4"/>
    <n v="71.370999999999995"/>
    <n v="66.528668966666658"/>
    <n v="23.947691100061604"/>
  </r>
  <r>
    <x v="4"/>
    <n v="68.605333333333334"/>
    <n v="65.771921200000008"/>
    <n v="23.433665096213531"/>
  </r>
  <r>
    <x v="4"/>
    <s v=""/>
    <n v="65.028838366666662"/>
    <n v="23.505597213875387"/>
  </r>
  <r>
    <x v="4"/>
    <n v="68.924666666666667"/>
    <n v="63.441116999999998"/>
    <n v="22.723038898169541"/>
  </r>
  <r>
    <x v="4"/>
    <n v="66.423833333333334"/>
    <n v="63.649742600000003"/>
    <n v="22.724399637186199"/>
  </r>
  <r>
    <x v="4"/>
    <s v=""/>
    <s v=""/>
    <s v=""/>
  </r>
  <r>
    <x v="4"/>
    <s v=""/>
    <s v=""/>
    <s v=""/>
  </r>
  <r>
    <x v="4"/>
    <n v="67.549666666666681"/>
    <n v="62.715630599999997"/>
    <n v="22.191392431930691"/>
  </r>
  <r>
    <x v="4"/>
    <n v="67.943333333333342"/>
    <n v="63.520098600000004"/>
    <n v="22.324777643191243"/>
  </r>
  <r>
    <x v="4"/>
    <n v="68.347166666666666"/>
    <n v="64.963351666666668"/>
    <n v="22.734512393762703"/>
  </r>
  <r>
    <x v="4"/>
    <n v="68.621499999999997"/>
    <n v="65.209696333333341"/>
    <n v="22.545229366364516"/>
  </r>
  <r>
    <x v="4"/>
    <n v="66.661833333333334"/>
    <n v="64.595418500000008"/>
    <n v="21.89992249845584"/>
  </r>
  <r>
    <x v="4"/>
    <s v=""/>
    <s v=""/>
    <s v=""/>
  </r>
  <r>
    <x v="4"/>
    <s v=""/>
    <s v=""/>
    <s v=""/>
  </r>
  <r>
    <x v="4"/>
    <n v="65.052500000000009"/>
    <n v="64.273325999999997"/>
    <n v="22.071854566932629"/>
  </r>
  <r>
    <x v="4"/>
    <n v="65.88600000000001"/>
    <n v="63.7807368"/>
    <n v="21.423520389910291"/>
  </r>
  <r>
    <x v="4"/>
    <n v="65.228499999999997"/>
    <n v="64.703246933333347"/>
    <n v="21.174448462566847"/>
  </r>
  <r>
    <x v="4"/>
    <n v="63.965499999999999"/>
    <n v="63.713228133333331"/>
    <n v="20.869538846361429"/>
  </r>
  <r>
    <x v="4"/>
    <n v="61.824999999999996"/>
    <n v="62.854405333333339"/>
    <n v="20.221975677204956"/>
  </r>
  <r>
    <x v="4"/>
    <s v=""/>
    <s v=""/>
    <s v=""/>
  </r>
  <r>
    <x v="4"/>
    <s v=""/>
    <s v=""/>
    <s v=""/>
  </r>
  <r>
    <x v="4"/>
    <n v="60.023666666666664"/>
    <n v="8.2278990000000007"/>
    <s v=""/>
  </r>
  <r>
    <x v="4"/>
    <s v=""/>
    <s v=""/>
    <n v="19.224657192154016"/>
  </r>
  <r>
    <x v="4"/>
    <n v="64.081666666666663"/>
    <s v=""/>
    <n v="19.123163316059845"/>
  </r>
  <r>
    <x v="4"/>
    <n v="64.287500000000009"/>
    <n v="62.021461333333342"/>
    <n v="20.071024845416741"/>
  </r>
  <r>
    <x v="4"/>
    <n v="63.927166666666665"/>
    <n v="62.867124266666657"/>
    <n v="20.102715470518977"/>
  </r>
  <r>
    <x v="4"/>
    <s v=""/>
    <s v=""/>
    <s v=""/>
  </r>
  <r>
    <x v="4"/>
    <s v=""/>
    <s v=""/>
    <s v=""/>
  </r>
  <r>
    <x v="4"/>
    <n v="64.417666666666662"/>
    <n v="8.2453874000000003"/>
    <s v=""/>
  </r>
  <r>
    <x v="5"/>
    <s v=""/>
    <s v=""/>
    <s v=""/>
  </r>
  <r>
    <x v="5"/>
    <n v="64.444666666666663"/>
    <n v="61.93829306666666"/>
    <s v=""/>
  </r>
  <r>
    <x v="5"/>
    <n v="61.407000000000004"/>
    <n v="60.974761399999998"/>
    <s v=""/>
  </r>
  <r>
    <x v="5"/>
    <n v="64.299499999999995"/>
    <n v="62.913502999999992"/>
    <n v="19.842541454126327"/>
  </r>
  <r>
    <x v="5"/>
    <s v=""/>
    <s v=""/>
    <s v=""/>
  </r>
  <r>
    <x v="5"/>
    <s v=""/>
    <s v=""/>
    <s v=""/>
  </r>
  <r>
    <x v="5"/>
    <n v="64.279499999999999"/>
    <n v="63.420363800000011"/>
    <n v="20.664663700395913"/>
  </r>
  <r>
    <x v="5"/>
    <n v="64.918666666666681"/>
    <n v="63.909773466666671"/>
    <n v="21.269686505203062"/>
  </r>
  <r>
    <x v="5"/>
    <n v="65.56"/>
    <n v="65.07970086666667"/>
    <n v="21.655647572470457"/>
  </r>
  <r>
    <x v="5"/>
    <n v="65.330500000000001"/>
    <n v="64.889561133333345"/>
    <n v="21.024778181566568"/>
  </r>
  <r>
    <x v="5"/>
    <n v="64.698666666666668"/>
    <n v="64.336408333333338"/>
    <n v="21.356467871967531"/>
  </r>
  <r>
    <x v="5"/>
    <s v=""/>
    <s v=""/>
    <s v=""/>
  </r>
  <r>
    <x v="5"/>
    <s v=""/>
    <s v=""/>
    <s v=""/>
  </r>
  <r>
    <x v="5"/>
    <n v="64.041833333333344"/>
    <n v="63.827882666666675"/>
    <s v=""/>
  </r>
  <r>
    <x v="5"/>
    <n v="65.867666666666665"/>
    <n v="63.819545266666665"/>
    <n v="21.738502724636344"/>
  </r>
  <r>
    <x v="5"/>
    <n v="66.196833333333345"/>
    <n v="63.95282053333333"/>
    <n v="21.643539328255486"/>
  </r>
  <r>
    <x v="5"/>
    <n v="66.680333333333337"/>
    <n v="64.151586600000016"/>
    <n v="21.980164884382454"/>
  </r>
  <r>
    <x v="5"/>
    <n v="67.426666666666662"/>
    <n v="65.814099533333334"/>
    <n v="22.071219652676621"/>
  </r>
  <r>
    <x v="5"/>
    <s v=""/>
    <s v=""/>
    <s v=""/>
  </r>
  <r>
    <x v="5"/>
    <s v=""/>
    <s v=""/>
    <s v=""/>
  </r>
  <r>
    <x v="5"/>
    <s v=""/>
    <n v="65.318133333333336"/>
    <n v="22.136871475738783"/>
  </r>
  <r>
    <x v="5"/>
    <n v="65.978833333333327"/>
    <n v="64.955911400000005"/>
    <n v="22.10560436476722"/>
  </r>
  <r>
    <x v="5"/>
    <n v="66.470166666666671"/>
    <n v="65.000230999999999"/>
    <n v="22.260073621871005"/>
  </r>
  <r>
    <x v="5"/>
    <n v="66.191666666666663"/>
    <n v="65.121267233333342"/>
    <n v="22.220739078683444"/>
  </r>
  <r>
    <x v="5"/>
    <n v="67.228500000000011"/>
    <n v="66.299298000000007"/>
    <n v="22.418196569190123"/>
  </r>
  <r>
    <x v="5"/>
    <s v=""/>
    <s v=""/>
    <s v=""/>
  </r>
  <r>
    <x v="5"/>
    <s v=""/>
    <s v=""/>
    <s v=""/>
  </r>
  <r>
    <x v="5"/>
    <n v="66.049333333333337"/>
    <n v="66.173581966666674"/>
    <n v="22.175839200530845"/>
  </r>
  <r>
    <x v="5"/>
    <n v="65.037666666666667"/>
    <n v="65.155305233333323"/>
    <n v="22.40252019244835"/>
  </r>
  <r>
    <x v="5"/>
    <n v="67.530666666666662"/>
    <n v="64.561873933333331"/>
    <n v="22.183829241760247"/>
  </r>
  <r>
    <x v="5"/>
    <n v="67.444833333333349"/>
    <n v="65.277198600000006"/>
    <n v="23.028532833578392"/>
  </r>
  <r>
    <x v="5"/>
    <n v="66.780333333333331"/>
    <n v="65.839843999999999"/>
    <n v="22.081425576396494"/>
  </r>
  <r>
    <x v="5"/>
    <s v=""/>
    <s v=""/>
    <s v=""/>
  </r>
  <r>
    <x v="5"/>
    <s v=""/>
    <s v=""/>
    <s v=""/>
  </r>
  <r>
    <x v="5"/>
    <n v="68.541166666666683"/>
    <n v="65.352638466666676"/>
    <n v="22.203322143117099"/>
  </r>
  <r>
    <x v="5"/>
    <n v="69.452833333333331"/>
    <n v="66.14382333333333"/>
    <n v="21.932393899654294"/>
  </r>
  <r>
    <x v="5"/>
    <n v="68.578166666666675"/>
    <n v="65.968409066666666"/>
    <n v="21.51518309931663"/>
  </r>
  <r>
    <x v="5"/>
    <n v="67.766833333333338"/>
    <n v="64.124829333333324"/>
    <n v="23.058862829492664"/>
  </r>
  <r>
    <x v="5"/>
    <n v="67.797166666666669"/>
    <n v="63.642679000000008"/>
    <n v="23.152447120853079"/>
  </r>
  <r>
    <x v="5"/>
    <s v=""/>
    <s v=""/>
    <s v=""/>
  </r>
  <r>
    <x v="5"/>
    <s v=""/>
    <s v=""/>
    <s v=""/>
  </r>
  <r>
    <x v="5"/>
    <n v="67.57116666666667"/>
    <n v="63.604841166666667"/>
    <s v=""/>
  </r>
  <r>
    <x v="5"/>
    <n v="68.663833333333329"/>
    <n v="64.053056799999993"/>
    <n v="23.299915652370615"/>
  </r>
  <r>
    <x v="5"/>
    <n v="68.595500000000001"/>
    <n v="64.371553166666658"/>
    <n v="24.025975949138786"/>
  </r>
  <r>
    <x v="5"/>
    <n v="68.686666666666682"/>
    <n v="64.167417166666667"/>
    <n v="24.116388699701599"/>
  </r>
  <r>
    <x v="5"/>
    <n v="68.93549999999999"/>
    <n v="64.884292700000003"/>
    <n v="23.456837347141828"/>
  </r>
  <r>
    <x v="5"/>
    <s v=""/>
    <s v=""/>
    <s v=""/>
  </r>
  <r>
    <x v="5"/>
    <s v=""/>
    <s v=""/>
    <s v=""/>
  </r>
  <r>
    <x v="5"/>
    <s v=""/>
    <n v="64.994755400000003"/>
    <n v="23.641094048480461"/>
  </r>
  <r>
    <x v="5"/>
    <n v="69.076000000000008"/>
    <n v="65.210417033333343"/>
    <n v="23.246017812613097"/>
  </r>
  <r>
    <x v="5"/>
    <n v="68.728999999999999"/>
    <n v="66.06230393333334"/>
    <n v="23.790421929158761"/>
  </r>
  <r>
    <x v="5"/>
    <n v="69.128500000000003"/>
    <n v="66.108645233333334"/>
    <n v="23.624399449458487"/>
  </r>
  <r>
    <x v="5"/>
    <n v="70.013500000000008"/>
    <n v="66.457793999999993"/>
    <n v="23.733910834237655"/>
  </r>
  <r>
    <x v="5"/>
    <s v=""/>
    <s v=""/>
    <s v=""/>
  </r>
  <r>
    <x v="5"/>
    <s v=""/>
    <s v=""/>
    <s v=""/>
  </r>
  <r>
    <x v="5"/>
    <n v="70.338000000000008"/>
    <n v="66.51681893333334"/>
    <n v="23.72063986374674"/>
  </r>
  <r>
    <x v="5"/>
    <n v="70.680999999999997"/>
    <n v="66.639262933333328"/>
    <n v="23.901320984013729"/>
  </r>
  <r>
    <x v="5"/>
    <n v="70.677333333333323"/>
    <n v="66.419352733333326"/>
    <n v="24.038182881478143"/>
  </r>
  <r>
    <x v="5"/>
    <n v="70.548333333333332"/>
    <n v="66.642937800000013"/>
    <n v="23.673368794125572"/>
  </r>
  <r>
    <x v="5"/>
    <n v="71.232833333333346"/>
    <n v="66.968350166666667"/>
    <n v="23.78531068813075"/>
  </r>
  <r>
    <x v="5"/>
    <s v=""/>
    <s v=""/>
    <s v=""/>
  </r>
  <r>
    <x v="5"/>
    <s v=""/>
    <s v=""/>
    <s v=""/>
  </r>
  <r>
    <x v="5"/>
    <n v="71.297833333333344"/>
    <n v="66.684632000000008"/>
    <n v="23.986446608485497"/>
  </r>
  <r>
    <x v="5"/>
    <n v="71.347333333333339"/>
    <n v="66.911242599999994"/>
    <n v="23.711274259292352"/>
  </r>
  <r>
    <x v="5"/>
    <n v="71.209000000000003"/>
    <n v="66.711703999999997"/>
    <n v="23.941751807234311"/>
  </r>
  <r>
    <x v="5"/>
    <n v="70.352499999999992"/>
    <n v="65.745115600000005"/>
    <n v="23.785522277817591"/>
  </r>
  <r>
    <x v="5"/>
    <n v="70.412000000000006"/>
    <n v="65.56016000000001"/>
    <n v="23.400339044938764"/>
  </r>
  <r>
    <x v="5"/>
    <s v=""/>
    <s v=""/>
    <s v=""/>
  </r>
  <r>
    <x v="5"/>
    <s v=""/>
    <s v=""/>
    <s v=""/>
  </r>
  <r>
    <x v="5"/>
    <n v="72.172666666666672"/>
    <n v="66.073778833333336"/>
    <n v="23.604571349905598"/>
  </r>
  <r>
    <x v="5"/>
    <n v="72.903333333333322"/>
    <n v="66.217302666666669"/>
    <n v="24.073673920132958"/>
  </r>
  <r>
    <x v="5"/>
    <n v="73.293500000000009"/>
    <n v="66.790696433333338"/>
    <n v="24.080604145464346"/>
  </r>
  <r>
    <x v="5"/>
    <n v="73.382999999999996"/>
    <n v="67.063195066666665"/>
    <n v="23.967007542509396"/>
  </r>
  <r>
    <x v="5"/>
    <n v="73.984999999999999"/>
    <n v="68.197345333333331"/>
    <n v="24.281273864472151"/>
  </r>
  <r>
    <x v="5"/>
    <s v=""/>
    <s v=""/>
    <s v=""/>
  </r>
  <r>
    <x v="5"/>
    <s v=""/>
    <s v=""/>
    <s v=""/>
  </r>
  <r>
    <x v="5"/>
    <n v="74.66749999999999"/>
    <n v="68.096493466666672"/>
    <n v="24.670910086601452"/>
  </r>
  <r>
    <x v="5"/>
    <n v="74.801833333333335"/>
    <n v="69.315330799999998"/>
    <n v="24.611723690401366"/>
  </r>
  <r>
    <x v="5"/>
    <n v="75.293833333333339"/>
    <n v="67.891112566666663"/>
    <n v="24.261568436463094"/>
  </r>
  <r>
    <x v="5"/>
    <n v="76.933000000000007"/>
    <n v="67.549518333333324"/>
    <s v=""/>
  </r>
  <r>
    <x v="5"/>
    <n v="75.064999999999998"/>
    <n v="66.066042999999993"/>
    <n v="24.886103186568519"/>
  </r>
  <r>
    <x v="5"/>
    <s v=""/>
    <s v=""/>
    <s v=""/>
  </r>
  <r>
    <x v="5"/>
    <s v=""/>
    <s v=""/>
    <s v=""/>
  </r>
  <r>
    <x v="5"/>
    <n v="74.904666666666671"/>
    <n v="65.908216866666677"/>
    <n v="24.138733954102541"/>
  </r>
  <r>
    <x v="5"/>
    <n v="74.699833333333331"/>
    <n v="66.173447933333335"/>
    <n v="24.350924548705418"/>
  </r>
  <r>
    <x v="5"/>
    <n v="74.262666666666661"/>
    <n v="65.900235633333338"/>
    <n v="24.16745741922346"/>
  </r>
  <r>
    <x v="5"/>
    <n v="74.241166666666672"/>
    <n v="66.106045533333329"/>
    <n v="24.056480022157913"/>
  </r>
  <r>
    <x v="5"/>
    <n v="74.757333333333335"/>
    <n v="66.939737300000004"/>
    <n v="24.176128087478556"/>
  </r>
  <r>
    <x v="5"/>
    <s v=""/>
    <s v=""/>
    <s v=""/>
  </r>
  <r>
    <x v="5"/>
    <s v=""/>
    <s v=""/>
    <s v=""/>
  </r>
  <r>
    <x v="5"/>
    <n v="75.593000000000004"/>
    <n v="67.289560066666681"/>
    <n v="24.408617578531679"/>
  </r>
  <r>
    <x v="5"/>
    <n v="75.990666666666655"/>
    <n v="67.888709766666665"/>
    <n v="24.352346816344859"/>
  </r>
  <r>
    <x v="5"/>
    <n v="76.449333333333328"/>
    <n v="68.970887000000005"/>
    <n v="24.543418105768367"/>
  </r>
  <r>
    <x v="5"/>
    <n v="76.418333333333337"/>
    <n v="69.012949066666664"/>
    <n v="24.560962964589869"/>
  </r>
  <r>
    <x v="5"/>
    <n v="76.57083333333334"/>
    <n v="68.73644383333334"/>
    <n v="24.764338150899494"/>
  </r>
  <r>
    <x v="5"/>
    <s v=""/>
    <s v=""/>
    <s v=""/>
  </r>
  <r>
    <x v="5"/>
    <s v=""/>
    <s v=""/>
    <s v=""/>
  </r>
  <r>
    <x v="5"/>
    <n v="76.789666666666676"/>
    <n v="68.732198266666671"/>
    <n v="24.61124999327113"/>
  </r>
  <r>
    <x v="5"/>
    <n v="76.429833333333335"/>
    <n v="67.304165166666678"/>
    <n v="24.985750584900568"/>
  </r>
  <r>
    <x v="5"/>
    <n v="76.889166666666668"/>
    <n v="67.836539700000003"/>
    <n v="25.075219634256335"/>
  </r>
  <r>
    <x v="5"/>
    <n v="76.84899999999999"/>
    <n v="67.825962599999997"/>
    <n v="24.852138075647574"/>
  </r>
  <r>
    <x v="5"/>
    <n v="77.268000000000015"/>
    <n v="68.663999199999992"/>
    <n v="25.556589385432471"/>
  </r>
  <r>
    <x v="5"/>
    <s v=""/>
    <s v=""/>
    <s v=""/>
  </r>
  <r>
    <x v="5"/>
    <s v=""/>
    <s v=""/>
    <s v=""/>
  </r>
  <r>
    <x v="5"/>
    <n v="77.394666666666666"/>
    <n v="68.977874733333337"/>
    <n v="26.128523684915599"/>
  </r>
  <r>
    <x v="5"/>
    <n v="77.39266666666667"/>
    <n v="69.034191200000009"/>
    <n v="26.379027704464285"/>
  </r>
  <r>
    <x v="5"/>
    <n v="78.186500000000009"/>
    <n v="69.394489366666662"/>
    <n v="26.320583058482139"/>
  </r>
  <r>
    <x v="5"/>
    <n v="78.802833333333339"/>
    <n v="69.601375500000003"/>
    <n v="25.914172838199839"/>
  </r>
  <r>
    <x v="5"/>
    <s v=""/>
    <s v=""/>
    <n v="27.030506248659755"/>
  </r>
  <r>
    <x v="5"/>
    <s v=""/>
    <s v=""/>
    <s v=""/>
  </r>
  <r>
    <x v="5"/>
    <s v=""/>
    <s v=""/>
    <s v=""/>
  </r>
  <r>
    <x v="5"/>
    <n v="79.193500000000014"/>
    <s v=""/>
    <n v="26.79227973467929"/>
  </r>
  <r>
    <x v="5"/>
    <n v="80.279833333333329"/>
    <n v="69.918431066666656"/>
    <n v="26.560547802128994"/>
  </r>
  <r>
    <x v="5"/>
    <n v="79.93416666666667"/>
    <n v="73.933580133333336"/>
    <n v="26.673343049946389"/>
  </r>
  <r>
    <x v="5"/>
    <n v="81.278999999999996"/>
    <n v="73.685355933333327"/>
    <n v="26.945915795393439"/>
  </r>
  <r>
    <x v="5"/>
    <n v="81.611999999999995"/>
    <n v="73.768473400000005"/>
    <n v="26.780599446137302"/>
  </r>
  <r>
    <x v="5"/>
    <s v=""/>
    <s v=""/>
    <s v=""/>
  </r>
  <r>
    <x v="5"/>
    <s v=""/>
    <s v=""/>
    <s v=""/>
  </r>
  <r>
    <x v="5"/>
    <n v="81.910833333333343"/>
    <n v="74.030917500000001"/>
    <s v=""/>
  </r>
  <r>
    <x v="5"/>
    <n v="80.238500000000002"/>
    <n v="74.120578066666667"/>
    <s v=""/>
  </r>
  <r>
    <x v="5"/>
    <n v="79.725333333333325"/>
    <n v="8.6975569000000004"/>
    <s v=""/>
  </r>
  <r>
    <x v="5"/>
    <n v="78.941000000000003"/>
    <n v="73.282848266666662"/>
    <s v=""/>
  </r>
  <r>
    <x v="5"/>
    <n v="80.438333333333333"/>
    <n v="73.640572066666664"/>
    <s v=""/>
  </r>
  <r>
    <x v="5"/>
    <s v=""/>
    <s v=""/>
    <s v=""/>
  </r>
  <r>
    <x v="5"/>
    <s v=""/>
    <s v=""/>
    <s v=""/>
  </r>
  <r>
    <x v="5"/>
    <n v="79.981000000000009"/>
    <n v="104.467975"/>
    <s v=""/>
  </r>
  <r>
    <x v="5"/>
    <n v="78.39266666666667"/>
    <n v="70.803985866666665"/>
    <n v="26.850881827079931"/>
  </r>
  <r>
    <x v="5"/>
    <n v="78.257999999999996"/>
    <n v="70.915942000000001"/>
    <n v="26.838058351189396"/>
  </r>
  <r>
    <x v="5"/>
    <n v="78.026166666666668"/>
    <n v="69.89366596666666"/>
    <n v="26.818924854253961"/>
  </r>
  <r>
    <x v="5"/>
    <n v="78.269000000000005"/>
    <n v="69.919837000000001"/>
    <n v="26.216049423778266"/>
  </r>
  <r>
    <x v="5"/>
    <s v=""/>
    <s v=""/>
    <s v=""/>
  </r>
  <r>
    <x v="5"/>
    <s v=""/>
    <s v=""/>
    <s v=""/>
  </r>
  <r>
    <x v="5"/>
    <n v="75.536500000000004"/>
    <n v="69.451419999999999"/>
    <n v="25.924379818123512"/>
  </r>
  <r>
    <x v="5"/>
    <n v="76.046000000000006"/>
    <n v="69.999450400000001"/>
    <n v="25.098590347893488"/>
  </r>
  <r>
    <x v="5"/>
    <n v="77.429999999999993"/>
    <n v="71.185889066666675"/>
    <n v="25.713871308936405"/>
  </r>
  <r>
    <x v="5"/>
    <n v="78.558333333333337"/>
    <n v="72.071856999999994"/>
    <n v="25.14807861310879"/>
  </r>
  <r>
    <x v="5"/>
    <n v="77.919666666666657"/>
    <n v="70.045149899999998"/>
    <n v="25.795490814006371"/>
  </r>
  <r>
    <x v="5"/>
    <s v=""/>
    <s v=""/>
    <s v=""/>
  </r>
  <r>
    <x v="5"/>
    <s v=""/>
    <s v=""/>
    <s v=""/>
  </r>
  <r>
    <x v="5"/>
    <n v="76.408500000000004"/>
    <n v="68.540316766666663"/>
    <n v="25.952837587523874"/>
  </r>
  <r>
    <x v="5"/>
    <n v="77.090666666666678"/>
    <n v="69.129855000000006"/>
    <n v="26.024394076450385"/>
  </r>
  <r>
    <x v="5"/>
    <n v="77.052499999999995"/>
    <n v="69.686466500000009"/>
    <n v="26.115579590929705"/>
  </r>
  <r>
    <x v="5"/>
    <n v="76.120666666666665"/>
    <n v="68.599726466666667"/>
    <n v="25.640109296867863"/>
  </r>
  <r>
    <x v="5"/>
    <n v="75.970999999999989"/>
    <n v="68.937652200000002"/>
    <n v="26.006465862132018"/>
  </r>
  <r>
    <x v="5"/>
    <s v=""/>
    <s v=""/>
    <s v=""/>
  </r>
  <r>
    <x v="5"/>
    <s v=""/>
    <s v=""/>
    <s v=""/>
  </r>
  <r>
    <x v="5"/>
    <s v=""/>
    <n v="99.308933999999994"/>
    <n v="26.136142002647674"/>
  </r>
  <r>
    <x v="5"/>
    <n v="75.898499999999999"/>
    <n v="68.653687000000005"/>
    <n v="26.327010619864886"/>
  </r>
  <r>
    <x v="5"/>
    <n v="75.093999999999994"/>
    <n v="67.464348166666653"/>
    <n v="26.231768756514583"/>
  </r>
  <r>
    <x v="5"/>
    <n v="75.458500000000001"/>
    <n v="67.726294399999986"/>
    <n v="25.878773849940742"/>
  </r>
  <r>
    <x v="5"/>
    <n v="74.257499999999993"/>
    <n v="66.874616933333343"/>
    <n v="25.973555883247329"/>
  </r>
  <r>
    <x v="5"/>
    <s v=""/>
    <s v=""/>
    <s v=""/>
  </r>
  <r>
    <x v="5"/>
    <s v=""/>
    <s v=""/>
    <s v=""/>
  </r>
  <r>
    <x v="5"/>
    <n v="71.700666666666677"/>
    <n v="67.351119166666663"/>
    <n v="25.19724740740741"/>
  </r>
  <r>
    <x v="5"/>
    <n v="73.598166666666671"/>
    <n v="68.173994199999996"/>
    <n v="24.617482337614341"/>
  </r>
  <r>
    <x v="5"/>
    <n v="74.565666666666672"/>
    <n v="68.264074433333334"/>
    <n v="25.311364245291728"/>
  </r>
  <r>
    <x v="5"/>
    <n v="75.504333333333335"/>
    <n v="68.122835666666674"/>
    <n v="25.617296574399255"/>
  </r>
  <r>
    <x v="5"/>
    <n v="77.451999999999998"/>
    <n v="69.3087941"/>
    <n v="25.809424682297447"/>
  </r>
  <r>
    <x v="5"/>
    <s v=""/>
    <s v=""/>
    <s v=""/>
  </r>
  <r>
    <x v="5"/>
    <s v=""/>
    <s v=""/>
    <s v=""/>
  </r>
  <r>
    <x v="5"/>
    <n v="78.294333333333341"/>
    <n v="8.3544375999999989"/>
    <n v="26.275101206817141"/>
  </r>
  <r>
    <x v="5"/>
    <n v="78.284833333333339"/>
    <n v="69.306434433333337"/>
    <n v="26.329751382537339"/>
  </r>
  <r>
    <x v="5"/>
    <n v="77.997500000000002"/>
    <n v="69.005301366666671"/>
    <n v="25.7064734640553"/>
  </r>
  <r>
    <x v="5"/>
    <n v="78.469333333333324"/>
    <n v="69.349332033333326"/>
    <n v="25.57443361825726"/>
  </r>
  <r>
    <x v="5"/>
    <n v="78.316666666666663"/>
    <n v="68.470125866666663"/>
    <n v="25.695239956701986"/>
  </r>
  <r>
    <x v="5"/>
    <s v=""/>
    <s v=""/>
    <s v=""/>
  </r>
  <r>
    <x v="5"/>
    <s v=""/>
    <s v=""/>
    <s v=""/>
  </r>
  <r>
    <x v="5"/>
    <n v="78.672333333333327"/>
    <n v="68.85412860000001"/>
    <n v="25.928678914525193"/>
  </r>
  <r>
    <x v="5"/>
    <n v="80.011499999999998"/>
    <n v="70.618476599999994"/>
    <n v="25.615244362437767"/>
  </r>
  <r>
    <x v="5"/>
    <n v="80.127666666666656"/>
    <n v="70.499232733333329"/>
    <n v="26.205640860095979"/>
  </r>
  <r>
    <x v="5"/>
    <n v="80.825000000000003"/>
    <n v="71.756063999999995"/>
    <n v="26.929866560782486"/>
  </r>
  <r>
    <x v="5"/>
    <n v="80.977833333333322"/>
    <n v="71.908690533333342"/>
    <n v="26.441498044469256"/>
  </r>
  <r>
    <x v="5"/>
    <s v=""/>
    <s v=""/>
    <s v=""/>
  </r>
  <r>
    <x v="5"/>
    <s v=""/>
    <s v=""/>
    <s v=""/>
  </r>
  <r>
    <x v="5"/>
    <n v="81.086666666666673"/>
    <n v="72.009749533333334"/>
    <n v="26.558890117384017"/>
  </r>
  <r>
    <x v="5"/>
    <n v="78.900499999999994"/>
    <n v="71.528656133333342"/>
    <n v="26.385545639220442"/>
  </r>
  <r>
    <x v="5"/>
    <n v="79.298666666666662"/>
    <n v="72.212823866666668"/>
    <n v="26.119451026748393"/>
  </r>
  <r>
    <x v="5"/>
    <n v="79.305500000000009"/>
    <n v="72.042954800000004"/>
    <n v="26.809581109151665"/>
  </r>
  <r>
    <x v="5"/>
    <n v="79.193333333333328"/>
    <n v="73.148786833333347"/>
    <n v="26.71715447534298"/>
  </r>
  <r>
    <x v="5"/>
    <s v=""/>
    <s v=""/>
    <s v=""/>
  </r>
  <r>
    <x v="5"/>
    <s v=""/>
    <s v=""/>
    <s v=""/>
  </r>
  <r>
    <x v="5"/>
    <n v="80.355833333333337"/>
    <n v="73.322075666666663"/>
    <n v="26.985520297289824"/>
  </r>
  <r>
    <x v="5"/>
    <n v="80.964166666666671"/>
    <n v="73.982751499999992"/>
    <n v="27.196300803670745"/>
  </r>
  <r>
    <x v="5"/>
    <n v="81.570666666666668"/>
    <n v="74.633310499999993"/>
    <n v="27.152132428359458"/>
  </r>
  <r>
    <x v="5"/>
    <s v=""/>
    <n v="74.590396600000005"/>
    <n v="27.611798596808605"/>
  </r>
  <r>
    <x v="5"/>
    <n v="81.583583333333337"/>
    <n v="73.809600166666655"/>
    <n v="27.323340925840629"/>
  </r>
  <r>
    <x v="5"/>
    <s v=""/>
    <s v=""/>
    <s v=""/>
  </r>
  <r>
    <x v="5"/>
    <s v=""/>
    <s v=""/>
    <s v=""/>
  </r>
  <r>
    <x v="5"/>
    <n v="80.934833333333344"/>
    <n v="73.780154833333327"/>
    <n v="27.025433199760766"/>
  </r>
  <r>
    <x v="5"/>
    <n v="80.994833333333347"/>
    <n v="73.467423300000007"/>
    <n v="27.04611089513832"/>
  </r>
  <r>
    <x v="5"/>
    <n v="81.900999999999996"/>
    <n v="73.168320699999995"/>
    <n v="26.979864419795227"/>
  </r>
  <r>
    <x v="5"/>
    <n v="82.013833333333324"/>
    <n v="72.983356166666667"/>
    <n v="27.474582241379316"/>
  </r>
  <r>
    <x v="5"/>
    <n v="82.330666666666673"/>
    <n v="72.997402600000001"/>
    <n v="27.691280030112111"/>
  </r>
  <r>
    <x v="5"/>
    <s v=""/>
    <s v=""/>
    <s v=""/>
  </r>
  <r>
    <x v="5"/>
    <s v=""/>
    <s v=""/>
    <s v=""/>
  </r>
  <r>
    <x v="5"/>
    <n v="82.576000000000008"/>
    <n v="73.369092800000004"/>
    <s v=""/>
  </r>
  <r>
    <x v="5"/>
    <n v="81.959333333333333"/>
    <n v="73.080933000000002"/>
    <n v="27.410573511591394"/>
  </r>
  <r>
    <x v="5"/>
    <n v="81.481499999999997"/>
    <n v="72.505031899999992"/>
    <n v="27.163903657600152"/>
  </r>
  <r>
    <x v="5"/>
    <n v="81.73233333333333"/>
    <n v="69.896912866666682"/>
    <n v="26.736381331725866"/>
  </r>
  <r>
    <x v="5"/>
    <n v="81.28166666666668"/>
    <n v="69.600663699999998"/>
    <n v="27.262206500510533"/>
  </r>
  <r>
    <x v="5"/>
    <s v=""/>
    <s v=""/>
    <s v=""/>
  </r>
  <r>
    <x v="5"/>
    <s v=""/>
    <s v=""/>
    <s v=""/>
  </r>
  <r>
    <x v="5"/>
    <n v="82.398499999999999"/>
    <n v="69.320509533333336"/>
    <n v="27.320076588802376"/>
  </r>
  <r>
    <x v="5"/>
    <n v="82.967500000000001"/>
    <n v="70.356835033333326"/>
    <n v="27.690904596468521"/>
  </r>
  <r>
    <x v="5"/>
    <n v="83.291333333333327"/>
    <n v="71.012985"/>
    <n v="27.895469358642377"/>
  </r>
  <r>
    <x v="5"/>
    <n v="82.914000000000001"/>
    <n v="69.955580799999993"/>
    <n v="28.039763216355446"/>
  </r>
  <r>
    <x v="5"/>
    <n v="85.178666666666672"/>
    <n v="70.493097733333329"/>
    <n v="28.179837809769111"/>
  </r>
  <r>
    <x v="5"/>
    <s v=""/>
    <s v=""/>
    <s v=""/>
  </r>
  <r>
    <x v="5"/>
    <s v=""/>
    <s v=""/>
    <s v=""/>
  </r>
  <r>
    <x v="5"/>
    <n v="85.180666666666653"/>
    <n v="70.189005066666667"/>
    <n v="28.629282649517684"/>
  </r>
  <r>
    <x v="5"/>
    <n v="84.648333333333326"/>
    <n v="68.749281600000003"/>
    <n v="28.292754300773339"/>
  </r>
  <r>
    <x v="5"/>
    <n v="83.48"/>
    <n v="68.903791266666659"/>
    <n v="28.132794958099275"/>
  </r>
  <r>
    <x v="5"/>
    <n v="83.58550000000001"/>
    <n v="69.351375333333337"/>
    <n v="28.72062907850934"/>
  </r>
  <r>
    <x v="5"/>
    <n v="82.573666666666668"/>
    <n v="67.080748200000002"/>
    <n v="28.367149132351564"/>
  </r>
  <r>
    <x v="5"/>
    <s v=""/>
    <s v=""/>
    <s v=""/>
  </r>
  <r>
    <x v="5"/>
    <s v=""/>
    <s v=""/>
    <s v=""/>
  </r>
  <r>
    <x v="5"/>
    <n v="79.427500000000009"/>
    <n v="65.889208666666661"/>
    <n v="27.778681334749763"/>
  </r>
  <r>
    <x v="5"/>
    <n v="80.831333333333319"/>
    <n v="64.602311"/>
    <n v="27.118962152790832"/>
  </r>
  <r>
    <x v="5"/>
    <n v="81.278499999999994"/>
    <n v="65.529228000000003"/>
    <n v="27.385548973256476"/>
  </r>
  <r>
    <x v="5"/>
    <n v="83.352333333333334"/>
    <n v="66.505842799999996"/>
    <n v="26.970906868292222"/>
  </r>
  <r>
    <x v="5"/>
    <n v="82.467500000000015"/>
    <n v="64.951935000000006"/>
    <n v="27.157433210631041"/>
  </r>
  <r>
    <x v="5"/>
    <s v=""/>
    <s v=""/>
    <s v=""/>
  </r>
  <r>
    <x v="5"/>
    <s v=""/>
    <s v=""/>
    <s v=""/>
  </r>
  <r>
    <x v="5"/>
    <n v="81.545000000000002"/>
    <n v="64.936887333333331"/>
    <s v=""/>
  </r>
  <r>
    <x v="5"/>
    <n v="83.559666666666672"/>
    <n v="65.323855533333344"/>
    <n v="26.314531647274094"/>
  </r>
  <r>
    <x v="5"/>
    <n v="80.959999999999994"/>
    <n v="63.742561333333335"/>
    <n v="27.113081956788953"/>
  </r>
  <r>
    <x v="5"/>
    <n v="80.86033333333333"/>
    <n v="63.274475200000005"/>
    <n v="26.89338899538215"/>
  </r>
  <r>
    <x v="5"/>
    <n v="82.238500000000002"/>
    <n v="64.1191204"/>
    <n v="26.66643161083929"/>
  </r>
  <r>
    <x v="5"/>
    <s v=""/>
    <s v=""/>
    <s v=""/>
  </r>
  <r>
    <x v="5"/>
    <s v=""/>
    <s v=""/>
    <s v=""/>
  </r>
  <r>
    <x v="5"/>
    <n v="83.673166666666674"/>
    <n v="64.694500966666666"/>
    <n v="26.927195978975028"/>
  </r>
  <r>
    <x v="5"/>
    <n v="83.008833333333328"/>
    <n v="64.058069966666665"/>
    <n v="26.94144084132807"/>
  </r>
  <r>
    <x v="5"/>
    <n v="83.843000000000004"/>
    <n v="65.505463399999996"/>
    <n v="26.642504985908879"/>
  </r>
  <r>
    <x v="5"/>
    <n v="83.490333333333339"/>
    <n v="64.517512599999989"/>
    <n v="26.447552248684701"/>
  </r>
  <r>
    <x v="5"/>
    <n v="80.576333333333324"/>
    <n v="63.692189066666664"/>
    <n v="26.907383374916993"/>
  </r>
  <r>
    <x v="5"/>
    <s v=""/>
    <s v=""/>
    <s v=""/>
  </r>
  <r>
    <x v="5"/>
    <s v=""/>
    <s v=""/>
    <s v=""/>
  </r>
  <r>
    <x v="5"/>
    <n v="81.877166666666668"/>
    <n v="92.374095000000011"/>
    <n v="25.929656946381456"/>
  </r>
  <r>
    <x v="5"/>
    <n v="81.773666666666671"/>
    <n v="64.535406100000003"/>
    <n v="26.430112699328475"/>
  </r>
  <r>
    <x v="5"/>
    <n v="81.876666666666665"/>
    <n v="63.986786333333335"/>
    <n v="26.408365355322765"/>
  </r>
  <r>
    <x v="5"/>
    <n v="83.361499999999992"/>
    <n v="64.504477333333327"/>
    <n v="26.299575169372247"/>
  </r>
  <r>
    <x v="5"/>
    <n v="83.1905"/>
    <n v="64.44756013333334"/>
    <n v="26.790015341293717"/>
  </r>
  <r>
    <x v="5"/>
    <s v=""/>
    <s v=""/>
    <s v=""/>
  </r>
  <r>
    <x v="5"/>
    <s v=""/>
    <s v=""/>
    <s v=""/>
  </r>
  <r>
    <x v="5"/>
    <s v=""/>
    <n v="64.174831100000006"/>
    <n v="26.695401343508571"/>
  </r>
  <r>
    <x v="5"/>
    <n v="81.980833333333322"/>
    <n v="64.080973466666663"/>
    <n v="26.783213140347563"/>
  </r>
  <r>
    <x v="5"/>
    <n v="83.013666666666666"/>
    <n v="65.052886266666675"/>
    <n v="26.870521425211667"/>
  </r>
  <r>
    <x v="5"/>
    <n v="84.659833333333339"/>
    <n v="66.42246693333334"/>
    <n v="26.906995162240509"/>
  </r>
  <r>
    <x v="5"/>
    <n v="84.24366666666667"/>
    <n v="66.325119666666666"/>
    <n v="26.748255367337386"/>
  </r>
  <r>
    <x v="5"/>
    <s v=""/>
    <s v=""/>
    <s v=""/>
  </r>
  <r>
    <x v="5"/>
    <s v=""/>
    <s v=""/>
    <s v=""/>
  </r>
  <r>
    <x v="5"/>
    <n v="83.775333333333336"/>
    <n v="66.432585333333336"/>
    <n v="26.799502751985056"/>
  </r>
  <r>
    <x v="5"/>
    <n v="83.513333333333335"/>
    <n v="66.014598866666674"/>
    <n v="26.820494003815369"/>
  </r>
  <r>
    <x v="5"/>
    <n v="84.339166666666671"/>
    <n v="66.023657999999998"/>
    <n v="26.650652049271592"/>
  </r>
  <r>
    <x v="5"/>
    <n v="85.013250000000014"/>
    <n v="66.764669266666672"/>
    <n v="26.7415797255392"/>
  </r>
  <r>
    <x v="5"/>
    <n v="84.669666666666657"/>
    <n v="66.470426966666665"/>
    <n v="27.106844362282651"/>
  </r>
  <r>
    <x v="5"/>
    <s v=""/>
    <s v=""/>
    <s v=""/>
  </r>
  <r>
    <x v="5"/>
    <s v=""/>
    <s v=""/>
    <s v=""/>
  </r>
  <r>
    <x v="5"/>
    <n v="84.295500000000004"/>
    <n v="65.492065866666664"/>
    <s v=""/>
  </r>
  <r>
    <x v="5"/>
    <n v="84.686333333333337"/>
    <n v="66.310121999999993"/>
    <n v="26.868805113804591"/>
  </r>
  <r>
    <x v="5"/>
    <n v="85.28166666666668"/>
    <n v="66.350804466666673"/>
    <n v="26.676209424516962"/>
  </r>
  <r>
    <x v="5"/>
    <n v="86.082499999999996"/>
    <n v="66.658953666666662"/>
    <n v="26.748021663115971"/>
  </r>
  <r>
    <x v="5"/>
    <n v="85.121499999999997"/>
    <n v="66.773091000000008"/>
    <n v="26.906129193084908"/>
  </r>
  <r>
    <x v="5"/>
    <s v=""/>
    <s v=""/>
    <s v=""/>
  </r>
  <r>
    <x v="5"/>
    <s v=""/>
    <s v=""/>
    <s v=""/>
  </r>
  <r>
    <x v="5"/>
    <n v="85.18483333333333"/>
    <n v="65.575938933333333"/>
    <s v=""/>
  </r>
  <r>
    <x v="5"/>
    <n v="84.238833333333332"/>
    <n v="65.713599466666665"/>
    <n v="26.824878923335511"/>
  </r>
  <r>
    <x v="5"/>
    <n v="85.638166666666663"/>
    <n v="64.575584333333339"/>
    <n v="25.977855406307977"/>
  </r>
  <r>
    <x v="5"/>
    <n v="85.542333333333332"/>
    <n v="64.675028400000002"/>
    <n v="26.0195361654763"/>
  </r>
  <r>
    <x v="5"/>
    <n v="84.577500000000001"/>
    <n v="65.194431100000003"/>
    <n v="25.676036195531246"/>
  </r>
  <r>
    <x v="5"/>
    <s v=""/>
    <s v=""/>
    <s v=""/>
  </r>
  <r>
    <x v="5"/>
    <s v=""/>
    <s v=""/>
    <s v=""/>
  </r>
  <r>
    <x v="5"/>
    <n v="85.359833333333327"/>
    <n v="65.240124999999992"/>
    <n v="25.187065473416549"/>
  </r>
  <r>
    <x v="5"/>
    <n v="84.505833333333328"/>
    <n v="64.979413399999999"/>
    <n v="25.692953825796266"/>
  </r>
  <r>
    <x v="5"/>
    <n v="82.762"/>
    <n v="63.291008999999995"/>
    <n v="25.51695331901783"/>
  </r>
  <r>
    <x v="5"/>
    <n v="83.652166666666673"/>
    <n v="7.4621563000000002"/>
    <n v="25.119743959932595"/>
  </r>
  <r>
    <x v="5"/>
    <n v="85.140166666666673"/>
    <n v="63.702085699999998"/>
    <n v="25.267953614204174"/>
  </r>
  <r>
    <x v="5"/>
    <s v=""/>
    <s v=""/>
    <s v=""/>
  </r>
  <r>
    <x v="5"/>
    <s v=""/>
    <s v=""/>
    <s v=""/>
  </r>
  <r>
    <x v="5"/>
    <n v="84.765833333333333"/>
    <n v="63.604908933333341"/>
    <n v="25.154529001680203"/>
  </r>
  <r>
    <x v="5"/>
    <n v="83.758833333333328"/>
    <n v="62.871094666666664"/>
    <n v="25.358061107792814"/>
  </r>
  <r>
    <x v="5"/>
    <n v="85.039166666666674"/>
    <n v="63.999552933333327"/>
    <n v="25.213152629670944"/>
  </r>
  <r>
    <x v="5"/>
    <n v="85.698666666666668"/>
    <n v="64.228565666666668"/>
    <n v="25.051147206672844"/>
  </r>
  <r>
    <x v="5"/>
    <n v="86.506000000000014"/>
    <n v="69.040093933333338"/>
    <n v="24.873630401291507"/>
  </r>
  <r>
    <x v="5"/>
    <s v=""/>
    <s v=""/>
    <s v=""/>
  </r>
  <r>
    <x v="5"/>
    <s v=""/>
    <s v=""/>
    <s v=""/>
  </r>
  <r>
    <x v="5"/>
    <n v="86.468666666666664"/>
    <n v="68.603256999999999"/>
    <s v=""/>
  </r>
  <r>
    <x v="5"/>
    <n v="87.50566666666667"/>
    <n v="69.489571133333342"/>
    <n v="25.155836233235348"/>
  </r>
  <r>
    <x v="5"/>
    <n v="87.05083333333333"/>
    <n v="70.463328733333341"/>
    <n v="25.244447479525167"/>
  </r>
  <r>
    <x v="5"/>
    <n v="87.05"/>
    <n v="70.803299866666663"/>
    <n v="25.15531158772577"/>
  </r>
  <r>
    <x v="5"/>
    <n v="86.24433333333333"/>
    <n v="70.74224066666666"/>
    <n v="25.050224992160118"/>
  </r>
  <r>
    <x v="5"/>
    <s v=""/>
    <s v=""/>
    <s v=""/>
  </r>
  <r>
    <x v="5"/>
    <s v=""/>
    <s v=""/>
    <s v=""/>
  </r>
  <r>
    <x v="5"/>
    <n v="86.923833333333334"/>
    <n v="71.973534400000005"/>
    <n v="25.016761567507828"/>
  </r>
  <r>
    <x v="5"/>
    <n v="86.14"/>
    <n v="72.440685666666667"/>
    <s v=""/>
  </r>
  <r>
    <x v="5"/>
    <n v="86.972166666666681"/>
    <n v="71.986304833333335"/>
    <n v="24.604955761799616"/>
  </r>
  <r>
    <x v="5"/>
    <n v="87.930166666666665"/>
    <n v="72.215281466666667"/>
    <n v="24.315226643949163"/>
  </r>
  <r>
    <x v="5"/>
    <n v="88.530000000000015"/>
    <n v="72.27494773333332"/>
    <n v="23.884768287054058"/>
  </r>
  <r>
    <x v="5"/>
    <s v=""/>
    <s v=""/>
    <s v=""/>
  </r>
  <r>
    <x v="5"/>
    <s v=""/>
    <s v=""/>
    <s v=""/>
  </r>
  <r>
    <x v="5"/>
    <n v="90.3005"/>
    <n v="72.709726533333338"/>
    <n v="23.888635712318703"/>
  </r>
  <r>
    <x v="5"/>
    <n v="88.895166666666668"/>
    <n v="72.400400000000005"/>
    <n v="24.368909031399198"/>
  </r>
  <r>
    <x v="5"/>
    <n v="89.486666666666679"/>
    <n v="72.444156333333339"/>
    <n v="24.370770850936815"/>
  </r>
  <r>
    <x v="5"/>
    <n v="89.5"/>
    <n v="72.180305666666655"/>
    <n v="25.060554095665864"/>
  </r>
  <r>
    <x v="5"/>
    <n v="90.429166666666674"/>
    <n v="72.882025866666666"/>
    <n v="25.669307142263278"/>
  </r>
  <r>
    <x v="5"/>
    <s v=""/>
    <s v=""/>
    <s v=""/>
  </r>
  <r>
    <x v="5"/>
    <s v=""/>
    <s v=""/>
    <s v=""/>
  </r>
  <r>
    <x v="5"/>
    <n v="91.135166666666677"/>
    <n v="74.021173999999988"/>
    <s v=""/>
  </r>
  <r>
    <x v="5"/>
    <n v="91.104833333333332"/>
    <n v="73.828352966666671"/>
    <n v="26.054535627691749"/>
  </r>
  <r>
    <x v="5"/>
    <n v="90.973500000000001"/>
    <n v="74.710087933333341"/>
    <n v="26.03171684113866"/>
  </r>
  <r>
    <x v="5"/>
    <n v="91.488166666666686"/>
    <n v="75.124189000000001"/>
    <n v="25.630376771718282"/>
  </r>
  <r>
    <x v="5"/>
    <n v="92.148333333333326"/>
    <n v="75.377867733333332"/>
    <n v="26.041053923894129"/>
  </r>
  <r>
    <x v="5"/>
    <s v=""/>
    <s v=""/>
    <s v=""/>
  </r>
  <r>
    <x v="5"/>
    <s v=""/>
    <s v=""/>
    <s v=""/>
  </r>
  <r>
    <x v="5"/>
    <n v="92.191333333333333"/>
    <n v="75.581308600000014"/>
    <n v="26.042511324068975"/>
  </r>
  <r>
    <x v="5"/>
    <n v="92.473500000000001"/>
    <n v="75.272845200000006"/>
    <n v="26.086354825831879"/>
  </r>
  <r>
    <x v="5"/>
    <n v="92.745499999999993"/>
    <n v="74.237049999999996"/>
    <n v="26.086875941203495"/>
  </r>
  <r>
    <x v="5"/>
    <n v="93.05916666666667"/>
    <n v="74.054279899999997"/>
    <n v="26.087437547074028"/>
  </r>
  <r>
    <x v="5"/>
    <n v="94.362333333333325"/>
    <n v="75.111834433333328"/>
    <n v="25.823269030152602"/>
  </r>
  <r>
    <x v="5"/>
    <s v=""/>
    <s v=""/>
    <s v=""/>
  </r>
  <r>
    <x v="5"/>
    <s v=""/>
    <s v=""/>
    <s v=""/>
  </r>
  <r>
    <x v="5"/>
    <n v="94.368999999999986"/>
    <n v="74.606997666666672"/>
    <n v="26.267911312275533"/>
  </r>
  <r>
    <x v="5"/>
    <n v="94.197333333333333"/>
    <n v="74.964588966666668"/>
    <n v="26.13906158294931"/>
  </r>
  <r>
    <x v="5"/>
    <n v="93.503499999999988"/>
    <n v="74.632208933333331"/>
    <n v="26.101181393495487"/>
  </r>
  <r>
    <x v="5"/>
    <n v="93.32983333333334"/>
    <n v="74.713985600000001"/>
    <n v="25.919529896418375"/>
  </r>
  <r>
    <x v="5"/>
    <n v="93.239500000000007"/>
    <n v="74.822387466666655"/>
    <n v="25.600364842657342"/>
  </r>
  <r>
    <x v="5"/>
    <s v=""/>
    <s v=""/>
    <s v=""/>
  </r>
  <r>
    <x v="5"/>
    <s v=""/>
    <s v=""/>
    <s v=""/>
  </r>
  <r>
    <x v="5"/>
    <n v="94.368166666666681"/>
    <n v="74.974744400000006"/>
    <n v="25.934611325715856"/>
  </r>
  <r>
    <x v="5"/>
    <n v="94.58416666666669"/>
    <n v="74.573131200000006"/>
    <n v="25.958125317198387"/>
  </r>
  <r>
    <x v="5"/>
    <n v="94.962166666666647"/>
    <n v="75.032142799999988"/>
    <n v="25.960240411221783"/>
  </r>
  <r>
    <x v="5"/>
    <s v=""/>
    <n v="74.468518399999994"/>
    <n v="25.991691001187"/>
  </r>
  <r>
    <x v="5"/>
    <n v="94.465666666666664"/>
    <n v="74.741853199999994"/>
    <n v="25.897109875685562"/>
  </r>
  <r>
    <x v="5"/>
    <s v=""/>
    <s v=""/>
    <s v=""/>
  </r>
  <r>
    <x v="5"/>
    <s v=""/>
    <s v=""/>
    <s v=""/>
  </r>
  <r>
    <x v="5"/>
    <n v="93.344333333333338"/>
    <n v="73.094052599999998"/>
    <n v="26.23465308418929"/>
  </r>
  <r>
    <x v="5"/>
    <n v="92.969833333333327"/>
    <n v="73.363795199999998"/>
    <n v="26.541842925458397"/>
  </r>
  <r>
    <x v="5"/>
    <n v="93.743999999999986"/>
    <n v="74.386334266666665"/>
    <n v="26.395328470512585"/>
  </r>
  <r>
    <x v="5"/>
    <n v="94.224333333333334"/>
    <n v="74.253229466666667"/>
    <n v="26.506289159996321"/>
  </r>
  <r>
    <x v="5"/>
    <n v="95.465666666666678"/>
    <n v="74.682125900000003"/>
    <n v="26.52978081200515"/>
  </r>
  <r>
    <x v="5"/>
    <s v=""/>
    <s v=""/>
    <s v=""/>
  </r>
  <r>
    <x v="5"/>
    <s v=""/>
    <s v=""/>
    <s v=""/>
  </r>
  <r>
    <x v="5"/>
    <n v="95.07983333333334"/>
    <n v="74.370774400000002"/>
    <n v="26.973305828655569"/>
  </r>
  <r>
    <x v="5"/>
    <n v="95.131500000000003"/>
    <n v="74.499318900000006"/>
    <n v="27.230142709674446"/>
  </r>
  <r>
    <x v="5"/>
    <n v="95.535000000000011"/>
    <n v="74.789774799999989"/>
    <n v="27.078533518722978"/>
  </r>
  <r>
    <x v="5"/>
    <n v="96.17649999999999"/>
    <n v="75.448856166666658"/>
    <n v="26.858481686190174"/>
  </r>
  <r>
    <x v="5"/>
    <n v="96.887"/>
    <n v="76.669389733333333"/>
    <n v="27.129053334705461"/>
  </r>
  <r>
    <x v="5"/>
    <s v=""/>
    <s v=""/>
    <s v=""/>
  </r>
  <r>
    <x v="5"/>
    <s v=""/>
    <s v=""/>
    <s v=""/>
  </r>
  <r>
    <x v="5"/>
    <n v="97.84333333333332"/>
    <n v="77.114031999999995"/>
    <n v="27.328908539500091"/>
  </r>
  <r>
    <x v="5"/>
    <n v="97.512333333333345"/>
    <n v="75.290640533333331"/>
    <n v="27.548148883153665"/>
  </r>
  <r>
    <x v="5"/>
    <n v="97.300166666666669"/>
    <n v="74.783319099999986"/>
    <n v="27.430594334914698"/>
  </r>
  <r>
    <x v="5"/>
    <n v="97.845666666666673"/>
    <n v="74.423383333333334"/>
    <n v="27.614000540701404"/>
  </r>
  <r>
    <x v="5"/>
    <n v="98.277000000000001"/>
    <n v="74.586775066666675"/>
    <n v="27.255921430788902"/>
  </r>
  <r>
    <x v="5"/>
    <s v=""/>
    <s v=""/>
    <s v=""/>
  </r>
  <r>
    <x v="5"/>
    <s v=""/>
    <s v=""/>
    <s v=""/>
  </r>
  <r>
    <x v="5"/>
    <n v="98.647166666666678"/>
    <n v="74.415198666666655"/>
    <n v="27.315714226163273"/>
  </r>
  <r>
    <x v="5"/>
    <n v="98.556333333333328"/>
    <n v="7.7724197999999989"/>
    <n v="27.344242967736037"/>
  </r>
  <r>
    <x v="5"/>
    <s v=""/>
    <s v=""/>
    <n v="27.286939265001834"/>
  </r>
  <r>
    <x v="5"/>
    <n v="99.756999999999991"/>
    <s v=""/>
    <n v="27.405227482897018"/>
  </r>
  <r>
    <x v="5"/>
    <n v="99.714000000000013"/>
    <n v="75.271446466666674"/>
    <n v="27.673382649799045"/>
  </r>
  <r>
    <x v="5"/>
    <s v=""/>
    <s v=""/>
    <s v=""/>
  </r>
  <r>
    <x v="5"/>
    <s v=""/>
    <s v=""/>
    <s v=""/>
  </r>
  <r>
    <x v="5"/>
    <n v="99.151833333333343"/>
    <n v="74.903621900000005"/>
    <n v="27.797733298282669"/>
  </r>
  <r>
    <x v="5"/>
    <n v="99.36066666666666"/>
    <n v="7.8503696999999999"/>
    <s v=""/>
  </r>
  <r>
    <x v="6"/>
    <s v=""/>
    <s v=""/>
    <s v=""/>
  </r>
  <r>
    <x v="6"/>
    <n v="101.3805"/>
    <n v="75.664792833333323"/>
    <s v=""/>
  </r>
  <r>
    <x v="6"/>
    <n v="100.35116666666666"/>
    <n v="74.756841066666667"/>
    <s v=""/>
  </r>
  <r>
    <x v="6"/>
    <s v=""/>
    <s v=""/>
    <s v=""/>
  </r>
  <r>
    <x v="6"/>
    <s v=""/>
    <s v=""/>
    <s v=""/>
  </r>
  <r>
    <x v="6"/>
    <n v="101.29016666666666"/>
    <n v="74.442708999999994"/>
    <n v="27.16060237194278"/>
  </r>
  <r>
    <x v="6"/>
    <n v="100.64433333333334"/>
    <n v="74.729883733333338"/>
    <n v="27.506293383233533"/>
  </r>
  <r>
    <x v="6"/>
    <n v="102.04649999999999"/>
    <n v="74.891550166666661"/>
    <n v="27.111792768102653"/>
  </r>
  <r>
    <x v="6"/>
    <n v="103.49566666666665"/>
    <n v="75.675711366666675"/>
    <n v="27.754668846680669"/>
  </r>
  <r>
    <x v="6"/>
    <n v="103.45683333333334"/>
    <n v="76.072890399999991"/>
    <n v="27.973818510686879"/>
  </r>
  <r>
    <x v="6"/>
    <s v=""/>
    <s v=""/>
    <s v=""/>
  </r>
  <r>
    <x v="6"/>
    <s v=""/>
    <s v=""/>
    <s v=""/>
  </r>
  <r>
    <x v="6"/>
    <n v="104.84049999999998"/>
    <n v="75.85663533333333"/>
    <s v=""/>
  </r>
  <r>
    <x v="6"/>
    <n v="103.94316666666667"/>
    <n v="75.619192933333338"/>
    <n v="28.269097171662128"/>
  </r>
  <r>
    <x v="6"/>
    <n v="104.325"/>
    <n v="75.159955133333327"/>
    <n v="28.036110091910089"/>
  </r>
  <r>
    <x v="6"/>
    <n v="105.82933333333334"/>
    <n v="74.436720533333343"/>
    <n v="27.733170345891963"/>
  </r>
  <r>
    <x v="6"/>
    <n v="106.91950000000001"/>
    <n v="75.417045999999999"/>
    <n v="27.761362333393862"/>
  </r>
  <r>
    <x v="6"/>
    <s v=""/>
    <s v=""/>
    <s v=""/>
  </r>
  <r>
    <x v="6"/>
    <s v=""/>
    <s v=""/>
    <s v=""/>
  </r>
  <r>
    <x v="6"/>
    <s v=""/>
    <n v="75.46284"/>
    <n v="27.784821204846615"/>
  </r>
  <r>
    <x v="6"/>
    <n v="106.58499999999999"/>
    <n v="75.609583200000003"/>
    <n v="27.911574093886461"/>
  </r>
  <r>
    <x v="6"/>
    <n v="106.44450000000001"/>
    <n v="75.544834933333334"/>
    <n v="27.984941814417034"/>
  </r>
  <r>
    <x v="6"/>
    <n v="106.92066666666666"/>
    <n v="73.794010999999998"/>
    <n v="27.902581908376007"/>
  </r>
  <r>
    <x v="6"/>
    <n v="105.97533333333335"/>
    <n v="74.683003199999987"/>
    <n v="27.970195574002929"/>
  </r>
  <r>
    <x v="6"/>
    <s v=""/>
    <s v=""/>
    <s v=""/>
  </r>
  <r>
    <x v="6"/>
    <s v=""/>
    <s v=""/>
    <s v=""/>
  </r>
  <r>
    <x v="6"/>
    <n v="103.70133333333332"/>
    <n v="72.253989266666665"/>
    <n v="27.212391571874139"/>
  </r>
  <r>
    <x v="6"/>
    <n v="105.80250000000001"/>
    <n v="70.957842100000008"/>
    <n v="27.217863383579221"/>
  </r>
  <r>
    <x v="6"/>
    <n v="107.32000000000001"/>
    <n v="70.888990200000009"/>
    <n v="27.512067244617498"/>
  </r>
  <r>
    <x v="6"/>
    <n v="108.82000000000001"/>
    <n v="70.061565666666652"/>
    <n v="27.081580084246383"/>
  </r>
  <r>
    <x v="6"/>
    <n v="106.41549999999999"/>
    <n v="69.723160266666667"/>
    <n v="26.756249255672383"/>
  </r>
  <r>
    <x v="6"/>
    <s v=""/>
    <s v=""/>
    <s v=""/>
  </r>
  <r>
    <x v="6"/>
    <s v=""/>
    <s v=""/>
    <s v=""/>
  </r>
  <r>
    <x v="6"/>
    <n v="108.55833333333334"/>
    <n v="70.377573499999997"/>
    <n v="26.436433344529313"/>
  </r>
  <r>
    <x v="6"/>
    <n v="110.70099999999998"/>
    <n v="71.5881598"/>
    <n v="26.31924122967294"/>
  </r>
  <r>
    <x v="6"/>
    <n v="110.855"/>
    <n v="72.440119333333328"/>
    <n v="26.475937519588186"/>
  </r>
  <r>
    <x v="6"/>
    <n v="112.91033333333333"/>
    <n v="72.255257999999998"/>
    <n v="27.044366902337003"/>
  </r>
  <r>
    <x v="6"/>
    <n v="112.61766666666665"/>
    <n v="71.356787433333338"/>
    <n v="27.728011475275473"/>
  </r>
  <r>
    <x v="6"/>
    <s v=""/>
    <s v=""/>
    <s v=""/>
  </r>
  <r>
    <x v="6"/>
    <s v=""/>
    <s v=""/>
    <s v=""/>
  </r>
  <r>
    <x v="6"/>
    <n v="114.84016666666666"/>
    <n v="70.66520766666666"/>
    <n v="27.855091123621115"/>
  </r>
  <r>
    <x v="6"/>
    <n v="113.28183333333332"/>
    <n v="71.642005133333328"/>
    <s v=""/>
  </r>
  <r>
    <x v="6"/>
    <n v="114.14716666666668"/>
    <n v="72.884295800000004"/>
    <n v="29.166347286895672"/>
  </r>
  <r>
    <x v="6"/>
    <n v="113.53233333333333"/>
    <n v="72.458390800000004"/>
    <n v="28.449699184658833"/>
  </r>
  <r>
    <x v="6"/>
    <n v="114.17466666666667"/>
    <n v="72.297259999999994"/>
    <n v="28.47807922999818"/>
  </r>
  <r>
    <x v="6"/>
    <s v=""/>
    <s v=""/>
    <s v=""/>
  </r>
  <r>
    <x v="6"/>
    <s v=""/>
    <s v=""/>
    <s v=""/>
  </r>
  <r>
    <x v="6"/>
    <s v=""/>
    <n v="72.57650013333334"/>
    <n v="28.444571599344972"/>
  </r>
  <r>
    <x v="6"/>
    <n v="114.31733333333334"/>
    <n v="71.725171866666656"/>
    <n v="27.652311779830711"/>
  </r>
  <r>
    <x v="6"/>
    <n v="114.8095"/>
    <n v="72.515483333333336"/>
    <n v="27.57160546917131"/>
  </r>
  <r>
    <x v="6"/>
    <n v="113.44816666666668"/>
    <n v="71.877146533333331"/>
    <n v="27.955414476879131"/>
  </r>
  <r>
    <x v="6"/>
    <n v="110.34183333333334"/>
    <n v="71.441156266666667"/>
    <n v="28.329436764732222"/>
  </r>
  <r>
    <x v="6"/>
    <s v=""/>
    <s v=""/>
    <s v=""/>
  </r>
  <r>
    <x v="6"/>
    <s v=""/>
    <s v=""/>
    <s v=""/>
  </r>
  <r>
    <x v="6"/>
    <n v="105.476"/>
    <n v="68.572375866666661"/>
    <s v=""/>
  </r>
  <r>
    <x v="6"/>
    <n v="103.13533333333332"/>
    <n v="67.751316466666665"/>
    <n v="27.91148096564573"/>
  </r>
  <r>
    <x v="6"/>
    <n v="104.28533333333333"/>
    <n v="67.857802000000007"/>
    <n v="27.577527808709036"/>
  </r>
  <r>
    <x v="6"/>
    <n v="97.435833333333335"/>
    <n v="66.462247066666677"/>
    <n v="26.880161748502445"/>
  </r>
  <r>
    <x v="6"/>
    <n v="99.104166666666671"/>
    <n v="64.747178966666667"/>
    <n v="26.179927767659024"/>
  </r>
  <r>
    <x v="6"/>
    <s v=""/>
    <s v=""/>
    <s v=""/>
  </r>
  <r>
    <x v="6"/>
    <s v=""/>
    <s v=""/>
    <s v=""/>
  </r>
  <r>
    <x v="6"/>
    <n v="105.60283333333332"/>
    <n v="65.201320300000006"/>
    <n v="26.653818356069038"/>
  </r>
  <r>
    <x v="6"/>
    <n v="101.242"/>
    <n v="65.671725933333335"/>
    <n v="26.725569445220799"/>
  </r>
  <r>
    <x v="6"/>
    <n v="105.105"/>
    <n v="65.254513466666666"/>
    <n v="26.591815669273011"/>
  </r>
  <r>
    <x v="6"/>
    <n v="101.746"/>
    <n v="65.098381200000006"/>
    <n v="27.308827796442685"/>
  </r>
  <r>
    <x v="6"/>
    <n v="99.538166666666669"/>
    <n v="64.219817133333336"/>
    <n v="26.454361494122114"/>
  </r>
  <r>
    <x v="6"/>
    <s v=""/>
    <s v=""/>
    <s v=""/>
  </r>
  <r>
    <x v="6"/>
    <s v=""/>
    <s v=""/>
    <s v=""/>
  </r>
  <r>
    <x v="6"/>
    <n v="92.650666666666666"/>
    <n v="59.35533933333334"/>
    <n v="25.353220259371639"/>
  </r>
  <r>
    <x v="6"/>
    <n v="98.671166666666679"/>
    <n v="59.015125000000005"/>
    <n v="25.269323959670466"/>
  </r>
  <r>
    <x v="6"/>
    <n v="94.34416666666668"/>
    <n v="58.989813333333331"/>
    <n v="24.475398408114557"/>
  </r>
  <r>
    <x v="6"/>
    <n v="85.564999999999998"/>
    <n v="52.199974866666672"/>
    <n v="23.317732381630137"/>
  </r>
  <r>
    <x v="6"/>
    <n v="96.345333333333329"/>
    <n v="52.923281599999996"/>
    <n v="21.854169676295744"/>
  </r>
  <r>
    <x v="6"/>
    <s v=""/>
    <s v=""/>
    <s v=""/>
  </r>
  <r>
    <x v="6"/>
    <s v=""/>
    <s v=""/>
    <s v=""/>
  </r>
  <r>
    <x v="6"/>
    <n v="83.207499999999996"/>
    <n v="50.193849666666665"/>
    <n v="21.771718498018121"/>
  </r>
  <r>
    <x v="6"/>
    <n v="88.562666666666658"/>
    <n v="50.602355283333338"/>
    <n v="22.150084376629419"/>
  </r>
  <r>
    <x v="6"/>
    <n v="85.542333333333332"/>
    <n v="48.263844333333317"/>
    <n v="21.217738742161565"/>
  </r>
  <r>
    <x v="6"/>
    <n v="86.496166666666667"/>
    <n v="46.545778666666671"/>
    <n v="19.976419565591591"/>
  </r>
  <r>
    <x v="6"/>
    <n v="82.690166666666656"/>
    <n v="49.096640333333333"/>
    <s v=""/>
  </r>
  <r>
    <x v="6"/>
    <s v=""/>
    <s v=""/>
    <s v=""/>
  </r>
  <r>
    <x v="6"/>
    <s v=""/>
    <s v=""/>
    <s v=""/>
  </r>
  <r>
    <x v="6"/>
    <n v="81.593000000000004"/>
    <n v="49.17054133333334"/>
    <n v="20.950667932212532"/>
  </r>
  <r>
    <x v="6"/>
    <n v="88.853499999999997"/>
    <n v="53.961587000000009"/>
    <n v="22.617973376693278"/>
  </r>
  <r>
    <x v="6"/>
    <n v="87.793666666666653"/>
    <n v="54.773324733333332"/>
    <n v="24.194202275998563"/>
  </r>
  <r>
    <x v="6"/>
    <n v="92.955333333333343"/>
    <n v="57.598839133333335"/>
    <n v="23.551220456621007"/>
  </r>
  <r>
    <x v="6"/>
    <n v="89.049333333333323"/>
    <n v="55.713186049999997"/>
    <n v="24.556879896296294"/>
  </r>
  <r>
    <x v="6"/>
    <s v=""/>
    <s v=""/>
    <s v=""/>
  </r>
  <r>
    <x v="6"/>
    <s v=""/>
    <s v=""/>
    <s v=""/>
  </r>
  <r>
    <x v="6"/>
    <n v="93.749333333333325"/>
    <n v="56.242555183333337"/>
    <n v="24.030952283384298"/>
  </r>
  <r>
    <x v="6"/>
    <n v="93.126666666666665"/>
    <n v="56.701179333333336"/>
    <n v="24.294953663481166"/>
  </r>
  <r>
    <x v="6"/>
    <n v="89.147499999999994"/>
    <n v="53.586402499999998"/>
    <n v="24.103998485244674"/>
  </r>
  <r>
    <x v="6"/>
    <n v="90.781333333333336"/>
    <n v="52.992658499999997"/>
    <n v="23.998230153746409"/>
  </r>
  <r>
    <x v="6"/>
    <n v="89.605833333333337"/>
    <n v="52.713278133333326"/>
    <n v="23.857334325744311"/>
  </r>
  <r>
    <x v="6"/>
    <s v=""/>
    <s v=""/>
    <s v=""/>
  </r>
  <r>
    <x v="6"/>
    <s v=""/>
    <s v=""/>
    <s v=""/>
  </r>
  <r>
    <x v="6"/>
    <n v="96.682333333333347"/>
    <n v="55.69669673333334"/>
    <n v="24.934525476976702"/>
  </r>
  <r>
    <x v="6"/>
    <n v="95.825166666666675"/>
    <n v="57.438738933333333"/>
    <n v="25.376133834068355"/>
  </r>
  <r>
    <x v="6"/>
    <n v="97.332499999999996"/>
    <n v="57.565175566666674"/>
    <n v="25.605308106590574"/>
  </r>
  <r>
    <x v="6"/>
    <n v="97.488666666666674"/>
    <n v="60.403835216666664"/>
    <n v="25.77080524404872"/>
  </r>
  <r>
    <x v="6"/>
    <s v=""/>
    <s v=""/>
    <n v="26.260354613823015"/>
  </r>
  <r>
    <x v="6"/>
    <s v=""/>
    <s v=""/>
    <s v=""/>
  </r>
  <r>
    <x v="6"/>
    <s v=""/>
    <s v=""/>
    <s v=""/>
  </r>
  <r>
    <x v="6"/>
    <n v="98.114333333333335"/>
    <s v=""/>
    <n v="25.974264240100389"/>
  </r>
  <r>
    <x v="6"/>
    <n v="102.908"/>
    <n v="61.504367383333339"/>
    <n v="27.033424517695394"/>
  </r>
  <r>
    <x v="6"/>
    <n v="101.95083333333334"/>
    <n v="58.797992966666669"/>
    <n v="27.112884864952964"/>
  </r>
  <r>
    <x v="6"/>
    <n v="103.86133333333332"/>
    <n v="59.259045799999996"/>
    <n v="27.219785508726325"/>
  </r>
  <r>
    <x v="6"/>
    <n v="104.41666666666667"/>
    <n v="61.483815099999994"/>
    <n v="28.110070591542755"/>
  </r>
  <r>
    <x v="6"/>
    <s v=""/>
    <s v=""/>
    <s v=""/>
  </r>
  <r>
    <x v="6"/>
    <s v=""/>
    <s v=""/>
    <s v=""/>
  </r>
  <r>
    <x v="6"/>
    <n v="102.45"/>
    <n v="61.561438916666667"/>
    <n v="27.914032788148969"/>
  </r>
  <r>
    <x v="6"/>
    <n v="98.506833333333319"/>
    <n v="57.602635666666664"/>
    <n v="27.347972255520503"/>
  </r>
  <r>
    <x v="6"/>
    <n v="101.82183333333334"/>
    <n v="58.359981333333337"/>
    <n v="27.041238433818751"/>
  </r>
  <r>
    <x v="6"/>
    <n v="101.24533333333333"/>
    <n v="58.784888099999996"/>
    <n v="27.24771498186384"/>
  </r>
  <r>
    <x v="6"/>
    <n v="103.04083333333334"/>
    <n v="57.513234549999993"/>
    <n v="27.1561644155965"/>
  </r>
  <r>
    <x v="6"/>
    <s v=""/>
    <s v=""/>
    <s v=""/>
  </r>
  <r>
    <x v="6"/>
    <s v=""/>
    <s v=""/>
    <s v=""/>
  </r>
  <r>
    <x v="6"/>
    <n v="102.79516666666667"/>
    <n v="59.072284200000006"/>
    <n v="27.728170681733459"/>
  </r>
  <r>
    <x v="6"/>
    <n v="100.36149999999999"/>
    <n v="60.036411799999996"/>
    <n v="27.739237392870514"/>
  </r>
  <r>
    <x v="6"/>
    <n v="105.4905"/>
    <n v="61.610084499999999"/>
    <s v=""/>
  </r>
  <r>
    <x v="6"/>
    <n v="106.66500000000001"/>
    <n v="61.140260999999988"/>
    <n v="27.479464212101377"/>
  </r>
  <r>
    <x v="6"/>
    <n v="104.23449999999998"/>
    <n v="5.0358568500000001"/>
    <n v="27.322722542610975"/>
  </r>
  <r>
    <x v="6"/>
    <s v=""/>
    <s v=""/>
    <s v=""/>
  </r>
  <r>
    <x v="6"/>
    <s v=""/>
    <s v=""/>
    <s v=""/>
  </r>
  <r>
    <x v="6"/>
    <n v="106.09166666666665"/>
    <n v="59.209664933333329"/>
    <s v=""/>
  </r>
  <r>
    <x v="6"/>
    <n v="107.53366666666666"/>
    <n v="60.181843466666663"/>
    <s v=""/>
  </r>
  <r>
    <x v="6"/>
    <n v="108.32299999999999"/>
    <n v="57.823347366666667"/>
    <s v=""/>
  </r>
  <r>
    <x v="6"/>
    <n v="109.33299999999998"/>
    <n v="58.181479233333334"/>
    <n v="27.474862846392618"/>
  </r>
  <r>
    <x v="6"/>
    <n v="110.47649999999999"/>
    <n v="86.320425999999998"/>
    <n v="27.48749770002814"/>
  </r>
  <r>
    <x v="6"/>
    <s v=""/>
    <s v=""/>
    <s v=""/>
  </r>
  <r>
    <x v="6"/>
    <s v=""/>
    <s v=""/>
    <s v=""/>
  </r>
  <r>
    <x v="6"/>
    <n v="111.89066666666668"/>
    <n v="58.616863999999993"/>
    <n v="27.229363723878514"/>
  </r>
  <r>
    <x v="6"/>
    <n v="109.70716666666668"/>
    <n v="58.729279333333331"/>
    <n v="27.575746096209372"/>
  </r>
  <r>
    <x v="6"/>
    <n v="108.02633333333334"/>
    <n v="57.465283399999997"/>
    <n v="27.528621314485978"/>
  </r>
  <r>
    <x v="6"/>
    <n v="108.58600000000001"/>
    <n v="55.882380166666671"/>
    <n v="26.93934745242537"/>
  </r>
  <r>
    <x v="6"/>
    <n v="109.58016666666667"/>
    <n v="55.790145766666662"/>
    <n v="27.109553129368997"/>
  </r>
  <r>
    <x v="6"/>
    <s v=""/>
    <s v=""/>
    <s v=""/>
  </r>
  <r>
    <x v="6"/>
    <s v=""/>
    <s v=""/>
    <s v=""/>
  </r>
  <r>
    <x v="6"/>
    <n v="110.96966666666667"/>
    <n v="58.995931666666671"/>
    <n v="27.040644749230914"/>
  </r>
  <r>
    <x v="6"/>
    <n v="110.21166666666666"/>
    <n v="59.286913499999997"/>
    <n v="26.650268410460917"/>
  </r>
  <r>
    <x v="6"/>
    <n v="111.97516666666665"/>
    <n v="60.605333250000001"/>
    <n v="26.804041946717501"/>
  </r>
  <r>
    <x v="6"/>
    <n v="110.99333333333334"/>
    <n v="58.902573999999994"/>
    <n v="26.833680777984206"/>
  </r>
  <r>
    <x v="6"/>
    <n v="111.29816666666666"/>
    <n v="58.32189966666666"/>
    <n v="27.06327583015711"/>
  </r>
  <r>
    <x v="6"/>
    <s v=""/>
    <s v=""/>
    <s v=""/>
  </r>
  <r>
    <x v="6"/>
    <s v=""/>
    <s v=""/>
    <s v=""/>
  </r>
  <r>
    <x v="6"/>
    <s v=""/>
    <n v="88.173388500000001"/>
    <n v="26.999069057567315"/>
  </r>
  <r>
    <x v="6"/>
    <n v="110.60700000000001"/>
    <n v="61.175274250000001"/>
    <n v="27.609740470856188"/>
  </r>
  <r>
    <x v="6"/>
    <n v="110.78383333333333"/>
    <n v="62.430470800000002"/>
    <n v="27.333392774271392"/>
  </r>
  <r>
    <x v="6"/>
    <n v="110.62483333333334"/>
    <n v="63.122743433333333"/>
    <n v="27.691786316669766"/>
  </r>
  <r>
    <x v="6"/>
    <n v="111.47033333333333"/>
    <n v="62.965433900000001"/>
    <n v="27.474846070865411"/>
  </r>
  <r>
    <x v="6"/>
    <s v=""/>
    <s v=""/>
    <s v=""/>
  </r>
  <r>
    <x v="6"/>
    <s v=""/>
    <s v=""/>
    <s v=""/>
  </r>
  <r>
    <x v="6"/>
    <n v="111.67866666666667"/>
    <n v="4.7416859999999996"/>
    <n v="28.207235090630228"/>
  </r>
  <r>
    <x v="6"/>
    <n v="112.62016666666666"/>
    <n v="65.408151066666662"/>
    <n v="28.308626065415403"/>
  </r>
  <r>
    <x v="6"/>
    <n v="112.86749999999999"/>
    <n v="67.992279866666664"/>
    <n v="28.305692464879261"/>
  </r>
  <r>
    <x v="6"/>
    <n v="111.40500000000002"/>
    <n v="68.771727466666675"/>
    <n v="28.631778222905389"/>
  </r>
  <r>
    <x v="6"/>
    <n v="114.02533333333334"/>
    <n v="69.774543333333341"/>
    <n v="28.717766086560363"/>
  </r>
  <r>
    <x v="6"/>
    <s v=""/>
    <s v=""/>
    <s v=""/>
  </r>
  <r>
    <x v="6"/>
    <s v=""/>
    <s v=""/>
    <s v=""/>
  </r>
  <r>
    <x v="6"/>
    <n v="114.709"/>
    <n v="69.86562450000001"/>
    <n v="29.267634013115366"/>
  </r>
  <r>
    <x v="6"/>
    <n v="116.13383333333333"/>
    <n v="69.814380600000007"/>
    <n v="29.50745328351281"/>
  </r>
  <r>
    <x v="6"/>
    <n v="119.42833333333334"/>
    <n v="69.563200266666669"/>
    <n v="29.699921839209104"/>
  </r>
  <r>
    <x v="6"/>
    <n v="113.44666666666667"/>
    <n v="66.725644166666669"/>
    <n v="29.758885740063739"/>
  </r>
  <r>
    <x v="6"/>
    <n v="114.36200000000001"/>
    <n v="65.799038800000005"/>
    <n v="29.344076701395345"/>
  </r>
  <r>
    <x v="6"/>
    <s v=""/>
    <s v=""/>
    <s v=""/>
  </r>
  <r>
    <x v="6"/>
    <s v=""/>
    <s v=""/>
    <s v=""/>
  </r>
  <r>
    <x v="6"/>
    <n v="115.24150000000002"/>
    <n v="65.6404706"/>
    <n v="28.762022710276014"/>
  </r>
  <r>
    <x v="6"/>
    <n v="117.97116666666666"/>
    <n v="67.675348466666676"/>
    <n v="29.420650251537175"/>
  </r>
  <r>
    <x v="6"/>
    <n v="118.25483333333334"/>
    <n v="68.047307033333325"/>
    <n v="30.339973815360231"/>
  </r>
  <r>
    <x v="6"/>
    <n v="118.65283333333332"/>
    <n v="67.813497533333319"/>
    <n v="31.101562829809136"/>
  </r>
  <r>
    <x v="6"/>
    <n v="117.93733333333334"/>
    <n v="68.924582733333338"/>
    <n v="31.255218328341449"/>
  </r>
  <r>
    <x v="6"/>
    <s v=""/>
    <s v=""/>
    <s v=""/>
  </r>
  <r>
    <x v="6"/>
    <s v=""/>
    <s v=""/>
    <s v=""/>
  </r>
  <r>
    <x v="6"/>
    <n v="120.94016666666668"/>
    <n v="69.668388133333337"/>
    <n v="31.210059716945821"/>
  </r>
  <r>
    <x v="6"/>
    <n v="122.24716666666667"/>
    <n v="70.945006866666674"/>
    <n v="31.120435935005165"/>
  </r>
  <r>
    <x v="6"/>
    <n v="119.83"/>
    <n v="67.849594133333326"/>
    <n v="30.866046077880746"/>
  </r>
  <r>
    <x v="6"/>
    <n v="121.20166666666667"/>
    <n v="68.159834333333336"/>
    <n v="30.313361897098609"/>
  </r>
  <r>
    <x v="6"/>
    <n v="117.62150000000001"/>
    <n v="68.155265666666665"/>
    <n v="30.779563777767407"/>
  </r>
  <r>
    <x v="6"/>
    <s v=""/>
    <s v=""/>
    <s v=""/>
  </r>
  <r>
    <x v="6"/>
    <s v=""/>
    <s v=""/>
    <s v=""/>
  </r>
  <r>
    <x v="6"/>
    <n v="119.58116666666666"/>
    <n v="68.619272866666677"/>
    <n v="29.996275030620772"/>
  </r>
  <r>
    <x v="6"/>
    <n v="121.87083333333332"/>
    <n v="69.447463799999994"/>
    <n v="30.167712773810628"/>
  </r>
  <r>
    <x v="6"/>
    <n v="122.60916666666667"/>
    <n v="69.155420100000001"/>
    <n v="30.438684911562092"/>
  </r>
  <r>
    <x v="6"/>
    <n v="123.59466666666667"/>
    <n v="71.090014699999998"/>
    <n v="30.776711357932896"/>
  </r>
  <r>
    <x v="6"/>
    <s v=""/>
    <n v="70.859663166666664"/>
    <n v="31.54349318528509"/>
  </r>
  <r>
    <x v="6"/>
    <s v=""/>
    <s v=""/>
    <s v=""/>
  </r>
  <r>
    <x v="6"/>
    <s v=""/>
    <s v=""/>
    <s v=""/>
  </r>
  <r>
    <x v="6"/>
    <n v="126.38166666666667"/>
    <n v="73.002607083333331"/>
    <n v="32.061443438198069"/>
  </r>
  <r>
    <x v="6"/>
    <n v="125.30616666666667"/>
    <n v="72.190517999999997"/>
    <n v="32.856787134486609"/>
  </r>
  <r>
    <x v="6"/>
    <n v="127.78416666666668"/>
    <n v="72.197206983333331"/>
    <n v="32.024493527493007"/>
  </r>
  <r>
    <x v="6"/>
    <n v="128.64516666666665"/>
    <n v="73.876668333333328"/>
    <n v="32.75898374848569"/>
  </r>
  <r>
    <x v="6"/>
    <n v="128.84683333333331"/>
    <n v="74.561793533333329"/>
    <n v="32.58038773734917"/>
  </r>
  <r>
    <x v="6"/>
    <s v=""/>
    <s v=""/>
    <s v=""/>
  </r>
  <r>
    <x v="6"/>
    <s v=""/>
    <s v=""/>
    <s v=""/>
  </r>
  <r>
    <x v="6"/>
    <n v="126.053"/>
    <n v="75.993455999999995"/>
    <n v="33.380420686759351"/>
  </r>
  <r>
    <x v="6"/>
    <n v="127.15016666666668"/>
    <n v="74.534885333333349"/>
    <n v="32.920704001865673"/>
  </r>
  <r>
    <x v="6"/>
    <n v="127.20299999999999"/>
    <n v="76.126539866666675"/>
    <n v="33.395077567795028"/>
  </r>
  <r>
    <x v="6"/>
    <n v="125.39616666666666"/>
    <n v="75.4836466"/>
    <n v="32.875305883011478"/>
  </r>
  <r>
    <x v="6"/>
    <n v="125.01666666666665"/>
    <n v="76.156304783333326"/>
    <n v="32.912688197234424"/>
  </r>
  <r>
    <x v="6"/>
    <s v=""/>
    <s v=""/>
    <s v=""/>
  </r>
  <r>
    <x v="6"/>
    <s v=""/>
    <s v=""/>
    <s v=""/>
  </r>
  <r>
    <x v="6"/>
    <n v="129.38316666666665"/>
    <n v="77.205465099999998"/>
    <n v="32.409670212081664"/>
  </r>
  <r>
    <x v="6"/>
    <n v="127.84866666666666"/>
    <n v="79.420244616666665"/>
    <n v="33.268548568015738"/>
  </r>
  <r>
    <x v="6"/>
    <n v="129.08833333333334"/>
    <n v="79.594281499999994"/>
    <n v="33.07547253475137"/>
  </r>
  <r>
    <x v="6"/>
    <n v="123.74083333333333"/>
    <n v="79.959703166666657"/>
    <s v=""/>
  </r>
  <r>
    <x v="6"/>
    <n v="123.10850000000001"/>
    <n v="77.515905750000002"/>
    <s v=""/>
  </r>
  <r>
    <x v="6"/>
    <s v=""/>
    <s v=""/>
    <s v=""/>
  </r>
  <r>
    <x v="6"/>
    <s v=""/>
    <s v=""/>
    <s v=""/>
  </r>
  <r>
    <x v="6"/>
    <n v="125.04383333333332"/>
    <n v="79.443227100000001"/>
    <n v="33.617832997150991"/>
  </r>
  <r>
    <x v="6"/>
    <n v="123.48500000000001"/>
    <n v="78.80351366666666"/>
    <n v="33.972154229011991"/>
  </r>
  <r>
    <x v="6"/>
    <n v="125.09183333333334"/>
    <n v="79.216356733333342"/>
    <n v="34.07307168380953"/>
  </r>
  <r>
    <x v="6"/>
    <n v="125.66950000000001"/>
    <n v="76.143581666666662"/>
    <n v="34.483425901858027"/>
  </r>
  <r>
    <x v="6"/>
    <n v="128.55583333333334"/>
    <n v="75.573081933333341"/>
    <n v="33.122970073696145"/>
  </r>
  <r>
    <x v="6"/>
    <s v=""/>
    <s v=""/>
    <s v=""/>
  </r>
  <r>
    <x v="6"/>
    <s v=""/>
    <s v=""/>
    <s v=""/>
  </r>
  <r>
    <x v="6"/>
    <n v="133.20516666666666"/>
    <n v="77.32513183333333"/>
    <n v="34.12418794325572"/>
  </r>
  <r>
    <x v="6"/>
    <n v="132.20666666666668"/>
    <n v="77.418724499999996"/>
    <n v="34.526480861465728"/>
  </r>
  <r>
    <x v="6"/>
    <n v="132.31899999999999"/>
    <n v="77.497715716666676"/>
    <n v="34.259038393973846"/>
  </r>
  <r>
    <x v="6"/>
    <n v="135.16666666666666"/>
    <n v="76.851459016666666"/>
    <n v="34.229988450891163"/>
  </r>
  <r>
    <x v="6"/>
    <n v="132.83699999999999"/>
    <n v="76.783950366666659"/>
    <n v="34.353871403980378"/>
  </r>
  <r>
    <x v="6"/>
    <s v=""/>
    <s v=""/>
    <s v=""/>
  </r>
  <r>
    <x v="6"/>
    <s v=""/>
    <s v=""/>
    <s v=""/>
  </r>
  <r>
    <x v="6"/>
    <n v="131.93950000000001"/>
    <n v="75.992990666666671"/>
    <s v=""/>
  </r>
  <r>
    <x v="6"/>
    <n v="128.92733333333334"/>
    <n v="78.272328000000002"/>
    <n v="33.84521975267505"/>
  </r>
  <r>
    <x v="6"/>
    <n v="132.52066666666667"/>
    <n v="78.967150799999999"/>
    <n v="33.466657761864639"/>
  </r>
  <r>
    <x v="6"/>
    <n v="133.18083333333334"/>
    <n v="78.466810000000009"/>
    <n v="34.289792243637727"/>
  </r>
  <r>
    <x v="6"/>
    <n v="133.01300000000001"/>
    <n v="77.874913766666666"/>
    <n v="34.249025475206608"/>
  </r>
  <r>
    <x v="6"/>
    <s v=""/>
    <s v=""/>
    <s v=""/>
  </r>
  <r>
    <x v="6"/>
    <s v=""/>
    <s v=""/>
    <s v=""/>
  </r>
  <r>
    <x v="6"/>
    <n v="133.56649999999999"/>
    <n v="78.043534316666666"/>
    <n v="34.217395887347863"/>
  </r>
  <r>
    <x v="6"/>
    <n v="134.94716666666667"/>
    <n v="78.20696066666666"/>
    <n v="34.613497596354669"/>
  </r>
  <r>
    <x v="6"/>
    <n v="134.21266666666665"/>
    <n v="78.71535866666666"/>
    <n v="34.995697863425704"/>
  </r>
  <r>
    <x v="6"/>
    <n v="137.2225"/>
    <n v="78.074271533333331"/>
    <n v="34.497804940009445"/>
  </r>
  <r>
    <x v="6"/>
    <n v="138.72283333333334"/>
    <n v="77.017099566666673"/>
    <n v="34.769592306384588"/>
  </r>
  <r>
    <x v="6"/>
    <s v=""/>
    <s v=""/>
    <s v=""/>
  </r>
  <r>
    <x v="6"/>
    <s v=""/>
    <s v=""/>
    <s v=""/>
  </r>
  <r>
    <x v="6"/>
    <n v="139.60166666666666"/>
    <n v="78.900107333333338"/>
    <n v="35.455851940220981"/>
  </r>
  <r>
    <x v="6"/>
    <n v="140.52916666666667"/>
    <n v="79.112458750000002"/>
    <n v="35.375640582018036"/>
  </r>
  <r>
    <x v="6"/>
    <n v="143.29300000000001"/>
    <n v="81.003179466666666"/>
    <n v="36.441289815583431"/>
  </r>
  <r>
    <x v="6"/>
    <n v="144.33866666666668"/>
    <n v="80.072498383333325"/>
    <n v="36.06644982330333"/>
  </r>
  <r>
    <x v="6"/>
    <n v="145.22966666666665"/>
    <n v="80.476967349999995"/>
    <n v="35.641970379506638"/>
  </r>
  <r>
    <x v="6"/>
    <s v=""/>
    <s v=""/>
    <s v=""/>
  </r>
  <r>
    <x v="6"/>
    <s v=""/>
    <s v=""/>
    <s v=""/>
  </r>
  <r>
    <x v="6"/>
    <n v="145.34883333333332"/>
    <n v="118.35906800000001"/>
    <n v="36.047501933944432"/>
  </r>
  <r>
    <x v="6"/>
    <n v="148.06800000000001"/>
    <n v="80.485793999999999"/>
    <n v="36.234712400018864"/>
  </r>
  <r>
    <x v="6"/>
    <n v="149.63983333333334"/>
    <n v="81.156743200000008"/>
    <n v="36.584158585287739"/>
  </r>
  <r>
    <x v="6"/>
    <n v="139.88516666666666"/>
    <n v="79.547588500000003"/>
    <n v="36.757857413061913"/>
  </r>
  <r>
    <x v="6"/>
    <n v="138.09016666666665"/>
    <n v="78.039376250000004"/>
    <n v="36.006448228872571"/>
  </r>
  <r>
    <x v="6"/>
    <s v=""/>
    <s v=""/>
    <s v=""/>
  </r>
  <r>
    <x v="6"/>
    <s v=""/>
    <s v=""/>
    <s v=""/>
  </r>
  <r>
    <x v="6"/>
    <s v=""/>
    <n v="79.956072700000007"/>
    <n v="34.649606700846661"/>
  </r>
  <r>
    <x v="6"/>
    <n v="130.55333333333334"/>
    <n v="78.704171500000001"/>
    <n v="34.272327761257429"/>
  </r>
  <r>
    <x v="6"/>
    <n v="135.32383333333334"/>
    <n v="80.610554700000009"/>
    <n v="33.842640285176472"/>
  </r>
  <r>
    <x v="6"/>
    <n v="131.72083333333333"/>
    <n v="80.346889166666671"/>
    <n v="34.519792725560364"/>
  </r>
  <r>
    <x v="6"/>
    <n v="130.60599999999999"/>
    <n v="80.214888366666671"/>
    <n v="34.712915856725701"/>
  </r>
  <r>
    <x v="6"/>
    <s v=""/>
    <s v=""/>
    <s v=""/>
  </r>
  <r>
    <x v="6"/>
    <s v=""/>
    <s v=""/>
    <s v=""/>
  </r>
  <r>
    <x v="6"/>
    <n v="132.06883333333334"/>
    <n v="80.368346266666677"/>
    <n v="36.191356691433981"/>
  </r>
  <r>
    <x v="6"/>
    <n v="133.69200000000001"/>
    <n v="80.249246799999995"/>
    <n v="36.341520512990712"/>
  </r>
  <r>
    <x v="6"/>
    <n v="130.92816666666667"/>
    <n v="80.522384666666667"/>
    <n v="37.335323722592939"/>
  </r>
  <r>
    <x v="6"/>
    <n v="129.20066666666665"/>
    <n v="80.283752133333337"/>
    <n v="36.894073530477911"/>
  </r>
  <r>
    <x v="6"/>
    <n v="126.59483333333333"/>
    <n v="80.118429333333339"/>
    <n v="37.148537062176658"/>
  </r>
  <r>
    <x v="6"/>
    <s v=""/>
    <s v=""/>
    <s v=""/>
  </r>
  <r>
    <x v="6"/>
    <s v=""/>
    <s v=""/>
    <s v=""/>
  </r>
  <r>
    <x v="6"/>
    <n v="128.04233333333335"/>
    <n v="76.170642999999998"/>
    <s v=""/>
  </r>
  <r>
    <x v="6"/>
    <n v="130.74033333333333"/>
    <n v="76.544343699999999"/>
    <s v=""/>
  </r>
  <r>
    <x v="6"/>
    <n v="126.05983333333336"/>
    <n v="76.366431750000004"/>
    <n v="36.516214431796627"/>
  </r>
  <r>
    <x v="6"/>
    <n v="127.51766666666667"/>
    <n v="76.095126133333324"/>
    <n v="35.440475741987484"/>
  </r>
  <r>
    <x v="6"/>
    <n v="130.68433333333334"/>
    <n v="74.407244349999999"/>
    <n v="35.548998058895933"/>
  </r>
  <r>
    <x v="6"/>
    <s v=""/>
    <s v=""/>
    <s v=""/>
  </r>
  <r>
    <x v="6"/>
    <s v=""/>
    <s v=""/>
    <s v=""/>
  </r>
  <r>
    <x v="6"/>
    <n v="132.44433333333333"/>
    <n v="77.625889533333336"/>
    <n v="36.346600077207277"/>
  </r>
  <r>
    <x v="6"/>
    <n v="131.55033333333333"/>
    <n v="78.029842333333335"/>
    <n v="36.711608650388037"/>
  </r>
  <r>
    <x v="6"/>
    <n v="133.13999999999999"/>
    <n v="77.392872166666663"/>
    <n v="36.372470796929782"/>
  </r>
  <r>
    <x v="6"/>
    <n v="134.54833333333332"/>
    <n v="78.199770799999996"/>
    <s v=""/>
  </r>
  <r>
    <x v="6"/>
    <n v="130.66333333333333"/>
    <n v="77.542316733333337"/>
    <n v="36.063696061972095"/>
  </r>
  <r>
    <x v="6"/>
    <s v=""/>
    <s v=""/>
    <s v=""/>
  </r>
  <r>
    <x v="6"/>
    <s v=""/>
    <s v=""/>
    <s v=""/>
  </r>
  <r>
    <x v="6"/>
    <n v="133.67383333333333"/>
    <n v="78.515698216666664"/>
    <n v="36.235915319591527"/>
  </r>
  <r>
    <x v="6"/>
    <n v="130.54033333333334"/>
    <n v="78.448189166666666"/>
    <n v="36.765842811967431"/>
  </r>
  <r>
    <x v="6"/>
    <n v="132.62233333333333"/>
    <n v="78.315705533333343"/>
    <n v="36.862423221026802"/>
  </r>
  <r>
    <x v="6"/>
    <n v="133.2405"/>
    <n v="78.961223300000015"/>
    <n v="37.304962486557869"/>
  </r>
  <r>
    <x v="6"/>
    <n v="136.10083333333333"/>
    <n v="79.280011999999999"/>
    <n v="37.140773308420052"/>
  </r>
  <r>
    <x v="6"/>
    <s v=""/>
    <s v=""/>
    <s v=""/>
  </r>
  <r>
    <x v="6"/>
    <s v=""/>
    <s v=""/>
    <s v=""/>
  </r>
  <r>
    <x v="6"/>
    <n v="141.34316666666666"/>
    <n v="79.873344533333338"/>
    <n v="37.787191291302697"/>
  </r>
  <r>
    <x v="6"/>
    <n v="140.77116666666669"/>
    <n v="78.898345533333341"/>
    <n v="37.69157479154822"/>
  </r>
  <r>
    <x v="6"/>
    <n v="140.07399999999998"/>
    <n v="79.000128533333324"/>
    <n v="37.931503636233955"/>
  </r>
  <r>
    <x v="6"/>
    <n v="139.38116666666667"/>
    <n v="76.434396500000005"/>
    <n v="37.329655654711075"/>
  </r>
  <r>
    <x v="6"/>
    <n v="139.02166666666668"/>
    <n v="77.868263800000008"/>
    <n v="37.075695697817835"/>
  </r>
  <r>
    <x v="6"/>
    <s v=""/>
    <s v=""/>
    <s v=""/>
  </r>
  <r>
    <x v="6"/>
    <s v=""/>
    <s v=""/>
    <s v=""/>
  </r>
  <r>
    <x v="6"/>
    <n v="135.56583333333333"/>
    <n v="77.771989166666671"/>
    <n v="37.798754274805546"/>
  </r>
  <r>
    <x v="6"/>
    <n v="136.57133333333334"/>
    <n v="76.869928000000002"/>
    <n v="37.293662167282378"/>
  </r>
  <r>
    <x v="6"/>
    <n v="136.98983333333334"/>
    <n v="76.025559599999994"/>
    <n v="37.369640796096064"/>
  </r>
  <r>
    <x v="6"/>
    <n v="136.99099999999999"/>
    <n v="75.625446400000001"/>
    <n v="37.107967289380781"/>
  </r>
  <r>
    <x v="6"/>
    <n v="137.63966666666667"/>
    <n v="75.939951266666654"/>
    <n v="36.927886261218262"/>
  </r>
  <r>
    <x v="6"/>
    <s v=""/>
    <s v=""/>
    <s v=""/>
  </r>
  <r>
    <x v="6"/>
    <s v=""/>
    <s v=""/>
    <s v=""/>
  </r>
  <r>
    <x v="6"/>
    <n v="134.78149999999999"/>
    <n v="64.68461035"/>
    <n v="36.535108816040434"/>
  </r>
  <r>
    <x v="6"/>
    <n v="136.59800000000001"/>
    <n v="63.881468833333336"/>
    <n v="37.232615255698143"/>
  </r>
  <r>
    <x v="6"/>
    <n v="129.80666666666664"/>
    <n v="60.253780000000006"/>
    <n v="37.630249566717794"/>
  </r>
  <r>
    <x v="6"/>
    <n v="132.62799999999999"/>
    <n v="60.301722000000005"/>
    <n v="37.665347468958927"/>
  </r>
  <r>
    <x v="6"/>
    <n v="130.71183333333332"/>
    <n v="59.696102700000004"/>
    <n v="37.039490587617045"/>
  </r>
  <r>
    <x v="6"/>
    <s v=""/>
    <s v=""/>
    <s v=""/>
  </r>
  <r>
    <x v="6"/>
    <s v=""/>
    <s v=""/>
    <s v=""/>
  </r>
  <r>
    <x v="6"/>
    <n v="130.77200000000002"/>
    <n v="59.516685416666668"/>
    <n v="36.998911175965667"/>
  </r>
  <r>
    <x v="6"/>
    <n v="133.05100000000002"/>
    <n v="62.427080283333339"/>
    <s v=""/>
  </r>
  <r>
    <x v="6"/>
    <n v="139.54416666666665"/>
    <n v="63.635219216666677"/>
    <n v="36.569989782442384"/>
  </r>
  <r>
    <x v="6"/>
    <n v="143.48166666666665"/>
    <n v="65.597488333333331"/>
    <n v="38.127365953046663"/>
  </r>
  <r>
    <x v="6"/>
    <n v="143.46549999999999"/>
    <n v="65.1751814"/>
    <n v="37.881833025946356"/>
  </r>
  <r>
    <x v="6"/>
    <s v=""/>
    <s v=""/>
    <s v=""/>
  </r>
  <r>
    <x v="6"/>
    <s v=""/>
    <s v=""/>
    <s v=""/>
  </r>
  <r>
    <x v="6"/>
    <n v="140.92699999999999"/>
    <n v="67.27309133333334"/>
    <n v="37.766368262848474"/>
  </r>
  <r>
    <x v="6"/>
    <n v="137.95533333333333"/>
    <n v="68.074452050000005"/>
    <n v="36.334136201329528"/>
  </r>
  <r>
    <x v="6"/>
    <n v="141.13383333333334"/>
    <n v="69.149291066666663"/>
    <n v="35.459952675949609"/>
  </r>
  <r>
    <x v="6"/>
    <n v="140.59699999999998"/>
    <n v="68.880703333333329"/>
    <n v="36.363747419446824"/>
  </r>
  <r>
    <x v="6"/>
    <n v="141.46099999999998"/>
    <n v="69.425021200000003"/>
    <n v="36.701044021604055"/>
  </r>
  <r>
    <x v="6"/>
    <s v=""/>
    <s v=""/>
    <s v=""/>
  </r>
  <r>
    <x v="6"/>
    <s v=""/>
    <s v=""/>
    <s v=""/>
  </r>
  <r>
    <x v="6"/>
    <n v="142.07716666666667"/>
    <n v="70.026829199999995"/>
    <n v="36.91950330352018"/>
  </r>
  <r>
    <x v="6"/>
    <n v="140.64433333333332"/>
    <n v="69.431677066666666"/>
    <n v="36.701110052767916"/>
  </r>
  <r>
    <x v="6"/>
    <n v="138.71400000000003"/>
    <n v="70.499099066666673"/>
    <n v="36.571336872291248"/>
  </r>
  <r>
    <x v="6"/>
    <n v="139.66283333333334"/>
    <n v="70.171323533333336"/>
    <n v="36.703016215448336"/>
  </r>
  <r>
    <x v="6"/>
    <n v="138.18300000000002"/>
    <n v="70.024173399999995"/>
    <n v="37.163005872014637"/>
  </r>
  <r>
    <x v="6"/>
    <s v=""/>
    <s v=""/>
    <s v=""/>
  </r>
  <r>
    <x v="6"/>
    <s v=""/>
    <s v=""/>
    <s v=""/>
  </r>
  <r>
    <x v="6"/>
    <n v="136.77933333333334"/>
    <n v="69.659434999999988"/>
    <s v=""/>
  </r>
  <r>
    <x v="6"/>
    <n v="139.07500000000002"/>
    <n v="70.652782983333339"/>
    <n v="37.347005509892"/>
  </r>
  <r>
    <x v="6"/>
    <n v="139.36883333333333"/>
    <n v="70.92112676666666"/>
    <n v="37.682840890358442"/>
  </r>
  <r>
    <x v="6"/>
    <s v=""/>
    <n v="70.735319966666665"/>
    <n v="38.79922350757721"/>
  </r>
  <r>
    <x v="6"/>
    <n v="140.39033333333333"/>
    <n v="70.840832816666662"/>
    <n v="39.390300838219744"/>
  </r>
  <r>
    <x v="6"/>
    <s v=""/>
    <s v=""/>
    <s v=""/>
  </r>
  <r>
    <x v="6"/>
    <s v=""/>
    <s v=""/>
    <s v=""/>
  </r>
  <r>
    <x v="6"/>
    <n v="140.28"/>
    <n v="71.467736750000014"/>
    <n v="39.430651072969603"/>
  </r>
  <r>
    <x v="6"/>
    <n v="142.89933333333332"/>
    <n v="72.480485299999998"/>
    <n v="39.082725294737848"/>
  </r>
  <r>
    <x v="6"/>
    <n v="143.23283333333333"/>
    <n v="72.65838939999999"/>
    <n v="38.767786425222461"/>
  </r>
  <r>
    <x v="6"/>
    <n v="142.75733333333332"/>
    <n v="72.822700033333334"/>
    <n v="39.231628997400854"/>
  </r>
  <r>
    <x v="6"/>
    <n v="142.59933333333333"/>
    <n v="73.843225150000009"/>
    <n v="39.018441312427967"/>
  </r>
  <r>
    <x v="6"/>
    <s v=""/>
    <s v=""/>
    <s v=""/>
  </r>
  <r>
    <x v="6"/>
    <s v=""/>
    <s v=""/>
    <s v=""/>
  </r>
  <r>
    <x v="6"/>
    <n v="142.96383333333333"/>
    <n v="72.779013400000011"/>
    <n v="38.91325727233388"/>
  </r>
  <r>
    <x v="6"/>
    <n v="143.65216666666666"/>
    <n v="72.49055993333333"/>
    <n v="38.951047732641889"/>
  </r>
  <r>
    <x v="6"/>
    <n v="140.82433333333336"/>
    <n v="72.300674999999998"/>
    <n v="40.101919946329311"/>
  </r>
  <r>
    <x v="6"/>
    <n v="140.71416666666667"/>
    <n v="71.494802166666673"/>
    <n v="42.128083694151485"/>
  </r>
  <r>
    <x v="6"/>
    <n v="141.47"/>
    <n v="70.53412586666667"/>
    <n v="41.838593950153964"/>
  </r>
  <r>
    <x v="6"/>
    <s v=""/>
    <s v=""/>
    <s v=""/>
  </r>
  <r>
    <x v="6"/>
    <s v=""/>
    <s v=""/>
    <s v=""/>
  </r>
  <r>
    <x v="6"/>
    <n v="141.19766666666666"/>
    <n v="71.434137000000007"/>
    <n v="42.706374575040854"/>
  </r>
  <r>
    <x v="6"/>
    <n v="143.35466666666665"/>
    <n v="72.555227833333333"/>
    <n v="42.413115882579774"/>
  </r>
  <r>
    <x v="6"/>
    <n v="144.98316666666668"/>
    <n v="73.673058000000012"/>
    <n v="43.012946253498015"/>
  </r>
  <r>
    <x v="6"/>
    <n v="145.04849999999999"/>
    <n v="74.852012666666667"/>
    <n v="45.164733423069464"/>
  </r>
  <r>
    <x v="6"/>
    <n v="143.852"/>
    <n v="74.535534749999997"/>
    <n v="44.915311688280269"/>
  </r>
  <r>
    <x v="6"/>
    <s v=""/>
    <s v=""/>
    <s v=""/>
  </r>
  <r>
    <x v="6"/>
    <s v=""/>
    <s v=""/>
    <s v=""/>
  </r>
  <r>
    <x v="6"/>
    <n v="145.84933333333333"/>
    <n v="72.433100233333334"/>
    <n v="44.899917634684208"/>
  </r>
  <r>
    <x v="6"/>
    <n v="147.27700000000002"/>
    <n v="73.021838866666656"/>
    <n v="43.894206447178"/>
  </r>
  <r>
    <x v="6"/>
    <n v="146.13050000000001"/>
    <n v="73.694086466666661"/>
    <n v="43.44393655888031"/>
  </r>
  <r>
    <x v="6"/>
    <n v="147.14266666666666"/>
    <n v="5.2256679999999998"/>
    <n v="43.141814552382797"/>
  </r>
  <r>
    <x v="6"/>
    <s v=""/>
    <s v=""/>
    <n v="42.578044320313246"/>
  </r>
  <r>
    <x v="6"/>
    <s v=""/>
    <s v=""/>
    <s v=""/>
  </r>
  <r>
    <x v="6"/>
    <s v=""/>
    <s v=""/>
    <s v=""/>
  </r>
  <r>
    <x v="6"/>
    <n v="150.11599999999999"/>
    <n v="109.09112499999999"/>
    <n v="42.887554097255659"/>
  </r>
  <r>
    <x v="6"/>
    <n v="148.96933333333334"/>
    <n v="75.160373833333324"/>
    <n v="44.010790606587463"/>
  </r>
  <r>
    <x v="6"/>
    <n v="147.40416666666667"/>
    <n v="75.244840666666661"/>
    <n v="44.054041861985475"/>
  </r>
  <r>
    <x v="6"/>
    <n v="147.58066666666667"/>
    <n v="5.1716813500000001"/>
    <s v=""/>
  </r>
  <r>
    <x v="7"/>
    <s v=""/>
    <s v=""/>
    <s v=""/>
  </r>
  <r>
    <x v="7"/>
    <s v=""/>
    <s v=""/>
    <s v=""/>
  </r>
  <r>
    <x v="7"/>
    <s v=""/>
    <s v=""/>
    <s v=""/>
  </r>
  <r>
    <x v="7"/>
    <n v="144.46883333333335"/>
    <n v="74.086160700000008"/>
    <n v="43.950214670963362"/>
  </r>
  <r>
    <x v="7"/>
    <n v="145.30416666666665"/>
    <n v="73.839484599999992"/>
    <n v="44.344092981003413"/>
  </r>
  <r>
    <x v="7"/>
    <n v="141.66466666666668"/>
    <n v="74.234057916666657"/>
    <n v="43.920412949326618"/>
  </r>
  <r>
    <x v="7"/>
    <n v="145.97566666666665"/>
    <n v="73.655852466666659"/>
    <n v="43.374774682325764"/>
  </r>
  <r>
    <x v="7"/>
    <n v="147.18716666666668"/>
    <n v="73.880435999999989"/>
    <n v="43.650216633810942"/>
  </r>
  <r>
    <x v="7"/>
    <s v=""/>
    <s v=""/>
    <s v=""/>
  </r>
  <r>
    <x v="7"/>
    <s v=""/>
    <s v=""/>
    <s v=""/>
  </r>
  <r>
    <x v="7"/>
    <n v="144.76150000000001"/>
    <n v="72.952497066666652"/>
    <s v=""/>
  </r>
  <r>
    <x v="7"/>
    <n v="143.53383333333332"/>
    <n v="73.130879066666679"/>
    <n v="44.197002522098387"/>
  </r>
  <r>
    <x v="7"/>
    <n v="144.86416666666668"/>
    <n v="72.584628666666674"/>
    <n v="44.556899258760112"/>
  </r>
  <r>
    <x v="7"/>
    <n v="142.82533333333333"/>
    <n v="72.417305933333338"/>
    <n v="45.280319705740474"/>
  </r>
  <r>
    <x v="7"/>
    <n v="142.05700000000002"/>
    <n v="71.542720499999987"/>
    <n v="44.908912975628546"/>
  </r>
  <r>
    <x v="7"/>
    <s v=""/>
    <s v=""/>
    <s v=""/>
  </r>
  <r>
    <x v="7"/>
    <s v=""/>
    <s v=""/>
    <s v=""/>
  </r>
  <r>
    <x v="7"/>
    <s v=""/>
    <n v="71.348206000000005"/>
    <n v="44.800666808100281"/>
  </r>
  <r>
    <x v="7"/>
    <n v="144.49783333333332"/>
    <n v="71.45937008333334"/>
    <n v="45.505778342799388"/>
  </r>
  <r>
    <x v="7"/>
    <n v="150.12450000000001"/>
    <n v="72.741797000000005"/>
    <n v="45.181707736486487"/>
  </r>
  <r>
    <x v="7"/>
    <n v="152.01583333333335"/>
    <n v="73.245278666666664"/>
    <n v="45.373638380009652"/>
  </r>
  <r>
    <x v="7"/>
    <n v="153.21599999999998"/>
    <n v="73.216835216666666"/>
    <n v="45.089867527213173"/>
  </r>
  <r>
    <x v="7"/>
    <s v=""/>
    <s v=""/>
    <s v=""/>
  </r>
  <r>
    <x v="7"/>
    <s v=""/>
    <s v=""/>
    <s v=""/>
  </r>
  <r>
    <x v="7"/>
    <n v="155.72133333333332"/>
    <n v="72.955370666666667"/>
    <n v="44.397775845457176"/>
  </r>
  <r>
    <x v="7"/>
    <n v="156.96250000000001"/>
    <n v="75.60862946666667"/>
    <n v="44.239292267071761"/>
  </r>
  <r>
    <x v="7"/>
    <n v="155.30233333333334"/>
    <n v="74.920822316666673"/>
    <n v="44.008018540405502"/>
  </r>
  <r>
    <x v="7"/>
    <n v="156.22666666666666"/>
    <n v="74.239566366666665"/>
    <n v="42.784670660304982"/>
  </r>
  <r>
    <x v="7"/>
    <n v="151.76266666666666"/>
    <n v="72.441821166666671"/>
    <n v="41.888948829990447"/>
  </r>
  <r>
    <x v="7"/>
    <s v=""/>
    <s v=""/>
    <s v=""/>
  </r>
  <r>
    <x v="7"/>
    <s v=""/>
    <s v=""/>
    <s v=""/>
  </r>
  <r>
    <x v="7"/>
    <n v="156.14783333333332"/>
    <n v="72.929973733333327"/>
    <n v="43.137907350000006"/>
  </r>
  <r>
    <x v="7"/>
    <n v="156.81866666666667"/>
    <n v="73.762497049999993"/>
    <n v="43.499655711227405"/>
  </r>
  <r>
    <x v="7"/>
    <n v="159.96133333333333"/>
    <n v="74.127379633333348"/>
    <n v="44.155517757832591"/>
  </r>
  <r>
    <x v="7"/>
    <n v="160.69383333333334"/>
    <n v="73.987755000000007"/>
    <n v="44.353011877667136"/>
  </r>
  <r>
    <x v="7"/>
    <n v="161.13383333333334"/>
    <n v="73.434872166666665"/>
    <n v="45.985535666824873"/>
  </r>
  <r>
    <x v="7"/>
    <s v=""/>
    <s v=""/>
    <s v=""/>
  </r>
  <r>
    <x v="7"/>
    <s v=""/>
    <s v=""/>
    <s v=""/>
  </r>
  <r>
    <x v="7"/>
    <n v="161.202"/>
    <n v="73.576365266666684"/>
    <n v="46.926006661754919"/>
  </r>
  <r>
    <x v="7"/>
    <n v="161.18316666666666"/>
    <n v="74.031131666666667"/>
    <n v="47.550407911725323"/>
  </r>
  <r>
    <x v="7"/>
    <n v="160.84466666666665"/>
    <n v="73.568418800000003"/>
    <n v="48.526133150148148"/>
  </r>
  <r>
    <x v="7"/>
    <n v="161.35249999999999"/>
    <n v="74.623605616666666"/>
    <s v=""/>
  </r>
  <r>
    <x v="7"/>
    <n v="161.70383333333334"/>
    <n v="74.113303066666674"/>
    <n v="48.539735330696658"/>
  </r>
  <r>
    <x v="7"/>
    <s v=""/>
    <s v=""/>
    <s v=""/>
  </r>
  <r>
    <x v="7"/>
    <s v=""/>
    <s v=""/>
    <s v=""/>
  </r>
  <r>
    <x v="7"/>
    <s v=""/>
    <n v="74.527646799999999"/>
    <n v="49.001761961063629"/>
  </r>
  <r>
    <x v="7"/>
    <n v="160.80833333333331"/>
    <n v="74.339073249999998"/>
    <n v="50.168679988667478"/>
  </r>
  <r>
    <x v="7"/>
    <n v="160.32366666666664"/>
    <n v="72.371338666666659"/>
    <n v="50.199961905662164"/>
  </r>
  <r>
    <x v="7"/>
    <n v="159.59683333333334"/>
    <n v="73.343774266666671"/>
    <n v="49.947148130619972"/>
  </r>
  <r>
    <x v="7"/>
    <n v="158.42683333333335"/>
    <n v="73.336951616666667"/>
    <n v="49.974837240349046"/>
  </r>
  <r>
    <x v="7"/>
    <s v=""/>
    <s v=""/>
    <s v=""/>
  </r>
  <r>
    <x v="7"/>
    <s v=""/>
    <s v=""/>
    <s v=""/>
  </r>
  <r>
    <x v="7"/>
    <n v="154.40766666666664"/>
    <n v="73.057600100000002"/>
    <n v="50.524154431223224"/>
  </r>
  <r>
    <x v="7"/>
    <n v="154.04533333333333"/>
    <n v="71.736595999999992"/>
    <s v=""/>
  </r>
  <r>
    <x v="7"/>
    <n v="154.69683333333333"/>
    <n v="72.283607099999998"/>
    <n v="48.079386403343094"/>
  </r>
  <r>
    <x v="7"/>
    <n v="150.25916666666669"/>
    <n v="72.965090250000003"/>
    <n v="49.406602657072995"/>
  </r>
  <r>
    <x v="7"/>
    <n v="151.57849999999999"/>
    <n v="71.867946333333336"/>
    <n v="47.03656832630098"/>
  </r>
  <r>
    <x v="7"/>
    <s v=""/>
    <s v=""/>
    <s v=""/>
  </r>
  <r>
    <x v="7"/>
    <s v=""/>
    <s v=""/>
    <s v=""/>
  </r>
  <r>
    <x v="7"/>
    <n v="156.071"/>
    <n v="72.373151283333328"/>
    <n v="48.516963235156396"/>
  </r>
  <r>
    <x v="7"/>
    <n v="154.07133333333334"/>
    <n v="72.866473333333332"/>
    <n v="48.202923020891888"/>
  </r>
  <r>
    <x v="7"/>
    <n v="150.0635"/>
    <n v="74.114148633333329"/>
    <n v="48.371958400336581"/>
  </r>
  <r>
    <x v="7"/>
    <n v="149.51883333333333"/>
    <n v="73.531734666666679"/>
    <n v="46.046232008998977"/>
  </r>
  <r>
    <x v="7"/>
    <n v="152.62449999999998"/>
    <n v="72.47608666666666"/>
    <n v="46.156081019117096"/>
  </r>
  <r>
    <x v="7"/>
    <s v=""/>
    <s v=""/>
    <s v=""/>
  </r>
  <r>
    <x v="7"/>
    <s v=""/>
    <s v=""/>
    <s v=""/>
  </r>
  <r>
    <x v="7"/>
    <n v="148.04166666666666"/>
    <n v="74.94272483333333"/>
    <n v="44.742662812270389"/>
  </r>
  <r>
    <x v="7"/>
    <n v="152.29433333333336"/>
    <n v="75.601988500000004"/>
    <n v="45.408794513037869"/>
  </r>
  <r>
    <x v="7"/>
    <n v="151.40316666666666"/>
    <n v="76.357716166666663"/>
    <n v="45.48868629619389"/>
  </r>
  <r>
    <x v="7"/>
    <n v="154.70566666666664"/>
    <n v="75.559228166666671"/>
    <n v="46.029708269602871"/>
  </r>
  <r>
    <x v="7"/>
    <n v="153.09333333333333"/>
    <n v="73.883160266666664"/>
    <n v="46.97876623716067"/>
  </r>
  <r>
    <x v="7"/>
    <s v=""/>
    <s v=""/>
    <s v=""/>
  </r>
  <r>
    <x v="7"/>
    <s v=""/>
    <s v=""/>
    <s v=""/>
  </r>
  <r>
    <x v="7"/>
    <n v="153.84066666666666"/>
    <n v="73.71444000000001"/>
    <n v="46.666540448923499"/>
  </r>
  <r>
    <x v="7"/>
    <n v="155.82483333333332"/>
    <n v="74.772605466666661"/>
    <n v="47.811442319511968"/>
  </r>
  <r>
    <x v="7"/>
    <n v="155.30366666666666"/>
    <n v="76.795140933333329"/>
    <n v="47.180106523430354"/>
  </r>
  <r>
    <x v="7"/>
    <n v="150.77233333333334"/>
    <n v="77.158191500000001"/>
    <n v="47.032950963391137"/>
  </r>
  <r>
    <x v="7"/>
    <n v="150.56266666666667"/>
    <n v="75.865069950000006"/>
    <n v="46.28221421649674"/>
  </r>
  <r>
    <x v="7"/>
    <s v=""/>
    <s v=""/>
    <s v=""/>
  </r>
  <r>
    <x v="7"/>
    <s v=""/>
    <s v=""/>
    <s v=""/>
  </r>
  <r>
    <x v="7"/>
    <n v="153.63816666666665"/>
    <n v="76.876374333333331"/>
    <n v="46.019807107392424"/>
  </r>
  <r>
    <x v="7"/>
    <n v="154.06216666666668"/>
    <n v="75.65341633333334"/>
    <n v="46.06606365434142"/>
  </r>
  <r>
    <x v="7"/>
    <n v="152.39216666666667"/>
    <n v="75.031535033333341"/>
    <n v="44.625492611912861"/>
  </r>
  <r>
    <x v="7"/>
    <n v="151.51766666666666"/>
    <n v="74.919031066666662"/>
    <n v="43.701827661962795"/>
  </r>
  <r>
    <x v="7"/>
    <n v="152.97550000000001"/>
    <n v="75.304743700000003"/>
    <n v="44.484153899981763"/>
  </r>
  <r>
    <x v="7"/>
    <s v=""/>
    <s v=""/>
    <s v=""/>
  </r>
  <r>
    <x v="7"/>
    <s v=""/>
    <s v=""/>
    <s v=""/>
  </r>
  <r>
    <x v="7"/>
    <n v="152.97316666666666"/>
    <n v="76.449613933333339"/>
    <n v="44.326223526061597"/>
  </r>
  <r>
    <x v="7"/>
    <n v="151.35783333333333"/>
    <n v="77.105178449999997"/>
    <n v="43.957143265481903"/>
  </r>
  <r>
    <x v="7"/>
    <n v="153.68200000000002"/>
    <n v="77.495303333333325"/>
    <n v="43.951742299520838"/>
  </r>
  <r>
    <x v="7"/>
    <n v="157.27966666666669"/>
    <n v="78.650495266666667"/>
    <n v="44.288977233676974"/>
  </r>
  <r>
    <x v="7"/>
    <s v=""/>
    <s v=""/>
    <n v="45.394344805781387"/>
  </r>
  <r>
    <x v="7"/>
    <s v=""/>
    <s v=""/>
    <s v=""/>
  </r>
  <r>
    <x v="7"/>
    <s v=""/>
    <s v=""/>
    <s v=""/>
  </r>
  <r>
    <x v="7"/>
    <n v="161.97266666666667"/>
    <s v=""/>
    <n v="46.256162765667582"/>
  </r>
  <r>
    <x v="7"/>
    <n v="161.511"/>
    <n v="80.413840233333332"/>
    <n v="46.026404331998542"/>
  </r>
  <r>
    <x v="7"/>
    <n v="163.25050000000002"/>
    <n v="80.579288966666667"/>
    <n v="46.481495399234348"/>
  </r>
  <r>
    <x v="7"/>
    <n v="165.37716666666668"/>
    <n v="81.205098000000007"/>
    <n v="46.749632173913042"/>
  </r>
  <r>
    <x v="7"/>
    <n v="167.45950000000002"/>
    <n v="81.453729933333335"/>
    <n v="46.633387773622765"/>
  </r>
  <r>
    <x v="7"/>
    <s v=""/>
    <s v=""/>
    <s v=""/>
  </r>
  <r>
    <x v="7"/>
    <s v=""/>
    <s v=""/>
    <s v=""/>
  </r>
  <r>
    <x v="7"/>
    <n v="166.46033333333332"/>
    <n v="81.496979549999992"/>
    <n v="46.856884642628643"/>
  </r>
  <r>
    <x v="7"/>
    <n v="168.54716666666667"/>
    <n v="81.740408433333329"/>
    <n v="47.341333391336207"/>
  </r>
  <r>
    <x v="7"/>
    <n v="166.57183333333333"/>
    <n v="82.116063133333327"/>
    <n v="47.205847466727853"/>
  </r>
  <r>
    <x v="7"/>
    <n v="169.42083333333332"/>
    <n v="82.999086683333331"/>
    <n v="47.552828097976075"/>
  </r>
  <r>
    <x v="7"/>
    <n v="169.67916666666665"/>
    <n v="83.680394566666664"/>
    <n v="47.33251799963228"/>
  </r>
  <r>
    <x v="7"/>
    <s v=""/>
    <s v=""/>
    <s v=""/>
  </r>
  <r>
    <x v="7"/>
    <s v=""/>
    <s v=""/>
    <s v=""/>
  </r>
  <r>
    <x v="7"/>
    <n v="169.35600000000002"/>
    <n v="83.749872866666678"/>
    <n v="47.211172603183414"/>
  </r>
  <r>
    <x v="7"/>
    <n v="168.44016666666667"/>
    <n v="82.748341666666661"/>
    <n v="46.413837096550452"/>
  </r>
  <r>
    <x v="7"/>
    <n v="169.33250000000001"/>
    <n v="82.883379500000004"/>
    <n v="46.333010534227569"/>
  </r>
  <r>
    <x v="7"/>
    <n v="167.24533333333332"/>
    <n v="84.731319499999998"/>
    <n v="46.800492809611825"/>
  </r>
  <r>
    <x v="7"/>
    <n v="170.15549999999999"/>
    <n v="84.755261666666669"/>
    <n v="46.677495684385988"/>
  </r>
  <r>
    <x v="7"/>
    <s v=""/>
    <s v=""/>
    <s v=""/>
  </r>
  <r>
    <x v="7"/>
    <s v=""/>
    <s v=""/>
    <s v=""/>
  </r>
  <r>
    <x v="7"/>
    <n v="170.58883333333333"/>
    <n v="84.689996083333327"/>
    <n v="46.621747387404049"/>
  </r>
  <r>
    <x v="7"/>
    <n v="170.303"/>
    <n v="84.224792466666671"/>
    <n v="45.915499516885987"/>
  </r>
  <r>
    <x v="7"/>
    <n v="168.69733333333332"/>
    <n v="84.530355083333333"/>
    <n v="46.00050820854387"/>
  </r>
  <r>
    <x v="7"/>
    <n v="168.54266666666669"/>
    <n v="83.641187533333337"/>
    <s v=""/>
  </r>
  <r>
    <x v="7"/>
    <n v="167.10499999999999"/>
    <n v="82.331552000000002"/>
    <n v="45.422309835315644"/>
  </r>
  <r>
    <x v="7"/>
    <s v=""/>
    <s v=""/>
    <s v=""/>
  </r>
  <r>
    <x v="7"/>
    <s v=""/>
    <s v=""/>
    <s v=""/>
  </r>
  <r>
    <x v="7"/>
    <n v="167.18466666666666"/>
    <n v="120.9819875"/>
    <s v=""/>
  </r>
  <r>
    <x v="7"/>
    <n v="163.66049999999998"/>
    <n v="79.995215866666669"/>
    <s v=""/>
  </r>
  <r>
    <x v="7"/>
    <n v="163.43616666666665"/>
    <n v="81.589927599999996"/>
    <s v=""/>
  </r>
  <r>
    <x v="7"/>
    <n v="165.44583333333335"/>
    <n v="82.363906016666661"/>
    <n v="45.636385553569795"/>
  </r>
  <r>
    <x v="7"/>
    <n v="166.75550000000001"/>
    <n v="83.514592800000003"/>
    <n v="45.350195651573713"/>
  </r>
  <r>
    <x v="7"/>
    <s v=""/>
    <s v=""/>
    <s v=""/>
  </r>
  <r>
    <x v="7"/>
    <s v=""/>
    <s v=""/>
    <s v=""/>
  </r>
  <r>
    <x v="7"/>
    <n v="162.87249999999997"/>
    <n v="83.518175600000006"/>
    <n v="46.295246787979053"/>
  </r>
  <r>
    <x v="7"/>
    <n v="161.881"/>
    <n v="82.149090666666666"/>
    <n v="44.702543209876545"/>
  </r>
  <r>
    <x v="7"/>
    <n v="157.26083333333332"/>
    <n v="81.329603399999996"/>
    <n v="43.374032244823496"/>
  </r>
  <r>
    <x v="7"/>
    <n v="159.81733333333332"/>
    <n v="80.197666249999997"/>
    <n v="41.250698115008682"/>
  </r>
  <r>
    <x v="7"/>
    <n v="163.173"/>
    <n v="82.099832533333327"/>
    <n v="41.81992954254639"/>
  </r>
  <r>
    <x v="7"/>
    <s v=""/>
    <s v=""/>
    <s v=""/>
  </r>
  <r>
    <x v="7"/>
    <s v=""/>
    <s v=""/>
    <s v=""/>
  </r>
  <r>
    <x v="7"/>
    <n v="161.96533333333332"/>
    <n v="82.185628199999996"/>
    <n v="42.160243956195011"/>
  </r>
  <r>
    <x v="7"/>
    <n v="160.35116666666667"/>
    <n v="82.953226700000002"/>
    <n v="42.597750431430143"/>
  </r>
  <r>
    <x v="7"/>
    <n v="160.46166666666667"/>
    <n v="81.789207133333335"/>
    <n v="42.405273568605836"/>
  </r>
  <r>
    <x v="7"/>
    <n v="163.04583333333332"/>
    <n v="83.43493766666667"/>
    <n v="42.511174774795471"/>
  </r>
  <r>
    <x v="7"/>
    <n v="161.76883333333333"/>
    <n v="83.262047233333348"/>
    <n v="42.97022796816222"/>
  </r>
  <r>
    <x v="7"/>
    <s v=""/>
    <s v=""/>
    <s v=""/>
  </r>
  <r>
    <x v="7"/>
    <s v=""/>
    <s v=""/>
    <s v=""/>
  </r>
  <r>
    <x v="7"/>
    <n v="165.31066666666666"/>
    <n v="6.3218083500000004"/>
    <n v="42.712655699053215"/>
  </r>
  <r>
    <x v="7"/>
    <n v="165.58783333333335"/>
    <n v="84.067714316666667"/>
    <n v="43.305111412893744"/>
  </r>
  <r>
    <x v="7"/>
    <n v="165.78516666666667"/>
    <n v="84.38840523333333"/>
    <n v="43.187466266385549"/>
  </r>
  <r>
    <x v="7"/>
    <n v="164.24133333333336"/>
    <n v="84.031005199999996"/>
    <n v="42.448940480524207"/>
  </r>
  <r>
    <x v="7"/>
    <n v="164.04416666666668"/>
    <n v="84.442242366666662"/>
    <n v="43.506528370377119"/>
  </r>
  <r>
    <x v="7"/>
    <s v=""/>
    <s v=""/>
    <s v=""/>
  </r>
  <r>
    <x v="7"/>
    <s v=""/>
    <s v=""/>
    <s v=""/>
  </r>
  <r>
    <x v="7"/>
    <s v=""/>
    <n v="122.414508"/>
    <n v="43.172947088509311"/>
  </r>
  <r>
    <x v="7"/>
    <n v="163.57966666666667"/>
    <n v="84.854774433333333"/>
    <n v="42.919592886513151"/>
  </r>
  <r>
    <x v="7"/>
    <n v="163.62983333333332"/>
    <n v="85.346850500000002"/>
    <n v="42.90209837848932"/>
  </r>
  <r>
    <x v="7"/>
    <n v="162.20966666666666"/>
    <n v="85.889040233333333"/>
    <n v="43.091788780830612"/>
  </r>
  <r>
    <x v="7"/>
    <n v="165.45283333333333"/>
    <n v="86.898742600000006"/>
    <n v="43.266778465753418"/>
  </r>
  <r>
    <x v="7"/>
    <s v=""/>
    <s v=""/>
    <s v=""/>
  </r>
  <r>
    <x v="7"/>
    <s v=""/>
    <s v=""/>
    <s v=""/>
  </r>
  <r>
    <x v="7"/>
    <n v="166.60833333333335"/>
    <n v="88.076414999999997"/>
    <n v="43.612957746156667"/>
  </r>
  <r>
    <x v="7"/>
    <n v="166.41066666666666"/>
    <n v="87.958337466666663"/>
    <n v="43.24951051009225"/>
  </r>
  <r>
    <x v="7"/>
    <n v="167.03900000000002"/>
    <n v="87.155119800000008"/>
    <n v="42.981701611947102"/>
  </r>
  <r>
    <x v="7"/>
    <n v="168.36883333333336"/>
    <n v="86.847951299999991"/>
    <n v="42.866226224527097"/>
  </r>
  <r>
    <x v="7"/>
    <n v="168.91666666666666"/>
    <n v="87.975351916666668"/>
    <n v="42.7541335673261"/>
  </r>
  <r>
    <x v="7"/>
    <s v=""/>
    <s v=""/>
    <s v=""/>
  </r>
  <r>
    <x v="7"/>
    <s v=""/>
    <s v=""/>
    <s v=""/>
  </r>
  <r>
    <x v="7"/>
    <n v="170.9385"/>
    <n v="88.824473283333319"/>
    <n v="42.283160852572259"/>
  </r>
  <r>
    <x v="7"/>
    <n v="169.8065"/>
    <n v="88.802009233333322"/>
    <n v="42.37846410634819"/>
  </r>
  <r>
    <x v="7"/>
    <n v="169.43416666666664"/>
    <n v="87.61235305000001"/>
    <n v="41.882980207480202"/>
  </r>
  <r>
    <x v="7"/>
    <n v="171.47783333333334"/>
    <n v="86.346218133333352"/>
    <n v="41.556508770737011"/>
  </r>
  <r>
    <x v="7"/>
    <n v="170.00033333333332"/>
    <n v="84.766358066666669"/>
    <n v="41.580177129638024"/>
  </r>
  <r>
    <x v="7"/>
    <s v=""/>
    <s v=""/>
    <s v=""/>
  </r>
  <r>
    <x v="7"/>
    <s v=""/>
    <s v=""/>
    <s v=""/>
  </r>
  <r>
    <x v="7"/>
    <n v="172.24750000000003"/>
    <n v="85.886116466666678"/>
    <n v="40.778256140510123"/>
  </r>
  <r>
    <x v="7"/>
    <n v="173.94016666666667"/>
    <n v="85.931608750000009"/>
    <n v="41.297450763324299"/>
  </r>
  <r>
    <x v="7"/>
    <n v="173.70066666666665"/>
    <n v="84.695382233333333"/>
    <n v="40.744288504866624"/>
  </r>
  <r>
    <x v="7"/>
    <n v="174.20000000000002"/>
    <n v="85.931682199999997"/>
    <n v="41.270676907295517"/>
  </r>
  <r>
    <x v="7"/>
    <n v="173.54616666666666"/>
    <n v="85.572098700000012"/>
    <n v="41.45424544347199"/>
  </r>
  <r>
    <x v="7"/>
    <s v=""/>
    <s v=""/>
    <s v=""/>
  </r>
  <r>
    <x v="7"/>
    <s v=""/>
    <s v=""/>
    <s v=""/>
  </r>
  <r>
    <x v="7"/>
    <n v="175.34533333333334"/>
    <n v="85.112650666666681"/>
    <n v="41.642346232814759"/>
  </r>
  <r>
    <x v="7"/>
    <n v="176.66750000000002"/>
    <n v="85.612271100000001"/>
    <n v="41.303965891613139"/>
  </r>
  <r>
    <x v="7"/>
    <n v="176.64983333333336"/>
    <n v="84.131891666666661"/>
    <n v="41.052344160140429"/>
  </r>
  <r>
    <x v="7"/>
    <n v="177.10483333333332"/>
    <n v="84.241816366666669"/>
    <n v="40.785749027516353"/>
  </r>
  <r>
    <x v="7"/>
    <n v="180.95583333333335"/>
    <n v="84.584317533333333"/>
    <n v="41.481222433015645"/>
  </r>
  <r>
    <x v="7"/>
    <s v=""/>
    <s v=""/>
    <s v=""/>
  </r>
  <r>
    <x v="7"/>
    <s v=""/>
    <s v=""/>
    <s v=""/>
  </r>
  <r>
    <x v="7"/>
    <s v=""/>
    <n v="84.3577789"/>
    <n v="40.587219783588822"/>
  </r>
  <r>
    <x v="7"/>
    <n v="181.95666666666671"/>
    <n v="83.172616166666657"/>
    <n v="41.227268137033356"/>
  </r>
  <r>
    <x v="7"/>
    <n v="183.65800000000002"/>
    <n v="84.836818716666656"/>
    <n v="41.018238513147196"/>
  </r>
  <r>
    <x v="7"/>
    <n v="181.90133333333335"/>
    <n v="83.87220626666668"/>
    <n v="40.356421937613845"/>
  </r>
  <r>
    <x v="7"/>
    <n v="182.85616666666667"/>
    <n v="85.938305933333325"/>
    <n v="40.142470387931041"/>
  </r>
  <r>
    <x v="7"/>
    <s v=""/>
    <s v=""/>
    <s v=""/>
  </r>
  <r>
    <x v="7"/>
    <s v=""/>
    <s v=""/>
    <s v=""/>
  </r>
  <r>
    <x v="7"/>
    <n v="182.93183333333332"/>
    <n v="86.726715900000002"/>
    <n v="40.917344104457328"/>
  </r>
  <r>
    <x v="7"/>
    <n v="184.65383333333332"/>
    <n v="86.670349466666664"/>
    <n v="41.088766077250497"/>
  </r>
  <r>
    <x v="7"/>
    <n v="186.63233333333332"/>
    <n v="86.902556566666661"/>
    <n v="41.272314095744676"/>
  </r>
  <r>
    <x v="7"/>
    <n v="185.505"/>
    <n v="85.559193833333325"/>
    <n v="40.903229137131952"/>
  </r>
  <r>
    <x v="7"/>
    <n v="184.70333333333335"/>
    <n v="84.906944833333327"/>
    <n v="40.490636891462309"/>
  </r>
  <r>
    <x v="7"/>
    <s v=""/>
    <s v=""/>
    <s v=""/>
  </r>
  <r>
    <x v="7"/>
    <s v=""/>
    <s v=""/>
    <s v=""/>
  </r>
  <r>
    <x v="7"/>
    <n v="181.346"/>
    <n v="82.490461999999994"/>
    <n v="40.003557276716336"/>
  </r>
  <r>
    <x v="7"/>
    <n v="183.8931666666667"/>
    <n v="82.077099333333337"/>
    <n v="39.091495561874424"/>
  </r>
  <r>
    <x v="7"/>
    <n v="184.78299999999999"/>
    <n v="81.476907100000005"/>
    <n v="39.135589785604211"/>
  </r>
  <r>
    <x v="7"/>
    <n v="187.12049999999999"/>
    <n v="81.340874733333337"/>
    <s v=""/>
  </r>
  <r>
    <x v="7"/>
    <n v="190.41499999999999"/>
    <n v="81.609298133333326"/>
    <s v=""/>
  </r>
  <r>
    <x v="7"/>
    <s v=""/>
    <s v=""/>
    <s v=""/>
  </r>
  <r>
    <x v="7"/>
    <s v=""/>
    <s v=""/>
    <s v=""/>
  </r>
  <r>
    <x v="7"/>
    <n v="190.69166666666669"/>
    <n v="81.832215066666663"/>
    <n v="38.926170492657725"/>
  </r>
  <r>
    <x v="7"/>
    <n v="188.40333333333334"/>
    <n v="81.838513500000005"/>
    <n v="39.252593199854061"/>
  </r>
  <r>
    <x v="7"/>
    <n v="189.09800000000004"/>
    <n v="82.477960999999993"/>
    <n v="38.046027666969557"/>
  </r>
  <r>
    <x v="7"/>
    <n v="189.30583333333334"/>
    <n v="83.60772333333334"/>
    <n v="38.938423737788732"/>
  </r>
  <r>
    <x v="7"/>
    <n v="188.49883333333332"/>
    <n v="82.767201849999992"/>
    <n v="37.817293640131162"/>
  </r>
  <r>
    <x v="7"/>
    <s v=""/>
    <s v=""/>
    <s v=""/>
  </r>
  <r>
    <x v="7"/>
    <s v=""/>
    <s v=""/>
    <s v=""/>
  </r>
  <r>
    <x v="7"/>
    <n v="188.3981666666667"/>
    <n v="83.421301416666665"/>
    <n v="38.693878421052631"/>
  </r>
  <r>
    <x v="7"/>
    <n v="190.03666666666666"/>
    <n v="81.923905950000005"/>
    <n v="38.460928738767649"/>
  </r>
  <r>
    <x v="7"/>
    <n v="189.52849999999998"/>
    <n v="82.69662173333333"/>
    <n v="37.654346363677867"/>
  </r>
  <r>
    <x v="7"/>
    <n v="190.94383333333334"/>
    <n v="83.552140633333337"/>
    <n v="37.788822088572992"/>
  </r>
  <r>
    <x v="7"/>
    <n v="190.44616666666664"/>
    <n v="82.995052033333323"/>
    <n v="36.621954203319135"/>
  </r>
  <r>
    <x v="7"/>
    <s v=""/>
    <s v=""/>
    <s v=""/>
  </r>
  <r>
    <x v="7"/>
    <s v=""/>
    <s v=""/>
    <s v=""/>
  </r>
  <r>
    <x v="7"/>
    <n v="190.44433333333333"/>
    <n v="82.677068000000006"/>
    <s v=""/>
  </r>
  <r>
    <x v="7"/>
    <n v="189.61566666666667"/>
    <n v="82.375294116666666"/>
    <n v="36.183196815099457"/>
  </r>
  <r>
    <x v="7"/>
    <n v="189.69633333333331"/>
    <n v="82.598467766666673"/>
    <n v="36.426581448107228"/>
  </r>
  <r>
    <x v="7"/>
    <n v="191.96466666666666"/>
    <n v="83.764555716666663"/>
    <n v="36.191614479166667"/>
  </r>
  <r>
    <x v="7"/>
    <n v="193.22583333333333"/>
    <n v="83.939623499999996"/>
    <n v="36.504477161028547"/>
  </r>
  <r>
    <x v="7"/>
    <s v=""/>
    <s v=""/>
    <s v=""/>
  </r>
  <r>
    <x v="7"/>
    <s v=""/>
    <s v=""/>
    <s v=""/>
  </r>
  <r>
    <x v="7"/>
    <n v="194.67650000000003"/>
    <n v="83.16865806666668"/>
    <n v="36.03006039683266"/>
  </r>
  <r>
    <x v="7"/>
    <n v="193.31049999999996"/>
    <n v="82.824769316666661"/>
    <n v="35.649242099497947"/>
  </r>
  <r>
    <x v="7"/>
    <n v="190.84633333333332"/>
    <n v="82.491585016666662"/>
    <n v="35.727481951263869"/>
  </r>
  <r>
    <x v="7"/>
    <n v="193.04999999999998"/>
    <n v="80.956504466666672"/>
    <n v="35.122428987520493"/>
  </r>
  <r>
    <x v="7"/>
    <n v="196.65983333333335"/>
    <n v="81.099105399999999"/>
    <n v="34.60937607686003"/>
  </r>
  <r>
    <x v="7"/>
    <s v=""/>
    <s v=""/>
    <s v=""/>
  </r>
  <r>
    <x v="7"/>
    <s v=""/>
    <s v=""/>
    <s v=""/>
  </r>
  <r>
    <x v="7"/>
    <n v="198.13383333333334"/>
    <n v="81.437423499999994"/>
    <n v="34.810762047918374"/>
  </r>
  <r>
    <x v="7"/>
    <n v="197.83383333333336"/>
    <n v="81.985369599999999"/>
    <n v="35.38909449685535"/>
  </r>
  <r>
    <x v="7"/>
    <n v="197.48300000000003"/>
    <n v="81.480638133333329"/>
    <n v="35.497071015447531"/>
  </r>
  <r>
    <x v="7"/>
    <n v="196.02350000000001"/>
    <n v="81.468117783333341"/>
    <n v="35.223311791810417"/>
  </r>
  <r>
    <x v="7"/>
    <n v="197.44133333333335"/>
    <n v="82.076408366666669"/>
    <n v="35.045954330601099"/>
  </r>
  <r>
    <x v="7"/>
    <s v=""/>
    <s v=""/>
    <s v=""/>
  </r>
  <r>
    <x v="7"/>
    <s v=""/>
    <s v=""/>
    <s v=""/>
  </r>
  <r>
    <x v="7"/>
    <n v="200.43349999999998"/>
    <n v="121.50170299999999"/>
    <n v="35.147718196087354"/>
  </r>
  <r>
    <x v="7"/>
    <n v="199.46916666666667"/>
    <n v="83.565301133333335"/>
    <n v="35.365057161043914"/>
  </r>
  <r>
    <x v="7"/>
    <n v="199.8518333333333"/>
    <n v="83.563731333333337"/>
    <n v="35.643042929843688"/>
  </r>
  <r>
    <x v="7"/>
    <n v="199.36233333333334"/>
    <n v="82.957900666666674"/>
    <n v="35.839384237796565"/>
  </r>
  <r>
    <x v="7"/>
    <n v="199.72649999999999"/>
    <n v="83.02628643333334"/>
    <n v="36.139579879605982"/>
  </r>
  <r>
    <x v="7"/>
    <s v=""/>
    <s v=""/>
    <s v=""/>
  </r>
  <r>
    <x v="7"/>
    <s v=""/>
    <s v=""/>
    <s v=""/>
  </r>
  <r>
    <x v="7"/>
    <s v=""/>
    <n v="83.897187666666667"/>
    <n v="36.651026374476615"/>
  </r>
  <r>
    <x v="7"/>
    <n v="200.3835"/>
    <n v="83.54795"/>
    <n v="38.101532092632915"/>
  </r>
  <r>
    <x v="7"/>
    <n v="199.67033333333333"/>
    <n v="81.647231016666666"/>
    <n v="38.558084280921292"/>
  </r>
  <r>
    <x v="7"/>
    <n v="198.28700000000001"/>
    <n v="81.376070549999994"/>
    <n v="38.371017707383771"/>
  </r>
  <r>
    <x v="7"/>
    <n v="195.18533333333332"/>
    <n v="81.452752200000006"/>
    <n v="38.733039932229602"/>
  </r>
  <r>
    <x v="7"/>
    <s v=""/>
    <s v=""/>
    <s v=""/>
  </r>
  <r>
    <x v="7"/>
    <s v=""/>
    <s v=""/>
    <s v=""/>
  </r>
  <r>
    <x v="7"/>
    <n v="196.29083333333335"/>
    <n v="82.171651199999999"/>
    <n v="38.397587595454546"/>
  </r>
  <r>
    <x v="7"/>
    <n v="196.81816666666668"/>
    <n v="82.5248007"/>
    <n v="38.326710731551579"/>
  </r>
  <r>
    <x v="7"/>
    <n v="199.4265"/>
    <n v="82.302530050000001"/>
    <n v="37.297040904104584"/>
  </r>
  <r>
    <x v="7"/>
    <n v="199.20666666666668"/>
    <n v="81.886289566666662"/>
    <n v="36.724459536176418"/>
  </r>
  <r>
    <x v="7"/>
    <n v="195.57666666666668"/>
    <n v="80.850234450000002"/>
    <n v="37.191200106837606"/>
  </r>
  <r>
    <x v="7"/>
    <s v=""/>
    <s v=""/>
    <s v=""/>
  </r>
  <r>
    <x v="7"/>
    <s v=""/>
    <s v=""/>
    <s v=""/>
  </r>
  <r>
    <x v="7"/>
    <n v="191.98650000000001"/>
    <n v="78.56086826666666"/>
    <s v=""/>
  </r>
  <r>
    <x v="7"/>
    <n v="192.42100000000002"/>
    <n v="79.903154833333346"/>
    <n v="36.46389390389016"/>
  </r>
  <r>
    <x v="7"/>
    <n v="194.90449999999998"/>
    <n v="80.966635400000001"/>
    <n v="36.71244695255475"/>
  </r>
  <r>
    <x v="7"/>
    <n v="195.86866666666666"/>
    <n v="81.660179749999998"/>
    <s v=""/>
  </r>
  <r>
    <x v="7"/>
    <n v="196.16166666666666"/>
    <n v="80.923928000000004"/>
    <n v="37.261445146726857"/>
  </r>
  <r>
    <x v="7"/>
    <s v=""/>
    <s v=""/>
    <s v=""/>
  </r>
  <r>
    <x v="7"/>
    <s v=""/>
    <s v=""/>
    <s v=""/>
  </r>
  <r>
    <x v="7"/>
    <n v="193.53733333333335"/>
    <n v="81.379784233333325"/>
    <n v="37.344918380630631"/>
  </r>
  <r>
    <x v="7"/>
    <n v="187.08666666666667"/>
    <n v="79.79315849999999"/>
    <n v="37.395799156345362"/>
  </r>
  <r>
    <x v="7"/>
    <n v="187.06116666666671"/>
    <n v="79.970987499999993"/>
    <n v="36.739609593568552"/>
  </r>
  <r>
    <x v="7"/>
    <n v="185.69866666666667"/>
    <n v="78.751302350000003"/>
    <n v="36.537281288137109"/>
  </r>
  <r>
    <x v="7"/>
    <n v="189.43100000000001"/>
    <n v="79.104951883333328"/>
    <n v="35.264141912162167"/>
  </r>
  <r>
    <x v="7"/>
    <s v=""/>
    <s v=""/>
    <s v=""/>
  </r>
  <r>
    <x v="7"/>
    <s v=""/>
    <s v=""/>
    <s v=""/>
  </r>
  <r>
    <x v="7"/>
    <n v="185.30316666666667"/>
    <n v="78.505591200000012"/>
    <n v="34.730635289077298"/>
  </r>
  <r>
    <x v="7"/>
    <n v="188.631"/>
    <n v="78.631543666666673"/>
    <n v="33.691576325587661"/>
  </r>
  <r>
    <x v="7"/>
    <n v="190.89166666666665"/>
    <n v="77.984834400000011"/>
    <n v="33.484898835173716"/>
  </r>
  <r>
    <x v="7"/>
    <n v="192.45500000000001"/>
    <n v="79.587836366666679"/>
    <n v="33.736191890620802"/>
  </r>
  <r>
    <x v="7"/>
    <n v="192.51183333333333"/>
    <n v="79.814860116666679"/>
    <n v="34.24099608734403"/>
  </r>
  <r>
    <x v="7"/>
    <s v=""/>
    <s v=""/>
    <s v=""/>
  </r>
  <r>
    <x v="7"/>
    <s v=""/>
    <s v=""/>
    <s v=""/>
  </r>
  <r>
    <x v="7"/>
    <n v="191.98466666666664"/>
    <n v="80.471020333333328"/>
    <n v="35.006846021073983"/>
  </r>
  <r>
    <x v="7"/>
    <n v="190.27966666666666"/>
    <n v="80.118151666666677"/>
    <n v="34.672021475712775"/>
  </r>
  <r>
    <x v="7"/>
    <n v="191.60066666666668"/>
    <n v="81.942269033333332"/>
    <n v="34.43529472014103"/>
  </r>
  <r>
    <x v="7"/>
    <n v="195.88700000000003"/>
    <n v="83.569141999999999"/>
    <n v="34.753242799630414"/>
  </r>
  <r>
    <x v="7"/>
    <n v="196.80599999999995"/>
    <n v="84.640401199999999"/>
    <n v="34.772788558802944"/>
  </r>
  <r>
    <x v="7"/>
    <s v=""/>
    <s v=""/>
    <s v=""/>
  </r>
  <r>
    <x v="7"/>
    <s v=""/>
    <s v=""/>
    <s v=""/>
  </r>
  <r>
    <x v="7"/>
    <n v="198.87266666666667"/>
    <n v="83.858204133333331"/>
    <n v="34.632241446331648"/>
  </r>
  <r>
    <x v="7"/>
    <n v="200.07566666666665"/>
    <n v="83.516801233333339"/>
    <n v="35.268330604164845"/>
  </r>
  <r>
    <x v="7"/>
    <n v="199.4796666666667"/>
    <n v="83.010598333333334"/>
    <n v="35.536775258545134"/>
  </r>
  <r>
    <x v="7"/>
    <n v="200.70866666666666"/>
    <n v="81.163291749999999"/>
    <n v="35.14122348038353"/>
  </r>
  <r>
    <x v="7"/>
    <n v="198.47216666666668"/>
    <n v="82.24272599999999"/>
    <n v="35.342919202802747"/>
  </r>
  <r>
    <x v="7"/>
    <s v=""/>
    <s v=""/>
    <s v=""/>
  </r>
  <r>
    <x v="7"/>
    <s v=""/>
    <s v=""/>
    <s v=""/>
  </r>
  <r>
    <x v="7"/>
    <n v="198.07233333333332"/>
    <n v="83.769164316666661"/>
    <n v="34.590080236085463"/>
  </r>
  <r>
    <x v="7"/>
    <n v="199.57950000000002"/>
    <n v="84.897978000000009"/>
    <n v="34.92956278244877"/>
  </r>
  <r>
    <x v="7"/>
    <n v="206.07916666666665"/>
    <n v="84.635946866666657"/>
    <n v="34.379340360942578"/>
  </r>
  <r>
    <x v="7"/>
    <n v="207.58966666666666"/>
    <n v="85.187596266666674"/>
    <n v="34.173183964301458"/>
  </r>
  <r>
    <x v="7"/>
    <n v="209.822"/>
    <n v="83.769871166666675"/>
    <n v="34.396147681654831"/>
  </r>
  <r>
    <x v="7"/>
    <s v=""/>
    <s v=""/>
    <s v=""/>
  </r>
  <r>
    <x v="7"/>
    <s v=""/>
    <s v=""/>
    <s v=""/>
  </r>
  <r>
    <x v="7"/>
    <n v="207.27566666666667"/>
    <n v="84.968810000000005"/>
    <n v="35.23744914102901"/>
  </r>
  <r>
    <x v="7"/>
    <n v="209.5275"/>
    <n v="85.25354681666667"/>
    <n v="35.146844981118811"/>
  </r>
  <r>
    <x v="7"/>
    <n v="210.696"/>
    <n v="86.355328499999999"/>
    <s v=""/>
  </r>
  <r>
    <x v="7"/>
    <n v="211.88916666666668"/>
    <n v="86.161864999999992"/>
    <n v="34.915160588933851"/>
  </r>
  <r>
    <x v="7"/>
    <n v="212.06399999999999"/>
    <n v="87.037536000000003"/>
    <n v="35.251277987740337"/>
  </r>
  <r>
    <x v="7"/>
    <s v=""/>
    <s v=""/>
    <s v=""/>
  </r>
  <r>
    <x v="7"/>
    <s v=""/>
    <s v=""/>
    <s v=""/>
  </r>
  <r>
    <x v="7"/>
    <n v="212.15366666666668"/>
    <n v="86.953102566666658"/>
    <n v="34.843505539120457"/>
  </r>
  <r>
    <x v="7"/>
    <n v="211.89283333333333"/>
    <n v="86.556832166666666"/>
    <n v="36.312394297235016"/>
  </r>
  <r>
    <x v="7"/>
    <n v="208.20450000000002"/>
    <n v="86.141398233333348"/>
    <n v="35.441977233827785"/>
  </r>
  <r>
    <x v="7"/>
    <n v="208.68883333333335"/>
    <n v="85.703886833333328"/>
    <n v="35.788466386186343"/>
  </r>
  <r>
    <x v="7"/>
    <n v="211.79600000000002"/>
    <n v="85.18447346666666"/>
    <n v="36.474948169607586"/>
  </r>
  <r>
    <x v="7"/>
    <s v=""/>
    <s v=""/>
    <s v=""/>
  </r>
  <r>
    <x v="7"/>
    <s v=""/>
    <s v=""/>
    <s v=""/>
  </r>
  <r>
    <x v="7"/>
    <n v="211.50733333333332"/>
    <n v="84.768114699999998"/>
    <n v="36.842941533707375"/>
  </r>
  <r>
    <x v="7"/>
    <n v="212.79533333333333"/>
    <n v="84.690418666666673"/>
    <n v="37.306136206595703"/>
  </r>
  <r>
    <x v="7"/>
    <n v="213.55233333333334"/>
    <n v="84.635765199999994"/>
    <n v="37.358642104225098"/>
  </r>
  <r>
    <x v="7"/>
    <n v="216.32616666666664"/>
    <n v="84.96104733333334"/>
    <n v="37.197654039740897"/>
  </r>
  <r>
    <x v="7"/>
    <n v="217.52883333333332"/>
    <n v="84.441846399999989"/>
    <n v="37.109331051500263"/>
  </r>
  <r>
    <x v="7"/>
    <s v=""/>
    <s v=""/>
    <s v=""/>
  </r>
  <r>
    <x v="7"/>
    <s v=""/>
    <s v=""/>
    <s v=""/>
  </r>
  <r>
    <x v="7"/>
    <n v="215.71733333333336"/>
    <n v="83.10140676666667"/>
    <n v="36.564893999825827"/>
  </r>
  <r>
    <x v="7"/>
    <n v="214.95733333333337"/>
    <n v="82.24570176666667"/>
    <s v=""/>
  </r>
  <r>
    <x v="7"/>
    <n v="215.32333333333335"/>
    <n v="80.874593349999998"/>
    <n v="35.629005415764397"/>
  </r>
  <r>
    <x v="7"/>
    <s v=""/>
    <n v="80.796194999999997"/>
    <n v="35.930151720849587"/>
  </r>
  <r>
    <x v="7"/>
    <n v="209.55766666666668"/>
    <n v="77.475378233333331"/>
    <n v="35.516083552224288"/>
  </r>
  <r>
    <x v="7"/>
    <s v=""/>
    <s v=""/>
    <s v=""/>
  </r>
  <r>
    <x v="7"/>
    <s v=""/>
    <s v=""/>
    <s v=""/>
  </r>
  <r>
    <x v="7"/>
    <n v="214.1335"/>
    <n v="77.935448483333332"/>
    <n v="35.10786400193372"/>
  </r>
  <r>
    <x v="7"/>
    <n v="212.59583333333333"/>
    <n v="76.567011466666671"/>
    <n v="34.652536037927682"/>
  </r>
  <r>
    <x v="7"/>
    <n v="211.96716666666669"/>
    <n v="79.555658533333329"/>
    <n v="34.726512688453354"/>
  </r>
  <r>
    <x v="7"/>
    <n v="212.072"/>
    <n v="78.227802733333334"/>
    <n v="34.021551086572444"/>
  </r>
  <r>
    <x v="7"/>
    <n v="208.95050000000001"/>
    <n v="77.928521633333332"/>
    <n v="33.991831527519274"/>
  </r>
  <r>
    <x v="7"/>
    <s v=""/>
    <s v=""/>
    <s v=""/>
  </r>
  <r>
    <x v="7"/>
    <s v=""/>
    <s v=""/>
    <s v=""/>
  </r>
  <r>
    <x v="7"/>
    <n v="211.55499999999998"/>
    <n v="78.899887399999997"/>
    <n v="32.704331641106997"/>
  </r>
  <r>
    <x v="7"/>
    <n v="217.78983333333335"/>
    <n v="80.843295499999996"/>
    <n v="33.932810755737279"/>
  </r>
  <r>
    <x v="7"/>
    <n v="219.41216666666671"/>
    <n v="81.185251366666662"/>
    <n v="34.359228308111916"/>
  </r>
  <r>
    <x v="7"/>
    <n v="218.43283333333332"/>
    <n v="80.457928466666658"/>
    <n v="34.466770472961073"/>
  </r>
  <r>
    <x v="7"/>
    <n v="223.3305"/>
    <n v="80.810794733333339"/>
    <n v="34.400426588141876"/>
  </r>
  <r>
    <x v="7"/>
    <s v=""/>
    <s v=""/>
    <s v=""/>
  </r>
  <r>
    <x v="7"/>
    <s v=""/>
    <s v=""/>
    <s v=""/>
  </r>
  <r>
    <x v="7"/>
    <n v="220.32216666666667"/>
    <n v="81.846500300000002"/>
    <n v="34.327966418436603"/>
  </r>
  <r>
    <x v="7"/>
    <n v="215.52566666666667"/>
    <n v="80.20453453333333"/>
    <n v="34.138849969206404"/>
  </r>
  <r>
    <x v="7"/>
    <n v="220.13033333333337"/>
    <n v="80.502402533333324"/>
    <n v="34.56473443946976"/>
  </r>
  <r>
    <x v="7"/>
    <n v="213.86833333333334"/>
    <n v="81.97815924999999"/>
    <n v="34.980433421330517"/>
  </r>
  <r>
    <x v="7"/>
    <n v="212.22166666666666"/>
    <n v="81.010301483333322"/>
    <n v="34.139524573213656"/>
  </r>
  <r>
    <x v="7"/>
    <s v=""/>
    <s v=""/>
    <s v=""/>
  </r>
  <r>
    <x v="7"/>
    <s v=""/>
    <s v=""/>
    <s v=""/>
  </r>
  <r>
    <x v="7"/>
    <n v="210.42233333333334"/>
    <n v="79.312405266666659"/>
    <n v="33.715980831571528"/>
  </r>
  <r>
    <x v="7"/>
    <n v="214.58416666666668"/>
    <n v="80.26804593333334"/>
    <n v="34.167738041765169"/>
  </r>
  <r>
    <x v="7"/>
    <n v="218.41833333333332"/>
    <n v="81.350481399999993"/>
    <n v="34.063835745556432"/>
  </r>
  <r>
    <x v="7"/>
    <n v="219.29550000000003"/>
    <n v="82.378858399999999"/>
    <n v="34.432546781594127"/>
  </r>
  <r>
    <x v="7"/>
    <s v=""/>
    <n v="5.9978368999999994"/>
    <n v="34.413160380411028"/>
  </r>
  <r>
    <x v="7"/>
    <s v=""/>
    <s v=""/>
    <s v=""/>
  </r>
  <r>
    <x v="7"/>
    <s v=""/>
    <s v=""/>
    <s v=""/>
  </r>
  <r>
    <x v="7"/>
    <n v="223.56216666666668"/>
    <n v="121.278189"/>
    <n v="33.960403222367276"/>
  </r>
  <r>
    <x v="7"/>
    <n v="222.40899999999999"/>
    <n v="121.4971065"/>
    <n v="34.205121139433558"/>
  </r>
  <r>
    <x v="7"/>
    <n v="222.66166666666663"/>
    <n v="82.428699600000002"/>
    <n v="34.193879897355608"/>
  </r>
  <r>
    <x v="7"/>
    <n v="221.24016666666668"/>
    <n v="82.500201533333339"/>
    <n v="34.002614201684317"/>
  </r>
  <r>
    <x v="7"/>
    <n v="219.58066666666664"/>
    <n v="6.0724777499999991"/>
    <s v=""/>
  </r>
  <r>
    <x v="8"/>
    <s v=""/>
    <s v=""/>
    <s v=""/>
  </r>
  <r>
    <x v="8"/>
    <s v=""/>
    <s v=""/>
    <s v=""/>
  </r>
  <r>
    <x v="8"/>
    <n v="220.58383333333333"/>
    <n v="121.624594"/>
    <s v=""/>
  </r>
  <r>
    <x v="8"/>
    <n v="217.70316666666668"/>
    <n v="84.411727333333332"/>
    <n v="34.454050826375138"/>
  </r>
  <r>
    <x v="8"/>
    <n v="209.69166666666663"/>
    <n v="85.689291566666668"/>
    <n v="34.505742450633782"/>
  </r>
  <r>
    <x v="8"/>
    <n v="207.87583333333336"/>
    <n v="84.301578916666656"/>
    <n v="33.934611231758915"/>
  </r>
  <r>
    <x v="8"/>
    <n v="207.74233333333336"/>
    <n v="84.286749999999998"/>
    <n v="34.488158441446117"/>
  </r>
  <r>
    <x v="8"/>
    <s v=""/>
    <s v=""/>
    <s v=""/>
  </r>
  <r>
    <x v="8"/>
    <s v=""/>
    <s v=""/>
    <s v=""/>
  </r>
  <r>
    <x v="8"/>
    <n v="208.37649999999999"/>
    <n v="84.525740666666664"/>
    <s v=""/>
  </r>
  <r>
    <x v="8"/>
    <n v="209.93200000000002"/>
    <n v="85.403501000000006"/>
    <n v="34.238765669928981"/>
  </r>
  <r>
    <x v="8"/>
    <n v="211.74349999999995"/>
    <n v="86.10202413333333"/>
    <n v="35.302279968564442"/>
  </r>
  <r>
    <x v="8"/>
    <n v="205.19233333333332"/>
    <n v="86.20888033333334"/>
    <n v="35.093877428546378"/>
  </r>
  <r>
    <x v="8"/>
    <n v="207.58349999999999"/>
    <n v="85.89021653333333"/>
    <n v="34.578592670638741"/>
  </r>
  <r>
    <x v="8"/>
    <s v=""/>
    <s v=""/>
    <s v=""/>
  </r>
  <r>
    <x v="8"/>
    <s v=""/>
    <s v=""/>
    <s v=""/>
  </r>
  <r>
    <x v="8"/>
    <s v=""/>
    <n v="86.635439000000005"/>
    <n v="34.777988133560157"/>
  </r>
  <r>
    <x v="8"/>
    <n v="202.816"/>
    <n v="85.332834000000005"/>
    <n v="34.878587446548565"/>
  </r>
  <r>
    <x v="8"/>
    <n v="201.5588333333333"/>
    <n v="85.244852333333327"/>
    <n v="33.705000686729072"/>
  </r>
  <r>
    <x v="8"/>
    <n v="199.80583333333334"/>
    <n v="85.310881699999996"/>
    <n v="34.725909443178836"/>
  </r>
  <r>
    <x v="8"/>
    <n v="196.26383333333331"/>
    <n v="84.262534599999995"/>
    <n v="34.569113443769801"/>
  </r>
  <r>
    <x v="8"/>
    <s v=""/>
    <s v=""/>
    <s v=""/>
  </r>
  <r>
    <x v="8"/>
    <s v=""/>
    <s v=""/>
    <s v=""/>
  </r>
  <r>
    <x v="8"/>
    <n v="196.26466666666667"/>
    <n v="80.551904800000003"/>
    <n v="34.004056173626374"/>
  </r>
  <r>
    <x v="8"/>
    <n v="191.73499999999999"/>
    <n v="80.818813733333329"/>
    <n v="33.11913078004217"/>
  </r>
  <r>
    <x v="8"/>
    <n v="195.21100000000001"/>
    <n v="82.143329800000004"/>
    <n v="33.700990703979016"/>
  </r>
  <r>
    <x v="8"/>
    <n v="196.02166666666665"/>
    <n v="78.456653966666664"/>
    <n v="31.86902205321546"/>
  </r>
  <r>
    <x v="8"/>
    <n v="203.98033333333333"/>
    <n v="76.913388900000001"/>
    <n v="32.488485593110035"/>
  </r>
  <r>
    <x v="8"/>
    <s v=""/>
    <s v=""/>
    <s v=""/>
  </r>
  <r>
    <x v="8"/>
    <s v=""/>
    <s v=""/>
    <s v=""/>
  </r>
  <r>
    <x v="8"/>
    <n v="207.02116666666666"/>
    <n v="78.409242066666664"/>
    <n v="33.220943038304526"/>
  </r>
  <r>
    <x v="8"/>
    <n v="207.00466666666668"/>
    <n v="80.146038666666669"/>
    <n v="33.572993412677654"/>
  </r>
  <r>
    <x v="8"/>
    <n v="212.43333333333331"/>
    <n v="80.058925733333339"/>
    <n v="34.559219714860497"/>
  </r>
  <r>
    <x v="8"/>
    <n v="205.74666666666667"/>
    <n v="79.862344800000002"/>
    <n v="33.748708552459732"/>
  </r>
  <r>
    <x v="8"/>
    <n v="207.20766666666668"/>
    <n v="78.375970333333328"/>
    <n v="34.084637830802606"/>
  </r>
  <r>
    <x v="8"/>
    <s v=""/>
    <s v=""/>
    <s v=""/>
  </r>
  <r>
    <x v="8"/>
    <s v=""/>
    <s v=""/>
    <s v=""/>
  </r>
  <r>
    <x v="8"/>
    <n v="203.93700000000001"/>
    <n v="79.039343766666676"/>
    <n v="34.494319564084755"/>
  </r>
  <r>
    <x v="8"/>
    <n v="206.26300000000001"/>
    <n v="78.550769666666667"/>
    <n v="34.075636700839169"/>
  </r>
  <r>
    <x v="8"/>
    <n v="209.69399999999999"/>
    <n v="79.962337733333342"/>
    <n v="34.949330673943166"/>
  </r>
  <r>
    <x v="8"/>
    <n v="204.37333333333333"/>
    <n v="79.773038466666662"/>
    <n v="34.466386543268406"/>
  </r>
  <r>
    <x v="8"/>
    <n v="199.32083333333333"/>
    <n v="79.615215733333329"/>
    <s v=""/>
  </r>
  <r>
    <x v="8"/>
    <s v=""/>
    <s v=""/>
    <s v=""/>
  </r>
  <r>
    <x v="8"/>
    <s v=""/>
    <s v=""/>
    <s v=""/>
  </r>
  <r>
    <x v="8"/>
    <n v="199.80199999999999"/>
    <n v="77.152358066666679"/>
    <n v="33.743706163524735"/>
  </r>
  <r>
    <x v="8"/>
    <n v="203.2895"/>
    <n v="78.467723533333327"/>
    <n v="33.246787053687214"/>
  </r>
  <r>
    <x v="8"/>
    <n v="203.26266666666666"/>
    <n v="78.14486243333333"/>
    <n v="33.8728190970117"/>
  </r>
  <r>
    <x v="8"/>
    <n v="197.38300000000001"/>
    <n v="78.645159800000002"/>
    <n v="33.622524259017823"/>
  </r>
  <r>
    <x v="8"/>
    <n v="195.21100000000001"/>
    <n v="77.054197733333339"/>
    <n v="33.934499554618931"/>
  </r>
  <r>
    <x v="8"/>
    <s v=""/>
    <s v=""/>
    <s v=""/>
  </r>
  <r>
    <x v="8"/>
    <s v=""/>
    <s v=""/>
    <s v=""/>
  </r>
  <r>
    <x v="8"/>
    <s v=""/>
    <n v="75.527148266666657"/>
    <n v="33.703688062886506"/>
  </r>
  <r>
    <x v="8"/>
    <n v="193.95116666666669"/>
    <n v="74.634661333333341"/>
    <n v="33.229995986687548"/>
  </r>
  <r>
    <x v="8"/>
    <n v="189.30933333333334"/>
    <n v="74.577100599999994"/>
    <s v=""/>
  </r>
  <r>
    <x v="8"/>
    <n v="196.67366666666666"/>
    <n v="70.210463533333325"/>
    <n v="32.042446477804745"/>
  </r>
  <r>
    <x v="8"/>
    <n v="198.87316666666666"/>
    <n v="73.375871333333336"/>
    <n v="32.647562146868253"/>
  </r>
  <r>
    <x v="8"/>
    <s v=""/>
    <s v=""/>
    <s v=""/>
  </r>
  <r>
    <x v="8"/>
    <s v=""/>
    <s v=""/>
    <s v=""/>
  </r>
  <r>
    <x v="8"/>
    <n v="199.65566666666666"/>
    <n v="72.470182866666676"/>
    <n v="33.268876018590916"/>
  </r>
  <r>
    <x v="8"/>
    <n v="197.40383333333332"/>
    <n v="69.359731066666669"/>
    <n v="33.575289174068274"/>
  </r>
  <r>
    <x v="8"/>
    <n v="200.44050000000001"/>
    <n v="69.412177400000004"/>
    <n v="33.181996293252595"/>
  </r>
  <r>
    <x v="8"/>
    <n v="198.68316666666666"/>
    <n v="67.303551099999993"/>
    <n v="33.390294494202145"/>
  </r>
  <r>
    <x v="8"/>
    <n v="194.97883333333334"/>
    <n v="63.928678733333328"/>
    <n v="32.643003896924284"/>
  </r>
  <r>
    <x v="8"/>
    <s v=""/>
    <s v=""/>
    <s v=""/>
  </r>
  <r>
    <x v="8"/>
    <s v=""/>
    <s v=""/>
    <s v=""/>
  </r>
  <r>
    <x v="8"/>
    <n v="188.1961666666667"/>
    <n v="62.860824199999996"/>
    <n v="31.181309562391675"/>
  </r>
  <r>
    <x v="8"/>
    <n v="186.79816666666667"/>
    <n v="63.13572296666667"/>
    <n v="30.391268836505198"/>
  </r>
  <r>
    <x v="8"/>
    <n v="194.95666666666668"/>
    <n v="67.820700666666667"/>
    <n v="30.936100000000003"/>
  </r>
  <r>
    <x v="8"/>
    <n v="192.17983333333333"/>
    <n v="64.360026333333337"/>
    <n v="31.95019985359972"/>
  </r>
  <r>
    <x v="8"/>
    <n v="188.22349999999997"/>
    <n v="64.670424983333319"/>
    <n v="30.729526894197953"/>
  </r>
  <r>
    <x v="8"/>
    <s v=""/>
    <s v=""/>
    <s v=""/>
  </r>
  <r>
    <x v="8"/>
    <s v=""/>
    <s v=""/>
    <s v=""/>
  </r>
  <r>
    <x v="8"/>
    <n v="184.33699999999999"/>
    <n v="66.369563833333345"/>
    <n v="30.422557540052559"/>
  </r>
  <r>
    <x v="8"/>
    <n v="190.47933333333333"/>
    <n v="66.203754433333344"/>
    <n v="29.913049004985631"/>
  </r>
  <r>
    <x v="8"/>
    <n v="195.7535"/>
    <n v="68.514854383333343"/>
    <n v="31.087631393878066"/>
  </r>
  <r>
    <x v="8"/>
    <n v="196.55966666666669"/>
    <n v="69.111536133333331"/>
    <n v="32.192287217251852"/>
  </r>
  <r>
    <x v="8"/>
    <n v="200.17849999999999"/>
    <n v="68.409109666666666"/>
    <n v="32.404195713746226"/>
  </r>
  <r>
    <x v="8"/>
    <s v=""/>
    <s v=""/>
    <s v=""/>
  </r>
  <r>
    <x v="8"/>
    <s v=""/>
    <s v=""/>
    <s v=""/>
  </r>
  <r>
    <x v="8"/>
    <n v="200.21383333333333"/>
    <n v="68.142998533333341"/>
    <s v=""/>
  </r>
  <r>
    <x v="8"/>
    <n v="204.24933333333334"/>
    <n v="68.993190400000003"/>
    <n v="32.477643142691605"/>
  </r>
  <r>
    <x v="8"/>
    <n v="202.6585"/>
    <n v="67.898497866666673"/>
    <n v="33.85903426323614"/>
  </r>
  <r>
    <x v="8"/>
    <n v="206.58066666666664"/>
    <n v="67.82965853333333"/>
    <n v="34.024854597301719"/>
  </r>
  <r>
    <x v="8"/>
    <n v="206.691"/>
    <n v="67.761100333333331"/>
    <n v="34.031860497543001"/>
  </r>
  <r>
    <x v="8"/>
    <s v=""/>
    <s v=""/>
    <s v=""/>
  </r>
  <r>
    <x v="8"/>
    <s v=""/>
    <s v=""/>
    <s v=""/>
  </r>
  <r>
    <x v="8"/>
    <n v="209.25183333333334"/>
    <n v="67.941416999999987"/>
    <n v="33.706257471636953"/>
  </r>
  <r>
    <x v="8"/>
    <n v="212.29183333333333"/>
    <n v="71.013240666666661"/>
    <n v="34.514679663296917"/>
  </r>
  <r>
    <x v="8"/>
    <n v="211.18949999999998"/>
    <n v="70.112018133333336"/>
    <n v="34.109764353978669"/>
  </r>
  <r>
    <x v="8"/>
    <n v="207.32916666666665"/>
    <n v="68.689644866666654"/>
    <n v="33.680520405561033"/>
  </r>
  <r>
    <x v="8"/>
    <n v="207.96016666666665"/>
    <n v="68.090411500000002"/>
    <n v="33.734121648853716"/>
  </r>
  <r>
    <x v="8"/>
    <s v=""/>
    <s v=""/>
    <s v=""/>
  </r>
  <r>
    <x v="8"/>
    <s v=""/>
    <s v=""/>
    <s v=""/>
  </r>
  <r>
    <x v="8"/>
    <n v="212.12716666666665"/>
    <n v="68.666778466666656"/>
    <n v="34.181376395112011"/>
  </r>
  <r>
    <x v="8"/>
    <n v="208.84366666666665"/>
    <n v="67.734719499999997"/>
    <n v="34.193613785500446"/>
  </r>
  <r>
    <x v="8"/>
    <n v="202.626"/>
    <n v="66.598381066666661"/>
    <n v="33.690996765656564"/>
  </r>
  <r>
    <x v="8"/>
    <n v="203.13283333333334"/>
    <n v="65.859352866666669"/>
    <n v="33.162824388718526"/>
  </r>
  <r>
    <x v="8"/>
    <n v="200.11583333333337"/>
    <n v="66.599328"/>
    <n v="33.133214291743705"/>
  </r>
  <r>
    <x v="8"/>
    <s v=""/>
    <s v=""/>
    <s v=""/>
  </r>
  <r>
    <x v="8"/>
    <s v=""/>
    <s v=""/>
    <s v=""/>
  </r>
  <r>
    <x v="8"/>
    <n v="193.27783333333332"/>
    <n v="65.890068833333331"/>
    <n v="32.344433732371925"/>
  </r>
  <r>
    <x v="8"/>
    <n v="192.47816666666668"/>
    <n v="65.285882200000003"/>
    <n v="32.168367408575534"/>
  </r>
  <r>
    <x v="8"/>
    <n v="195.97133333333332"/>
    <n v="65.050910266666662"/>
    <n v="32.562076234076429"/>
  </r>
  <r>
    <x v="8"/>
    <n v="190.61666666666667"/>
    <n v="64.790138933333324"/>
    <n v="32.923332162709443"/>
  </r>
  <r>
    <x v="8"/>
    <s v=""/>
    <s v=""/>
    <n v="32.600130174460006"/>
  </r>
  <r>
    <x v="8"/>
    <s v=""/>
    <s v=""/>
    <s v=""/>
  </r>
  <r>
    <x v="8"/>
    <s v=""/>
    <s v=""/>
    <s v=""/>
  </r>
  <r>
    <x v="8"/>
    <n v="191.08883333333333"/>
    <s v=""/>
    <n v="32.127697794754667"/>
  </r>
  <r>
    <x v="8"/>
    <n v="194.23633333333336"/>
    <n v="65.32386773333333"/>
    <n v="31.692142187014603"/>
  </r>
  <r>
    <x v="8"/>
    <n v="193.87666666666667"/>
    <n v="66.559954000000005"/>
    <n v="32.238318519821725"/>
  </r>
  <r>
    <x v="8"/>
    <n v="190.6815"/>
    <n v="67.266702499999994"/>
    <n v="31.988263297045108"/>
  </r>
  <r>
    <x v="8"/>
    <n v="185.15183333333331"/>
    <n v="65.508337699999998"/>
    <n v="31.276128698890531"/>
  </r>
  <r>
    <x v="8"/>
    <s v=""/>
    <s v=""/>
    <s v=""/>
  </r>
  <r>
    <x v="8"/>
    <s v=""/>
    <s v=""/>
    <s v=""/>
  </r>
  <r>
    <x v="8"/>
    <n v="188.89133333333334"/>
    <n v="63.993294333333324"/>
    <n v="30.525330299530147"/>
  </r>
  <r>
    <x v="8"/>
    <n v="181.89000000000001"/>
    <n v="62.687964399999998"/>
    <n v="30.633306433780284"/>
  </r>
  <r>
    <x v="8"/>
    <n v="184.69483333333335"/>
    <n v="62.422260700000002"/>
    <n v="30.351473474041157"/>
  </r>
  <r>
    <x v="8"/>
    <n v="190.5975"/>
    <n v="63.224255733333329"/>
    <n v="29.846101374360543"/>
  </r>
  <r>
    <x v="8"/>
    <n v="183.09316666666666"/>
    <n v="64.013864800000007"/>
    <s v=""/>
  </r>
  <r>
    <x v="8"/>
    <s v=""/>
    <s v=""/>
    <s v=""/>
  </r>
  <r>
    <x v="8"/>
    <s v=""/>
    <s v=""/>
    <s v=""/>
  </r>
  <r>
    <x v="8"/>
    <n v="186.33766666666668"/>
    <n v="91.507117499999993"/>
    <n v="29.760389967736977"/>
  </r>
  <r>
    <x v="8"/>
    <n v="186.19800000000001"/>
    <n v="63.55857146666667"/>
    <s v=""/>
  </r>
  <r>
    <x v="8"/>
    <n v="192.75366666666665"/>
    <n v="62.964970533333336"/>
    <s v=""/>
  </r>
  <r>
    <x v="8"/>
    <n v="183.54183333333333"/>
    <n v="62.790259666666657"/>
    <s v=""/>
  </r>
  <r>
    <x v="8"/>
    <n v="182.5855"/>
    <n v="62.205347999999994"/>
    <n v="29.420556033887905"/>
  </r>
  <r>
    <x v="8"/>
    <s v=""/>
    <s v=""/>
    <s v=""/>
  </r>
  <r>
    <x v="8"/>
    <s v=""/>
    <s v=""/>
    <s v=""/>
  </r>
  <r>
    <x v="8"/>
    <n v="176.38366666666664"/>
    <n v="61.379815199999996"/>
    <n v="28.633515993860321"/>
  </r>
  <r>
    <x v="8"/>
    <n v="179.46833333333333"/>
    <n v="61.681041666666658"/>
    <n v="28.248429366602686"/>
  </r>
  <r>
    <x v="8"/>
    <n v="173.55083333333334"/>
    <n v="63.592754499999991"/>
    <n v="28.532474963441857"/>
  </r>
  <r>
    <x v="8"/>
    <n v="170.25133333333332"/>
    <n v="60.376752266666671"/>
    <n v="27.889896351246101"/>
  </r>
  <r>
    <x v="8"/>
    <n v="174.76016666666669"/>
    <n v="61.945368800000004"/>
    <n v="28.865627541161011"/>
  </r>
  <r>
    <x v="8"/>
    <s v=""/>
    <s v=""/>
    <s v=""/>
  </r>
  <r>
    <x v="8"/>
    <s v=""/>
    <s v=""/>
    <s v=""/>
  </r>
  <r>
    <x v="8"/>
    <n v="173.82833333333329"/>
    <n v="61.427816599999993"/>
    <n v="28.915430786516854"/>
  </r>
  <r>
    <x v="8"/>
    <n v="177.511"/>
    <n v="62.733487466666666"/>
    <n v="29.037358333333334"/>
  </r>
  <r>
    <x v="8"/>
    <n v="168.93316666666666"/>
    <n v="61.303800166666662"/>
    <n v="29.832943700327263"/>
  </r>
  <r>
    <x v="8"/>
    <n v="166.958"/>
    <n v="61.369938366666666"/>
    <n v="29.680062707680257"/>
  </r>
  <r>
    <x v="8"/>
    <n v="166.35266666666666"/>
    <n v="61.631512333333326"/>
    <n v="30.163382899373534"/>
  </r>
  <r>
    <x v="8"/>
    <s v=""/>
    <s v=""/>
    <s v=""/>
  </r>
  <r>
    <x v="8"/>
    <s v=""/>
    <s v=""/>
    <s v=""/>
  </r>
  <r>
    <x v="8"/>
    <n v="171.74933333333334"/>
    <n v="63.046731000000001"/>
    <n v="30.314136351192808"/>
  </r>
  <r>
    <x v="8"/>
    <n v="168.65"/>
    <n v="62.894866166666667"/>
    <n v="30.386128027968716"/>
  </r>
  <r>
    <x v="8"/>
    <n v="169.61499999999998"/>
    <n v="62.264740533333317"/>
    <n v="29.424402324076254"/>
  </r>
  <r>
    <x v="8"/>
    <n v="172.49083333333331"/>
    <n v="63.529419166666663"/>
    <n v="29.726483159940326"/>
  </r>
  <r>
    <x v="8"/>
    <n v="178.39883333333333"/>
    <n v="64.626642266666664"/>
    <n v="30.034569067563311"/>
  </r>
  <r>
    <x v="8"/>
    <s v=""/>
    <s v=""/>
    <s v=""/>
  </r>
  <r>
    <x v="8"/>
    <s v=""/>
    <s v=""/>
    <s v=""/>
  </r>
  <r>
    <x v="8"/>
    <s v=""/>
    <n v="65.723397666666656"/>
    <n v="30.587242303018424"/>
  </r>
  <r>
    <x v="8"/>
    <n v="178.15733333333333"/>
    <n v="64.280267999999992"/>
    <n v="30.249906011279656"/>
  </r>
  <r>
    <x v="8"/>
    <n v="178.34066666666664"/>
    <n v="64.485623000000004"/>
    <n v="30.160501609928534"/>
  </r>
  <r>
    <x v="8"/>
    <n v="181.13749999999996"/>
    <n v="95.444323999999995"/>
    <n v="29.908876396594238"/>
  </r>
  <r>
    <x v="8"/>
    <n v="176.64700000000002"/>
    <n v="94.704882999999995"/>
    <n v="29.908294243559354"/>
  </r>
  <r>
    <x v="8"/>
    <s v=""/>
    <s v=""/>
    <s v=""/>
  </r>
  <r>
    <x v="8"/>
    <s v=""/>
    <s v=""/>
    <s v=""/>
  </r>
  <r>
    <x v="8"/>
    <n v="177.23683333333335"/>
    <n v="65.829639999999998"/>
    <n v="29.696156024531028"/>
  </r>
  <r>
    <x v="8"/>
    <n v="179.45316666666668"/>
    <n v="65.379126966666675"/>
    <n v="29.748490129346102"/>
  </r>
  <r>
    <x v="8"/>
    <n v="178.52133333333333"/>
    <n v="65.512686533333337"/>
    <n v="29.91734188609578"/>
  </r>
  <r>
    <x v="8"/>
    <n v="174.08849999999998"/>
    <n v="64.275276333333338"/>
    <n v="30.248181026386405"/>
  </r>
  <r>
    <x v="8"/>
    <n v="167.09383333333332"/>
    <n v="61.49372970000001"/>
    <n v="29.70062356116447"/>
  </r>
  <r>
    <x v="8"/>
    <s v=""/>
    <s v=""/>
    <s v=""/>
  </r>
  <r>
    <x v="8"/>
    <s v=""/>
    <s v=""/>
    <s v=""/>
  </r>
  <r>
    <x v="8"/>
    <n v="160.17749999999998"/>
    <n v="59.433831200000007"/>
    <n v="28.461341683433936"/>
  </r>
  <r>
    <x v="8"/>
    <n v="161.32183333333333"/>
    <n v="59.258746000000002"/>
    <n v="27.772972184768115"/>
  </r>
  <r>
    <x v="8"/>
    <n v="165.6515"/>
    <n v="60.4563348"/>
    <n v="27.604934322947649"/>
  </r>
  <r>
    <x v="8"/>
    <n v="160.3545"/>
    <n v="60.163042666666662"/>
    <n v="28.335371508496436"/>
  </r>
  <r>
    <x v="8"/>
    <n v="162.11783333333335"/>
    <n v="60.2061201"/>
    <n v="27.0577212723842"/>
  </r>
  <r>
    <x v="8"/>
    <s v=""/>
    <s v=""/>
    <s v=""/>
  </r>
  <r>
    <x v="8"/>
    <s v=""/>
    <s v=""/>
    <s v=""/>
  </r>
  <r>
    <x v="8"/>
    <s v=""/>
    <n v="61.110277666666661"/>
    <n v="27.294495566785137"/>
  </r>
  <r>
    <x v="8"/>
    <n v="167.05133333333333"/>
    <n v="61.587720533333318"/>
    <n v="27.781565109245541"/>
  </r>
  <r>
    <x v="8"/>
    <n v="166.65583333333333"/>
    <n v="61.299309666666666"/>
    <n v="27.741281741779211"/>
  </r>
  <r>
    <x v="8"/>
    <n v="169.79066666666668"/>
    <n v="59.693705600000008"/>
    <n v="28.007984850115008"/>
  </r>
  <r>
    <x v="8"/>
    <n v="175.77833333333334"/>
    <n v="61.003934233333325"/>
    <n v="28.233887419545759"/>
  </r>
  <r>
    <x v="8"/>
    <s v=""/>
    <s v=""/>
    <s v=""/>
  </r>
  <r>
    <x v="8"/>
    <s v=""/>
    <s v=""/>
    <s v=""/>
  </r>
  <r>
    <x v="8"/>
    <n v="174.12783333333331"/>
    <n v="61.566042200000005"/>
    <n v="28.760602979092788"/>
  </r>
  <r>
    <x v="8"/>
    <n v="168.64250000000001"/>
    <n v="61.049080400000001"/>
    <n v="28.880805139500733"/>
  </r>
  <r>
    <x v="8"/>
    <n v="170.39716666666666"/>
    <n v="59.575910066666665"/>
    <n v="28.444296377846108"/>
  </r>
  <r>
    <x v="8"/>
    <n v="167.50433333333331"/>
    <n v="58.219612733333328"/>
    <n v="28.229216412987398"/>
  </r>
  <r>
    <x v="8"/>
    <n v="169.08250000000001"/>
    <n v="57.782624800000008"/>
    <n v="27.713013516410403"/>
  </r>
  <r>
    <x v="8"/>
    <s v=""/>
    <s v=""/>
    <s v=""/>
  </r>
  <r>
    <x v="8"/>
    <s v=""/>
    <s v=""/>
    <s v=""/>
  </r>
  <r>
    <x v="8"/>
    <s v=""/>
    <n v="57.153145233333341"/>
    <n v="28.262685775607963"/>
  </r>
  <r>
    <x v="8"/>
    <n v="172.55766666666668"/>
    <n v="55.670743133333339"/>
    <n v="28.499039923751283"/>
  </r>
  <r>
    <x v="8"/>
    <n v="174.56733333333332"/>
    <n v="56.047177099999999"/>
    <n v="28.250241219152855"/>
  </r>
  <r>
    <x v="8"/>
    <n v="177.84433333333334"/>
    <n v="57.546123266666676"/>
    <n v="28.440586160320493"/>
  </r>
  <r>
    <x v="8"/>
    <n v="178.01783333333333"/>
    <n v="58.241926066666657"/>
    <n v="28.334010672321362"/>
  </r>
  <r>
    <x v="8"/>
    <s v=""/>
    <s v=""/>
    <s v=""/>
  </r>
  <r>
    <x v="8"/>
    <s v=""/>
    <s v=""/>
    <s v=""/>
  </r>
  <r>
    <x v="8"/>
    <n v="175.01883333333333"/>
    <n v="56.493024933333324"/>
    <n v="28.527650021834056"/>
  </r>
  <r>
    <x v="8"/>
    <n v="171.18349999999998"/>
    <n v="56.233688599999994"/>
    <n v="28.173229503219197"/>
  </r>
  <r>
    <x v="8"/>
    <n v="169.8545"/>
    <n v="55.149937466666664"/>
    <n v="28.416143648885004"/>
  </r>
  <r>
    <x v="8"/>
    <n v="170.9725"/>
    <n v="54.35154266666666"/>
    <n v="28.187143319539405"/>
  </r>
  <r>
    <x v="8"/>
    <n v="172.88916666666668"/>
    <n v="56.585773166666677"/>
    <n v="28.501288807289786"/>
  </r>
  <r>
    <x v="8"/>
    <s v=""/>
    <s v=""/>
    <s v=""/>
  </r>
  <r>
    <x v="8"/>
    <s v=""/>
    <s v=""/>
    <s v=""/>
  </r>
  <r>
    <x v="8"/>
    <n v="170.11666666666667"/>
    <n v="57.55992286666666"/>
    <s v=""/>
  </r>
  <r>
    <x v="8"/>
    <n v="174.77999999999997"/>
    <n v="59.448009399999989"/>
    <n v="28.57688108700377"/>
  </r>
  <r>
    <x v="8"/>
    <n v="176.40333333333331"/>
    <n v="59.220892200000002"/>
    <n v="29.284716251989007"/>
  </r>
  <r>
    <x v="8"/>
    <n v="178.17666666666665"/>
    <n v="58.096407599999999"/>
    <n v="29.262771911700739"/>
  </r>
  <r>
    <x v="8"/>
    <n v="174.11666666666667"/>
    <n v="59.759415466666667"/>
    <n v="29.696613889501542"/>
  </r>
  <r>
    <x v="8"/>
    <s v=""/>
    <s v=""/>
    <s v=""/>
  </r>
  <r>
    <x v="8"/>
    <s v=""/>
    <s v=""/>
    <s v=""/>
  </r>
  <r>
    <x v="8"/>
    <n v="173.09666666666666"/>
    <n v="59.345736500000008"/>
    <n v="29.244315941843453"/>
  </r>
  <r>
    <x v="8"/>
    <n v="169.50666666666666"/>
    <n v="57.902140833333327"/>
    <n v="29.456489866793532"/>
  </r>
  <r>
    <x v="8"/>
    <n v="179.52999999999997"/>
    <n v="57.859038933333331"/>
    <n v="29.248340062609198"/>
  </r>
  <r>
    <x v="8"/>
    <n v="182.66"/>
    <n v="59.072385333333337"/>
    <n v="29.756634377323419"/>
  </r>
  <r>
    <x v="8"/>
    <n v="186.52333333333331"/>
    <n v="59.921122433333345"/>
    <n v="29.900015758382722"/>
  </r>
  <r>
    <x v="8"/>
    <s v=""/>
    <s v=""/>
    <s v=""/>
  </r>
  <r>
    <x v="8"/>
    <s v=""/>
    <s v=""/>
    <s v=""/>
  </r>
  <r>
    <x v="8"/>
    <n v="184.79333333333332"/>
    <n v="60.991570800000012"/>
    <n v="29.918699013357617"/>
  </r>
  <r>
    <x v="8"/>
    <n v="183.32000000000002"/>
    <n v="60.188668866666667"/>
    <n v="29.348788639800397"/>
  </r>
  <r>
    <x v="8"/>
    <n v="188.89333333333335"/>
    <n v="59.164685399999996"/>
    <n v="28.903122170655337"/>
  </r>
  <r>
    <x v="8"/>
    <n v="189.21666666666667"/>
    <n v="59.895487933333335"/>
    <n v="29.330475602975433"/>
  </r>
  <r>
    <x v="8"/>
    <n v="188.57666666666668"/>
    <n v="59.491613400000006"/>
    <n v="29.371349802057129"/>
  </r>
  <r>
    <x v="8"/>
    <s v=""/>
    <s v=""/>
    <s v=""/>
  </r>
  <r>
    <x v="8"/>
    <s v=""/>
    <s v=""/>
    <s v=""/>
  </r>
  <r>
    <x v="8"/>
    <n v="187.49666666666667"/>
    <n v="60.381174500000007"/>
    <n v="29.376405929653838"/>
  </r>
  <r>
    <x v="8"/>
    <n v="187.95000000000002"/>
    <n v="59.780495500000001"/>
    <n v="28.292150472082344"/>
  </r>
  <r>
    <x v="8"/>
    <n v="192.70000000000002"/>
    <n v="61.204894999999993"/>
    <n v="28.759936687037875"/>
  </r>
  <r>
    <x v="8"/>
    <n v="191.45000000000002"/>
    <n v="60.948861199999989"/>
    <s v=""/>
  </r>
  <r>
    <x v="8"/>
    <n v="195.23000000000002"/>
    <n v="60.88887350000001"/>
    <n v="29.302535943932927"/>
  </r>
  <r>
    <x v="8"/>
    <s v=""/>
    <s v=""/>
    <s v=""/>
  </r>
  <r>
    <x v="8"/>
    <s v=""/>
    <s v=""/>
    <s v=""/>
  </r>
  <r>
    <x v="8"/>
    <n v="196.24666666666667"/>
    <n v="60.345770333333348"/>
    <n v="30.083748890265888"/>
  </r>
  <r>
    <x v="8"/>
    <n v="195.81333333333336"/>
    <n v="60.438298533333331"/>
    <n v="29.612567739955352"/>
  </r>
  <r>
    <x v="8"/>
    <n v="195.14"/>
    <n v="59.304802999999993"/>
    <n v="30.057666686359948"/>
  </r>
  <r>
    <x v="8"/>
    <n v="194.83"/>
    <n v="59.126311966666663"/>
    <n v="29.985395071512826"/>
  </r>
  <r>
    <x v="8"/>
    <n v="191.62666666666667"/>
    <n v="58.019752000000004"/>
    <n v="29.577120105201637"/>
  </r>
  <r>
    <x v="8"/>
    <s v=""/>
    <s v=""/>
    <s v=""/>
  </r>
  <r>
    <x v="8"/>
    <s v=""/>
    <s v=""/>
    <s v=""/>
  </r>
  <r>
    <x v="8"/>
    <n v="186.51999999999998"/>
    <n v="55.811448333333338"/>
    <n v="29.408031285464858"/>
  </r>
  <r>
    <x v="8"/>
    <n v="185.84333333333333"/>
    <n v="56.141395566666667"/>
    <n v="29.038155121298736"/>
  </r>
  <r>
    <x v="8"/>
    <n v="185.67"/>
    <n v="55.919718666666661"/>
    <n v="28.57973934016632"/>
  </r>
  <r>
    <x v="8"/>
    <n v="188.51"/>
    <n v="55.957795166666664"/>
    <n v="28.744342815587267"/>
  </r>
  <r>
    <x v="8"/>
    <n v="180.68333333333331"/>
    <n v="54.746840666666664"/>
    <n v="28.712944465885087"/>
  </r>
  <r>
    <x v="8"/>
    <s v=""/>
    <s v=""/>
    <s v=""/>
  </r>
  <r>
    <x v="8"/>
    <s v=""/>
    <s v=""/>
    <s v=""/>
  </r>
  <r>
    <x v="8"/>
    <n v="178.67666666666665"/>
    <n v="79.158559999999994"/>
    <n v="27.866120518595935"/>
  </r>
  <r>
    <x v="8"/>
    <n v="176.93999999999997"/>
    <n v="54.986462833333327"/>
    <n v="28.120817840147087"/>
  </r>
  <r>
    <x v="8"/>
    <n v="175.63666666666668"/>
    <n v="55.137571333333334"/>
    <n v="27.911760830149234"/>
  </r>
  <r>
    <x v="8"/>
    <n v="176.03333333333333"/>
    <n v="53.661453066666674"/>
    <n v="27.439859692966799"/>
  </r>
  <r>
    <x v="8"/>
    <n v="173.24"/>
    <n v="55.370965866666666"/>
    <n v="27.248838964558225"/>
  </r>
  <r>
    <x v="8"/>
    <s v=""/>
    <s v=""/>
    <s v=""/>
  </r>
  <r>
    <x v="8"/>
    <s v=""/>
    <s v=""/>
    <s v=""/>
  </r>
  <r>
    <x v="8"/>
    <s v=""/>
    <n v="54.005814600000008"/>
    <n v="27.12865121504305"/>
  </r>
  <r>
    <x v="8"/>
    <n v="171.52999999999997"/>
    <n v="54.347586"/>
    <n v="26.743545255002097"/>
  </r>
  <r>
    <x v="8"/>
    <n v="174.5"/>
    <n v="54.983861999999988"/>
    <n v="26.299723813236312"/>
  </r>
  <r>
    <x v="8"/>
    <n v="173.78666666666666"/>
    <n v="54.654229666666673"/>
    <n v="26.860975222021786"/>
  </r>
  <r>
    <x v="8"/>
    <n v="177.49333333333334"/>
    <n v="55.685021666666671"/>
    <n v="27.0898439196773"/>
  </r>
  <r>
    <x v="8"/>
    <s v=""/>
    <s v=""/>
    <s v=""/>
  </r>
  <r>
    <x v="8"/>
    <s v=""/>
    <s v=""/>
    <s v=""/>
  </r>
  <r>
    <x v="8"/>
    <n v="180.3133333333333"/>
    <n v="57.403858666666657"/>
    <n v="27.521848154138244"/>
  </r>
  <r>
    <x v="8"/>
    <n v="170.05"/>
    <n v="55.870267466666668"/>
    <n v="27.710279746725796"/>
  </r>
  <r>
    <x v="8"/>
    <n v="170.84333333333333"/>
    <n v="55.527629833333343"/>
    <n v="27.212774216399634"/>
  </r>
  <r>
    <x v="8"/>
    <n v="166.88666666666666"/>
    <n v="55.282429233333325"/>
    <n v="27.37841295818815"/>
  </r>
  <r>
    <x v="8"/>
    <n v="166.08"/>
    <n v="54.735497733333325"/>
    <n v="27.23775381738097"/>
  </r>
  <r>
    <x v="8"/>
    <s v=""/>
    <s v=""/>
    <s v=""/>
  </r>
  <r>
    <x v="8"/>
    <s v=""/>
    <s v=""/>
    <s v=""/>
  </r>
  <r>
    <x v="8"/>
    <n v="167.35666666666665"/>
    <n v="79.635447999999997"/>
    <s v=""/>
  </r>
  <r>
    <x v="8"/>
    <n v="166.83"/>
    <n v="54.701171466666665"/>
    <n v="27.374255165389975"/>
  </r>
  <r>
    <x v="8"/>
    <n v="163.98333333333332"/>
    <n v="54.527452866666664"/>
    <n v="26.840343521468142"/>
  </r>
  <r>
    <x v="8"/>
    <n v="164.62"/>
    <n v="53.314853333333339"/>
    <n v="27.086096652851921"/>
  </r>
  <r>
    <x v="8"/>
    <n v="162.36333333333334"/>
    <n v="51.176822666666673"/>
    <s v=""/>
  </r>
  <r>
    <x v="8"/>
    <s v=""/>
    <s v=""/>
    <s v=""/>
  </r>
  <r>
    <x v="8"/>
    <s v=""/>
    <s v=""/>
    <s v=""/>
  </r>
  <r>
    <x v="8"/>
    <n v="162.13000000000002"/>
    <n v="51.509151866666663"/>
    <n v="25.639733280525768"/>
  </r>
  <r>
    <x v="8"/>
    <n v="161.88999999999999"/>
    <n v="51.002735066666673"/>
    <n v="25.758451893384894"/>
  </r>
  <r>
    <x v="8"/>
    <n v="163.65333333333334"/>
    <n v="51.789932149999999"/>
    <n v="25.45644220531133"/>
  </r>
  <r>
    <x v="8"/>
    <n v="159.13333333333335"/>
    <n v="50.92754"/>
    <n v="25.710424072036538"/>
  </r>
  <r>
    <x v="8"/>
    <n v="155.58333333333334"/>
    <n v="52.024912999999998"/>
    <n v="24.877962003178553"/>
  </r>
  <r>
    <x v="8"/>
    <s v=""/>
    <s v=""/>
    <s v=""/>
  </r>
  <r>
    <x v="8"/>
    <s v=""/>
    <s v=""/>
    <s v=""/>
  </r>
  <r>
    <x v="8"/>
    <n v="160.60999999999999"/>
    <n v="52.585459466666663"/>
    <n v="25.18058590264323"/>
  </r>
  <r>
    <x v="8"/>
    <n v="165.54"/>
    <n v="55.465552416666668"/>
    <n v="26.257842325799075"/>
  </r>
  <r>
    <x v="8"/>
    <n v="165.67666666666668"/>
    <n v="53.956513800000003"/>
    <n v="26.302841053886006"/>
  </r>
  <r>
    <x v="8"/>
    <n v="164.54666666666668"/>
    <n v="54.056262733333334"/>
    <n v="26.637310861390919"/>
  </r>
  <r>
    <x v="8"/>
    <n v="157.67000000000002"/>
    <n v="53.275429666666668"/>
    <n v="26.557895059888484"/>
  </r>
  <r>
    <x v="8"/>
    <s v=""/>
    <s v=""/>
    <s v=""/>
  </r>
  <r>
    <x v="8"/>
    <s v=""/>
    <s v=""/>
    <s v=""/>
  </r>
  <r>
    <x v="8"/>
    <n v="155.84333333333333"/>
    <n v="52.858521416666662"/>
    <s v=""/>
  </r>
  <r>
    <x v="8"/>
    <n v="153.85666666666665"/>
    <n v="53.256753000000003"/>
    <n v="26.152376390052893"/>
  </r>
  <r>
    <x v="8"/>
    <n v="153.88333333333335"/>
    <n v="52.810062716666664"/>
    <n v="26.026167878870368"/>
  </r>
  <r>
    <x v="8"/>
    <n v="158.76333333333335"/>
    <n v="53.962106083333332"/>
    <n v="25.911077707017185"/>
  </r>
  <r>
    <x v="8"/>
    <n v="154.5"/>
    <n v="54.485346933333325"/>
    <n v="26.332349944575075"/>
  </r>
  <r>
    <x v="8"/>
    <s v=""/>
    <s v=""/>
    <s v=""/>
  </r>
  <r>
    <x v="8"/>
    <s v=""/>
    <s v=""/>
    <s v=""/>
  </r>
  <r>
    <x v="8"/>
    <n v="159.97"/>
    <n v="55.99550983333333"/>
    <n v="26.026383438150908"/>
  </r>
  <r>
    <x v="8"/>
    <n v="161.00666666666666"/>
    <n v="56.877665916666672"/>
    <n v="26.007319812990147"/>
  </r>
  <r>
    <x v="8"/>
    <n v="159.99"/>
    <n v="56.074122666666661"/>
    <n v="26.142646651428194"/>
  </r>
  <r>
    <x v="8"/>
    <n v="159.83666666666667"/>
    <n v="56.461832499999993"/>
    <n v="26.239154657483994"/>
  </r>
  <r>
    <x v="8"/>
    <n v="163.50666666666666"/>
    <n v="57.16414266666667"/>
    <n v="26.502541313501766"/>
  </r>
  <r>
    <x v="8"/>
    <s v=""/>
    <s v=""/>
    <s v=""/>
  </r>
  <r>
    <x v="8"/>
    <s v=""/>
    <s v=""/>
    <s v=""/>
  </r>
  <r>
    <x v="8"/>
    <n v="166.40666666666667"/>
    <n v="57.474475833333337"/>
    <n v="26.120136975698173"/>
  </r>
  <r>
    <x v="8"/>
    <n v="169.16"/>
    <n v="59.913344499999994"/>
    <n v="26.711844976695488"/>
  </r>
  <r>
    <x v="8"/>
    <n v="158.53333333333333"/>
    <n v="61.250601150000001"/>
    <n v="27.331193016458379"/>
  </r>
  <r>
    <x v="8"/>
    <n v="154.59"/>
    <n v="60.783006649999997"/>
    <n v="27.292061517142269"/>
  </r>
  <r>
    <x v="8"/>
    <n v="162.63333333333335"/>
    <n v="60.447708599999999"/>
    <n v="26.858760849241808"/>
  </r>
  <r>
    <x v="8"/>
    <s v=""/>
    <s v=""/>
    <s v=""/>
  </r>
  <r>
    <x v="8"/>
    <s v=""/>
    <s v=""/>
    <s v=""/>
  </r>
  <r>
    <x v="8"/>
    <n v="159.99333333333334"/>
    <n v="60.105796466666675"/>
    <n v="27.643754516584814"/>
  </r>
  <r>
    <x v="8"/>
    <n v="156.42999999999998"/>
    <n v="60.122021100000005"/>
    <n v="27.972731177899213"/>
  </r>
  <r>
    <x v="8"/>
    <n v="150.70000000000002"/>
    <n v="60.068595466666665"/>
    <n v="28.629597319121444"/>
  </r>
  <r>
    <x v="8"/>
    <n v="145.52000000000001"/>
    <n v="57.611591516666671"/>
    <s v=""/>
  </r>
  <r>
    <x v="8"/>
    <n v="148.78333333333333"/>
    <n v="60.079220666666657"/>
    <n v="28.126203789373427"/>
  </r>
  <r>
    <x v="8"/>
    <s v=""/>
    <s v=""/>
    <s v=""/>
  </r>
  <r>
    <x v="8"/>
    <s v=""/>
    <s v=""/>
    <s v=""/>
  </r>
  <r>
    <x v="8"/>
    <n v="151.76"/>
    <n v="61.271036399999993"/>
    <n v="28.637288958845204"/>
  </r>
  <r>
    <x v="8"/>
    <n v="152.42333333333332"/>
    <n v="61.998651233333327"/>
    <n v="29.70772431801003"/>
  </r>
  <r>
    <x v="8"/>
    <n v="148.9"/>
    <n v="61.43869209999999"/>
    <n v="28.943588696217255"/>
  </r>
  <r>
    <x v="8"/>
    <n v="161.26333333333335"/>
    <n v="65.359181200000009"/>
    <n v="29.290029744564066"/>
  </r>
  <r>
    <x v="8"/>
    <n v="164.40666666666667"/>
    <n v="67.424471266666657"/>
    <n v="30.500586003026374"/>
  </r>
  <r>
    <x v="8"/>
    <s v=""/>
    <s v=""/>
    <s v=""/>
  </r>
  <r>
    <x v="8"/>
    <s v=""/>
    <s v=""/>
    <s v=""/>
  </r>
  <r>
    <x v="8"/>
    <n v="161.84333333333333"/>
    <n v="67.60218913333334"/>
    <n v="28.384444715171831"/>
  </r>
  <r>
    <x v="8"/>
    <n v="163.48333333333332"/>
    <n v="68.394413333333333"/>
    <n v="28.934260277857554"/>
  </r>
  <r>
    <x v="8"/>
    <n v="163.12333333333333"/>
    <n v="67.432626833333345"/>
    <n v="29.251316272146905"/>
  </r>
  <r>
    <x v="8"/>
    <n v="163.58666666666667"/>
    <n v="67.431404799999996"/>
    <n v="29.093026911974338"/>
  </r>
  <r>
    <x v="8"/>
    <n v="163.31333333333333"/>
    <n v="67.100958700000007"/>
    <n v="28.751204342555617"/>
  </r>
  <r>
    <x v="8"/>
    <s v=""/>
    <s v=""/>
    <s v=""/>
  </r>
  <r>
    <x v="8"/>
    <s v=""/>
    <s v=""/>
    <s v=""/>
  </r>
  <r>
    <x v="8"/>
    <n v="161.88666666666666"/>
    <n v="66.6550625"/>
    <n v="28.347674384279781"/>
  </r>
  <r>
    <x v="8"/>
    <n v="164.08666666666667"/>
    <n v="67.040154566666672"/>
    <n v="28.736893856202208"/>
  </r>
  <r>
    <x v="8"/>
    <n v="165.70333333333332"/>
    <n v="67.382714666666672"/>
    <s v=""/>
  </r>
  <r>
    <x v="8"/>
    <s v=""/>
    <n v="67.718007"/>
    <n v="29.471191796112997"/>
  </r>
  <r>
    <x v="8"/>
    <n v="164.35333333333332"/>
    <n v="67.881107749999998"/>
    <n v="29.294399281351062"/>
  </r>
  <r>
    <x v="8"/>
    <s v=""/>
    <s v=""/>
    <s v=""/>
  </r>
  <r>
    <x v="8"/>
    <s v=""/>
    <s v=""/>
    <s v=""/>
  </r>
  <r>
    <x v="8"/>
    <n v="160.67666666666668"/>
    <n v="67.05742286666667"/>
    <n v="29.136517748559079"/>
  </r>
  <r>
    <x v="8"/>
    <n v="158.89666666666668"/>
    <n v="66.775007099999996"/>
    <n v="28.889631143930092"/>
  </r>
  <r>
    <x v="8"/>
    <n v="168.05333333333331"/>
    <n v="67.622200700000008"/>
    <n v="28.70471378067154"/>
  </r>
  <r>
    <x v="8"/>
    <n v="167.99666666666667"/>
    <n v="69.096807333333331"/>
    <n v="29.561036891752195"/>
  </r>
  <r>
    <x v="8"/>
    <n v="167.75666666666669"/>
    <n v="69.308185499999993"/>
    <n v="29.49028176889945"/>
  </r>
  <r>
    <x v="8"/>
    <s v=""/>
    <s v=""/>
    <s v=""/>
  </r>
  <r>
    <x v="8"/>
    <s v=""/>
    <s v=""/>
    <s v=""/>
  </r>
  <r>
    <x v="8"/>
    <n v="165.43666666666667"/>
    <n v="68.883483333333331"/>
    <n v="28.963201590060752"/>
  </r>
  <r>
    <x v="8"/>
    <n v="161.66999999999999"/>
    <n v="67.86129613333334"/>
    <n v="28.72820580787781"/>
  </r>
  <r>
    <x v="8"/>
    <n v="160.08333333333334"/>
    <n v="67.574474133333339"/>
    <n v="28.919994453612027"/>
  </r>
  <r>
    <x v="8"/>
    <n v="161.25333333333333"/>
    <n v="67.160665399999999"/>
    <n v="28.877245058948446"/>
  </r>
  <r>
    <x v="8"/>
    <n v="160.13666666666666"/>
    <n v="67.726819133333336"/>
    <n v="29.162345962482597"/>
  </r>
  <r>
    <x v="8"/>
    <s v=""/>
    <s v=""/>
    <s v=""/>
  </r>
  <r>
    <x v="8"/>
    <s v=""/>
    <s v=""/>
    <s v=""/>
  </r>
  <r>
    <x v="8"/>
    <n v="163.43666666666667"/>
    <n v="67.655365566666674"/>
    <n v="28.944578683847048"/>
  </r>
  <r>
    <x v="8"/>
    <n v="166.00666666666666"/>
    <n v="68.592860566666673"/>
    <n v="29.503957001921378"/>
  </r>
  <r>
    <x v="8"/>
    <n v="165.16666666666669"/>
    <n v="68.681470766666664"/>
    <n v="29.789256625212822"/>
  </r>
  <r>
    <x v="8"/>
    <n v="158.79"/>
    <n v="66.346772450000003"/>
    <n v="29.135397163287472"/>
  </r>
  <r>
    <x v="8"/>
    <n v="156.48666666666665"/>
    <n v="66.360280000000003"/>
    <n v="28.785182633951472"/>
  </r>
  <r>
    <x v="8"/>
    <s v=""/>
    <s v=""/>
    <s v=""/>
  </r>
  <r>
    <x v="8"/>
    <s v=""/>
    <s v=""/>
    <s v=""/>
  </r>
  <r>
    <x v="8"/>
    <n v="153.75333333333333"/>
    <n v="66.651868583333339"/>
    <n v="28.459579536813628"/>
  </r>
  <r>
    <x v="8"/>
    <n v="154.37333333333333"/>
    <n v="66.128536800000006"/>
    <n v="28.755562652485516"/>
  </r>
  <r>
    <x v="8"/>
    <n v="156.48666666666665"/>
    <n v="66.882074900000006"/>
    <n v="28.507714502418015"/>
  </r>
  <r>
    <x v="8"/>
    <n v="152.72666666666666"/>
    <n v="65.880336100000008"/>
    <n v="28.732940921450151"/>
  </r>
  <r>
    <x v="8"/>
    <n v="153.27333333333334"/>
    <n v="66.087764633333336"/>
    <n v="28.474384933774836"/>
  </r>
  <r>
    <x v="8"/>
    <s v=""/>
    <s v=""/>
    <s v=""/>
  </r>
  <r>
    <x v="8"/>
    <s v=""/>
    <s v=""/>
    <s v=""/>
  </r>
  <r>
    <x v="8"/>
    <s v=""/>
    <s v=""/>
    <n v="28.535417121896167"/>
  </r>
  <r>
    <x v="8"/>
    <n v="151.46"/>
    <n v="96.215391000000011"/>
    <n v="28.385311796763801"/>
  </r>
  <r>
    <x v="8"/>
    <n v="148.86333333333332"/>
    <n v="65.828796333333329"/>
    <n v="28.118739700402443"/>
  </r>
  <r>
    <x v="8"/>
    <n v="153.02333333333334"/>
    <n v="66.684747066666674"/>
    <n v="28.137433043298508"/>
  </r>
  <r>
    <x v="8"/>
    <n v="152.66"/>
    <n v="66.263528533333329"/>
    <n v="28.438154413785213"/>
  </r>
  <r>
    <x v="8"/>
    <s v=""/>
    <s v=""/>
    <s v=""/>
  </r>
  <r>
    <x v="9"/>
    <s v=""/>
    <s v=""/>
    <s v=""/>
  </r>
  <r>
    <x v="9"/>
    <s v=""/>
    <n v="97.665420999999995"/>
    <s v=""/>
  </r>
  <r>
    <x v="9"/>
    <n v="151.25666666666666"/>
    <n v="66.915072499999994"/>
    <s v=""/>
  </r>
  <r>
    <x v="9"/>
    <n v="147.84666666666666"/>
    <n v="68.861559"/>
    <n v="28.03664398528857"/>
  </r>
  <r>
    <x v="9"/>
    <n v="144.51"/>
    <n v="68.859965700000004"/>
    <n v="28.261716377110695"/>
  </r>
  <r>
    <x v="9"/>
    <n v="147.29666666666665"/>
    <n v="70.327612333333335"/>
    <n v="28.674369235864049"/>
  </r>
  <r>
    <x v="9"/>
    <s v=""/>
    <s v=""/>
    <s v=""/>
  </r>
  <r>
    <x v="9"/>
    <s v=""/>
    <s v=""/>
    <s v=""/>
  </r>
  <r>
    <x v="9"/>
    <n v="148.42999999999998"/>
    <n v="71.999574666666661"/>
    <s v=""/>
  </r>
  <r>
    <x v="9"/>
    <n v="149.33333333333334"/>
    <n v="72.126976966666675"/>
    <n v="28.923401529763247"/>
  </r>
  <r>
    <x v="9"/>
    <n v="153.59333333333333"/>
    <n v="73.382031866666665"/>
    <n v="29.192552154879614"/>
  </r>
  <r>
    <x v="9"/>
    <n v="154.35"/>
    <n v="74.683812066666675"/>
    <n v="29.904158152089785"/>
  </r>
  <r>
    <x v="9"/>
    <n v="155.37"/>
    <n v="74.368874933333331"/>
    <n v="29.809985437710438"/>
  </r>
  <r>
    <x v="9"/>
    <s v=""/>
    <s v=""/>
    <s v=""/>
  </r>
  <r>
    <x v="9"/>
    <s v=""/>
    <s v=""/>
    <s v=""/>
  </r>
  <r>
    <x v="9"/>
    <s v=""/>
    <n v="74.248939700000008"/>
    <n v="29.421082019656588"/>
  </r>
  <r>
    <x v="9"/>
    <n v="155.85999999999999"/>
    <n v="74.037663466666672"/>
    <n v="30.076413348927872"/>
  </r>
  <r>
    <x v="9"/>
    <n v="154.04666666666665"/>
    <n v="74.559003399999995"/>
    <n v="30.627180930756097"/>
  </r>
  <r>
    <x v="9"/>
    <n v="153.41666666666669"/>
    <n v="73.266807833333331"/>
    <n v="30.032854577273085"/>
  </r>
  <r>
    <x v="9"/>
    <n v="158.70333333333335"/>
    <n v="73.637705400000002"/>
    <n v="29.78135929936796"/>
  </r>
  <r>
    <x v="9"/>
    <s v=""/>
    <s v=""/>
    <s v=""/>
  </r>
  <r>
    <x v="9"/>
    <s v=""/>
    <s v=""/>
    <s v=""/>
  </r>
  <r>
    <x v="9"/>
    <n v="161.16000000000003"/>
    <n v="74.423087300000006"/>
    <n v="29.835723938002296"/>
  </r>
  <r>
    <x v="9"/>
    <n v="160.75666666666666"/>
    <n v="74.426982933333349"/>
    <n v="30.534947542685735"/>
  </r>
  <r>
    <x v="9"/>
    <n v="159.23000000000002"/>
    <n v="74.305518000000006"/>
    <n v="30.644166617159165"/>
  </r>
  <r>
    <x v="9"/>
    <n v="163.16"/>
    <n v="73.96467916666667"/>
    <n v="30.540410524397728"/>
  </r>
  <r>
    <x v="9"/>
    <n v="164.48666666666668"/>
    <n v="74.108484666666669"/>
    <n v="30.675054464629362"/>
  </r>
  <r>
    <x v="9"/>
    <s v=""/>
    <s v=""/>
    <s v=""/>
  </r>
  <r>
    <x v="9"/>
    <s v=""/>
    <s v=""/>
    <s v=""/>
  </r>
  <r>
    <x v="9"/>
    <n v="160.88333333333335"/>
    <n v="74.353563333333341"/>
    <n v="30.433910903235706"/>
  </r>
  <r>
    <x v="9"/>
    <n v="163.64666666666668"/>
    <n v="75.466830466666664"/>
    <n v="30.480890038402464"/>
  </r>
  <r>
    <x v="9"/>
    <n v="166.20333333333335"/>
    <n v="76.825566866666676"/>
    <n v="30.805022512380063"/>
  </r>
  <r>
    <x v="9"/>
    <n v="174.38666666666666"/>
    <n v="78.909612333333328"/>
    <n v="31.076892260098059"/>
  </r>
  <r>
    <x v="9"/>
    <n v="172.54333333333332"/>
    <n v="78.126200833333328"/>
    <n v="30.844555284242652"/>
  </r>
  <r>
    <x v="9"/>
    <s v=""/>
    <s v=""/>
    <s v=""/>
  </r>
  <r>
    <x v="9"/>
    <s v=""/>
    <s v=""/>
    <s v=""/>
  </r>
  <r>
    <x v="9"/>
    <n v="170.46666666666667"/>
    <n v="76.984574000000009"/>
    <n v="30.423305714339509"/>
  </r>
  <r>
    <x v="9"/>
    <n v="176.61666666666667"/>
    <n v="77.147177666666664"/>
    <n v="30.804465702305279"/>
  </r>
  <r>
    <x v="9"/>
    <n v="172.67333333333332"/>
    <n v="76.929795200000001"/>
    <n v="29.192025001904618"/>
  </r>
  <r>
    <x v="9"/>
    <n v="169.83333333333334"/>
    <n v="78.029153866666661"/>
    <n v="29.37013582348456"/>
  </r>
  <r>
    <x v="9"/>
    <n v="169.56"/>
    <n v="76.200257133333324"/>
    <n v="29.166576950570345"/>
  </r>
  <r>
    <x v="9"/>
    <s v=""/>
    <s v=""/>
    <s v=""/>
  </r>
  <r>
    <x v="9"/>
    <s v=""/>
    <s v=""/>
    <s v=""/>
  </r>
  <r>
    <x v="9"/>
    <n v="173.26"/>
    <n v="76.697421166666672"/>
    <n v="28.560578017046311"/>
  </r>
  <r>
    <x v="9"/>
    <n v="173.35"/>
    <n v="76.723588399999997"/>
    <n v="28.756384528103393"/>
  </r>
  <r>
    <x v="9"/>
    <n v="173.86333333333332"/>
    <n v="77.112109166666656"/>
    <n v="28.359877796187355"/>
  </r>
  <r>
    <x v="9"/>
    <n v="170.45666666666668"/>
    <n v="77.413648266666669"/>
    <n v="29.023453375149344"/>
  </r>
  <r>
    <x v="9"/>
    <n v="168.32000000000002"/>
    <n v="76.967446333333328"/>
    <n v="28.519721441870857"/>
  </r>
  <r>
    <x v="9"/>
    <s v=""/>
    <s v=""/>
    <s v=""/>
  </r>
  <r>
    <x v="9"/>
    <s v=""/>
    <s v=""/>
    <s v=""/>
  </r>
  <r>
    <x v="9"/>
    <s v=""/>
    <n v="76.918238399999993"/>
    <n v="28.452290256257442"/>
  </r>
  <r>
    <x v="9"/>
    <n v="164.31333333333333"/>
    <n v="75.986628666666661"/>
    <n v="28.122587313654229"/>
  </r>
  <r>
    <x v="9"/>
    <n v="164.02333333333331"/>
    <n v="75.946430466666655"/>
    <n v="27.597966542971648"/>
  </r>
  <r>
    <x v="9"/>
    <n v="165.02"/>
    <n v="76.068298299999995"/>
    <s v=""/>
  </r>
  <r>
    <x v="9"/>
    <n v="161.68666666666667"/>
    <n v="74.289629733333342"/>
    <n v="27.328742336020525"/>
  </r>
  <r>
    <x v="9"/>
    <s v=""/>
    <s v=""/>
    <s v=""/>
  </r>
  <r>
    <x v="9"/>
    <s v=""/>
    <s v=""/>
    <s v=""/>
  </r>
  <r>
    <x v="9"/>
    <n v="162.65"/>
    <n v="75.523976733333328"/>
    <n v="26.983792700837125"/>
  </r>
  <r>
    <x v="9"/>
    <n v="162.29666666666665"/>
    <n v="75.119232666666662"/>
    <n v="27.030104966497312"/>
  </r>
  <r>
    <x v="9"/>
    <n v="160.64666666666668"/>
    <n v="75.784888966666657"/>
    <n v="27.009688095851107"/>
  </r>
  <r>
    <x v="9"/>
    <n v="163.00666666666666"/>
    <n v="75.312735333333336"/>
    <n v="26.931902979189488"/>
  </r>
  <r>
    <x v="9"/>
    <n v="166.65666666666667"/>
    <n v="77.154844333333344"/>
    <n v="27.185311683564759"/>
  </r>
  <r>
    <x v="9"/>
    <s v=""/>
    <s v=""/>
    <s v=""/>
  </r>
  <r>
    <x v="9"/>
    <s v=""/>
    <s v=""/>
    <s v=""/>
  </r>
  <r>
    <x v="9"/>
    <n v="168.61"/>
    <n v="78.492733266666662"/>
    <n v="27.67976888104171"/>
  </r>
  <r>
    <x v="9"/>
    <n v="166.53666666666666"/>
    <n v="77.061960333333332"/>
    <n v="27.593265464708452"/>
  </r>
  <r>
    <x v="9"/>
    <n v="166.94"/>
    <n v="76.934970566666664"/>
    <n v="27.432598622448985"/>
  </r>
  <r>
    <x v="9"/>
    <n v="165.07666666666665"/>
    <n v="76.849862166666654"/>
    <n v="27.784507239594802"/>
  </r>
  <r>
    <x v="9"/>
    <n v="162.57333333333335"/>
    <n v="76.642048333333335"/>
    <n v="27.124161681757457"/>
  </r>
  <r>
    <x v="9"/>
    <s v=""/>
    <s v=""/>
    <s v=""/>
  </r>
  <r>
    <x v="9"/>
    <s v=""/>
    <s v=""/>
    <s v=""/>
  </r>
  <r>
    <x v="9"/>
    <n v="165.16666666666666"/>
    <n v="74.557961833333323"/>
    <n v="27.145060100991138"/>
  </r>
  <r>
    <x v="9"/>
    <n v="169.11666666666667"/>
    <n v="75.918796999999998"/>
    <n v="26.169583808974551"/>
  </r>
  <r>
    <x v="9"/>
    <n v="171.51333333333332"/>
    <n v="73.66416980000001"/>
    <n v="26.347897647500936"/>
  </r>
  <r>
    <x v="9"/>
    <n v="177.45666666666662"/>
    <n v="75.834743533333338"/>
    <n v="26.006465397995065"/>
  </r>
  <r>
    <x v="9"/>
    <n v="178.68333333333331"/>
    <n v="75.642742499999997"/>
    <n v="26.573828933222288"/>
  </r>
  <r>
    <x v="9"/>
    <s v=""/>
    <s v=""/>
    <s v=""/>
  </r>
  <r>
    <x v="9"/>
    <s v=""/>
    <s v=""/>
    <s v=""/>
  </r>
  <r>
    <x v="9"/>
    <n v="176.95000000000002"/>
    <n v="76.709251866666662"/>
    <n v="26.316440826559294"/>
  </r>
  <r>
    <x v="9"/>
    <n v="179.32666666666663"/>
    <n v="78.024871333333337"/>
    <s v=""/>
  </r>
  <r>
    <x v="9"/>
    <n v="177.83"/>
    <n v="78.582355399999997"/>
    <n v="26.612257267376052"/>
  </r>
  <r>
    <x v="9"/>
    <n v="180.73000000000002"/>
    <n v="79.602293000000003"/>
    <n v="26.8071747134342"/>
  </r>
  <r>
    <x v="9"/>
    <n v="182.08666666666667"/>
    <n v="78.134957999999997"/>
    <n v="26.828249546671771"/>
  </r>
  <r>
    <x v="9"/>
    <s v=""/>
    <s v=""/>
    <s v=""/>
  </r>
  <r>
    <x v="9"/>
    <s v=""/>
    <s v=""/>
    <s v=""/>
  </r>
  <r>
    <x v="9"/>
    <n v="179.04"/>
    <n v="78.835140766666669"/>
    <n v="26.645420459726445"/>
  </r>
  <r>
    <x v="9"/>
    <n v="177.97"/>
    <n v="79.034788133333336"/>
    <n v="26.606900355070252"/>
  </r>
  <r>
    <x v="9"/>
    <n v="180.89"/>
    <n v="79.343156666666673"/>
    <n v="27.164970454202795"/>
  </r>
  <r>
    <x v="9"/>
    <n v="182.43333333333337"/>
    <n v="80.823188599999995"/>
    <n v="26.896885374650658"/>
  </r>
  <r>
    <x v="9"/>
    <n v="185.64333333333335"/>
    <n v="80.8816652"/>
    <n v="27.263695618362579"/>
  </r>
  <r>
    <x v="9"/>
    <s v=""/>
    <s v=""/>
    <s v=""/>
  </r>
  <r>
    <x v="9"/>
    <s v=""/>
    <s v=""/>
    <s v=""/>
  </r>
  <r>
    <x v="9"/>
    <n v="185.92"/>
    <n v="80.823438933333335"/>
    <n v="27.523002155367649"/>
  </r>
  <r>
    <x v="9"/>
    <n v="185.84333333333333"/>
    <n v="81.719740266666676"/>
    <n v="28.200361136225496"/>
  </r>
  <r>
    <x v="9"/>
    <n v="184.18999999999997"/>
    <n v="80.522597800000014"/>
    <n v="27.752346356429605"/>
  </r>
  <r>
    <x v="9"/>
    <n v="188.22666666666666"/>
    <n v="80.924776899999998"/>
    <n v="27.55998527277562"/>
  </r>
  <r>
    <x v="9"/>
    <s v=""/>
    <s v=""/>
    <n v="27.239861908905198"/>
  </r>
  <r>
    <x v="9"/>
    <s v=""/>
    <s v=""/>
    <s v=""/>
  </r>
  <r>
    <x v="9"/>
    <s v=""/>
    <s v=""/>
    <s v=""/>
  </r>
  <r>
    <x v="9"/>
    <n v="185.95333333333329"/>
    <s v=""/>
    <n v="27.226195390800306"/>
  </r>
  <r>
    <x v="9"/>
    <n v="182.99333333333334"/>
    <n v="81.16237386666667"/>
    <n v="27.296514413370225"/>
  </r>
  <r>
    <x v="9"/>
    <n v="182.74333333333334"/>
    <n v="82.717764799999998"/>
    <n v="27.696544453412415"/>
  </r>
  <r>
    <x v="9"/>
    <n v="187.60999999999999"/>
    <n v="82.812689899999995"/>
    <n v="27.552291244901042"/>
  </r>
  <r>
    <x v="9"/>
    <n v="186.74"/>
    <n v="82.789677833333329"/>
    <n v="27.479907112423376"/>
  </r>
  <r>
    <x v="9"/>
    <s v=""/>
    <s v=""/>
    <s v=""/>
  </r>
  <r>
    <x v="9"/>
    <s v=""/>
    <s v=""/>
    <s v=""/>
  </r>
  <r>
    <x v="9"/>
    <n v="186.66666666666666"/>
    <n v="82.242291866666662"/>
    <n v="27.478091586717241"/>
  </r>
  <r>
    <x v="9"/>
    <n v="186.44666666666669"/>
    <n v="83.127081133333334"/>
    <n v="27.788814091281978"/>
  </r>
  <r>
    <x v="9"/>
    <n v="186.75333333333333"/>
    <n v="82.724218933333333"/>
    <n v="27.6477776882519"/>
  </r>
  <r>
    <x v="9"/>
    <n v="186.01666666666665"/>
    <n v="81.209957966666664"/>
    <n v="27.531604623211088"/>
  </r>
  <r>
    <x v="9"/>
    <n v="185.39666666666665"/>
    <n v="83.716781666666677"/>
    <n v="27.328680880489081"/>
  </r>
  <r>
    <x v="9"/>
    <s v=""/>
    <s v=""/>
    <s v=""/>
  </r>
  <r>
    <x v="9"/>
    <s v=""/>
    <s v=""/>
    <s v=""/>
  </r>
  <r>
    <x v="9"/>
    <n v="184.35666666666668"/>
    <n v="83.681146800000008"/>
    <n v="27.508613798556333"/>
  </r>
  <r>
    <x v="9"/>
    <n v="181.01333333333335"/>
    <n v="84.242418666666666"/>
    <n v="27.695754210251046"/>
  </r>
  <r>
    <x v="9"/>
    <n v="187.61333333333334"/>
    <n v="84.337008533333332"/>
    <n v="27.608681257006204"/>
  </r>
  <r>
    <x v="9"/>
    <n v="193.61"/>
    <n v="84.68692346666667"/>
    <n v="27.609692869402984"/>
  </r>
  <r>
    <x v="9"/>
    <n v="194.76"/>
    <n v="84.88028833333334"/>
    <n v="27.776660387272191"/>
  </r>
  <r>
    <x v="9"/>
    <s v=""/>
    <s v=""/>
    <s v=""/>
  </r>
  <r>
    <x v="9"/>
    <s v=""/>
    <s v=""/>
    <s v=""/>
  </r>
  <r>
    <x v="9"/>
    <n v="194.11666666666667"/>
    <s v=""/>
    <n v="27.514118895475704"/>
  </r>
  <r>
    <x v="9"/>
    <n v="193.09"/>
    <n v="84.068426033333338"/>
    <n v="27.717399613411509"/>
  </r>
  <r>
    <x v="9"/>
    <n v="192.42"/>
    <n v="85.105946399999993"/>
    <s v=""/>
  </r>
  <r>
    <x v="9"/>
    <n v="191.96333333333337"/>
    <n v="85.404121333333322"/>
    <s v=""/>
  </r>
  <r>
    <x v="9"/>
    <n v="196.59666666666666"/>
    <n v="87.004258199999995"/>
    <s v=""/>
  </r>
  <r>
    <x v="9"/>
    <s v=""/>
    <s v=""/>
    <s v=""/>
  </r>
  <r>
    <x v="9"/>
    <s v=""/>
    <s v=""/>
    <s v=""/>
  </r>
  <r>
    <x v="9"/>
    <n v="196.64"/>
    <n v="127.86909199999999"/>
    <n v="27.967254496696604"/>
  </r>
  <r>
    <x v="9"/>
    <n v="195.37333333333333"/>
    <n v="86.98981053333334"/>
    <n v="28.056510570382969"/>
  </r>
  <r>
    <x v="9"/>
    <n v="199.20500000000001"/>
    <n v="87.143894000000003"/>
    <n v="28.336231963674258"/>
  </r>
  <r>
    <x v="9"/>
    <n v="200.14333333333335"/>
    <n v="86.489155600000004"/>
    <n v="28.0462990012647"/>
  </r>
  <r>
    <x v="9"/>
    <n v="199.68333333333337"/>
    <n v="82.320084133333339"/>
    <n v="27.802694257703081"/>
  </r>
  <r>
    <x v="9"/>
    <s v=""/>
    <s v=""/>
    <s v=""/>
  </r>
  <r>
    <x v="9"/>
    <s v=""/>
    <s v=""/>
    <s v=""/>
  </r>
  <r>
    <x v="9"/>
    <n v="199.34666666666666"/>
    <n v="82.48419366666667"/>
    <n v="27.812639210390941"/>
  </r>
  <r>
    <x v="9"/>
    <n v="201.10666666666668"/>
    <n v="82.534442499999997"/>
    <n v="27.847910220367524"/>
  </r>
  <r>
    <x v="9"/>
    <n v="202.51"/>
    <n v="82.917575999999997"/>
    <n v="28.283972654033604"/>
  </r>
  <r>
    <x v="9"/>
    <n v="205.46666666666667"/>
    <n v="83.807503466666674"/>
    <n v="28.531649747438301"/>
  </r>
  <r>
    <x v="9"/>
    <n v="205.42"/>
    <n v="84.727383200000006"/>
    <n v="28.499647808258946"/>
  </r>
  <r>
    <x v="9"/>
    <s v=""/>
    <s v=""/>
    <s v=""/>
  </r>
  <r>
    <x v="9"/>
    <s v=""/>
    <s v=""/>
    <s v=""/>
  </r>
  <r>
    <x v="9"/>
    <n v="206.80999999999997"/>
    <n v="84.61772706666666"/>
    <n v="28.553195586430888"/>
  </r>
  <r>
    <x v="9"/>
    <n v="203.12666666666667"/>
    <n v="83.775938266666671"/>
    <n v="28.067130970499139"/>
  </r>
  <r>
    <x v="9"/>
    <n v="202.19666666666669"/>
    <n v="82.363622133333322"/>
    <n v="27.743180584667286"/>
  </r>
  <r>
    <x v="9"/>
    <n v="207.46333333333334"/>
    <n v="82.328477199999995"/>
    <n v="27.53309540127206"/>
  </r>
  <r>
    <x v="9"/>
    <n v="210.97666666666666"/>
    <n v="83.663638400000011"/>
    <n v="27.651930869487913"/>
  </r>
  <r>
    <x v="9"/>
    <s v=""/>
    <s v=""/>
    <s v=""/>
  </r>
  <r>
    <x v="9"/>
    <s v=""/>
    <s v=""/>
    <s v=""/>
  </r>
  <r>
    <x v="9"/>
    <s v=""/>
    <n v="121.20688200000001"/>
    <n v="28.343031590666193"/>
  </r>
  <r>
    <x v="9"/>
    <n v="210.72666666666666"/>
    <n v="83.337795266666674"/>
    <n v="28.565498797527162"/>
  </r>
  <r>
    <x v="9"/>
    <n v="209.50333333333333"/>
    <n v="81.904034500000009"/>
    <n v="28.322194704072146"/>
  </r>
  <r>
    <x v="9"/>
    <n v="212.13"/>
    <n v="83.675658466666675"/>
    <n v="29.144804946321781"/>
  </r>
  <r>
    <x v="9"/>
    <n v="213.67333333333329"/>
    <n v="84.796845000000005"/>
    <n v="29.693394220458934"/>
  </r>
  <r>
    <x v="9"/>
    <s v=""/>
    <s v=""/>
    <s v=""/>
  </r>
  <r>
    <x v="9"/>
    <s v=""/>
    <s v=""/>
    <s v=""/>
  </r>
  <r>
    <x v="9"/>
    <n v="213.84333333333333"/>
    <n v="84.466427866666677"/>
    <n v="30.021776973731299"/>
  </r>
  <r>
    <x v="9"/>
    <n v="213.4"/>
    <n v="84.50709719999999"/>
    <n v="30.247979333739082"/>
  </r>
  <r>
    <x v="9"/>
    <n v="207.9"/>
    <n v="84.668640466666659"/>
    <n v="29.727917856123838"/>
  </r>
  <r>
    <x v="9"/>
    <n v="209.32333333333335"/>
    <n v="85.802651333333344"/>
    <n v="29.643847188827298"/>
  </r>
  <r>
    <x v="9"/>
    <n v="209.99333333333334"/>
    <n v="85.407769666666653"/>
    <n v="29.881552348234784"/>
  </r>
  <r>
    <x v="9"/>
    <s v=""/>
    <s v=""/>
    <s v=""/>
  </r>
  <r>
    <x v="9"/>
    <s v=""/>
    <s v=""/>
    <s v=""/>
  </r>
  <r>
    <x v="9"/>
    <n v="213.09333333333333"/>
    <n v="86.298780500000007"/>
    <n v="30.101950860649872"/>
  </r>
  <r>
    <x v="9"/>
    <n v="213.81000000000003"/>
    <n v="88.016014933333324"/>
    <n v="30.950348763402427"/>
  </r>
  <r>
    <x v="9"/>
    <n v="214.98666666666665"/>
    <n v="88.894154"/>
    <n v="31.849619759974168"/>
  </r>
  <r>
    <x v="9"/>
    <n v="219.73333333333335"/>
    <n v="89.161865200000008"/>
    <n v="31.532457650370581"/>
  </r>
  <r>
    <x v="9"/>
    <n v="216.92666666666665"/>
    <n v="89.453680866666673"/>
    <n v="31.451339491399967"/>
  </r>
  <r>
    <x v="9"/>
    <s v=""/>
    <s v=""/>
    <s v=""/>
  </r>
  <r>
    <x v="9"/>
    <s v=""/>
    <s v=""/>
    <s v=""/>
  </r>
  <r>
    <x v="9"/>
    <s v=""/>
    <n v="88.556699333333327"/>
    <n v="30.998778126541254"/>
  </r>
  <r>
    <x v="9"/>
    <n v="215.38666666666666"/>
    <n v="88.152842000000007"/>
    <n v="31.494700606993696"/>
  </r>
  <r>
    <x v="9"/>
    <n v="212.68999999999997"/>
    <n v="87.807005200000006"/>
    <n v="31.592530713681839"/>
  </r>
  <r>
    <x v="9"/>
    <n v="216.62"/>
    <n v="87.366737033333337"/>
    <n v="31.265380131477723"/>
  </r>
  <r>
    <x v="9"/>
    <n v="214.68000000000004"/>
    <n v="86.443885933333334"/>
    <n v="30.482293765204702"/>
  </r>
  <r>
    <x v="9"/>
    <s v=""/>
    <s v=""/>
    <s v=""/>
  </r>
  <r>
    <x v="9"/>
    <s v=""/>
    <s v=""/>
    <s v=""/>
  </r>
  <r>
    <x v="9"/>
    <n v="210.73666666666668"/>
    <n v="86.510178066666683"/>
    <n v="30.662196416631836"/>
  </r>
  <r>
    <x v="9"/>
    <n v="213.65333333333334"/>
    <n v="86.196332999999996"/>
    <n v="30.550062130156967"/>
  </r>
  <r>
    <x v="9"/>
    <n v="215.09333333333333"/>
    <n v="87.429608799999997"/>
    <n v="31.176898779303645"/>
  </r>
  <r>
    <x v="9"/>
    <n v="214.58"/>
    <n v="87.549904400000003"/>
    <n v="31.245871539523648"/>
  </r>
  <r>
    <x v="9"/>
    <n v="218.07000000000002"/>
    <n v="89.127575066666665"/>
    <n v="31.345949838910819"/>
  </r>
  <r>
    <x v="9"/>
    <s v=""/>
    <s v=""/>
    <s v=""/>
  </r>
  <r>
    <x v="9"/>
    <s v=""/>
    <s v=""/>
    <s v=""/>
  </r>
  <r>
    <x v="9"/>
    <n v="216.78333333333333"/>
    <n v="88.281316399999994"/>
    <n v="31.602967725324856"/>
  </r>
  <r>
    <x v="9"/>
    <s v=""/>
    <n v="88.072583100000017"/>
    <n v="31.528538442776082"/>
  </r>
  <r>
    <x v="9"/>
    <n v="217.07666666666668"/>
    <n v="87.849774400000001"/>
    <n v="31.683756868777657"/>
  </r>
  <r>
    <x v="9"/>
    <n v="217.73"/>
    <n v="85.724478266666665"/>
    <n v="31.148913560821594"/>
  </r>
  <r>
    <x v="9"/>
    <n v="215.79333333333338"/>
    <n v="86.211527033333326"/>
    <n v="31.411009037013578"/>
  </r>
  <r>
    <x v="9"/>
    <s v=""/>
    <s v=""/>
    <s v=""/>
  </r>
  <r>
    <x v="9"/>
    <s v=""/>
    <s v=""/>
    <s v=""/>
  </r>
  <r>
    <x v="9"/>
    <n v="212.29666666666671"/>
    <n v="86.774485799999994"/>
    <n v="31.416793507916317"/>
  </r>
  <r>
    <x v="9"/>
    <n v="212.56333333333336"/>
    <n v="86.798103566666668"/>
    <n v="31.418028885207349"/>
  </r>
  <r>
    <x v="9"/>
    <n v="215.30000000000004"/>
    <n v="89.081650933333336"/>
    <n v="32.095203630780347"/>
  </r>
  <r>
    <x v="9"/>
    <n v="219.24666666666667"/>
    <n v="90.435323600000004"/>
    <n v="32.981871069022965"/>
  </r>
  <r>
    <x v="9"/>
    <n v="220.45000000000002"/>
    <n v="90.898517433333339"/>
    <n v="32.48183096199611"/>
  </r>
  <r>
    <x v="9"/>
    <s v=""/>
    <s v=""/>
    <s v=""/>
  </r>
  <r>
    <x v="9"/>
    <s v=""/>
    <s v=""/>
    <s v=""/>
  </r>
  <r>
    <x v="9"/>
    <n v="221.45666666666668"/>
    <n v="90.759734166666661"/>
    <s v=""/>
  </r>
  <r>
    <x v="9"/>
    <n v="225.66"/>
    <n v="90.680436499999999"/>
    <n v="32.375406656602678"/>
  </r>
  <r>
    <x v="9"/>
    <n v="224.06999999999996"/>
    <n v="90.451006399999997"/>
    <n v="32.778526869225807"/>
  </r>
  <r>
    <x v="9"/>
    <n v="219.73333333333335"/>
    <n v="89.531421333333341"/>
    <n v="32.4026891196782"/>
  </r>
  <r>
    <x v="9"/>
    <n v="218.57666666666668"/>
    <n v="87.53895399999999"/>
    <n v="32.034405786334439"/>
  </r>
  <r>
    <x v="9"/>
    <s v=""/>
    <s v=""/>
    <s v=""/>
  </r>
  <r>
    <x v="9"/>
    <s v=""/>
    <s v=""/>
    <s v=""/>
  </r>
  <r>
    <x v="9"/>
    <n v="219.79666666666665"/>
    <n v="87.112614133333338"/>
    <n v="32.543118154635529"/>
  </r>
  <r>
    <x v="9"/>
    <n v="222.27"/>
    <n v="86.986779800000008"/>
    <n v="32.369527272243879"/>
  </r>
  <r>
    <x v="9"/>
    <n v="220.51333333333332"/>
    <n v="86.366450499999999"/>
    <n v="32.287976575167114"/>
  </r>
  <r>
    <x v="9"/>
    <n v="217.78"/>
    <n v="88.200171433333324"/>
    <n v="32.463992547310227"/>
  </r>
  <r>
    <x v="9"/>
    <n v="222.26000000000002"/>
    <n v="89.094297466666674"/>
    <n v="32.389341218230861"/>
  </r>
  <r>
    <x v="9"/>
    <s v=""/>
    <s v=""/>
    <s v=""/>
  </r>
  <r>
    <x v="9"/>
    <s v=""/>
    <s v=""/>
    <s v=""/>
  </r>
  <r>
    <x v="9"/>
    <n v="221.69666666666669"/>
    <n v="89.086935799999992"/>
    <n v="32.750330972065854"/>
  </r>
  <r>
    <x v="9"/>
    <n v="221.16499999999996"/>
    <n v="86.51671563333332"/>
    <n v="32.648515921612386"/>
  </r>
  <r>
    <x v="9"/>
    <n v="216.15333333333334"/>
    <n v="85.805218466666659"/>
    <n v="32.071017950195582"/>
  </r>
  <r>
    <x v="9"/>
    <n v="215.42666666666665"/>
    <n v="84.456204933333325"/>
    <n v="31.856793956988493"/>
  </r>
  <r>
    <x v="9"/>
    <n v="212.62666666666667"/>
    <n v="85.701880266666663"/>
    <n v="31.821089863578678"/>
  </r>
  <r>
    <x v="9"/>
    <s v=""/>
    <s v=""/>
    <s v=""/>
  </r>
  <r>
    <x v="9"/>
    <s v=""/>
    <s v=""/>
    <s v=""/>
  </r>
  <r>
    <x v="9"/>
    <n v="213.49666666666667"/>
    <n v="85.8223445"/>
    <n v="31.673810677448778"/>
  </r>
  <r>
    <x v="9"/>
    <n v="212.41666666666666"/>
    <n v="84.453117933333331"/>
    <n v="31.539235424952906"/>
  </r>
  <r>
    <x v="9"/>
    <n v="210.02666666666667"/>
    <n v="84.878584000000004"/>
    <n v="31.014095775898078"/>
  </r>
  <r>
    <x v="9"/>
    <n v="210.19666666666663"/>
    <n v="86.230797333333342"/>
    <n v="30.986226377639326"/>
  </r>
  <r>
    <x v="9"/>
    <n v="209.45333333333329"/>
    <n v="84.814943266666674"/>
    <s v=""/>
  </r>
  <r>
    <x v="9"/>
    <s v=""/>
    <s v=""/>
    <s v=""/>
  </r>
  <r>
    <x v="9"/>
    <s v=""/>
    <s v=""/>
    <s v=""/>
  </r>
  <r>
    <x v="9"/>
    <n v="211.61"/>
    <n v="85.406352500000011"/>
    <n v="30.302600142827643"/>
  </r>
  <r>
    <x v="9"/>
    <n v="209.69666666666669"/>
    <n v="84.573006399999997"/>
    <n v="30.432520932948609"/>
  </r>
  <r>
    <x v="9"/>
    <n v="208.55666666666664"/>
    <n v="84.838059799999996"/>
    <n v="29.844216615268643"/>
  </r>
  <r>
    <x v="9"/>
    <n v="206.93333333333331"/>
    <n v="83.379474666666667"/>
    <n v="29.682240132074181"/>
  </r>
  <r>
    <x v="9"/>
    <n v="206.14333333333335"/>
    <n v="83.096648166666668"/>
    <n v="29.723454420279865"/>
  </r>
  <r>
    <x v="9"/>
    <s v=""/>
    <s v=""/>
    <s v=""/>
  </r>
  <r>
    <x v="9"/>
    <s v=""/>
    <s v=""/>
    <s v=""/>
  </r>
  <r>
    <x v="9"/>
    <n v="208.69666666666669"/>
    <n v="83.961934033333321"/>
    <n v="29.655867022368149"/>
  </r>
  <r>
    <x v="9"/>
    <n v="209.59"/>
    <n v="84.671480333333321"/>
    <n v="30.061992424917719"/>
  </r>
  <r>
    <x v="9"/>
    <n v="213.49666666666667"/>
    <n v="84.788697933333324"/>
    <n v="30.291630773751905"/>
  </r>
  <r>
    <x v="9"/>
    <n v="208.71"/>
    <n v="82.842892800000001"/>
    <n v="30.186645186771763"/>
  </r>
  <r>
    <x v="9"/>
    <n v="210.49"/>
    <n v="82.596743866666671"/>
    <n v="29.573242422793108"/>
  </r>
  <r>
    <x v="9"/>
    <s v=""/>
    <s v=""/>
    <s v=""/>
  </r>
  <r>
    <x v="9"/>
    <s v=""/>
    <s v=""/>
    <s v=""/>
  </r>
  <r>
    <x v="9"/>
    <n v="211.63333333333333"/>
    <n v="121.29818400000001"/>
    <n v="29.816663481228666"/>
  </r>
  <r>
    <x v="9"/>
    <n v="215.69999999999996"/>
    <n v="84.478109333333336"/>
    <n v="29.959955849095394"/>
  </r>
  <r>
    <x v="9"/>
    <n v="217.44000000000003"/>
    <n v="84.849400400000007"/>
    <n v="30.020946678644769"/>
  </r>
  <r>
    <x v="9"/>
    <n v="217.26666666666665"/>
    <n v="84.111452099999994"/>
    <n v="30.31567754810996"/>
  </r>
  <r>
    <x v="9"/>
    <n v="217.92666666666665"/>
    <n v="82.414089566666675"/>
    <n v="30.240538725624354"/>
  </r>
  <r>
    <x v="9"/>
    <s v=""/>
    <s v=""/>
    <s v=""/>
  </r>
  <r>
    <x v="9"/>
    <s v=""/>
    <s v=""/>
    <s v=""/>
  </r>
  <r>
    <x v="9"/>
    <s v=""/>
    <n v="82.514326733333334"/>
    <n v="30.150187437709057"/>
  </r>
  <r>
    <x v="9"/>
    <n v="219.67333333333332"/>
    <n v="82.862885833333337"/>
    <n v="29.913349011108103"/>
  </r>
  <r>
    <x v="9"/>
    <n v="216.75"/>
    <n v="82.939555533333333"/>
    <n v="30.142093004268581"/>
  </r>
  <r>
    <x v="9"/>
    <n v="214.24333333333334"/>
    <n v="82.814849499999994"/>
    <n v="30.194507957712965"/>
  </r>
  <r>
    <x v="9"/>
    <n v="216.27666666666667"/>
    <n v="83.464447599999986"/>
    <n v="29.92251146206943"/>
  </r>
  <r>
    <x v="9"/>
    <s v=""/>
    <s v=""/>
    <s v=""/>
  </r>
  <r>
    <x v="9"/>
    <s v=""/>
    <s v=""/>
    <s v=""/>
  </r>
  <r>
    <x v="9"/>
    <n v="218.0733333333333"/>
    <n v="83.249257666666665"/>
    <n v="30.644101285246123"/>
  </r>
  <r>
    <x v="9"/>
    <n v="214.47"/>
    <n v="82.270638466666654"/>
    <n v="30.869308620396794"/>
  </r>
  <r>
    <x v="9"/>
    <n v="215.66"/>
    <n v="82.701317666666668"/>
    <n v="30.575926286053615"/>
  </r>
  <r>
    <x v="9"/>
    <n v="217.51333333333335"/>
    <n v="81.865268200000003"/>
    <n v="30.725908498607627"/>
  </r>
  <r>
    <x v="9"/>
    <n v="214.21"/>
    <n v="82.545058666666662"/>
    <n v="31.013673026983156"/>
  </r>
  <r>
    <x v="9"/>
    <s v=""/>
    <s v=""/>
    <s v=""/>
  </r>
  <r>
    <x v="9"/>
    <s v=""/>
    <s v=""/>
    <s v=""/>
  </r>
  <r>
    <x v="9"/>
    <n v="215.08"/>
    <n v="82.215172333333342"/>
    <s v=""/>
  </r>
  <r>
    <x v="9"/>
    <n v="215.25333333333333"/>
    <n v="82.200286966666667"/>
    <n v="30.898029657376718"/>
  </r>
  <r>
    <x v="9"/>
    <n v="210"/>
    <n v="83.384625933333339"/>
    <n v="30.382469228683746"/>
  </r>
  <r>
    <x v="9"/>
    <n v="207.96666666666667"/>
    <n v="81.994573899999992"/>
    <n v="29.736300128804828"/>
  </r>
  <r>
    <x v="9"/>
    <n v="207.35"/>
    <n v="82.308436400000005"/>
    <n v="29.443515881043897"/>
  </r>
  <r>
    <x v="9"/>
    <s v=""/>
    <s v=""/>
    <s v=""/>
  </r>
  <r>
    <x v="9"/>
    <s v=""/>
    <s v=""/>
    <s v=""/>
  </r>
  <r>
    <x v="9"/>
    <n v="208.24333333333334"/>
    <n v="80.84870806666666"/>
    <n v="29.85045247900571"/>
  </r>
  <r>
    <x v="9"/>
    <n v="204.22166666666666"/>
    <n v="79.028242399999996"/>
    <n v="29.690238296515137"/>
  </r>
  <r>
    <x v="9"/>
    <n v="204.58666666666667"/>
    <n v="78.9220665"/>
    <n v="29.672371235463171"/>
  </r>
  <r>
    <x v="9"/>
    <n v="205.54666666666665"/>
    <n v="79.565778000000009"/>
    <n v="29.285258163641242"/>
  </r>
  <r>
    <x v="9"/>
    <n v="205.94000000000003"/>
    <n v="79.913803133333332"/>
    <n v="29.411261120406934"/>
  </r>
  <r>
    <x v="9"/>
    <s v=""/>
    <s v=""/>
    <s v=""/>
  </r>
  <r>
    <x v="9"/>
    <s v=""/>
    <s v=""/>
    <s v=""/>
  </r>
  <r>
    <x v="9"/>
    <n v="209.90666666666667"/>
    <n v="79.162421800000004"/>
    <n v="29.02678156621279"/>
  </r>
  <r>
    <x v="9"/>
    <n v="206.07333333333335"/>
    <n v="78.481303333333344"/>
    <n v="29.018546619718315"/>
  </r>
  <r>
    <x v="9"/>
    <n v="209.285"/>
    <n v="78.771411999999998"/>
    <n v="28.495345066496508"/>
  </r>
  <r>
    <x v="9"/>
    <n v="209.77999999999997"/>
    <n v="78.626885999999999"/>
    <n v="29.044718226534599"/>
  </r>
  <r>
    <x v="9"/>
    <n v="214.11"/>
    <n v="79.991777599999992"/>
    <n v="28.861044282939243"/>
  </r>
  <r>
    <x v="9"/>
    <s v=""/>
    <s v=""/>
    <s v=""/>
  </r>
  <r>
    <x v="9"/>
    <s v=""/>
    <s v=""/>
    <s v=""/>
  </r>
  <r>
    <x v="9"/>
    <n v="215.74333333333334"/>
    <n v="78.79433800000001"/>
    <s v=""/>
  </r>
  <r>
    <x v="9"/>
    <n v="214.94666666666663"/>
    <n v="81.147558600000011"/>
    <n v="29.668100122845985"/>
  </r>
  <r>
    <x v="9"/>
    <n v="217.59"/>
    <n v="81.666820333333334"/>
    <n v="29.902023729466976"/>
  </r>
  <r>
    <x v="9"/>
    <n v="216.94666666666669"/>
    <n v="81.469676633333336"/>
    <n v="30.247177636236145"/>
  </r>
  <r>
    <x v="9"/>
    <n v="214.64666666666668"/>
    <n v="79.685184066666679"/>
    <n v="29.823338386708564"/>
  </r>
  <r>
    <x v="9"/>
    <s v=""/>
    <s v=""/>
    <s v=""/>
  </r>
  <r>
    <x v="9"/>
    <s v=""/>
    <s v=""/>
    <s v=""/>
  </r>
  <r>
    <x v="9"/>
    <n v="216.81833333333336"/>
    <n v="80.450323333333344"/>
    <n v="29.483262458216338"/>
  </r>
  <r>
    <x v="9"/>
    <n v="216.31000000000003"/>
    <n v="80.797671999999991"/>
    <n v="29.698555851028313"/>
  </r>
  <r>
    <x v="9"/>
    <n v="214.63666666666668"/>
    <n v="79.57202696666667"/>
    <n v="29.476949769723674"/>
  </r>
  <r>
    <x v="9"/>
    <n v="214.84333333333333"/>
    <n v="81.228197266666669"/>
    <n v="29.272653025243756"/>
  </r>
  <r>
    <x v="9"/>
    <n v="211.71666666666667"/>
    <n v="79.265656200000009"/>
    <n v="28.975532277277281"/>
  </r>
  <r>
    <x v="9"/>
    <s v=""/>
    <s v=""/>
    <s v=""/>
  </r>
  <r>
    <x v="9"/>
    <s v=""/>
    <s v=""/>
    <s v=""/>
  </r>
  <r>
    <x v="9"/>
    <n v="212.93999999999997"/>
    <n v="79.723040000000012"/>
    <n v="28.694543653126669"/>
  </r>
  <r>
    <x v="9"/>
    <n v="214.26"/>
    <n v="79.511161399999992"/>
    <n v="28.884158584779705"/>
  </r>
  <r>
    <x v="9"/>
    <n v="212.46"/>
    <n v="78.760389233333342"/>
    <n v="29.223374741614997"/>
  </r>
  <r>
    <x v="9"/>
    <n v="205.68666666666664"/>
    <n v="77.357514833333326"/>
    <n v="28.404301078646462"/>
  </r>
  <r>
    <x v="9"/>
    <n v="206.73333333333332"/>
    <n v="77.749655000000004"/>
    <n v="28.923771048586516"/>
  </r>
  <r>
    <x v="9"/>
    <s v=""/>
    <s v=""/>
    <s v=""/>
  </r>
  <r>
    <x v="9"/>
    <s v=""/>
    <s v=""/>
    <s v=""/>
  </r>
  <r>
    <x v="9"/>
    <n v="210.6866666666667"/>
    <n v="77.827290833333322"/>
    <n v="28.747368136070854"/>
  </r>
  <r>
    <x v="9"/>
    <n v="210.98666666666668"/>
    <n v="77.963845133333336"/>
    <n v="28.554444995379846"/>
  </r>
  <r>
    <x v="9"/>
    <n v="215.49666666666667"/>
    <n v="78.522977166666678"/>
    <n v="29.202043916280608"/>
  </r>
  <r>
    <x v="9"/>
    <n v="217.79333333333332"/>
    <n v="80.812816433333339"/>
    <n v="29.665924622697958"/>
  </r>
  <r>
    <x v="9"/>
    <n v="219.51666666666668"/>
    <n v="82.021998600000003"/>
    <s v=""/>
  </r>
  <r>
    <x v="9"/>
    <s v=""/>
    <s v=""/>
    <s v=""/>
  </r>
  <r>
    <x v="9"/>
    <s v=""/>
    <s v=""/>
    <s v=""/>
  </r>
  <r>
    <x v="9"/>
    <n v="222.00333333333333"/>
    <n v="81.79791010000001"/>
    <n v="30.333368492259439"/>
  </r>
  <r>
    <x v="9"/>
    <n v="224.43999999999997"/>
    <n v="81.878965533333329"/>
    <n v="30.145113395881765"/>
  </r>
  <r>
    <x v="9"/>
    <n v="225.97666666666666"/>
    <n v="82.894682533333324"/>
    <n v="30.340320079848922"/>
  </r>
  <r>
    <x v="9"/>
    <n v="224.44666666666669"/>
    <n v="83.442264233333333"/>
    <n v="31.107859240137675"/>
  </r>
  <r>
    <x v="9"/>
    <n v="229.55333333333337"/>
    <n v="82.902847466666671"/>
    <n v="29.572607445896011"/>
  </r>
  <r>
    <x v="9"/>
    <s v=""/>
    <s v=""/>
    <s v=""/>
  </r>
  <r>
    <x v="9"/>
    <s v=""/>
    <s v=""/>
    <s v=""/>
  </r>
  <r>
    <x v="9"/>
    <n v="227.85666666666668"/>
    <n v="83.604369733333343"/>
    <n v="29.687103645146401"/>
  </r>
  <r>
    <x v="9"/>
    <n v="230.44333333333336"/>
    <n v="86.034518233333344"/>
    <n v="29.845800939575032"/>
  </r>
  <r>
    <x v="9"/>
    <n v="230.76666666666668"/>
    <n v="86.966554999999985"/>
    <n v="30.42932387536386"/>
  </r>
  <r>
    <x v="9"/>
    <n v="234.26999999999998"/>
    <n v="85.958826666666667"/>
    <n v="30.833374953491461"/>
  </r>
  <r>
    <x v="9"/>
    <n v="231.61666666666665"/>
    <n v="86.919498133333335"/>
    <n v="30.740705425851708"/>
  </r>
  <r>
    <x v="9"/>
    <s v=""/>
    <s v=""/>
    <s v=""/>
  </r>
  <r>
    <x v="9"/>
    <s v=""/>
    <s v=""/>
    <s v=""/>
  </r>
  <r>
    <x v="9"/>
    <n v="235.04666666666665"/>
    <n v="88.489341400000001"/>
    <n v="30.679541861013746"/>
  </r>
  <r>
    <x v="9"/>
    <n v="233.56000000000003"/>
    <n v="87.381151366666657"/>
    <n v="30.84582130812381"/>
  </r>
  <r>
    <x v="9"/>
    <n v="235.88333333333335"/>
    <n v="87.88755643333333"/>
    <n v="30.626222314864325"/>
  </r>
  <r>
    <x v="9"/>
    <s v=""/>
    <n v="88.57816746666667"/>
    <s v=""/>
  </r>
  <r>
    <x v="9"/>
    <n v="234.69666666666663"/>
    <n v="88.313436333333314"/>
    <n v="30.656401541496685"/>
  </r>
  <r>
    <x v="9"/>
    <s v=""/>
    <s v=""/>
    <s v=""/>
  </r>
  <r>
    <x v="9"/>
    <s v=""/>
    <s v=""/>
    <s v=""/>
  </r>
  <r>
    <x v="9"/>
    <n v="234.93666666666664"/>
    <n v="88.212490533333323"/>
    <n v="30.53768910110097"/>
  </r>
  <r>
    <x v="9"/>
    <n v="236.76666666666665"/>
    <n v="88.890057466666676"/>
    <n v="30.776358777785305"/>
  </r>
  <r>
    <x v="9"/>
    <n v="234.40333333333334"/>
    <n v="90.548768800000005"/>
    <n v="30.737370168737691"/>
  </r>
  <r>
    <x v="9"/>
    <n v="233.79666666666665"/>
    <n v="90.041244000000006"/>
    <n v="30.652425996896298"/>
  </r>
  <r>
    <x v="9"/>
    <n v="232.53666666666666"/>
    <n v="90.660649166666659"/>
    <n v="30.794022281239361"/>
  </r>
  <r>
    <x v="9"/>
    <s v=""/>
    <s v=""/>
    <s v=""/>
  </r>
  <r>
    <x v="9"/>
    <s v=""/>
    <s v=""/>
    <s v=""/>
  </r>
  <r>
    <x v="9"/>
    <n v="229.27999999999997"/>
    <n v="90.044599399999996"/>
    <n v="30.267368879456704"/>
  </r>
  <r>
    <x v="9"/>
    <n v="232.30999999999997"/>
    <n v="90.595994333333337"/>
    <n v="30.125978219941548"/>
  </r>
  <r>
    <x v="9"/>
    <n v="230.38"/>
    <n v="91.166352899999993"/>
    <n v="30.559058555223473"/>
  </r>
  <r>
    <x v="9"/>
    <n v="234.05000000000004"/>
    <n v="91.139352400000007"/>
    <n v="31.079191078657175"/>
  </r>
  <r>
    <x v="9"/>
    <n v="234.97666666666669"/>
    <n v="91.900147733333327"/>
    <n v="30.326715106000968"/>
  </r>
  <r>
    <x v="9"/>
    <s v=""/>
    <s v=""/>
    <s v=""/>
  </r>
  <r>
    <x v="9"/>
    <s v=""/>
    <s v=""/>
    <s v=""/>
  </r>
  <r>
    <x v="9"/>
    <n v="232.59"/>
    <n v="91.623029466666665"/>
    <n v="30.453644997269066"/>
  </r>
  <r>
    <x v="9"/>
    <n v="233.87"/>
    <n v="91.861911333333339"/>
    <n v="30.718319516715862"/>
  </r>
  <r>
    <x v="9"/>
    <n v="234.9666666666667"/>
    <n v="91.070411200000009"/>
    <n v="30.96052441796391"/>
  </r>
  <r>
    <x v="9"/>
    <n v="231.99333333333334"/>
    <n v="92.529773066666664"/>
    <n v="31.48780011299435"/>
  </r>
  <r>
    <x v="9"/>
    <n v="233.63333333333333"/>
    <n v="91.510364666666661"/>
    <n v="31.709282457406367"/>
  </r>
  <r>
    <x v="9"/>
    <s v=""/>
    <s v=""/>
    <s v=""/>
  </r>
  <r>
    <x v="9"/>
    <s v=""/>
    <s v=""/>
    <s v=""/>
  </r>
  <r>
    <x v="9"/>
    <n v="234.77999999999997"/>
    <n v="90.817258133333326"/>
    <n v="31.440013390358246"/>
  </r>
  <r>
    <x v="9"/>
    <n v="235.61666666666667"/>
    <n v="91.185697199999993"/>
    <n v="31.600011127720222"/>
  </r>
  <r>
    <x v="9"/>
    <n v="234.59666666666669"/>
    <n v="90.14113133333332"/>
    <n v="31.606413383487386"/>
  </r>
  <r>
    <x v="9"/>
    <n v="236.21333333333334"/>
    <n v="89.464786000000004"/>
    <n v="31.624071931890072"/>
  </r>
  <r>
    <x v="9"/>
    <n v="236.55666666666664"/>
    <n v="90.376306066666658"/>
    <n v="31.511751577082311"/>
  </r>
  <r>
    <x v="9"/>
    <s v=""/>
    <s v=""/>
    <s v=""/>
  </r>
  <r>
    <x v="9"/>
    <s v=""/>
    <s v=""/>
    <s v=""/>
  </r>
  <r>
    <x v="9"/>
    <s v=""/>
    <s v=""/>
    <n v="31.739920702493855"/>
  </r>
  <r>
    <x v="9"/>
    <n v="236.41"/>
    <s v=""/>
    <n v="31.823249649048925"/>
  </r>
  <r>
    <x v="9"/>
    <n v="235.86333333333334"/>
    <n v="91.621134999999995"/>
    <n v="32.742218571428566"/>
  </r>
  <r>
    <x v="9"/>
    <n v="236.36333333333334"/>
    <n v="91.303514800000002"/>
    <n v="32.864242803781337"/>
  </r>
  <r>
    <x v="9"/>
    <n v="236.08666666666667"/>
    <n v="91.311516833333329"/>
    <n v="33.372141994461799"/>
  </r>
  <r>
    <x v="9"/>
    <s v=""/>
    <s v=""/>
    <s v=""/>
  </r>
  <r>
    <x v="9"/>
    <s v=""/>
    <s v=""/>
    <s v=""/>
  </r>
  <r>
    <x v="10"/>
    <s v=""/>
    <s v=""/>
    <s v=""/>
  </r>
  <r>
    <x v="10"/>
    <n v="231.55999999999997"/>
    <n v="89.941806166666666"/>
    <s v=""/>
  </r>
  <r>
    <x v="10"/>
    <n v="231.25666666666666"/>
    <n v="88.666841333333323"/>
    <s v=""/>
  </r>
  <r>
    <x v="10"/>
    <n v="228.74666666666667"/>
    <n v="89.339599166666673"/>
    <n v="31.740909341286304"/>
  </r>
  <r>
    <x v="10"/>
    <n v="228.22000000000003"/>
    <n v="89.43367906666667"/>
    <n v="31.980567561312604"/>
  </r>
  <r>
    <x v="10"/>
    <s v=""/>
    <s v=""/>
    <s v=""/>
  </r>
  <r>
    <x v="10"/>
    <s v=""/>
    <s v=""/>
    <s v=""/>
  </r>
  <r>
    <x v="10"/>
    <n v="233.03"/>
    <n v="90.433756666666667"/>
    <s v=""/>
  </r>
  <r>
    <x v="10"/>
    <n v="233.96000000000004"/>
    <n v="90.196823166666661"/>
    <n v="32.924792320476421"/>
  </r>
  <r>
    <x v="10"/>
    <n v="237.08"/>
    <n v="91.122310599999992"/>
    <n v="33.514116973422148"/>
  </r>
  <r>
    <x v="10"/>
    <n v="237.43333333333337"/>
    <n v="90.324651133333347"/>
    <n v="34.156273442959915"/>
  </r>
  <r>
    <x v="10"/>
    <n v="239.01333333333332"/>
    <n v="90.815041333333326"/>
    <n v="34.82557249413631"/>
  </r>
  <r>
    <x v="10"/>
    <s v=""/>
    <s v=""/>
    <s v=""/>
  </r>
  <r>
    <x v="10"/>
    <s v=""/>
    <s v=""/>
    <s v=""/>
  </r>
  <r>
    <x v="10"/>
    <s v=""/>
    <n v="90.143719866666672"/>
    <n v="34.748882576485116"/>
  </r>
  <r>
    <x v="10"/>
    <n v="238.79666666666665"/>
    <n v="89.524759833333334"/>
    <n v="33.98846029471683"/>
  </r>
  <r>
    <x v="10"/>
    <n v="237.87333333333336"/>
    <n v="88.550456100000005"/>
    <n v="33.853199573298255"/>
  </r>
  <r>
    <x v="10"/>
    <n v="241.99333333333334"/>
    <n v="89.4876565"/>
    <n v="34.057240750236133"/>
  </r>
  <r>
    <x v="10"/>
    <n v="245.53666666666666"/>
    <n v="90.03687973333335"/>
    <n v="34.488458994396439"/>
  </r>
  <r>
    <x v="10"/>
    <s v=""/>
    <s v=""/>
    <s v=""/>
  </r>
  <r>
    <x v="10"/>
    <s v=""/>
    <s v=""/>
    <s v=""/>
  </r>
  <r>
    <x v="10"/>
    <n v="245.46333333333334"/>
    <n v="91.026007066666651"/>
    <n v="34.852320967632949"/>
  </r>
  <r>
    <x v="10"/>
    <n v="247.03999999999996"/>
    <n v="90.236851466666664"/>
    <n v="34.631814608008071"/>
  </r>
  <r>
    <x v="10"/>
    <n v="248.58666666666667"/>
    <n v="95.012106733333326"/>
    <n v="34.642519428969365"/>
  </r>
  <r>
    <x v="10"/>
    <n v="250.30333333333331"/>
    <n v="94.483030333333332"/>
    <n v="34.399806816951909"/>
  </r>
  <r>
    <x v="10"/>
    <n v="249.51166666666668"/>
    <n v="94.874925899999994"/>
    <n v="33.75064088282992"/>
  </r>
  <r>
    <x v="10"/>
    <s v=""/>
    <s v=""/>
    <s v=""/>
  </r>
  <r>
    <x v="10"/>
    <s v=""/>
    <s v=""/>
    <s v=""/>
  </r>
  <r>
    <x v="10"/>
    <n v="251.65333333333334"/>
    <n v="95.198834333333323"/>
    <n v="34.467346889814436"/>
  </r>
  <r>
    <x v="10"/>
    <n v="249.36333333333334"/>
    <n v="95.631658399999992"/>
    <n v="34.685809809891076"/>
  </r>
  <r>
    <x v="10"/>
    <n v="240.69333333333336"/>
    <n v="95.77885586666666"/>
    <n v="35.141347709415143"/>
  </r>
  <r>
    <x v="10"/>
    <n v="243.93333333333331"/>
    <n v="96.584787800000001"/>
    <n v="34.843827217135832"/>
  </r>
  <r>
    <x v="10"/>
    <n v="246.48333333333335"/>
    <n v="96.626778633333331"/>
    <n v="34.750024262775199"/>
  </r>
  <r>
    <x v="10"/>
    <s v=""/>
    <s v=""/>
    <s v=""/>
  </r>
  <r>
    <x v="10"/>
    <s v=""/>
    <s v=""/>
    <s v=""/>
  </r>
  <r>
    <x v="10"/>
    <n v="245.67"/>
    <n v="96.048947400000017"/>
    <n v="35.034289488292288"/>
  </r>
  <r>
    <x v="10"/>
    <n v="246.29666666666665"/>
    <n v="97.247811999999996"/>
    <n v="35.303235240332619"/>
  </r>
  <r>
    <x v="10"/>
    <n v="249.66666666666666"/>
    <n v="98.497785199999996"/>
    <n v="35.39692557715675"/>
  </r>
  <r>
    <x v="10"/>
    <n v="249.44666666666669"/>
    <n v="99.540476300000009"/>
    <n v="36.909304252862022"/>
  </r>
  <r>
    <x v="10"/>
    <n v="252.79999999999998"/>
    <n v="99.755045666666661"/>
    <n v="38.047209774020757"/>
  </r>
  <r>
    <x v="10"/>
    <s v=""/>
    <s v=""/>
    <s v=""/>
  </r>
  <r>
    <x v="10"/>
    <s v=""/>
    <s v=""/>
    <s v=""/>
  </r>
  <r>
    <x v="10"/>
    <n v="249.98"/>
    <n v="99.565451999999993"/>
    <s v=""/>
  </r>
  <r>
    <x v="10"/>
    <n v="245.5"/>
    <n v="96.727520000000013"/>
    <n v="38.91229078624486"/>
  </r>
  <r>
    <x v="10"/>
    <n v="246.52666666666664"/>
    <n v="97.76199960000001"/>
    <n v="38.652409871044931"/>
  </r>
  <r>
    <x v="10"/>
    <n v="244.39666666666668"/>
    <n v="98.410804733333336"/>
    <n v="39.05865902791659"/>
  </r>
  <r>
    <x v="10"/>
    <n v="242.29666666666665"/>
    <n v="99.3920648"/>
    <n v="38.563251372894896"/>
  </r>
  <r>
    <x v="10"/>
    <s v=""/>
    <s v=""/>
    <s v=""/>
  </r>
  <r>
    <x v="10"/>
    <s v=""/>
    <s v=""/>
    <s v=""/>
  </r>
  <r>
    <x v="10"/>
    <s v=""/>
    <n v="98.606477400000017"/>
    <n v="38.125755734403093"/>
  </r>
  <r>
    <x v="10"/>
    <n v="241.82333333333335"/>
    <n v="98.174222999999998"/>
    <n v="37.951814794863239"/>
  </r>
  <r>
    <x v="10"/>
    <n v="242.35"/>
    <n v="98.520193600000013"/>
    <n v="37.780437011842189"/>
  </r>
  <r>
    <x v="10"/>
    <n v="246.70333333333335"/>
    <n v="100.70085283333333"/>
    <n v="38.641116748555866"/>
  </r>
  <r>
    <x v="10"/>
    <n v="245.60666666666668"/>
    <n v="102.30140053333334"/>
    <s v=""/>
  </r>
  <r>
    <x v="10"/>
    <s v=""/>
    <s v=""/>
    <s v=""/>
  </r>
  <r>
    <x v="10"/>
    <s v=""/>
    <s v=""/>
    <s v=""/>
  </r>
  <r>
    <x v="10"/>
    <n v="242.09"/>
    <n v="103.91055106666666"/>
    <n v="38.766824698215821"/>
  </r>
  <r>
    <x v="10"/>
    <n v="242.99666666666667"/>
    <n v="104.72036480000001"/>
    <n v="39.139521543012904"/>
  </r>
  <r>
    <x v="10"/>
    <n v="241.84"/>
    <n v="104.18917800000001"/>
    <n v="38.687060000000002"/>
  </r>
  <r>
    <x v="10"/>
    <n v="244.28333333333333"/>
    <n v="104.140587"/>
    <n v="38.803134630642042"/>
  </r>
  <r>
    <x v="10"/>
    <n v="244.1"/>
    <n v="104.87424293333333"/>
    <n v="39.280440577755577"/>
  </r>
  <r>
    <x v="10"/>
    <s v=""/>
    <s v=""/>
    <s v=""/>
  </r>
  <r>
    <x v="10"/>
    <s v=""/>
    <s v=""/>
    <s v=""/>
  </r>
  <r>
    <x v="10"/>
    <n v="241.12333333333333"/>
    <n v="105.78365813333333"/>
    <n v="38.90776821186553"/>
  </r>
  <r>
    <x v="10"/>
    <n v="235.14666666666665"/>
    <n v="104.9730737"/>
    <n v="39.305220917449532"/>
  </r>
  <r>
    <x v="10"/>
    <n v="234.20333333333335"/>
    <n v="105.434708"/>
    <n v="39.247365243085774"/>
  </r>
  <r>
    <x v="10"/>
    <n v="237.50666666666666"/>
    <n v="106.32545746666666"/>
    <n v="39.606409254945639"/>
  </r>
  <r>
    <x v="10"/>
    <n v="237.45333333333335"/>
    <n v="106.06874903333333"/>
    <n v="39.947795582534184"/>
  </r>
  <r>
    <x v="10"/>
    <s v=""/>
    <s v=""/>
    <s v=""/>
  </r>
  <r>
    <x v="10"/>
    <s v=""/>
    <s v=""/>
    <s v=""/>
  </r>
  <r>
    <x v="10"/>
    <n v="238.3133333333333"/>
    <n v="104.57080739999999"/>
    <n v="38.909232189286683"/>
  </r>
  <r>
    <x v="10"/>
    <n v="242.33666666666667"/>
    <n v="106.9036268"/>
    <n v="38.41678618648082"/>
  </r>
  <r>
    <x v="10"/>
    <n v="242.00666666666666"/>
    <n v="106.25100063333332"/>
    <n v="38.453939239991875"/>
  </r>
  <r>
    <x v="10"/>
    <n v="247.10666666666668"/>
    <n v="104.14068546666665"/>
    <n v="38.357013331197734"/>
  </r>
  <r>
    <x v="10"/>
    <n v="243.40666666666667"/>
    <n v="103.25059399999999"/>
    <n v="38.313907845209343"/>
  </r>
  <r>
    <x v="10"/>
    <s v=""/>
    <s v=""/>
    <s v=""/>
  </r>
  <r>
    <x v="10"/>
    <s v=""/>
    <s v=""/>
    <s v=""/>
  </r>
  <r>
    <x v="10"/>
    <n v="246.24"/>
    <n v="103.34746416666667"/>
    <n v="38.873599158339474"/>
  </r>
  <r>
    <x v="10"/>
    <n v="248.17333333333332"/>
    <n v="104.086007"/>
    <n v="38.803127375745525"/>
  </r>
  <r>
    <x v="10"/>
    <n v="250.88"/>
    <n v="103.928016"/>
    <s v=""/>
  </r>
  <r>
    <x v="10"/>
    <n v="249.44666666666669"/>
    <n v="105.90150986666667"/>
    <n v="39.545395183879265"/>
  </r>
  <r>
    <x v="10"/>
    <n v="250.59666666666666"/>
    <n v="105.0637936"/>
    <n v="39.807588380002649"/>
  </r>
  <r>
    <x v="10"/>
    <s v=""/>
    <s v=""/>
    <s v=""/>
  </r>
  <r>
    <x v="10"/>
    <s v=""/>
    <s v=""/>
    <s v=""/>
  </r>
  <r>
    <x v="10"/>
    <n v="247.92666666666665"/>
    <n v="106.29839"/>
    <n v="39.271925895980459"/>
  </r>
  <r>
    <x v="10"/>
    <n v="247.34333333333333"/>
    <n v="107.03670436666665"/>
    <n v="39.147537763921875"/>
  </r>
  <r>
    <x v="10"/>
    <n v="248.53666666666666"/>
    <n v="106.52326666666666"/>
    <n v="39.353532361780836"/>
  </r>
  <r>
    <x v="10"/>
    <n v="247.71000000000004"/>
    <n v="106.03783566666668"/>
    <n v="38.796266797674882"/>
  </r>
  <r>
    <x v="10"/>
    <s v=""/>
    <s v=""/>
    <n v="38.704333315159928"/>
  </r>
  <r>
    <x v="10"/>
    <s v=""/>
    <s v=""/>
    <s v=""/>
  </r>
  <r>
    <x v="10"/>
    <s v=""/>
    <s v=""/>
    <s v=""/>
  </r>
  <r>
    <x v="10"/>
    <n v="250.03"/>
    <s v=""/>
    <n v="38.18592501812789"/>
  </r>
  <r>
    <x v="10"/>
    <n v="248.27999999999997"/>
    <n v="104.43705626666667"/>
    <n v="38.030248782981531"/>
  </r>
  <r>
    <x v="10"/>
    <n v="248.34"/>
    <n v="107.38523586666668"/>
    <n v="37.246577607978892"/>
  </r>
  <r>
    <x v="10"/>
    <n v="245.74333333333334"/>
    <n v="108.66414006666666"/>
    <n v="37.618841221562803"/>
  </r>
  <r>
    <x v="10"/>
    <n v="249.20000000000002"/>
    <n v="107.42046699999999"/>
    <n v="36.836742993798651"/>
  </r>
  <r>
    <x v="10"/>
    <s v=""/>
    <s v=""/>
    <s v=""/>
  </r>
  <r>
    <x v="10"/>
    <s v=""/>
    <s v=""/>
    <s v=""/>
  </r>
  <r>
    <x v="10"/>
    <n v="249.29666666666665"/>
    <n v="108.31302866666665"/>
    <n v="37.20638356164384"/>
  </r>
  <r>
    <x v="10"/>
    <n v="250.85"/>
    <n v="106.30481133333335"/>
    <n v="37.400160796466018"/>
  </r>
  <r>
    <x v="10"/>
    <n v="249.05999999999997"/>
    <n v="103.97554293333333"/>
    <n v="36.836651601935401"/>
  </r>
  <r>
    <x v="10"/>
    <n v="254.12666666666667"/>
    <n v="103.85189796666668"/>
    <n v="36.549139694270423"/>
  </r>
  <r>
    <x v="10"/>
    <n v="252.06000000000003"/>
    <n v="102.2353762"/>
    <n v="36.696575037554695"/>
  </r>
  <r>
    <x v="10"/>
    <s v=""/>
    <s v=""/>
    <s v=""/>
  </r>
  <r>
    <x v="10"/>
    <s v=""/>
    <s v=""/>
    <s v=""/>
  </r>
  <r>
    <x v="10"/>
    <n v="247.0633333333333"/>
    <n v="102.45529993333332"/>
    <n v="35.985279397278028"/>
  </r>
  <r>
    <x v="10"/>
    <n v="246.12"/>
    <n v="100.66235483333332"/>
    <n v="35.173407133846545"/>
  </r>
  <r>
    <x v="10"/>
    <n v="245.10333333333332"/>
    <n v="100.15741229999999"/>
    <n v="34.997921216295047"/>
  </r>
  <r>
    <x v="10"/>
    <n v="242.43999999999997"/>
    <n v="100.72863813333333"/>
    <n v="34.764323670935198"/>
  </r>
  <r>
    <x v="10"/>
    <n v="239.40333333333334"/>
    <n v="99.140776000000002"/>
    <n v="33.987522903997927"/>
  </r>
  <r>
    <x v="10"/>
    <s v=""/>
    <s v=""/>
    <s v=""/>
  </r>
  <r>
    <x v="10"/>
    <s v=""/>
    <s v=""/>
    <s v=""/>
  </r>
  <r>
    <x v="10"/>
    <n v="241.02666666666664"/>
    <n v="99.276276833333327"/>
    <n v="33.822941153100771"/>
  </r>
  <r>
    <x v="10"/>
    <n v="244.24333333333334"/>
    <n v="103.10374216666666"/>
    <n v="33.763625787960983"/>
  </r>
  <r>
    <x v="10"/>
    <n v="245.73666666666668"/>
    <n v="103.28765553333334"/>
    <n v="34.382533904970664"/>
  </r>
  <r>
    <x v="10"/>
    <n v="241.64333333333335"/>
    <n v="101.21815116666666"/>
    <n v="33.663492547103083"/>
  </r>
  <r>
    <x v="10"/>
    <n v="249.18999999999997"/>
    <n v="102.7249456"/>
    <n v="33.899375924516328"/>
  </r>
  <r>
    <x v="10"/>
    <s v=""/>
    <s v=""/>
    <s v=""/>
  </r>
  <r>
    <x v="10"/>
    <s v=""/>
    <s v=""/>
    <s v=""/>
  </r>
  <r>
    <x v="10"/>
    <n v="247.29999999999998"/>
    <n v="102.2707041"/>
    <s v=""/>
  </r>
  <r>
    <x v="10"/>
    <n v="240.8133333333333"/>
    <n v="99.776284733333341"/>
    <n v="34.562800725581099"/>
  </r>
  <r>
    <x v="10"/>
    <n v="242.70000000000002"/>
    <n v="8.7054974999999999"/>
    <n v="34.148419838852938"/>
  </r>
  <r>
    <x v="10"/>
    <n v="245.83"/>
    <n v="99.569304333333321"/>
    <n v="34.857686031085386"/>
  </r>
  <r>
    <x v="10"/>
    <n v="252.42666666666665"/>
    <n v="100.98103150000001"/>
    <s v=""/>
  </r>
  <r>
    <x v="10"/>
    <s v=""/>
    <s v=""/>
    <s v=""/>
  </r>
  <r>
    <x v="10"/>
    <s v=""/>
    <s v=""/>
    <s v=""/>
  </r>
  <r>
    <x v="10"/>
    <n v="254.45000000000002"/>
    <n v="147.88931100000002"/>
    <s v=""/>
  </r>
  <r>
    <x v="10"/>
    <n v="254.33"/>
    <n v="102.97862006666666"/>
    <n v="35.363719210355988"/>
  </r>
  <r>
    <x v="10"/>
    <n v="254.22"/>
    <n v="102.4427548"/>
    <n v="34.001289890710382"/>
  </r>
  <r>
    <x v="10"/>
    <n v="255.61666666666667"/>
    <n v="103.2532302"/>
    <n v="33.93508095804151"/>
  </r>
  <r>
    <x v="10"/>
    <n v="255.48"/>
    <n v="102.643592"/>
    <n v="34.307812574600526"/>
  </r>
  <r>
    <x v="10"/>
    <s v=""/>
    <s v=""/>
    <s v=""/>
  </r>
  <r>
    <x v="10"/>
    <s v=""/>
    <s v=""/>
    <s v=""/>
  </r>
  <r>
    <x v="10"/>
    <n v="256.38"/>
    <n v="103.5384244"/>
    <n v="34.64793939316349"/>
  </r>
  <r>
    <x v="10"/>
    <n v="258.11"/>
    <n v="103.355925"/>
    <n v="35.870324559077261"/>
  </r>
  <r>
    <x v="10"/>
    <n v="261.77"/>
    <n v="104.07404860000001"/>
    <n v="36.38740874628985"/>
  </r>
  <r>
    <x v="10"/>
    <n v="261.67"/>
    <n v="101.95903483333332"/>
    <n v="36.989891046242029"/>
  </r>
  <r>
    <x v="10"/>
    <n v="262.04666666666662"/>
    <n v="101.87325766666667"/>
    <n v="36.927160155497013"/>
  </r>
  <r>
    <x v="10"/>
    <s v=""/>
    <s v=""/>
    <s v=""/>
  </r>
  <r>
    <x v="10"/>
    <s v=""/>
    <s v=""/>
    <s v=""/>
  </r>
  <r>
    <x v="10"/>
    <n v="264.43333333333334"/>
    <n v="102.32931626666668"/>
    <n v="36.260039877330087"/>
  </r>
  <r>
    <x v="10"/>
    <n v="266.41333333333336"/>
    <n v="102.38533319999999"/>
    <n v="35.994634819369722"/>
  </r>
  <r>
    <x v="10"/>
    <n v="265.93333333333334"/>
    <n v="101.44082639999999"/>
    <n v="36.031977560866508"/>
  </r>
  <r>
    <x v="10"/>
    <n v="262.47666666666669"/>
    <n v="101.76294026666666"/>
    <n v="36.408601287806427"/>
  </r>
  <r>
    <x v="10"/>
    <n v="265.04333333333335"/>
    <n v="101.6147952"/>
    <n v="35.962681318506249"/>
  </r>
  <r>
    <x v="10"/>
    <s v=""/>
    <s v=""/>
    <s v=""/>
  </r>
  <r>
    <x v="10"/>
    <s v=""/>
    <s v=""/>
    <s v=""/>
  </r>
  <r>
    <x v="10"/>
    <s v=""/>
    <n v="148.84716"/>
    <n v="36.234757882409177"/>
  </r>
  <r>
    <x v="10"/>
    <n v="265.57"/>
    <n v="101.174942"/>
    <n v="36.251676963751031"/>
  </r>
  <r>
    <x v="10"/>
    <n v="265.12"/>
    <n v="99.397280233333333"/>
    <n v="36.476548584157783"/>
  </r>
  <r>
    <x v="10"/>
    <n v="259.35666666666668"/>
    <n v="97.315361600000003"/>
    <n v="36.469457259093808"/>
  </r>
  <r>
    <x v="10"/>
    <n v="259.95999999999998"/>
    <n v="96.651443333333319"/>
    <n v="37.310393948021371"/>
  </r>
  <r>
    <x v="10"/>
    <s v=""/>
    <s v=""/>
    <s v=""/>
  </r>
  <r>
    <x v="10"/>
    <s v=""/>
    <s v=""/>
    <s v=""/>
  </r>
  <r>
    <x v="10"/>
    <n v="260.23999999999995"/>
    <n v="97.841400233333331"/>
    <n v="37.80841034311527"/>
  </r>
  <r>
    <x v="10"/>
    <n v="261.40333333333331"/>
    <n v="97.467302466666681"/>
    <n v="38.273157119782923"/>
  </r>
  <r>
    <x v="10"/>
    <n v="265.09666666666664"/>
    <n v="98.139111666666665"/>
    <n v="38.356390595375352"/>
  </r>
  <r>
    <x v="10"/>
    <n v="265.24333333333334"/>
    <n v="100.60360926666665"/>
    <n v="38.848691519576377"/>
  </r>
  <r>
    <x v="10"/>
    <n v="265.06666666666666"/>
    <n v="99.665186800000015"/>
    <n v="38.346351000510637"/>
  </r>
  <r>
    <x v="10"/>
    <s v=""/>
    <s v=""/>
    <s v=""/>
  </r>
  <r>
    <x v="10"/>
    <s v=""/>
    <s v=""/>
    <s v=""/>
  </r>
  <r>
    <x v="10"/>
    <n v="265.33333333333331"/>
    <n v="99.055027466666672"/>
    <n v="38.670444206637356"/>
  </r>
  <r>
    <x v="10"/>
    <n v="272.15000000000003"/>
    <n v="98.262564800000007"/>
    <n v="38.350929336637442"/>
  </r>
  <r>
    <x v="10"/>
    <n v="277.30666666666667"/>
    <n v="101.11550226666668"/>
    <n v="38.441671240372266"/>
  </r>
  <r>
    <x v="10"/>
    <n v="276.99333333333328"/>
    <n v="98.129749066666662"/>
    <n v="37.92376535065349"/>
  </r>
  <r>
    <x v="10"/>
    <n v="277.2833333333333"/>
    <n v="96.203443199999995"/>
    <n v="38.430423085113148"/>
  </r>
  <r>
    <x v="10"/>
    <s v=""/>
    <s v=""/>
    <s v=""/>
  </r>
  <r>
    <x v="10"/>
    <s v=""/>
    <s v=""/>
    <s v=""/>
  </r>
  <r>
    <x v="10"/>
    <n v="280.76"/>
    <n v="97.213256000000001"/>
    <n v="38.007224480321952"/>
  </r>
  <r>
    <x v="10"/>
    <n v="278.57333333333332"/>
    <n v="97.259495000000015"/>
    <n v="38.458407889480696"/>
  </r>
  <r>
    <x v="10"/>
    <s v=""/>
    <n v="97.805902333333336"/>
    <n v="38.541450009497275"/>
  </r>
  <r>
    <x v="10"/>
    <n v="277.22666666666669"/>
    <n v="98.619788999999983"/>
    <n v="38.119594836648616"/>
  </r>
  <r>
    <x v="10"/>
    <n v="278.96666666666664"/>
    <n v="98.509676099999993"/>
    <n v="37.44760577188363"/>
  </r>
  <r>
    <x v="10"/>
    <s v=""/>
    <s v=""/>
    <s v=""/>
  </r>
  <r>
    <x v="10"/>
    <s v=""/>
    <s v=""/>
    <s v=""/>
  </r>
  <r>
    <x v="10"/>
    <n v="278.34333333333331"/>
    <n v="99.149518666666665"/>
    <n v="37.687838140925315"/>
  </r>
  <r>
    <x v="10"/>
    <n v="281.34999999999997"/>
    <n v="99.947884333333334"/>
    <n v="38.150623815336466"/>
  </r>
  <r>
    <x v="10"/>
    <n v="283.09666666666669"/>
    <n v="100.45112886666668"/>
    <n v="38.274953893799804"/>
  </r>
  <r>
    <x v="10"/>
    <n v="284.12"/>
    <n v="101.24700409999998"/>
    <n v="38.231784832928881"/>
  </r>
  <r>
    <x v="10"/>
    <n v="279.90666666666664"/>
    <n v="102.14783460000001"/>
    <n v="38.604139968915135"/>
  </r>
  <r>
    <x v="10"/>
    <s v=""/>
    <s v=""/>
    <s v=""/>
  </r>
  <r>
    <x v="10"/>
    <s v=""/>
    <s v=""/>
    <s v=""/>
  </r>
  <r>
    <x v="10"/>
    <n v="285.49"/>
    <n v="101.2159484"/>
    <n v="38.943918322808315"/>
  </r>
  <r>
    <x v="10"/>
    <n v="288.26333333333332"/>
    <n v="100.6488964"/>
    <n v="39.331825386805292"/>
  </r>
  <r>
    <x v="10"/>
    <n v="289.37999999999994"/>
    <n v="102.2726254"/>
    <n v="39.572872994304817"/>
  </r>
  <r>
    <x v="10"/>
    <s v=""/>
    <n v="102.11543176666667"/>
    <n v="40.438999303400777"/>
  </r>
  <r>
    <x v="10"/>
    <n v="294.83333333333331"/>
    <n v="102.75425360000001"/>
    <n v="40.569199871029902"/>
  </r>
  <r>
    <x v="10"/>
    <s v=""/>
    <s v=""/>
    <s v=""/>
  </r>
  <r>
    <x v="10"/>
    <s v=""/>
    <s v=""/>
    <s v=""/>
  </r>
  <r>
    <x v="10"/>
    <n v="294.36333333333329"/>
    <n v="102.15464096666666"/>
    <n v="40.439568863933303"/>
  </r>
  <r>
    <x v="10"/>
    <n v="292.40000000000003"/>
    <n v="101.02915949999999"/>
    <n v="41.431599642015868"/>
  </r>
  <r>
    <x v="10"/>
    <n v="296.80333333333334"/>
    <n v="102.22685100000001"/>
    <n v="41.665786246830358"/>
  </r>
  <r>
    <x v="10"/>
    <n v="289.27999999999997"/>
    <n v="103.38613513333333"/>
    <n v="42.942892810746045"/>
  </r>
  <r>
    <x v="10"/>
    <n v="289.72000000000003"/>
    <n v="105.01961189999999"/>
    <n v="41.918043734165188"/>
  </r>
  <r>
    <x v="10"/>
    <s v=""/>
    <s v=""/>
    <s v=""/>
  </r>
  <r>
    <x v="10"/>
    <s v=""/>
    <s v=""/>
    <s v=""/>
  </r>
  <r>
    <x v="10"/>
    <n v="291.63"/>
    <n v="103.7809602"/>
    <s v=""/>
  </r>
  <r>
    <x v="10"/>
    <n v="289.41999999999996"/>
    <n v="103.08247"/>
    <n v="41.62893676674657"/>
  </r>
  <r>
    <x v="10"/>
    <n v="284.4733333333333"/>
    <n v="102.33834893333334"/>
    <n v="41.976360762955849"/>
  </r>
  <r>
    <x v="10"/>
    <n v="280.74666666666667"/>
    <n v="101.80432066666667"/>
    <n v="39.995687674196631"/>
  </r>
  <r>
    <x v="10"/>
    <n v="279.69333333333333"/>
    <n v="101.16208713333333"/>
    <n v="39.727133969635375"/>
  </r>
  <r>
    <x v="10"/>
    <s v=""/>
    <s v=""/>
    <s v=""/>
  </r>
  <r>
    <x v="10"/>
    <s v=""/>
    <s v=""/>
    <s v=""/>
  </r>
  <r>
    <x v="10"/>
    <n v="282.85666666666663"/>
    <n v="102.49610026666669"/>
    <n v="39.598171447669969"/>
  </r>
  <r>
    <x v="10"/>
    <n v="283.88333333333333"/>
    <n v="106.60665966666666"/>
    <n v="39.667725768662947"/>
  </r>
  <r>
    <x v="10"/>
    <n v="273.35666666666663"/>
    <n v="105.18880999999999"/>
    <n v="40.116741625399101"/>
  </r>
  <r>
    <x v="10"/>
    <n v="267.7233333333333"/>
    <n v="105.455489"/>
    <n v="37.693929252418357"/>
  </r>
  <r>
    <x v="10"/>
    <n v="270.07666666666665"/>
    <n v="105.47089826666667"/>
    <n v="37.147711795305284"/>
  </r>
  <r>
    <x v="10"/>
    <s v=""/>
    <s v=""/>
    <s v=""/>
  </r>
  <r>
    <x v="10"/>
    <s v=""/>
    <s v=""/>
    <s v=""/>
  </r>
  <r>
    <x v="10"/>
    <n v="271.5"/>
    <n v="103.681264"/>
    <n v="37.738129811939721"/>
  </r>
  <r>
    <x v="10"/>
    <n v="270.67"/>
    <n v="103.38667553333335"/>
    <n v="37.918304058992426"/>
  </r>
  <r>
    <x v="10"/>
    <n v="270.65666666666669"/>
    <n v="104.19906800000001"/>
    <n v="38.323460019261425"/>
  </r>
  <r>
    <x v="10"/>
    <n v="268.74333333333334"/>
    <n v="101.54892833333334"/>
    <n v="36.449356919613074"/>
  </r>
  <r>
    <x v="10"/>
    <n v="265.00333333333333"/>
    <n v="100.27310156666665"/>
    <n v="35.236767468505278"/>
  </r>
  <r>
    <x v="10"/>
    <s v=""/>
    <s v=""/>
    <s v=""/>
  </r>
  <r>
    <x v="10"/>
    <s v=""/>
    <s v=""/>
    <s v=""/>
  </r>
  <r>
    <x v="10"/>
    <n v="254.55666666666664"/>
    <n v="98.029600933333327"/>
    <n v="30.154093017893061"/>
  </r>
  <r>
    <x v="10"/>
    <n v="255.04333333333332"/>
    <n v="99.168390666666667"/>
    <n v="33.614488462199901"/>
  </r>
  <r>
    <x v="10"/>
    <n v="255.73000000000002"/>
    <n v="100.4217936"/>
    <n v="34.039518271844003"/>
  </r>
  <r>
    <x v="10"/>
    <n v="259.34333333333331"/>
    <n v="100.20669106666666"/>
    <n v="33.270600791171475"/>
  </r>
  <r>
    <x v="10"/>
    <n v="261.97666666666663"/>
    <n v="100.865031"/>
    <n v="34.423914304958728"/>
  </r>
  <r>
    <x v="10"/>
    <s v=""/>
    <s v=""/>
    <s v=""/>
  </r>
  <r>
    <x v="10"/>
    <s v=""/>
    <s v=""/>
    <s v=""/>
  </r>
  <r>
    <x v="10"/>
    <n v="262.20999999999998"/>
    <n v="100.41904006666668"/>
    <s v=""/>
  </r>
  <r>
    <x v="10"/>
    <n v="266.47999999999996"/>
    <n v="101.84097583333333"/>
    <n v="35.140944277293173"/>
  </r>
  <r>
    <x v="10"/>
    <n v="266.31666666666666"/>
    <n v="102.72131613333333"/>
    <n v="35.894999373936727"/>
  </r>
  <r>
    <x v="10"/>
    <n v="269.01666666666665"/>
    <n v="104.34130986666666"/>
    <n v="35.559966371443906"/>
  </r>
  <r>
    <x v="10"/>
    <n v="269.16000000000003"/>
    <n v="104.99644819999999"/>
    <n v="36.935407143581081"/>
  </r>
  <r>
    <x v="10"/>
    <s v=""/>
    <s v=""/>
    <s v=""/>
  </r>
  <r>
    <x v="10"/>
    <s v=""/>
    <s v=""/>
    <s v=""/>
  </r>
  <r>
    <x v="10"/>
    <n v="271.36333333333329"/>
    <n v="106.2141864"/>
    <n v="36.732412870307172"/>
  </r>
  <r>
    <x v="10"/>
    <n v="272.83"/>
    <n v="106.03333916666666"/>
    <n v="37.646705911279227"/>
  </r>
  <r>
    <x v="10"/>
    <n v="272.13"/>
    <n v="106.90284583333334"/>
    <n v="37.926585793732784"/>
  </r>
  <r>
    <x v="10"/>
    <n v="267.96000000000004"/>
    <n v="106.45763753333334"/>
    <n v="37.434906885122665"/>
  </r>
  <r>
    <x v="10"/>
    <n v="269.75"/>
    <n v="107.19917989999999"/>
    <n v="37.865084421815673"/>
  </r>
  <r>
    <x v="10"/>
    <s v=""/>
    <s v=""/>
    <s v=""/>
  </r>
  <r>
    <x v="10"/>
    <s v=""/>
    <s v=""/>
    <s v=""/>
  </r>
  <r>
    <x v="10"/>
    <n v="268.94333333333333"/>
    <n v="155.83545000000001"/>
    <n v="37.682788245881213"/>
  </r>
  <r>
    <x v="10"/>
    <n v="268.84999999999997"/>
    <n v="107.14611789999999"/>
    <n v="37.917318946857222"/>
  </r>
  <r>
    <x v="10"/>
    <n v="266.6466666666667"/>
    <n v="106.17277139999999"/>
    <n v="37.562521353806822"/>
  </r>
  <r>
    <x v="10"/>
    <n v="268.22999999999996"/>
    <n v="107.39964746666668"/>
    <n v="36.90702689655172"/>
  </r>
  <r>
    <x v="10"/>
    <n v="269.83999999999997"/>
    <n v="106.61604576666666"/>
    <n v="37.227700677015662"/>
  </r>
  <r>
    <x v="10"/>
    <s v=""/>
    <s v=""/>
    <s v=""/>
  </r>
  <r>
    <x v="10"/>
    <s v=""/>
    <s v=""/>
    <s v=""/>
  </r>
  <r>
    <x v="10"/>
    <s v=""/>
    <n v="107.30635260000001"/>
    <n v="37.24252453514508"/>
  </r>
  <r>
    <x v="10"/>
    <n v="263.19"/>
    <n v="105.81802640000001"/>
    <n v="37.447619186046509"/>
  </r>
  <r>
    <x v="10"/>
    <n v="262.06666666666666"/>
    <n v="104.17486123333333"/>
    <n v="36.056728132592845"/>
  </r>
  <r>
    <x v="10"/>
    <n v="262.67"/>
    <n v="103.45486989999999"/>
    <n v="36.209962555772456"/>
  </r>
  <r>
    <x v="10"/>
    <n v="257.81333333333333"/>
    <n v="102.13164666666667"/>
    <n v="36.101294319059321"/>
  </r>
  <r>
    <x v="10"/>
    <s v=""/>
    <s v=""/>
    <s v=""/>
  </r>
  <r>
    <x v="10"/>
    <s v=""/>
    <s v=""/>
    <s v=""/>
  </r>
  <r>
    <x v="10"/>
    <n v="258.44666666666666"/>
    <n v="102.40816823333334"/>
    <n v="35.723719554871224"/>
  </r>
  <r>
    <x v="10"/>
    <n v="260.98999999999995"/>
    <n v="98.95307866666667"/>
    <n v="36.070682126561834"/>
  </r>
  <r>
    <x v="10"/>
    <n v="265.62"/>
    <n v="100.31237223333333"/>
    <n v="35.831879295526598"/>
  </r>
  <r>
    <x v="10"/>
    <n v="268.15333333333336"/>
    <n v="102.47386640000001"/>
    <n v="37.177969063991014"/>
  </r>
  <r>
    <x v="10"/>
    <n v="270.18333333333334"/>
    <n v="104.10591256666667"/>
    <n v="37.225427024003977"/>
  </r>
  <r>
    <x v="10"/>
    <s v=""/>
    <s v=""/>
    <s v=""/>
  </r>
  <r>
    <x v="10"/>
    <s v=""/>
    <s v=""/>
    <s v=""/>
  </r>
  <r>
    <x v="10"/>
    <n v="268.57333333333332"/>
    <n v="104.03368863333333"/>
    <s v=""/>
  </r>
  <r>
    <x v="10"/>
    <n v="270.42"/>
    <n v="104.29681579999999"/>
    <n v="36.268207452024832"/>
  </r>
  <r>
    <x v="10"/>
    <n v="270.43666666666667"/>
    <n v="104.53521376666667"/>
    <n v="36.445546719058356"/>
  </r>
  <r>
    <x v="10"/>
    <n v="276.56666666666666"/>
    <n v="107.91863910000001"/>
    <n v="37.055548089695193"/>
  </r>
  <r>
    <x v="10"/>
    <n v="275.68666666666667"/>
    <n v="106.53181966666666"/>
    <n v="37.245992906086954"/>
  </r>
  <r>
    <x v="10"/>
    <s v=""/>
    <s v=""/>
    <s v=""/>
  </r>
  <r>
    <x v="10"/>
    <s v=""/>
    <s v=""/>
    <s v=""/>
  </r>
  <r>
    <x v="10"/>
    <n v="273.94333333333333"/>
    <n v="107.66559169999999"/>
    <s v=""/>
  </r>
  <r>
    <x v="10"/>
    <n v="272.94333333333333"/>
    <n v="108.99981773333333"/>
    <n v="37.69838374285515"/>
  </r>
  <r>
    <x v="10"/>
    <n v="273.32333333333332"/>
    <n v="105.94294046666666"/>
    <n v="37.085159186038467"/>
  </r>
  <r>
    <x v="10"/>
    <n v="273.85333333333335"/>
    <n v="108.41449799999999"/>
    <n v="38.538687173823"/>
  </r>
  <r>
    <x v="10"/>
    <n v="273.25333333333333"/>
    <n v="109.66548423333332"/>
    <n v="39.683629213739387"/>
  </r>
  <r>
    <x v="10"/>
    <s v=""/>
    <s v=""/>
    <s v=""/>
  </r>
  <r>
    <x v="10"/>
    <s v=""/>
    <s v=""/>
    <s v=""/>
  </r>
  <r>
    <x v="10"/>
    <n v="276.38333333333333"/>
    <n v="108.36786746666667"/>
    <n v="37.127263166398819"/>
  </r>
  <r>
    <x v="10"/>
    <n v="271.29666666666668"/>
    <n v="106.85920483333332"/>
    <n v="37.728007550125312"/>
  </r>
  <r>
    <x v="10"/>
    <n v="269.92333333333335"/>
    <n v="106.60021166666667"/>
    <n v="36.535067517804556"/>
  </r>
  <r>
    <x v="10"/>
    <n v="269.35666666666668"/>
    <n v="104.92142833333332"/>
    <n v="36.97178309023991"/>
  </r>
  <r>
    <x v="10"/>
    <n v="269.97333333333336"/>
    <n v="104.75503900000001"/>
    <n v="36.13720451020545"/>
  </r>
  <r>
    <x v="10"/>
    <s v=""/>
    <s v=""/>
    <s v=""/>
  </r>
  <r>
    <x v="10"/>
    <s v=""/>
    <s v=""/>
    <s v=""/>
  </r>
  <r>
    <x v="10"/>
    <n v="264.73666666666668"/>
    <n v="104.86971466666667"/>
    <n v="37.539447754374706"/>
  </r>
  <r>
    <x v="10"/>
    <n v="268.28666666666669"/>
    <n v="105.80919466666667"/>
    <n v="36.901097297502531"/>
  </r>
  <r>
    <x v="10"/>
    <n v="269.62"/>
    <n v="106.88314306666666"/>
    <n v="36.56216687885285"/>
  </r>
  <r>
    <x v="10"/>
    <n v="268.98666666666668"/>
    <n v="105.68794700000001"/>
    <n v="37.319322122616171"/>
  </r>
  <r>
    <x v="10"/>
    <n v="269.03666666666669"/>
    <n v="106.68488453333333"/>
    <n v="37.045104454697984"/>
  </r>
  <r>
    <x v="10"/>
    <s v=""/>
    <s v=""/>
    <s v=""/>
  </r>
  <r>
    <x v="10"/>
    <s v=""/>
    <s v=""/>
    <s v=""/>
  </r>
  <r>
    <x v="10"/>
    <n v="271.8"/>
    <n v="107.52306653333333"/>
    <s v=""/>
  </r>
  <r>
    <x v="10"/>
    <n v="272.68333333333334"/>
    <n v="106.39952133333333"/>
    <n v="37.893824821010377"/>
  </r>
  <r>
    <x v="10"/>
    <n v="271.02"/>
    <n v="106.30364773333332"/>
    <n v="37.04982760016695"/>
  </r>
  <r>
    <x v="10"/>
    <n v="270.59999999999997"/>
    <n v="106.26849333333332"/>
    <n v="37.254793777877637"/>
  </r>
  <r>
    <x v="10"/>
    <n v="272.19333333333333"/>
    <n v="107.26433713333331"/>
    <n v="37.201623503379736"/>
  </r>
  <r>
    <x v="10"/>
    <s v=""/>
    <s v=""/>
    <s v=""/>
  </r>
  <r>
    <x v="10"/>
    <s v=""/>
    <s v=""/>
    <s v=""/>
  </r>
  <r>
    <x v="10"/>
    <n v="273.10999999999996"/>
    <n v="105.93150559999999"/>
    <n v="37.058589672468763"/>
  </r>
  <r>
    <x v="10"/>
    <n v="276.17"/>
    <n v="107.59414616666668"/>
    <n v="36.633810914537271"/>
  </r>
  <r>
    <x v="10"/>
    <n v="272.71333333333331"/>
    <n v="108.58095336666668"/>
    <n v="36.336227282317154"/>
  </r>
  <r>
    <x v="10"/>
    <n v="272.67333333333335"/>
    <n v="109.436329"/>
    <n v="36.297571290955247"/>
  </r>
  <r>
    <x v="10"/>
    <n v="274.94333333333333"/>
    <n v="109.93804556666667"/>
    <n v="35.932556118593958"/>
  </r>
  <r>
    <x v="10"/>
    <s v=""/>
    <s v=""/>
    <s v=""/>
  </r>
  <r>
    <x v="10"/>
    <s v=""/>
    <s v=""/>
    <s v=""/>
  </r>
  <r>
    <x v="10"/>
    <n v="275.57"/>
    <n v="110.49170183333332"/>
    <n v="36.614839421320454"/>
  </r>
  <r>
    <x v="10"/>
    <n v="278.43333333333334"/>
    <n v="110.5401221"/>
    <n v="36.992451548852827"/>
  </r>
  <r>
    <x v="10"/>
    <n v="279.03000000000003"/>
    <n v="109.17599919999999"/>
    <n v="37.475342214318346"/>
  </r>
  <r>
    <x v="10"/>
    <n v="267.79000000000002"/>
    <n v="107.007402"/>
    <n v="37.660366135736353"/>
  </r>
  <r>
    <x v="10"/>
    <n v="268.19"/>
    <n v="107.77339493333334"/>
    <n v="36.121536502681316"/>
  </r>
  <r>
    <x v="10"/>
    <s v=""/>
    <s v=""/>
    <s v=""/>
  </r>
  <r>
    <x v="10"/>
    <s v=""/>
    <s v=""/>
    <s v=""/>
  </r>
  <r>
    <x v="10"/>
    <n v="266.57"/>
    <n v="107.08945706666667"/>
    <s v=""/>
  </r>
  <r>
    <x v="10"/>
    <n v="268.21666666666664"/>
    <n v="108.1649572"/>
    <n v="36.00240727930511"/>
  </r>
  <r>
    <x v="10"/>
    <n v="273.13666666666666"/>
    <n v="103.51279033333333"/>
    <n v="36.910445281082303"/>
  </r>
  <r>
    <x v="10"/>
    <n v="277.88666666666666"/>
    <n v="107.69815133333333"/>
    <n v="37.308635871127954"/>
  </r>
  <r>
    <x v="10"/>
    <n v="275.95"/>
    <n v="106.12253733333334"/>
    <n v="37.50052628963055"/>
  </r>
  <r>
    <x v="10"/>
    <s v=""/>
    <s v=""/>
    <s v=""/>
  </r>
  <r>
    <x v="10"/>
    <s v=""/>
    <s v=""/>
    <s v=""/>
  </r>
  <r>
    <x v="10"/>
    <n v="274.19666666666666"/>
    <n v="105.73972160000001"/>
    <n v="37.779416712698207"/>
  </r>
  <r>
    <x v="10"/>
    <n v="276.29333333333335"/>
    <n v="104.63798756666665"/>
    <n v="37.554077487240782"/>
  </r>
  <r>
    <x v="10"/>
    <n v="276.39999999999998"/>
    <n v="103.51899899999999"/>
    <n v="36.390664079692428"/>
  </r>
  <r>
    <x v="10"/>
    <n v="276.8966666666667"/>
    <n v="104.59954320000001"/>
    <n v="35.881870755746753"/>
  </r>
  <r>
    <x v="10"/>
    <n v="270.83"/>
    <n v="103.30987053333332"/>
    <n v="36.684824088507909"/>
  </r>
  <r>
    <x v="10"/>
    <s v=""/>
    <s v=""/>
    <s v=""/>
  </r>
  <r>
    <x v="10"/>
    <s v=""/>
    <s v=""/>
    <s v=""/>
  </r>
  <r>
    <x v="10"/>
    <n v="273.02666666666664"/>
    <n v="104.50630893333334"/>
    <n v="36.187208140756304"/>
  </r>
  <r>
    <x v="10"/>
    <n v="274.73"/>
    <n v="104.96576176666667"/>
    <n v="36.175578866412458"/>
  </r>
  <r>
    <x v="10"/>
    <n v="273.49"/>
    <n v="104.54087833333334"/>
    <n v="36.156743631619641"/>
  </r>
  <r>
    <x v="10"/>
    <n v="269.67333333333335"/>
    <n v="105.35992399999999"/>
    <n v="36.00520075029138"/>
  </r>
  <r>
    <x v="10"/>
    <n v="270.54333333333335"/>
    <n v="105.02758733333333"/>
    <n v="35.907590133109331"/>
  </r>
  <r>
    <x v="10"/>
    <s v=""/>
    <s v=""/>
    <s v=""/>
  </r>
  <r>
    <x v="10"/>
    <s v=""/>
    <s v=""/>
    <s v=""/>
  </r>
  <r>
    <x v="10"/>
    <n v="273.10333333333335"/>
    <n v="105.41364993333333"/>
    <n v="36.624175443072829"/>
  </r>
  <r>
    <x v="10"/>
    <n v="277.39"/>
    <n v="104.85785540000001"/>
    <n v="36.9556133682254"/>
  </r>
  <r>
    <x v="10"/>
    <n v="275.7166666666667"/>
    <n v="104.81577083333333"/>
    <n v="38.069612274475993"/>
  </r>
  <r>
    <x v="10"/>
    <s v=""/>
    <n v="105.13240606666666"/>
    <n v="38.544871057495541"/>
  </r>
  <r>
    <x v="10"/>
    <n v="276.58"/>
    <n v="106.99811026666667"/>
    <n v="38.712412164104279"/>
  </r>
  <r>
    <x v="10"/>
    <s v=""/>
    <s v=""/>
    <s v=""/>
  </r>
  <r>
    <x v="10"/>
    <s v=""/>
    <s v=""/>
    <s v=""/>
  </r>
  <r>
    <x v="10"/>
    <n v="280.68666666666667"/>
    <n v="109.01433053333334"/>
    <n v="38.848067977941177"/>
  </r>
  <r>
    <x v="10"/>
    <n v="281.73"/>
    <n v="110.10343846666666"/>
    <n v="39.659029874003075"/>
  </r>
  <r>
    <x v="10"/>
    <n v="284.93333333333334"/>
    <n v="113.84233646666667"/>
    <n v="39.66916343144436"/>
  </r>
  <r>
    <x v="10"/>
    <n v="286.09999999999997"/>
    <n v="114.70228703333333"/>
    <n v="40.037986676546993"/>
  </r>
  <r>
    <x v="10"/>
    <n v="287.04000000000002"/>
    <n v="115.43155493333332"/>
    <n v="39.570010149373161"/>
  </r>
  <r>
    <x v="10"/>
    <s v=""/>
    <s v=""/>
    <s v=""/>
  </r>
  <r>
    <x v="10"/>
    <s v=""/>
    <s v=""/>
    <s v=""/>
  </r>
  <r>
    <x v="10"/>
    <n v="289.38"/>
    <n v="115.80217236666665"/>
    <n v="39.895111778893806"/>
  </r>
  <r>
    <x v="10"/>
    <n v="292.08999999999997"/>
    <n v="115.19857666666667"/>
    <n v="39.723239146012752"/>
  </r>
  <r>
    <x v="10"/>
    <n v="296.95999999999998"/>
    <n v="114.06197923333333"/>
    <n v="39.605079137704919"/>
  </r>
  <r>
    <x v="10"/>
    <n v="296.49333333333334"/>
    <n v="115.75146710000001"/>
    <n v="40.230307962829187"/>
  </r>
  <r>
    <x v="10"/>
    <n v="295.07333333333332"/>
    <n v="115.6040754"/>
    <n v="39.614293652807604"/>
  </r>
  <r>
    <x v="10"/>
    <s v=""/>
    <s v=""/>
    <s v=""/>
  </r>
  <r>
    <x v="10"/>
    <s v=""/>
    <s v=""/>
    <s v=""/>
  </r>
  <r>
    <x v="10"/>
    <n v="299.76333333333332"/>
    <n v="114.73056716666667"/>
    <n v="39.6810813298735"/>
  </r>
  <r>
    <x v="10"/>
    <n v="301.11999999999995"/>
    <n v="114.30614800000001"/>
    <n v="41.141884028185551"/>
  </r>
  <r>
    <x v="10"/>
    <n v="291.28000000000003"/>
    <n v="114.39180649999999"/>
    <n v="39.92130941136319"/>
  </r>
  <r>
    <x v="10"/>
    <n v="291.77666666666664"/>
    <n v="111.760049"/>
    <n v="38.472278091312624"/>
  </r>
  <r>
    <x v="10"/>
    <n v="294.16666666666669"/>
    <n v="112.46796006666666"/>
    <n v="38.115434849746904"/>
  </r>
  <r>
    <x v="10"/>
    <s v=""/>
    <s v=""/>
    <s v=""/>
  </r>
  <r>
    <x v="10"/>
    <s v=""/>
    <s v=""/>
    <s v=""/>
  </r>
  <r>
    <x v="10"/>
    <n v="295.05"/>
    <n v="111.77958636666666"/>
    <n v="38.324665749872736"/>
  </r>
  <r>
    <x v="10"/>
    <n v="297.88"/>
    <n v="9.6654400000000003"/>
    <n v="38.169150953531243"/>
  </r>
  <r>
    <x v="10"/>
    <s v=""/>
    <s v=""/>
    <n v="38.560730853060967"/>
  </r>
  <r>
    <x v="10"/>
    <n v="297.57666666666665"/>
    <s v=""/>
    <n v="39.082119953809169"/>
  </r>
  <r>
    <x v="10"/>
    <n v="292.95999999999998"/>
    <n v="113.66048000000001"/>
    <n v="39.680440995057971"/>
  </r>
  <r>
    <x v="10"/>
    <s v=""/>
    <s v=""/>
    <s v=""/>
  </r>
  <r>
    <x v="10"/>
    <s v=""/>
    <s v=""/>
    <s v=""/>
  </r>
  <r>
    <x v="10"/>
    <n v="289.42333333333335"/>
    <n v="112.5028195"/>
    <n v="39.465915865415212"/>
  </r>
  <r>
    <x v="10"/>
    <n v="287.07333333333332"/>
    <n v="9.8311706999999995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77648-B712-48D0-A20B-7AFF646D32E7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 rowHeaderCaption="Año">
  <location ref="G3:J15" firstHeaderRow="0" firstDataRow="1" firstDataCol="1"/>
  <pivotFields count="4"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América" fld="1" subtotal="average" baseField="0" baseItem="0"/>
    <dataField name="Promedio de Asia" fld="3" subtotal="average" baseField="0" baseItem="0"/>
    <dataField name="Promedio de Europa" fld="2" subtotal="average" baseField="0" baseItem="0"/>
  </dataFields>
  <formats count="12">
    <format dxfId="13">
      <pivotArea collapsedLevelsAreSubtotals="1" fieldPosition="0">
        <references count="1">
          <reference field="0" count="0"/>
        </references>
      </pivotArea>
    </format>
    <format dxfId="12">
      <pivotArea grandRow="1"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41FB8-1DCE-4836-983A-13F6DC4A536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Año">
  <location ref="A3:D15" firstHeaderRow="0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América" fld="1" subtotal="average" baseField="0" baseItem="0"/>
    <dataField name="Promedio de Asia" fld="3" subtotal="average" baseField="0" baseItem="0"/>
    <dataField name="Promedio de Europa" fld="2" subtotal="average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19"/>
  <sheetViews>
    <sheetView zoomScale="90" zoomScaleNormal="90" workbookViewId="0">
      <selection activeCell="N4" sqref="N4"/>
    </sheetView>
  </sheetViews>
  <sheetFormatPr baseColWidth="10" defaultColWidth="8.88671875" defaultRowHeight="14.4" x14ac:dyDescent="0.3"/>
  <cols>
    <col min="1" max="1" width="13.5546875" customWidth="1"/>
    <col min="3" max="3" width="14.44140625" bestFit="1" customWidth="1"/>
    <col min="4" max="4" width="18.44140625" customWidth="1"/>
    <col min="5" max="5" width="16.5546875" bestFit="1" customWidth="1"/>
    <col min="6" max="6" width="15" bestFit="1" customWidth="1"/>
    <col min="7" max="7" width="14.44140625" bestFit="1" customWidth="1"/>
    <col min="8" max="8" width="13.44140625" bestFit="1" customWidth="1"/>
    <col min="12" max="12" width="15.5546875" customWidth="1"/>
    <col min="13" max="13" width="16.109375" bestFit="1" customWidth="1"/>
    <col min="14" max="14" width="16.44140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>
        <v>41640</v>
      </c>
      <c r="B2">
        <v>2014</v>
      </c>
    </row>
    <row r="3" spans="1:22" x14ac:dyDescent="0.3">
      <c r="A3" s="2">
        <v>41641</v>
      </c>
      <c r="B3">
        <v>2014</v>
      </c>
      <c r="C3">
        <v>19.754642857142859</v>
      </c>
      <c r="D3">
        <v>37.159999999999997</v>
      </c>
      <c r="E3">
        <v>27.854993159999989</v>
      </c>
      <c r="F3">
        <v>114.24095</v>
      </c>
      <c r="G3">
        <v>10.8474471</v>
      </c>
      <c r="H3">
        <v>84.333725000000001</v>
      </c>
      <c r="M3">
        <v>235167828</v>
      </c>
      <c r="N3">
        <v>30643745</v>
      </c>
      <c r="O3">
        <v>36454380</v>
      </c>
      <c r="P3">
        <v>1499492</v>
      </c>
      <c r="Q3">
        <v>3286082</v>
      </c>
      <c r="R3">
        <v>15318357</v>
      </c>
    </row>
    <row r="4" spans="1:22" x14ac:dyDescent="0.3">
      <c r="A4" s="2">
        <v>41642</v>
      </c>
      <c r="B4">
        <v>2014</v>
      </c>
      <c r="C4">
        <v>19.320714285714281</v>
      </c>
      <c r="D4">
        <v>36.909999999999997</v>
      </c>
      <c r="E4">
        <v>27.65179625</v>
      </c>
      <c r="F4">
        <v>114.25479</v>
      </c>
      <c r="G4">
        <v>10.7826828</v>
      </c>
      <c r="H4">
        <v>83.956455000000005</v>
      </c>
      <c r="M4">
        <v>393215480</v>
      </c>
      <c r="N4">
        <v>31134795</v>
      </c>
      <c r="O4">
        <v>33384580</v>
      </c>
      <c r="P4">
        <v>826285</v>
      </c>
      <c r="Q4">
        <v>1762136</v>
      </c>
      <c r="R4">
        <v>15846759</v>
      </c>
    </row>
    <row r="5" spans="1:22" x14ac:dyDescent="0.3">
      <c r="A5" s="2">
        <v>41643</v>
      </c>
      <c r="B5">
        <v>2014</v>
      </c>
    </row>
    <row r="6" spans="1:22" x14ac:dyDescent="0.3">
      <c r="A6" s="2">
        <v>41644</v>
      </c>
      <c r="B6">
        <v>2014</v>
      </c>
    </row>
    <row r="7" spans="1:22" x14ac:dyDescent="0.3">
      <c r="A7" s="2">
        <v>41645</v>
      </c>
      <c r="B7">
        <v>2014</v>
      </c>
      <c r="C7">
        <v>19.426071428571429</v>
      </c>
      <c r="D7">
        <v>36.130000000000003</v>
      </c>
      <c r="E7">
        <v>27.96009344598437</v>
      </c>
      <c r="F7">
        <v>113.190061</v>
      </c>
      <c r="G7">
        <v>10.83258</v>
      </c>
      <c r="H7">
        <v>84.561799999999991</v>
      </c>
      <c r="I7">
        <v>12.110726643598619</v>
      </c>
      <c r="J7">
        <v>3.3039333986928101</v>
      </c>
      <c r="K7">
        <v>42.675893886966549</v>
      </c>
      <c r="L7">
        <v>13.76393694732795</v>
      </c>
      <c r="M7">
        <v>413436604</v>
      </c>
      <c r="N7">
        <v>43615035</v>
      </c>
      <c r="O7">
        <v>35415640</v>
      </c>
      <c r="P7">
        <v>987242</v>
      </c>
      <c r="Q7">
        <v>1957677</v>
      </c>
      <c r="R7">
        <v>26445640</v>
      </c>
      <c r="S7">
        <v>61246500</v>
      </c>
      <c r="T7">
        <v>50571000</v>
      </c>
      <c r="U7">
        <v>32600000</v>
      </c>
      <c r="V7">
        <v>10130000</v>
      </c>
    </row>
    <row r="8" spans="1:22" x14ac:dyDescent="0.3">
      <c r="A8" s="2">
        <v>41646</v>
      </c>
      <c r="B8">
        <v>2014</v>
      </c>
      <c r="C8">
        <v>19.287053571428569</v>
      </c>
      <c r="D8">
        <v>36.409999999999997</v>
      </c>
      <c r="E8">
        <v>28.499056358390629</v>
      </c>
      <c r="F8">
        <v>113.870295</v>
      </c>
      <c r="G8">
        <v>11.099339199999999</v>
      </c>
      <c r="H8">
        <v>83.831979000000004</v>
      </c>
      <c r="I8">
        <v>12.00114843525696</v>
      </c>
      <c r="J8">
        <v>3.2860534022394492</v>
      </c>
      <c r="K8">
        <v>42.683510383768777</v>
      </c>
      <c r="L8">
        <v>13.695090439276489</v>
      </c>
      <c r="M8">
        <v>317731064</v>
      </c>
      <c r="N8">
        <v>35924726</v>
      </c>
      <c r="O8">
        <v>51079980</v>
      </c>
      <c r="P8">
        <v>1231698</v>
      </c>
      <c r="Q8">
        <v>2712102</v>
      </c>
      <c r="R8">
        <v>31468649</v>
      </c>
      <c r="S8">
        <v>39457000</v>
      </c>
      <c r="T8">
        <v>37583000</v>
      </c>
      <c r="U8">
        <v>22717800</v>
      </c>
      <c r="V8">
        <v>8879000</v>
      </c>
    </row>
    <row r="9" spans="1:22" x14ac:dyDescent="0.3">
      <c r="A9" s="2">
        <v>41647</v>
      </c>
      <c r="B9">
        <v>2014</v>
      </c>
      <c r="C9">
        <v>19.409285714285719</v>
      </c>
      <c r="D9">
        <v>35.76</v>
      </c>
      <c r="E9">
        <v>28.558424827500001</v>
      </c>
      <c r="F9">
        <v>114.59865000000001</v>
      </c>
      <c r="G9">
        <v>11.091478</v>
      </c>
      <c r="H9">
        <v>84.880349999999993</v>
      </c>
      <c r="I9">
        <v>12.00800533689126</v>
      </c>
      <c r="J9">
        <v>3.3177223387019921</v>
      </c>
      <c r="K9">
        <v>42.838082531211278</v>
      </c>
      <c r="L9">
        <v>15.10530830077194</v>
      </c>
      <c r="M9">
        <v>258746740</v>
      </c>
      <c r="N9">
        <v>59979542</v>
      </c>
      <c r="O9">
        <v>44868880</v>
      </c>
      <c r="P9">
        <v>1435898</v>
      </c>
      <c r="Q9">
        <v>3483776</v>
      </c>
      <c r="R9">
        <v>24152578</v>
      </c>
      <c r="S9">
        <v>35920500</v>
      </c>
      <c r="T9">
        <v>50912500</v>
      </c>
      <c r="U9">
        <v>17908000</v>
      </c>
      <c r="V9">
        <v>30305000</v>
      </c>
    </row>
    <row r="10" spans="1:22" x14ac:dyDescent="0.3">
      <c r="A10" s="2">
        <v>41648</v>
      </c>
      <c r="B10">
        <v>2014</v>
      </c>
      <c r="C10">
        <v>19.161392857142861</v>
      </c>
      <c r="D10">
        <v>35.53</v>
      </c>
      <c r="E10">
        <v>28.283408319999999</v>
      </c>
      <c r="F10">
        <v>113.907038</v>
      </c>
      <c r="G10">
        <v>10.9962579</v>
      </c>
      <c r="H10">
        <v>83.875025000000008</v>
      </c>
      <c r="I10">
        <v>11.969075116922779</v>
      </c>
      <c r="J10">
        <v>3.4484177493557322</v>
      </c>
      <c r="K10">
        <v>42.569437816168758</v>
      </c>
      <c r="L10">
        <v>14.717953612675389</v>
      </c>
      <c r="M10">
        <v>279620796</v>
      </c>
      <c r="N10">
        <v>36520448</v>
      </c>
      <c r="O10">
        <v>41711300</v>
      </c>
      <c r="P10">
        <v>1297442</v>
      </c>
      <c r="Q10">
        <v>3569166</v>
      </c>
      <c r="R10">
        <v>28910167</v>
      </c>
      <c r="S10">
        <v>43265000</v>
      </c>
      <c r="T10">
        <v>189216000</v>
      </c>
      <c r="U10">
        <v>14123600</v>
      </c>
      <c r="V10">
        <v>18174000</v>
      </c>
    </row>
    <row r="11" spans="1:22" x14ac:dyDescent="0.3">
      <c r="A11" s="2">
        <v>41649</v>
      </c>
      <c r="B11">
        <v>2014</v>
      </c>
      <c r="C11">
        <v>19.033571428571431</v>
      </c>
      <c r="D11">
        <v>36.04</v>
      </c>
      <c r="E11">
        <v>28.281908429015619</v>
      </c>
      <c r="F11">
        <v>113.607845</v>
      </c>
      <c r="G11">
        <v>11.127807600000001</v>
      </c>
      <c r="H11">
        <v>83.344300000000004</v>
      </c>
      <c r="I11">
        <v>12.09034118212398</v>
      </c>
      <c r="J11">
        <v>3.3641149351273429</v>
      </c>
      <c r="K11">
        <v>43.344545891398369</v>
      </c>
      <c r="L11">
        <v>15.45410860163383</v>
      </c>
      <c r="M11">
        <v>305282656</v>
      </c>
      <c r="N11">
        <v>40558766</v>
      </c>
      <c r="O11">
        <v>42911200</v>
      </c>
      <c r="P11">
        <v>1964388</v>
      </c>
      <c r="Q11">
        <v>7381499</v>
      </c>
      <c r="R11">
        <v>30417599</v>
      </c>
      <c r="S11">
        <v>39079500</v>
      </c>
      <c r="T11">
        <v>129403000</v>
      </c>
      <c r="U11">
        <v>22440200</v>
      </c>
      <c r="V11">
        <v>21241000</v>
      </c>
    </row>
    <row r="12" spans="1:22" x14ac:dyDescent="0.3">
      <c r="A12" s="2">
        <v>41650</v>
      </c>
      <c r="B12">
        <v>2014</v>
      </c>
    </row>
    <row r="13" spans="1:22" x14ac:dyDescent="0.3">
      <c r="A13" s="2">
        <v>41651</v>
      </c>
      <c r="B13">
        <v>2014</v>
      </c>
    </row>
    <row r="14" spans="1:22" x14ac:dyDescent="0.3">
      <c r="A14" s="2">
        <v>41652</v>
      </c>
      <c r="B14">
        <v>2014</v>
      </c>
      <c r="C14">
        <v>19.133214285714281</v>
      </c>
      <c r="D14">
        <v>34.979999999999997</v>
      </c>
      <c r="E14">
        <v>28.101732264999999</v>
      </c>
      <c r="F14">
        <v>114.89841</v>
      </c>
      <c r="G14">
        <v>11.081813</v>
      </c>
      <c r="H14">
        <v>83.576133999999996</v>
      </c>
      <c r="M14">
        <v>379443372</v>
      </c>
      <c r="N14">
        <v>45923872</v>
      </c>
      <c r="O14">
        <v>48512300</v>
      </c>
      <c r="P14">
        <v>1077464</v>
      </c>
      <c r="Q14">
        <v>2581967</v>
      </c>
      <c r="R14">
        <v>14810627</v>
      </c>
    </row>
    <row r="15" spans="1:22" x14ac:dyDescent="0.3">
      <c r="A15" s="2">
        <v>41653</v>
      </c>
      <c r="B15">
        <v>2014</v>
      </c>
      <c r="C15">
        <v>19.513928571428568</v>
      </c>
      <c r="D15">
        <v>35.78</v>
      </c>
      <c r="E15">
        <v>28.762872949999998</v>
      </c>
      <c r="F15">
        <v>115.10139599999999</v>
      </c>
      <c r="G15">
        <v>11.069205</v>
      </c>
      <c r="H15">
        <v>82.590587999999997</v>
      </c>
      <c r="I15">
        <v>11.819930742593311</v>
      </c>
      <c r="J15">
        <v>3.2899618333974612</v>
      </c>
      <c r="K15">
        <v>42.040207772220093</v>
      </c>
      <c r="L15">
        <v>14.909580607926131</v>
      </c>
      <c r="M15">
        <v>334937484</v>
      </c>
      <c r="N15">
        <v>41627325</v>
      </c>
      <c r="O15">
        <v>49690280</v>
      </c>
      <c r="P15">
        <v>1071799</v>
      </c>
      <c r="Q15">
        <v>3247016</v>
      </c>
      <c r="R15">
        <v>24370294</v>
      </c>
      <c r="S15">
        <v>82537500</v>
      </c>
      <c r="T15">
        <v>98687000</v>
      </c>
      <c r="U15">
        <v>31322800</v>
      </c>
      <c r="V15">
        <v>14622000</v>
      </c>
    </row>
    <row r="16" spans="1:22" x14ac:dyDescent="0.3">
      <c r="A16" s="2">
        <v>41654</v>
      </c>
      <c r="B16">
        <v>2014</v>
      </c>
      <c r="C16">
        <v>19.905714285714289</v>
      </c>
      <c r="D16">
        <v>36.76</v>
      </c>
      <c r="E16">
        <v>28.743354034999989</v>
      </c>
      <c r="F16">
        <v>115.494624</v>
      </c>
      <c r="G16">
        <v>11.139117000000001</v>
      </c>
      <c r="H16">
        <v>82.896211999999991</v>
      </c>
      <c r="I16">
        <v>11.921606118546849</v>
      </c>
      <c r="J16">
        <v>3.297187028680689</v>
      </c>
      <c r="K16">
        <v>42.366156787762897</v>
      </c>
      <c r="L16">
        <v>14.68451242829828</v>
      </c>
      <c r="M16">
        <v>393890476</v>
      </c>
      <c r="N16">
        <v>44909545</v>
      </c>
      <c r="O16">
        <v>39020240</v>
      </c>
      <c r="P16">
        <v>1541638</v>
      </c>
      <c r="Q16">
        <v>3750045</v>
      </c>
      <c r="R16">
        <v>20969021</v>
      </c>
      <c r="S16">
        <v>45836500</v>
      </c>
      <c r="T16">
        <v>49807500</v>
      </c>
      <c r="U16">
        <v>20495400</v>
      </c>
      <c r="V16">
        <v>11868000</v>
      </c>
    </row>
    <row r="17" spans="1:22" x14ac:dyDescent="0.3">
      <c r="A17" s="2">
        <v>41655</v>
      </c>
      <c r="B17">
        <v>2014</v>
      </c>
      <c r="C17">
        <v>19.794642857142861</v>
      </c>
      <c r="D17">
        <v>36.89</v>
      </c>
      <c r="E17">
        <v>28.933538335000001</v>
      </c>
      <c r="F17">
        <v>116.22015</v>
      </c>
      <c r="G17">
        <v>11.014221600000001</v>
      </c>
      <c r="H17">
        <v>82.645439999999994</v>
      </c>
      <c r="I17">
        <v>11.994252873563219</v>
      </c>
      <c r="J17">
        <v>3.296194842911877</v>
      </c>
      <c r="K17">
        <v>42.576628352490417</v>
      </c>
      <c r="L17">
        <v>14.42528735632184</v>
      </c>
      <c r="M17">
        <v>229885320</v>
      </c>
      <c r="N17">
        <v>38035708</v>
      </c>
      <c r="O17">
        <v>33713980</v>
      </c>
      <c r="P17">
        <v>1371889</v>
      </c>
      <c r="Q17">
        <v>2334158</v>
      </c>
      <c r="R17">
        <v>28091236</v>
      </c>
      <c r="S17">
        <v>40351000</v>
      </c>
      <c r="T17">
        <v>66534000</v>
      </c>
      <c r="U17">
        <v>17688400</v>
      </c>
      <c r="V17">
        <v>16066000</v>
      </c>
    </row>
    <row r="18" spans="1:22" x14ac:dyDescent="0.3">
      <c r="A18" s="2">
        <v>41656</v>
      </c>
      <c r="B18">
        <v>2014</v>
      </c>
      <c r="C18">
        <v>19.309642857142851</v>
      </c>
      <c r="D18">
        <v>36.380000000000003</v>
      </c>
      <c r="E18">
        <v>28.79115035249999</v>
      </c>
      <c r="F18">
        <v>116.659372</v>
      </c>
      <c r="G18">
        <v>11.121734699999999</v>
      </c>
      <c r="H18">
        <v>82.112175999999991</v>
      </c>
      <c r="I18">
        <v>11.8876426037772</v>
      </c>
      <c r="J18">
        <v>3.2551491899146772</v>
      </c>
      <c r="K18">
        <v>42.603777202569262</v>
      </c>
      <c r="L18">
        <v>14.039881123573959</v>
      </c>
      <c r="M18">
        <v>433706756</v>
      </c>
      <c r="N18">
        <v>46298736</v>
      </c>
      <c r="O18">
        <v>55322800</v>
      </c>
      <c r="P18">
        <v>1779656</v>
      </c>
      <c r="Q18">
        <v>4641122</v>
      </c>
      <c r="R18">
        <v>33865205</v>
      </c>
      <c r="S18">
        <v>40383500</v>
      </c>
      <c r="T18">
        <v>64798500</v>
      </c>
      <c r="U18">
        <v>14998600</v>
      </c>
      <c r="V18">
        <v>16126000</v>
      </c>
    </row>
    <row r="19" spans="1:22" x14ac:dyDescent="0.3">
      <c r="A19" s="2">
        <v>41657</v>
      </c>
      <c r="B19">
        <v>2014</v>
      </c>
    </row>
    <row r="20" spans="1:22" x14ac:dyDescent="0.3">
      <c r="A20" s="2">
        <v>41658</v>
      </c>
      <c r="B20">
        <v>2014</v>
      </c>
    </row>
    <row r="21" spans="1:22" x14ac:dyDescent="0.3">
      <c r="A21" s="2">
        <v>41659</v>
      </c>
      <c r="B21">
        <v>2014</v>
      </c>
      <c r="F21">
        <v>116.79228000000001</v>
      </c>
      <c r="G21">
        <v>11.052678999999999</v>
      </c>
      <c r="H21">
        <v>82.241399999999999</v>
      </c>
      <c r="I21">
        <v>11.91857115421548</v>
      </c>
      <c r="J21">
        <v>3.2366505838294599</v>
      </c>
      <c r="K21">
        <v>42.433262915306322</v>
      </c>
      <c r="L21">
        <v>13.19857883618206</v>
      </c>
      <c r="P21">
        <v>834723</v>
      </c>
      <c r="Q21">
        <v>1728266</v>
      </c>
      <c r="R21">
        <v>10754411</v>
      </c>
      <c r="S21">
        <v>28926500</v>
      </c>
      <c r="T21">
        <v>49040500</v>
      </c>
      <c r="U21">
        <v>8840200</v>
      </c>
      <c r="V21">
        <v>107315000</v>
      </c>
    </row>
    <row r="22" spans="1:22" x14ac:dyDescent="0.3">
      <c r="A22" s="2">
        <v>41660</v>
      </c>
      <c r="B22">
        <v>2014</v>
      </c>
      <c r="C22">
        <v>19.609642857142859</v>
      </c>
      <c r="D22">
        <v>36.17</v>
      </c>
      <c r="E22">
        <v>29.120718160984371</v>
      </c>
      <c r="F22">
        <v>116.43514999999999</v>
      </c>
      <c r="G22">
        <v>11.1025025</v>
      </c>
      <c r="H22">
        <v>80.7851</v>
      </c>
      <c r="I22">
        <v>12.094451910155501</v>
      </c>
      <c r="J22">
        <v>3.2427319389518141</v>
      </c>
      <c r="K22">
        <v>42.58974851219044</v>
      </c>
      <c r="L22">
        <v>12.8767517757727</v>
      </c>
      <c r="M22">
        <v>329022176</v>
      </c>
      <c r="N22">
        <v>31578979</v>
      </c>
      <c r="O22">
        <v>39621980</v>
      </c>
      <c r="P22">
        <v>939655</v>
      </c>
      <c r="Q22">
        <v>6222929</v>
      </c>
      <c r="R22">
        <v>23510760</v>
      </c>
      <c r="S22">
        <v>56541000</v>
      </c>
      <c r="T22">
        <v>33836000</v>
      </c>
      <c r="U22">
        <v>12639600</v>
      </c>
      <c r="V22">
        <v>32310000</v>
      </c>
    </row>
    <row r="23" spans="1:22" x14ac:dyDescent="0.3">
      <c r="A23" s="2">
        <v>41661</v>
      </c>
      <c r="B23">
        <v>2014</v>
      </c>
      <c r="C23">
        <v>19.69678571428571</v>
      </c>
      <c r="D23">
        <v>35.93</v>
      </c>
      <c r="E23">
        <v>29.153751735</v>
      </c>
      <c r="F23">
        <v>116.172723</v>
      </c>
      <c r="G23">
        <v>11.087686400000001</v>
      </c>
      <c r="H23">
        <v>79.869593999999992</v>
      </c>
      <c r="I23">
        <v>12.143267573261831</v>
      </c>
      <c r="J23">
        <v>3.2078766749664811</v>
      </c>
      <c r="K23">
        <v>42.352997510055538</v>
      </c>
      <c r="L23">
        <v>13.4313349932963</v>
      </c>
      <c r="M23">
        <v>380877336</v>
      </c>
      <c r="N23">
        <v>21965266</v>
      </c>
      <c r="O23">
        <v>31476920</v>
      </c>
      <c r="P23">
        <v>1081848</v>
      </c>
      <c r="Q23">
        <v>3778091</v>
      </c>
      <c r="R23">
        <v>20244691</v>
      </c>
      <c r="S23">
        <v>56273000</v>
      </c>
      <c r="T23">
        <v>65133000</v>
      </c>
      <c r="U23">
        <v>13699200</v>
      </c>
      <c r="V23">
        <v>37108000</v>
      </c>
    </row>
    <row r="24" spans="1:22" x14ac:dyDescent="0.3">
      <c r="A24" s="2">
        <v>41662</v>
      </c>
      <c r="B24">
        <v>2014</v>
      </c>
      <c r="C24">
        <v>19.863571428571429</v>
      </c>
      <c r="D24">
        <v>36.055</v>
      </c>
      <c r="E24">
        <v>29.03063242499999</v>
      </c>
      <c r="F24">
        <v>115.7452</v>
      </c>
      <c r="G24">
        <v>10.949944</v>
      </c>
      <c r="H24">
        <v>79.314999999999998</v>
      </c>
      <c r="I24">
        <v>12.09239393060791</v>
      </c>
      <c r="J24">
        <v>3.252078144389678</v>
      </c>
      <c r="K24">
        <v>41.263168068039043</v>
      </c>
      <c r="L24">
        <v>13.385522373634871</v>
      </c>
      <c r="M24">
        <v>403913384</v>
      </c>
      <c r="N24">
        <v>44515126</v>
      </c>
      <c r="O24">
        <v>39032860</v>
      </c>
      <c r="P24">
        <v>1679626</v>
      </c>
      <c r="Q24">
        <v>4781209</v>
      </c>
      <c r="R24">
        <v>26850525</v>
      </c>
      <c r="S24">
        <v>44186000</v>
      </c>
      <c r="T24">
        <v>65418500</v>
      </c>
      <c r="U24">
        <v>28148400</v>
      </c>
      <c r="V24">
        <v>29971000</v>
      </c>
    </row>
    <row r="25" spans="1:22" x14ac:dyDescent="0.3">
      <c r="A25" s="2">
        <v>41663</v>
      </c>
      <c r="B25">
        <v>2014</v>
      </c>
      <c r="C25">
        <v>19.502500000000001</v>
      </c>
      <c r="D25">
        <v>36.805</v>
      </c>
      <c r="E25">
        <v>28.123001313484369</v>
      </c>
      <c r="F25">
        <v>112.15955099999999</v>
      </c>
      <c r="G25">
        <v>10.661225399999999</v>
      </c>
      <c r="H25">
        <v>77.692074000000005</v>
      </c>
      <c r="I25">
        <v>12.062561094819159</v>
      </c>
      <c r="J25">
        <v>3.2874073333333329</v>
      </c>
      <c r="K25">
        <v>40.283479960899307</v>
      </c>
      <c r="L25">
        <v>13.255131964809379</v>
      </c>
      <c r="M25">
        <v>433537748</v>
      </c>
      <c r="N25">
        <v>77051806</v>
      </c>
      <c r="O25">
        <v>78526940</v>
      </c>
      <c r="P25">
        <v>2827352</v>
      </c>
      <c r="Q25">
        <v>4726408</v>
      </c>
      <c r="R25">
        <v>37216301</v>
      </c>
      <c r="S25">
        <v>73025000</v>
      </c>
      <c r="T25">
        <v>68316000</v>
      </c>
      <c r="U25">
        <v>44120000</v>
      </c>
      <c r="V25">
        <v>21895000</v>
      </c>
    </row>
    <row r="26" spans="1:22" x14ac:dyDescent="0.3">
      <c r="A26" s="2">
        <v>41664</v>
      </c>
      <c r="B26">
        <v>2014</v>
      </c>
    </row>
    <row r="27" spans="1:22" x14ac:dyDescent="0.3">
      <c r="A27" s="2">
        <v>41665</v>
      </c>
      <c r="B27">
        <v>2014</v>
      </c>
    </row>
    <row r="28" spans="1:22" x14ac:dyDescent="0.3">
      <c r="A28" s="2">
        <v>41666</v>
      </c>
      <c r="B28">
        <v>2014</v>
      </c>
      <c r="C28">
        <v>19.660714285714281</v>
      </c>
      <c r="D28">
        <v>36.03</v>
      </c>
      <c r="E28">
        <v>27.557454827499999</v>
      </c>
      <c r="F28">
        <v>110.03387600000001</v>
      </c>
      <c r="G28">
        <v>10.531863299999999</v>
      </c>
      <c r="H28">
        <v>78.243880000000004</v>
      </c>
      <c r="I28">
        <v>11.79837843118101</v>
      </c>
      <c r="J28">
        <v>3.1882630594900849</v>
      </c>
      <c r="K28">
        <v>39.660056657223798</v>
      </c>
      <c r="L28">
        <v>12.953013578196741</v>
      </c>
      <c r="M28">
        <v>576876608</v>
      </c>
      <c r="N28">
        <v>44485767</v>
      </c>
      <c r="O28">
        <v>87259560</v>
      </c>
      <c r="P28">
        <v>2596691</v>
      </c>
      <c r="Q28">
        <v>3760870</v>
      </c>
      <c r="R28">
        <v>27548390</v>
      </c>
      <c r="S28">
        <v>69105500</v>
      </c>
      <c r="T28">
        <v>58895000</v>
      </c>
      <c r="U28">
        <v>32064200</v>
      </c>
      <c r="V28">
        <v>14584000</v>
      </c>
    </row>
    <row r="29" spans="1:22" x14ac:dyDescent="0.3">
      <c r="A29" s="2">
        <v>41667</v>
      </c>
      <c r="B29">
        <v>2014</v>
      </c>
      <c r="C29">
        <v>18.089285714285719</v>
      </c>
      <c r="D29">
        <v>36.270000000000003</v>
      </c>
      <c r="E29">
        <v>28.10248299249999</v>
      </c>
      <c r="F29">
        <v>111.39443900000001</v>
      </c>
      <c r="G29">
        <v>10.500798400000001</v>
      </c>
      <c r="H29">
        <v>77.154961</v>
      </c>
      <c r="I29">
        <v>11.696793002915451</v>
      </c>
      <c r="J29">
        <v>3.0865669679300289</v>
      </c>
      <c r="K29">
        <v>38.493683187560741</v>
      </c>
      <c r="L29">
        <v>12.361516034985421</v>
      </c>
      <c r="M29">
        <v>1067334324</v>
      </c>
      <c r="N29">
        <v>36225755</v>
      </c>
      <c r="O29">
        <v>44354460</v>
      </c>
      <c r="P29">
        <v>2214005</v>
      </c>
      <c r="Q29">
        <v>4385824</v>
      </c>
      <c r="R29">
        <v>22710575</v>
      </c>
      <c r="S29">
        <v>54930000</v>
      </c>
      <c r="T29">
        <v>118320500</v>
      </c>
      <c r="U29">
        <v>23893800</v>
      </c>
      <c r="V29">
        <v>26017000</v>
      </c>
    </row>
    <row r="30" spans="1:22" x14ac:dyDescent="0.3">
      <c r="A30" s="2">
        <v>41668</v>
      </c>
      <c r="B30">
        <v>2014</v>
      </c>
      <c r="C30">
        <v>17.883928571428569</v>
      </c>
      <c r="D30">
        <v>36.659999999999997</v>
      </c>
      <c r="E30">
        <v>27.699844374015619</v>
      </c>
      <c r="F30">
        <v>110.41378</v>
      </c>
      <c r="G30">
        <v>10.375912100000001</v>
      </c>
      <c r="H30">
        <v>77.493179999999995</v>
      </c>
      <c r="I30">
        <v>12.016057965338289</v>
      </c>
      <c r="J30">
        <v>3.1565321257221188</v>
      </c>
      <c r="K30">
        <v>38.279643591501028</v>
      </c>
      <c r="L30">
        <v>12.61137765592872</v>
      </c>
      <c r="M30">
        <v>503771184</v>
      </c>
      <c r="N30">
        <v>52790351</v>
      </c>
      <c r="O30">
        <v>48232820</v>
      </c>
      <c r="P30">
        <v>2668752</v>
      </c>
      <c r="Q30">
        <v>3918859</v>
      </c>
      <c r="R30">
        <v>41570158</v>
      </c>
      <c r="S30">
        <v>37424500</v>
      </c>
      <c r="T30">
        <v>49825000</v>
      </c>
      <c r="U30">
        <v>37544800</v>
      </c>
      <c r="V30">
        <v>24060000</v>
      </c>
    </row>
    <row r="31" spans="1:22" x14ac:dyDescent="0.3">
      <c r="A31" s="2">
        <v>41669</v>
      </c>
      <c r="B31">
        <v>2014</v>
      </c>
      <c r="C31">
        <v>17.849357142857141</v>
      </c>
      <c r="D31">
        <v>36.86</v>
      </c>
      <c r="E31">
        <v>28.41238486851562</v>
      </c>
      <c r="F31">
        <v>109.527264</v>
      </c>
      <c r="G31">
        <v>10.386956400000001</v>
      </c>
      <c r="H31">
        <v>77.151535999999993</v>
      </c>
      <c r="I31">
        <v>11.67039595291371</v>
      </c>
      <c r="J31">
        <v>3.063889146804164</v>
      </c>
      <c r="K31">
        <v>37.333398190485447</v>
      </c>
      <c r="L31">
        <v>11.990465998637999</v>
      </c>
      <c r="M31">
        <v>679051156</v>
      </c>
      <c r="N31">
        <v>35111959</v>
      </c>
      <c r="O31">
        <v>102822140</v>
      </c>
      <c r="P31">
        <v>1722914</v>
      </c>
      <c r="Q31">
        <v>2219232</v>
      </c>
      <c r="R31">
        <v>28781536</v>
      </c>
      <c r="S31">
        <v>74316500</v>
      </c>
      <c r="T31">
        <v>58957500</v>
      </c>
      <c r="U31">
        <v>51601400</v>
      </c>
      <c r="V31">
        <v>59152000</v>
      </c>
    </row>
    <row r="32" spans="1:22" x14ac:dyDescent="0.3">
      <c r="A32" s="2">
        <v>41670</v>
      </c>
      <c r="B32">
        <v>2014</v>
      </c>
      <c r="C32">
        <v>17.87857142857143</v>
      </c>
      <c r="D32">
        <v>37.840000000000003</v>
      </c>
      <c r="E32">
        <v>29.552888522499991</v>
      </c>
      <c r="F32">
        <v>109.14740999999999</v>
      </c>
      <c r="G32">
        <v>10.319793000000001</v>
      </c>
      <c r="H32">
        <v>76.519329999999997</v>
      </c>
      <c r="I32">
        <v>11.585640223026511</v>
      </c>
      <c r="J32">
        <v>3.0340240672992271</v>
      </c>
      <c r="K32">
        <v>36.990120316932398</v>
      </c>
      <c r="L32">
        <v>11.884965274381299</v>
      </c>
      <c r="M32">
        <v>465345776</v>
      </c>
      <c r="N32">
        <v>93190755</v>
      </c>
      <c r="O32">
        <v>111395880</v>
      </c>
      <c r="P32">
        <v>2293745</v>
      </c>
      <c r="Q32">
        <v>3165760</v>
      </c>
      <c r="R32">
        <v>26055214</v>
      </c>
      <c r="S32">
        <v>54251000</v>
      </c>
      <c r="T32">
        <v>61738000</v>
      </c>
      <c r="U32">
        <v>26691600</v>
      </c>
      <c r="V32">
        <v>20040000</v>
      </c>
    </row>
    <row r="33" spans="1:22" x14ac:dyDescent="0.3">
      <c r="A33" s="2">
        <v>41671</v>
      </c>
      <c r="B33">
        <v>2014</v>
      </c>
    </row>
    <row r="34" spans="1:22" x14ac:dyDescent="0.3">
      <c r="A34" s="2">
        <v>41672</v>
      </c>
      <c r="B34">
        <v>2014</v>
      </c>
    </row>
    <row r="35" spans="1:22" x14ac:dyDescent="0.3">
      <c r="A35" s="2">
        <v>41673</v>
      </c>
      <c r="B35">
        <v>2014</v>
      </c>
      <c r="C35">
        <v>17.91178571428571</v>
      </c>
      <c r="D35">
        <v>36.479999999999997</v>
      </c>
      <c r="E35">
        <v>28.36323724151562</v>
      </c>
      <c r="F35">
        <v>108.122483</v>
      </c>
      <c r="G35">
        <v>10.1372865</v>
      </c>
      <c r="H35">
        <v>75.614097999999998</v>
      </c>
      <c r="I35">
        <v>11.527132549174659</v>
      </c>
      <c r="J35">
        <v>2.980965576752002</v>
      </c>
      <c r="K35">
        <v>34.91153504003163</v>
      </c>
      <c r="L35">
        <v>11.88593456558268</v>
      </c>
      <c r="M35">
        <v>402483088</v>
      </c>
      <c r="N35">
        <v>64102391</v>
      </c>
      <c r="O35">
        <v>91512040</v>
      </c>
      <c r="P35">
        <v>2267484</v>
      </c>
      <c r="Q35">
        <v>3663009</v>
      </c>
      <c r="R35">
        <v>22983277</v>
      </c>
      <c r="S35">
        <v>43884500</v>
      </c>
      <c r="T35">
        <v>59896000</v>
      </c>
      <c r="U35">
        <v>48521600</v>
      </c>
      <c r="V35">
        <v>18392000</v>
      </c>
    </row>
    <row r="36" spans="1:22" x14ac:dyDescent="0.3">
      <c r="A36" s="2">
        <v>41674</v>
      </c>
      <c r="B36">
        <v>2014</v>
      </c>
      <c r="C36">
        <v>18.17107142857143</v>
      </c>
      <c r="D36">
        <v>36.35</v>
      </c>
      <c r="E36">
        <v>28.48160194401563</v>
      </c>
      <c r="F36">
        <v>108.560109</v>
      </c>
      <c r="G36">
        <v>10.1953458</v>
      </c>
      <c r="H36">
        <v>75.541826999999998</v>
      </c>
      <c r="I36">
        <v>10.824640818736469</v>
      </c>
      <c r="J36">
        <v>2.87203072229876</v>
      </c>
      <c r="K36">
        <v>35.480220429049403</v>
      </c>
      <c r="L36">
        <v>11.71029324936036</v>
      </c>
      <c r="M36">
        <v>377094172</v>
      </c>
      <c r="N36">
        <v>55526924</v>
      </c>
      <c r="O36">
        <v>56314740</v>
      </c>
      <c r="P36">
        <v>1882416</v>
      </c>
      <c r="Q36">
        <v>2899258</v>
      </c>
      <c r="R36">
        <v>29513153</v>
      </c>
      <c r="S36">
        <v>90448500</v>
      </c>
      <c r="T36">
        <v>90493500</v>
      </c>
      <c r="U36">
        <v>97117000</v>
      </c>
      <c r="V36">
        <v>31797000</v>
      </c>
    </row>
    <row r="37" spans="1:22" x14ac:dyDescent="0.3">
      <c r="A37" s="2">
        <v>41675</v>
      </c>
      <c r="B37">
        <v>2014</v>
      </c>
      <c r="C37">
        <v>18.30678571428572</v>
      </c>
      <c r="D37">
        <v>35.82</v>
      </c>
      <c r="E37">
        <v>28.607721035984369</v>
      </c>
      <c r="F37">
        <v>108.10160399999999</v>
      </c>
      <c r="G37">
        <v>10.186560200000001</v>
      </c>
      <c r="H37">
        <v>74.810423999999998</v>
      </c>
      <c r="I37">
        <v>11.497879893501629</v>
      </c>
      <c r="J37">
        <v>3.009650330342176</v>
      </c>
      <c r="K37">
        <v>34.69085888965585</v>
      </c>
      <c r="L37">
        <v>11.27600828320679</v>
      </c>
      <c r="M37">
        <v>329288624</v>
      </c>
      <c r="N37">
        <v>55841097</v>
      </c>
      <c r="O37">
        <v>48012380</v>
      </c>
      <c r="P37">
        <v>1726361</v>
      </c>
      <c r="Q37">
        <v>4867263</v>
      </c>
      <c r="R37">
        <v>24103729</v>
      </c>
      <c r="S37">
        <v>103574500</v>
      </c>
      <c r="T37">
        <v>107456000</v>
      </c>
      <c r="U37">
        <v>72282800</v>
      </c>
      <c r="V37">
        <v>32683000</v>
      </c>
    </row>
    <row r="38" spans="1:22" x14ac:dyDescent="0.3">
      <c r="A38" s="2">
        <v>41676</v>
      </c>
      <c r="B38">
        <v>2014</v>
      </c>
      <c r="C38">
        <v>18.303928571428571</v>
      </c>
      <c r="D38">
        <v>36.18</v>
      </c>
      <c r="E38">
        <v>29.027127465984371</v>
      </c>
      <c r="F38">
        <v>110.766544</v>
      </c>
      <c r="G38">
        <v>10.263154</v>
      </c>
      <c r="H38">
        <v>76.192802000000015</v>
      </c>
      <c r="I38">
        <v>11.35538325645304</v>
      </c>
      <c r="J38">
        <v>3.040404059279616</v>
      </c>
      <c r="K38">
        <v>35.822946314653059</v>
      </c>
      <c r="L38">
        <v>11.07566984002356</v>
      </c>
      <c r="M38">
        <v>257988892</v>
      </c>
      <c r="N38">
        <v>35380994</v>
      </c>
      <c r="O38">
        <v>38965080</v>
      </c>
      <c r="P38">
        <v>2804474</v>
      </c>
      <c r="Q38">
        <v>4797411</v>
      </c>
      <c r="R38">
        <v>25989209</v>
      </c>
      <c r="S38">
        <v>48563000</v>
      </c>
      <c r="T38">
        <v>59180000</v>
      </c>
      <c r="U38">
        <v>42484800</v>
      </c>
      <c r="V38">
        <v>21016000</v>
      </c>
    </row>
    <row r="39" spans="1:22" x14ac:dyDescent="0.3">
      <c r="A39" s="2">
        <v>41677</v>
      </c>
      <c r="B39">
        <v>2014</v>
      </c>
      <c r="C39">
        <v>18.559999999999999</v>
      </c>
      <c r="D39">
        <v>36.56</v>
      </c>
      <c r="E39">
        <v>29.464551355984369</v>
      </c>
      <c r="F39">
        <v>111.41978</v>
      </c>
      <c r="G39">
        <v>10.290897599999999</v>
      </c>
      <c r="H39">
        <v>76.372947000000011</v>
      </c>
      <c r="I39">
        <v>11.540342298288509</v>
      </c>
      <c r="J39">
        <v>3.1546932166259172</v>
      </c>
      <c r="K39">
        <v>36.063569682151588</v>
      </c>
      <c r="L39">
        <v>11.23716381418093</v>
      </c>
      <c r="M39">
        <v>374554404</v>
      </c>
      <c r="N39">
        <v>33348008</v>
      </c>
      <c r="O39">
        <v>53746160</v>
      </c>
      <c r="P39">
        <v>1567542</v>
      </c>
      <c r="Q39">
        <v>3219159</v>
      </c>
      <c r="R39">
        <v>28698886</v>
      </c>
      <c r="S39">
        <v>38187500</v>
      </c>
      <c r="T39">
        <v>165585000</v>
      </c>
      <c r="U39">
        <v>29153000</v>
      </c>
      <c r="V39">
        <v>15762000</v>
      </c>
    </row>
    <row r="40" spans="1:22" x14ac:dyDescent="0.3">
      <c r="A40" s="2">
        <v>41678</v>
      </c>
      <c r="B40">
        <v>2014</v>
      </c>
    </row>
    <row r="41" spans="1:22" x14ac:dyDescent="0.3">
      <c r="A41" s="2">
        <v>41679</v>
      </c>
      <c r="B41">
        <v>2014</v>
      </c>
    </row>
    <row r="42" spans="1:22" x14ac:dyDescent="0.3">
      <c r="A42" s="2">
        <v>41680</v>
      </c>
      <c r="B42">
        <v>2014</v>
      </c>
      <c r="C42">
        <v>18.892499999999998</v>
      </c>
      <c r="D42">
        <v>36.799999999999997</v>
      </c>
      <c r="E42">
        <v>29.351695116515621</v>
      </c>
      <c r="F42">
        <v>111.8644</v>
      </c>
      <c r="G42">
        <v>10.2396087</v>
      </c>
      <c r="H42">
        <v>76.354274000000004</v>
      </c>
      <c r="I42">
        <v>11.72994129158513</v>
      </c>
      <c r="J42">
        <v>3.1767680117416832</v>
      </c>
      <c r="K42">
        <v>38.145792563600779</v>
      </c>
      <c r="L42">
        <v>11.84442270058708</v>
      </c>
      <c r="M42">
        <v>345804088</v>
      </c>
      <c r="N42">
        <v>26782083</v>
      </c>
      <c r="O42">
        <v>38912780</v>
      </c>
      <c r="P42">
        <v>1562118</v>
      </c>
      <c r="Q42">
        <v>2339230</v>
      </c>
      <c r="R42">
        <v>26736110</v>
      </c>
      <c r="S42">
        <v>35481000</v>
      </c>
      <c r="T42">
        <v>90219500</v>
      </c>
      <c r="U42">
        <v>52636800</v>
      </c>
      <c r="V42">
        <v>16712000</v>
      </c>
    </row>
    <row r="43" spans="1:22" x14ac:dyDescent="0.3">
      <c r="A43" s="2">
        <v>41681</v>
      </c>
      <c r="B43">
        <v>2014</v>
      </c>
      <c r="C43">
        <v>19.14142857142857</v>
      </c>
      <c r="D43">
        <v>37.174999999999997</v>
      </c>
      <c r="E43">
        <v>29.783363429015619</v>
      </c>
      <c r="F43">
        <v>115.265805</v>
      </c>
      <c r="G43">
        <v>10.4574132</v>
      </c>
      <c r="H43">
        <v>78.085929000000007</v>
      </c>
      <c r="M43">
        <v>282689008</v>
      </c>
      <c r="N43">
        <v>32164989</v>
      </c>
      <c r="O43">
        <v>41056260</v>
      </c>
      <c r="P43">
        <v>2127013</v>
      </c>
      <c r="Q43">
        <v>2979365</v>
      </c>
      <c r="R43">
        <v>31532213</v>
      </c>
    </row>
    <row r="44" spans="1:22" x14ac:dyDescent="0.3">
      <c r="A44" s="2">
        <v>41682</v>
      </c>
      <c r="B44">
        <v>2014</v>
      </c>
      <c r="C44">
        <v>19.14</v>
      </c>
      <c r="D44">
        <v>37.47</v>
      </c>
      <c r="E44">
        <v>29.696025668484371</v>
      </c>
      <c r="F44">
        <v>115.43174500000001</v>
      </c>
      <c r="G44">
        <v>10.548966399999999</v>
      </c>
      <c r="H44">
        <v>78.140920000000008</v>
      </c>
      <c r="I44">
        <v>11.74634146341463</v>
      </c>
      <c r="J44">
        <v>3.2847149365853658</v>
      </c>
      <c r="K44">
        <v>37.960975609756098</v>
      </c>
      <c r="L44">
        <v>11.86829268292683</v>
      </c>
      <c r="M44">
        <v>308508256</v>
      </c>
      <c r="N44">
        <v>27055869</v>
      </c>
      <c r="O44">
        <v>34513460</v>
      </c>
      <c r="P44">
        <v>1564127</v>
      </c>
      <c r="Q44">
        <v>3213754</v>
      </c>
      <c r="R44">
        <v>30540303</v>
      </c>
      <c r="S44">
        <v>41762500</v>
      </c>
      <c r="T44">
        <v>103639500</v>
      </c>
      <c r="U44">
        <v>37533000</v>
      </c>
      <c r="V44">
        <v>15639000</v>
      </c>
    </row>
    <row r="45" spans="1:22" x14ac:dyDescent="0.3">
      <c r="A45" s="2">
        <v>41683</v>
      </c>
      <c r="B45">
        <v>2014</v>
      </c>
      <c r="C45">
        <v>19.443928571428572</v>
      </c>
      <c r="D45">
        <v>37.61</v>
      </c>
      <c r="E45">
        <v>30.026597575</v>
      </c>
      <c r="F45">
        <v>116.68711999999999</v>
      </c>
      <c r="G45">
        <v>10.622839000000001</v>
      </c>
      <c r="H45">
        <v>78.875900000000001</v>
      </c>
      <c r="I45">
        <v>11.52837573385519</v>
      </c>
      <c r="J45">
        <v>3.2271632739726028</v>
      </c>
      <c r="K45">
        <v>36.722113502935422</v>
      </c>
      <c r="L45">
        <v>11.46281800391389</v>
      </c>
      <c r="M45">
        <v>307840624</v>
      </c>
      <c r="N45">
        <v>37647772</v>
      </c>
      <c r="O45">
        <v>36738420</v>
      </c>
      <c r="P45">
        <v>1323715</v>
      </c>
      <c r="Q45">
        <v>2222240</v>
      </c>
      <c r="R45">
        <v>26117278</v>
      </c>
      <c r="S45">
        <v>37650000</v>
      </c>
      <c r="T45">
        <v>64963500</v>
      </c>
      <c r="U45">
        <v>41527400</v>
      </c>
      <c r="V45">
        <v>17113000</v>
      </c>
    </row>
    <row r="46" spans="1:22" x14ac:dyDescent="0.3">
      <c r="A46" s="2">
        <v>41684</v>
      </c>
      <c r="B46">
        <v>2014</v>
      </c>
      <c r="C46">
        <v>19.42821428571429</v>
      </c>
      <c r="D46">
        <v>37.619999999999997</v>
      </c>
      <c r="E46">
        <v>30.09916946401562</v>
      </c>
      <c r="F46">
        <v>117.777</v>
      </c>
      <c r="G46">
        <v>10.675654</v>
      </c>
      <c r="H46">
        <v>79.773375000000001</v>
      </c>
      <c r="I46">
        <v>11.417067661789259</v>
      </c>
      <c r="J46">
        <v>3.1901840930963372</v>
      </c>
      <c r="K46">
        <v>36.821172542472738</v>
      </c>
      <c r="L46">
        <v>11.55847981930669</v>
      </c>
      <c r="M46">
        <v>273872144</v>
      </c>
      <c r="N46">
        <v>42986738</v>
      </c>
      <c r="O46">
        <v>43886600</v>
      </c>
      <c r="P46">
        <v>1495632</v>
      </c>
      <c r="Q46">
        <v>2578132</v>
      </c>
      <c r="R46">
        <v>17164341</v>
      </c>
      <c r="S46">
        <v>44207500</v>
      </c>
      <c r="T46">
        <v>71386500</v>
      </c>
      <c r="U46">
        <v>44420600</v>
      </c>
      <c r="V46">
        <v>12150000</v>
      </c>
    </row>
    <row r="47" spans="1:22" x14ac:dyDescent="0.3">
      <c r="A47" s="2">
        <v>41685</v>
      </c>
      <c r="B47">
        <v>2014</v>
      </c>
    </row>
    <row r="48" spans="1:22" x14ac:dyDescent="0.3">
      <c r="A48" s="2">
        <v>41686</v>
      </c>
      <c r="B48">
        <v>2014</v>
      </c>
    </row>
    <row r="49" spans="1:22" x14ac:dyDescent="0.3">
      <c r="A49" s="2">
        <v>41687</v>
      </c>
      <c r="B49">
        <v>2014</v>
      </c>
      <c r="F49">
        <v>116.328621</v>
      </c>
      <c r="G49">
        <v>10.811954999999999</v>
      </c>
      <c r="H49">
        <v>79.853509999999986</v>
      </c>
      <c r="I49">
        <v>11.36885487194583</v>
      </c>
      <c r="J49">
        <v>3.2157568167991371</v>
      </c>
      <c r="K49">
        <v>36.865862035129027</v>
      </c>
      <c r="L49">
        <v>11.632813266607791</v>
      </c>
      <c r="P49">
        <v>1193335</v>
      </c>
      <c r="Q49">
        <v>1410234</v>
      </c>
      <c r="R49">
        <v>23061284</v>
      </c>
      <c r="S49">
        <v>39585500</v>
      </c>
      <c r="T49">
        <v>56026000</v>
      </c>
      <c r="U49">
        <v>27551400</v>
      </c>
      <c r="V49">
        <v>7487000</v>
      </c>
    </row>
    <row r="50" spans="1:22" x14ac:dyDescent="0.3">
      <c r="A50" s="2">
        <v>41688</v>
      </c>
      <c r="B50">
        <v>2014</v>
      </c>
      <c r="C50">
        <v>19.499642857142859</v>
      </c>
      <c r="D50">
        <v>37.42</v>
      </c>
      <c r="E50">
        <v>30.30136384</v>
      </c>
      <c r="F50">
        <v>116.386348</v>
      </c>
      <c r="G50">
        <v>10.957584799999999</v>
      </c>
      <c r="H50">
        <v>80.460899999999995</v>
      </c>
      <c r="I50">
        <v>11.613596405547961</v>
      </c>
      <c r="J50">
        <v>3.3165131080289121</v>
      </c>
      <c r="K50">
        <v>38.1764016409455</v>
      </c>
      <c r="L50">
        <v>12.17522953701895</v>
      </c>
      <c r="M50">
        <v>261224992</v>
      </c>
      <c r="N50">
        <v>32839707</v>
      </c>
      <c r="O50">
        <v>42214600</v>
      </c>
      <c r="P50">
        <v>1702177</v>
      </c>
      <c r="Q50">
        <v>2012080</v>
      </c>
      <c r="R50">
        <v>40824726</v>
      </c>
      <c r="S50">
        <v>48622500</v>
      </c>
      <c r="T50">
        <v>74112500</v>
      </c>
      <c r="U50">
        <v>34995600</v>
      </c>
      <c r="V50">
        <v>11066000</v>
      </c>
    </row>
    <row r="51" spans="1:22" x14ac:dyDescent="0.3">
      <c r="A51" s="2">
        <v>41689</v>
      </c>
      <c r="B51">
        <v>2014</v>
      </c>
      <c r="C51">
        <v>19.191785714285711</v>
      </c>
      <c r="D51">
        <v>37.51</v>
      </c>
      <c r="E51">
        <v>30.08765518098437</v>
      </c>
      <c r="F51">
        <v>116.892</v>
      </c>
      <c r="G51">
        <v>10.9809784</v>
      </c>
      <c r="H51">
        <v>80.229168000000001</v>
      </c>
      <c r="I51">
        <v>11.55651153695737</v>
      </c>
      <c r="J51">
        <v>3.2600746890887762</v>
      </c>
      <c r="K51">
        <v>37.475557293703559</v>
      </c>
      <c r="L51">
        <v>12.328901055924909</v>
      </c>
      <c r="M51">
        <v>314217680</v>
      </c>
      <c r="N51">
        <v>29794084</v>
      </c>
      <c r="O51">
        <v>42113940</v>
      </c>
      <c r="P51">
        <v>1202057</v>
      </c>
      <c r="Q51">
        <v>1555363</v>
      </c>
      <c r="R51">
        <v>44578109</v>
      </c>
      <c r="S51">
        <v>29216500</v>
      </c>
      <c r="T51">
        <v>57109500</v>
      </c>
      <c r="U51">
        <v>23046600</v>
      </c>
      <c r="V51">
        <v>9537000</v>
      </c>
    </row>
    <row r="52" spans="1:22" x14ac:dyDescent="0.3">
      <c r="A52" s="2">
        <v>41690</v>
      </c>
      <c r="B52">
        <v>2014</v>
      </c>
      <c r="C52">
        <v>18.969642857142851</v>
      </c>
      <c r="D52">
        <v>37.75</v>
      </c>
      <c r="E52">
        <v>30.131949667499988</v>
      </c>
      <c r="F52">
        <v>115.677543</v>
      </c>
      <c r="G52">
        <v>10.858769199999999</v>
      </c>
      <c r="H52">
        <v>79.342490999999995</v>
      </c>
      <c r="I52">
        <v>11.449785072293871</v>
      </c>
      <c r="J52">
        <v>3.2444817448221959</v>
      </c>
      <c r="K52">
        <v>36.762407190308707</v>
      </c>
      <c r="L52">
        <v>11.96268073466198</v>
      </c>
      <c r="M52">
        <v>306116412</v>
      </c>
      <c r="N52">
        <v>27541038</v>
      </c>
      <c r="O52">
        <v>34037880</v>
      </c>
      <c r="P52">
        <v>1671609</v>
      </c>
      <c r="Q52">
        <v>2523078</v>
      </c>
      <c r="R52">
        <v>25533877</v>
      </c>
      <c r="S52">
        <v>42543500</v>
      </c>
      <c r="T52">
        <v>49024000</v>
      </c>
      <c r="U52">
        <v>21935200</v>
      </c>
      <c r="V52">
        <v>9445000</v>
      </c>
    </row>
    <row r="53" spans="1:22" x14ac:dyDescent="0.3">
      <c r="A53" s="2">
        <v>41691</v>
      </c>
      <c r="B53">
        <v>2014</v>
      </c>
      <c r="C53">
        <v>18.758928571428569</v>
      </c>
      <c r="D53">
        <v>37.979999999999997</v>
      </c>
      <c r="E53">
        <v>30.12394347151562</v>
      </c>
      <c r="F53">
        <v>117.04967000000001</v>
      </c>
      <c r="G53">
        <v>10.885888</v>
      </c>
      <c r="H53">
        <v>79.786614999999998</v>
      </c>
      <c r="I53">
        <v>11.656274356975841</v>
      </c>
      <c r="J53">
        <v>3.2820931060015579</v>
      </c>
      <c r="K53">
        <v>38.0066250974279</v>
      </c>
      <c r="L53">
        <v>12.256430241621199</v>
      </c>
      <c r="M53">
        <v>279028988</v>
      </c>
      <c r="N53">
        <v>38030656</v>
      </c>
      <c r="O53">
        <v>37263100</v>
      </c>
      <c r="P53">
        <v>1236708</v>
      </c>
      <c r="Q53">
        <v>2240912</v>
      </c>
      <c r="R53">
        <v>40627186</v>
      </c>
      <c r="S53">
        <v>38944000</v>
      </c>
      <c r="T53">
        <v>67801500</v>
      </c>
      <c r="U53">
        <v>28417800</v>
      </c>
      <c r="V53">
        <v>7045000</v>
      </c>
    </row>
    <row r="54" spans="1:22" x14ac:dyDescent="0.3">
      <c r="A54" s="2">
        <v>41692</v>
      </c>
      <c r="B54">
        <v>2014</v>
      </c>
    </row>
    <row r="55" spans="1:22" x14ac:dyDescent="0.3">
      <c r="A55" s="2">
        <v>41693</v>
      </c>
      <c r="B55">
        <v>2014</v>
      </c>
    </row>
    <row r="56" spans="1:22" x14ac:dyDescent="0.3">
      <c r="A56" s="2">
        <v>41694</v>
      </c>
      <c r="B56">
        <v>2014</v>
      </c>
      <c r="C56">
        <v>18.841071428571428</v>
      </c>
      <c r="D56">
        <v>37.69</v>
      </c>
      <c r="E56">
        <v>30.3421533675</v>
      </c>
      <c r="F56">
        <v>116.201283</v>
      </c>
      <c r="G56">
        <v>10.5824979</v>
      </c>
      <c r="H56">
        <v>79.97681399999999</v>
      </c>
      <c r="I56">
        <v>11.55564225104847</v>
      </c>
      <c r="J56">
        <v>3.3023586755096059</v>
      </c>
      <c r="K56">
        <v>37.910855359407002</v>
      </c>
      <c r="L56">
        <v>12.240319906368869</v>
      </c>
      <c r="M56">
        <v>289459800</v>
      </c>
      <c r="N56">
        <v>32143395</v>
      </c>
      <c r="O56">
        <v>33509220</v>
      </c>
      <c r="P56">
        <v>2029107</v>
      </c>
      <c r="Q56">
        <v>2206697</v>
      </c>
      <c r="R56">
        <v>73914198</v>
      </c>
      <c r="S56">
        <v>43229500</v>
      </c>
      <c r="T56">
        <v>56941000</v>
      </c>
      <c r="U56">
        <v>29259400</v>
      </c>
      <c r="V56">
        <v>8320000</v>
      </c>
    </row>
    <row r="57" spans="1:22" x14ac:dyDescent="0.3">
      <c r="A57" s="2">
        <v>41695</v>
      </c>
      <c r="B57">
        <v>2014</v>
      </c>
      <c r="C57">
        <v>18.645</v>
      </c>
      <c r="D57">
        <v>37.54</v>
      </c>
      <c r="E57">
        <v>30.529585000000001</v>
      </c>
      <c r="F57">
        <v>115.44804000000001</v>
      </c>
      <c r="G57">
        <v>10.469645999999999</v>
      </c>
      <c r="H57">
        <v>80.215415999999991</v>
      </c>
      <c r="I57">
        <v>11.72670321064996</v>
      </c>
      <c r="J57">
        <v>3.2975140602975719</v>
      </c>
      <c r="K57">
        <v>39.619224745497263</v>
      </c>
      <c r="L57">
        <v>12.455951448707911</v>
      </c>
      <c r="M57">
        <v>232989400</v>
      </c>
      <c r="N57">
        <v>30867657</v>
      </c>
      <c r="O57">
        <v>28883600</v>
      </c>
      <c r="P57">
        <v>1569552</v>
      </c>
      <c r="Q57">
        <v>2207523</v>
      </c>
      <c r="R57">
        <v>63240399</v>
      </c>
      <c r="S57">
        <v>31269000</v>
      </c>
      <c r="T57">
        <v>42749000</v>
      </c>
      <c r="U57">
        <v>41729000</v>
      </c>
      <c r="V57">
        <v>5029000</v>
      </c>
    </row>
    <row r="58" spans="1:22" x14ac:dyDescent="0.3">
      <c r="A58" s="2">
        <v>41696</v>
      </c>
      <c r="B58">
        <v>2014</v>
      </c>
      <c r="C58">
        <v>18.476785714285711</v>
      </c>
      <c r="D58">
        <v>37.47</v>
      </c>
      <c r="E58">
        <v>30.533840686515621</v>
      </c>
      <c r="F58">
        <v>115.268632</v>
      </c>
      <c r="G58">
        <v>10.433062700000001</v>
      </c>
      <c r="H58">
        <v>79.981200000000001</v>
      </c>
      <c r="I58">
        <v>11.53861154446178</v>
      </c>
      <c r="J58">
        <v>3.280933361934478</v>
      </c>
      <c r="K58">
        <v>38.952808112324497</v>
      </c>
      <c r="L58">
        <v>12.67550702028081</v>
      </c>
      <c r="M58">
        <v>276525144</v>
      </c>
      <c r="N58">
        <v>41042629</v>
      </c>
      <c r="O58">
        <v>39676080</v>
      </c>
      <c r="P58">
        <v>1466019</v>
      </c>
      <c r="Q58">
        <v>1934925</v>
      </c>
      <c r="R58">
        <v>23679387</v>
      </c>
      <c r="S58">
        <v>31526000</v>
      </c>
      <c r="T58">
        <v>42423000</v>
      </c>
      <c r="U58">
        <v>22941600</v>
      </c>
      <c r="V58">
        <v>11557000</v>
      </c>
    </row>
    <row r="59" spans="1:22" x14ac:dyDescent="0.3">
      <c r="A59" s="2">
        <v>41697</v>
      </c>
      <c r="B59">
        <v>2014</v>
      </c>
      <c r="C59">
        <v>18.845357142857139</v>
      </c>
      <c r="D59">
        <v>37.86</v>
      </c>
      <c r="E59">
        <v>30.50981427848437</v>
      </c>
      <c r="F59">
        <v>114.89818</v>
      </c>
      <c r="G59">
        <v>10.6087197</v>
      </c>
      <c r="H59">
        <v>79.633488</v>
      </c>
      <c r="I59">
        <v>11.576060338916641</v>
      </c>
      <c r="J59">
        <v>3.282958544421589</v>
      </c>
      <c r="K59">
        <v>38.740327162307771</v>
      </c>
      <c r="L59">
        <v>12.23430306592223</v>
      </c>
      <c r="M59">
        <v>302229284</v>
      </c>
      <c r="N59">
        <v>33919024</v>
      </c>
      <c r="O59">
        <v>25215880</v>
      </c>
      <c r="P59">
        <v>1626959</v>
      </c>
      <c r="Q59">
        <v>3242586</v>
      </c>
      <c r="R59">
        <v>33167914</v>
      </c>
      <c r="S59">
        <v>24661000</v>
      </c>
      <c r="T59">
        <v>32216000</v>
      </c>
      <c r="U59">
        <v>16614200</v>
      </c>
      <c r="V59">
        <v>13278000</v>
      </c>
    </row>
    <row r="60" spans="1:22" x14ac:dyDescent="0.3">
      <c r="A60" s="2">
        <v>41698</v>
      </c>
      <c r="B60">
        <v>2014</v>
      </c>
      <c r="C60">
        <v>18.79428571428571</v>
      </c>
      <c r="D60">
        <v>38.31</v>
      </c>
      <c r="E60">
        <v>30.420729512499999</v>
      </c>
      <c r="F60">
        <v>116.26336000000001</v>
      </c>
      <c r="G60">
        <v>10.5336216</v>
      </c>
      <c r="H60">
        <v>80.804416000000003</v>
      </c>
      <c r="I60">
        <v>11.44116782600176</v>
      </c>
      <c r="J60">
        <v>3.3265857940628978</v>
      </c>
      <c r="K60">
        <v>37.562457137258747</v>
      </c>
      <c r="L60">
        <v>12.300382090722049</v>
      </c>
      <c r="M60">
        <v>372298612</v>
      </c>
      <c r="N60">
        <v>41217028</v>
      </c>
      <c r="O60">
        <v>46291920</v>
      </c>
      <c r="P60">
        <v>1542605</v>
      </c>
      <c r="Q60">
        <v>2738052</v>
      </c>
      <c r="R60">
        <v>28844640</v>
      </c>
      <c r="S60">
        <v>48519000</v>
      </c>
      <c r="T60">
        <v>78904000</v>
      </c>
      <c r="U60">
        <v>31774200</v>
      </c>
      <c r="V60">
        <v>9381000</v>
      </c>
    </row>
    <row r="61" spans="1:22" x14ac:dyDescent="0.3">
      <c r="A61" s="2">
        <v>41699</v>
      </c>
      <c r="B61">
        <v>2014</v>
      </c>
    </row>
    <row r="62" spans="1:22" x14ac:dyDescent="0.3">
      <c r="A62" s="2">
        <v>41700</v>
      </c>
      <c r="B62">
        <v>2014</v>
      </c>
    </row>
    <row r="63" spans="1:22" x14ac:dyDescent="0.3">
      <c r="A63" s="2">
        <v>41701</v>
      </c>
      <c r="B63">
        <v>2014</v>
      </c>
      <c r="C63">
        <v>18.848571428571429</v>
      </c>
      <c r="D63">
        <v>37.78</v>
      </c>
      <c r="E63">
        <v>30.09641366848437</v>
      </c>
      <c r="F63">
        <v>112.15443999999999</v>
      </c>
      <c r="G63">
        <v>10.369403</v>
      </c>
      <c r="H63">
        <v>77.745760000000004</v>
      </c>
      <c r="I63">
        <v>11.384342338789191</v>
      </c>
      <c r="J63">
        <v>3.3102889370932762</v>
      </c>
      <c r="K63">
        <v>36.61013606783672</v>
      </c>
      <c r="L63">
        <v>12.16229540524551</v>
      </c>
      <c r="M63">
        <v>239137976</v>
      </c>
      <c r="N63">
        <v>29726792</v>
      </c>
      <c r="O63">
        <v>42174400</v>
      </c>
      <c r="P63">
        <v>2223672</v>
      </c>
      <c r="Q63">
        <v>4818294</v>
      </c>
      <c r="R63">
        <v>30962079</v>
      </c>
      <c r="S63">
        <v>32614500</v>
      </c>
      <c r="T63">
        <v>45717500</v>
      </c>
      <c r="U63">
        <v>23488600</v>
      </c>
      <c r="V63">
        <v>8849000</v>
      </c>
    </row>
    <row r="64" spans="1:22" x14ac:dyDescent="0.3">
      <c r="A64" s="2">
        <v>41702</v>
      </c>
      <c r="B64">
        <v>2014</v>
      </c>
      <c r="C64">
        <v>18.972857142857141</v>
      </c>
      <c r="D64">
        <v>38.409999999999997</v>
      </c>
      <c r="E64">
        <v>30.402213131515619</v>
      </c>
      <c r="F64">
        <v>113.681774</v>
      </c>
      <c r="G64">
        <v>10.5323341</v>
      </c>
      <c r="H64">
        <v>79.170744999999997</v>
      </c>
      <c r="I64">
        <v>11.37515904864442</v>
      </c>
      <c r="J64">
        <v>3.259850527552119</v>
      </c>
      <c r="K64">
        <v>36.576294411275327</v>
      </c>
      <c r="L64">
        <v>12.298130566702561</v>
      </c>
      <c r="M64">
        <v>259539336</v>
      </c>
      <c r="N64">
        <v>26868337</v>
      </c>
      <c r="O64">
        <v>29420620</v>
      </c>
      <c r="P64">
        <v>1937088</v>
      </c>
      <c r="Q64">
        <v>2888048</v>
      </c>
      <c r="R64">
        <v>20392899</v>
      </c>
      <c r="S64">
        <v>26695000</v>
      </c>
      <c r="T64">
        <v>40115500</v>
      </c>
      <c r="U64">
        <v>17113000</v>
      </c>
      <c r="V64">
        <v>8121000</v>
      </c>
    </row>
    <row r="65" spans="1:22" x14ac:dyDescent="0.3">
      <c r="A65" s="2">
        <v>41703</v>
      </c>
      <c r="B65">
        <v>2014</v>
      </c>
      <c r="C65">
        <v>19.01285714285714</v>
      </c>
      <c r="D65">
        <v>38.11</v>
      </c>
      <c r="E65">
        <v>30.486042805</v>
      </c>
      <c r="F65">
        <v>113.28628</v>
      </c>
      <c r="G65">
        <v>10.417965799999999</v>
      </c>
      <c r="H65">
        <v>78.468055000000007</v>
      </c>
      <c r="I65">
        <v>11.258304025009769</v>
      </c>
      <c r="J65">
        <v>3.3227518386088319</v>
      </c>
      <c r="K65">
        <v>37.07991402891755</v>
      </c>
      <c r="L65">
        <v>12.28018757327081</v>
      </c>
      <c r="M65">
        <v>200262076</v>
      </c>
      <c r="N65">
        <v>20520432</v>
      </c>
      <c r="O65">
        <v>24723800</v>
      </c>
      <c r="P65">
        <v>1496291</v>
      </c>
      <c r="Q65">
        <v>2012577</v>
      </c>
      <c r="R65">
        <v>27169582</v>
      </c>
      <c r="S65">
        <v>45294500</v>
      </c>
      <c r="T65">
        <v>49965000</v>
      </c>
      <c r="U65">
        <v>25702800</v>
      </c>
      <c r="V65">
        <v>5460000</v>
      </c>
    </row>
    <row r="66" spans="1:22" x14ac:dyDescent="0.3">
      <c r="A66" s="2">
        <v>41704</v>
      </c>
      <c r="B66">
        <v>2014</v>
      </c>
      <c r="C66">
        <v>18.955357142857139</v>
      </c>
      <c r="D66">
        <v>38.15</v>
      </c>
      <c r="E66">
        <v>30.519825542499991</v>
      </c>
      <c r="F66">
        <v>115.14057200000001</v>
      </c>
      <c r="G66">
        <v>10.487983399999999</v>
      </c>
      <c r="H66">
        <v>79.398210999999989</v>
      </c>
      <c r="I66">
        <v>11.39943672914441</v>
      </c>
      <c r="J66">
        <v>3.3808740895406419</v>
      </c>
      <c r="K66">
        <v>38.647178789938813</v>
      </c>
      <c r="L66">
        <v>12.23657375934738</v>
      </c>
      <c r="M66">
        <v>185692444</v>
      </c>
      <c r="N66">
        <v>23605310</v>
      </c>
      <c r="O66">
        <v>25391820</v>
      </c>
      <c r="P66">
        <v>1470678</v>
      </c>
      <c r="Q66">
        <v>1721571</v>
      </c>
      <c r="R66">
        <v>21229162</v>
      </c>
      <c r="S66">
        <v>37074000</v>
      </c>
      <c r="T66">
        <v>108276000</v>
      </c>
      <c r="U66">
        <v>36159600</v>
      </c>
      <c r="V66">
        <v>7853000</v>
      </c>
    </row>
    <row r="67" spans="1:22" x14ac:dyDescent="0.3">
      <c r="A67" s="2">
        <v>41705</v>
      </c>
      <c r="B67">
        <v>2014</v>
      </c>
      <c r="C67">
        <v>18.944285714285719</v>
      </c>
      <c r="D67">
        <v>37.9</v>
      </c>
      <c r="E67">
        <v>30.39921022151562</v>
      </c>
      <c r="F67">
        <v>113.58074999999999</v>
      </c>
      <c r="G67">
        <v>10.3634296</v>
      </c>
      <c r="H67">
        <v>78.213374999999999</v>
      </c>
      <c r="I67">
        <v>11.39953542392567</v>
      </c>
      <c r="J67">
        <v>3.4045001703445612</v>
      </c>
      <c r="K67">
        <v>38.879210220673642</v>
      </c>
      <c r="L67">
        <v>12.219318621757649</v>
      </c>
      <c r="M67">
        <v>221660964</v>
      </c>
      <c r="N67">
        <v>26596635</v>
      </c>
      <c r="O67">
        <v>30310200</v>
      </c>
      <c r="P67">
        <v>1807393</v>
      </c>
      <c r="Q67">
        <v>3025539</v>
      </c>
      <c r="R67">
        <v>24362301</v>
      </c>
      <c r="S67">
        <v>30427000</v>
      </c>
      <c r="T67">
        <v>65662500</v>
      </c>
      <c r="U67">
        <v>31464400</v>
      </c>
      <c r="V67">
        <v>6968000</v>
      </c>
    </row>
    <row r="68" spans="1:22" x14ac:dyDescent="0.3">
      <c r="A68" s="2">
        <v>41706</v>
      </c>
      <c r="B68">
        <v>2014</v>
      </c>
    </row>
    <row r="69" spans="1:22" x14ac:dyDescent="0.3">
      <c r="A69" s="2">
        <v>41707</v>
      </c>
      <c r="B69">
        <v>2014</v>
      </c>
    </row>
    <row r="70" spans="1:22" x14ac:dyDescent="0.3">
      <c r="A70" s="2">
        <v>41708</v>
      </c>
      <c r="B70">
        <v>2014</v>
      </c>
      <c r="C70">
        <v>18.96142857142857</v>
      </c>
      <c r="D70">
        <v>37.82</v>
      </c>
      <c r="E70">
        <v>30.318629008484368</v>
      </c>
      <c r="F70">
        <v>111.713448</v>
      </c>
      <c r="G70">
        <v>10.2477108</v>
      </c>
      <c r="H70">
        <v>77.430794000000006</v>
      </c>
      <c r="I70">
        <v>11.281007751937979</v>
      </c>
      <c r="J70">
        <v>3.4454269922480618</v>
      </c>
      <c r="K70">
        <v>38.628875968992247</v>
      </c>
      <c r="L70">
        <v>12.01550387596899</v>
      </c>
      <c r="M70">
        <v>178765720</v>
      </c>
      <c r="N70">
        <v>19007850</v>
      </c>
      <c r="O70">
        <v>24308860</v>
      </c>
      <c r="P70">
        <v>1579605</v>
      </c>
      <c r="Q70">
        <v>2098218</v>
      </c>
      <c r="R70">
        <v>27027439</v>
      </c>
      <c r="S70">
        <v>34524000</v>
      </c>
      <c r="T70">
        <v>83134000</v>
      </c>
      <c r="U70">
        <v>20234600</v>
      </c>
      <c r="V70">
        <v>6150000</v>
      </c>
    </row>
    <row r="71" spans="1:22" x14ac:dyDescent="0.3">
      <c r="A71" s="2">
        <v>41709</v>
      </c>
      <c r="B71">
        <v>2014</v>
      </c>
      <c r="C71">
        <v>19.146071428571432</v>
      </c>
      <c r="D71">
        <v>38.020000000000003</v>
      </c>
      <c r="E71">
        <v>30.028849757499991</v>
      </c>
      <c r="F71">
        <v>112.589544</v>
      </c>
      <c r="G71">
        <v>10.246658800000001</v>
      </c>
      <c r="H71">
        <v>77.569080000000014</v>
      </c>
      <c r="I71">
        <v>11.34368932038835</v>
      </c>
      <c r="J71">
        <v>3.4576731242718441</v>
      </c>
      <c r="K71">
        <v>39.699029126213588</v>
      </c>
      <c r="L71">
        <v>12.03398058252427</v>
      </c>
      <c r="M71">
        <v>280795396</v>
      </c>
      <c r="N71">
        <v>25218133</v>
      </c>
      <c r="O71">
        <v>34308460</v>
      </c>
      <c r="P71">
        <v>1194555</v>
      </c>
      <c r="Q71">
        <v>2291868</v>
      </c>
      <c r="R71">
        <v>30219141</v>
      </c>
      <c r="S71">
        <v>22730000</v>
      </c>
      <c r="T71">
        <v>65136500</v>
      </c>
      <c r="U71">
        <v>33539200</v>
      </c>
      <c r="V71">
        <v>7908000</v>
      </c>
    </row>
    <row r="72" spans="1:22" x14ac:dyDescent="0.3">
      <c r="A72" s="2">
        <v>41710</v>
      </c>
      <c r="B72">
        <v>2014</v>
      </c>
      <c r="C72">
        <v>19.164642857142859</v>
      </c>
      <c r="D72">
        <v>38.270000000000003</v>
      </c>
      <c r="E72">
        <v>30.211778589015619</v>
      </c>
      <c r="F72">
        <v>111.557672</v>
      </c>
      <c r="G72">
        <v>9.9533111999999999</v>
      </c>
      <c r="H72">
        <v>76.883589999999998</v>
      </c>
      <c r="I72">
        <v>11.15916617962205</v>
      </c>
      <c r="J72">
        <v>3.4189551529320088</v>
      </c>
      <c r="K72">
        <v>38.291447496590692</v>
      </c>
      <c r="L72">
        <v>11.93259302552114</v>
      </c>
      <c r="M72">
        <v>200781840</v>
      </c>
      <c r="N72">
        <v>30496295</v>
      </c>
      <c r="O72">
        <v>39338540</v>
      </c>
      <c r="P72">
        <v>1525505</v>
      </c>
      <c r="Q72">
        <v>2530521</v>
      </c>
      <c r="R72">
        <v>39358879</v>
      </c>
      <c r="S72">
        <v>41506000</v>
      </c>
      <c r="T72">
        <v>47816500</v>
      </c>
      <c r="U72">
        <v>29954000</v>
      </c>
      <c r="V72">
        <v>5240000</v>
      </c>
    </row>
    <row r="73" spans="1:22" x14ac:dyDescent="0.3">
      <c r="A73" s="2">
        <v>41711</v>
      </c>
      <c r="B73">
        <v>2014</v>
      </c>
      <c r="C73">
        <v>18.951785714285709</v>
      </c>
      <c r="D73">
        <v>37.89</v>
      </c>
      <c r="E73">
        <v>29.755336269015618</v>
      </c>
      <c r="F73">
        <v>111.022284</v>
      </c>
      <c r="G73">
        <v>9.9320332000000011</v>
      </c>
      <c r="H73">
        <v>75.382079999999988</v>
      </c>
      <c r="I73">
        <v>11.234410291662581</v>
      </c>
      <c r="J73">
        <v>3.444949234999509</v>
      </c>
      <c r="K73">
        <v>39.246783855445351</v>
      </c>
      <c r="L73">
        <v>12.06913483256408</v>
      </c>
      <c r="M73">
        <v>257742436</v>
      </c>
      <c r="N73">
        <v>32169650</v>
      </c>
      <c r="O73">
        <v>46912800</v>
      </c>
      <c r="P73">
        <v>2966473</v>
      </c>
      <c r="Q73">
        <v>3717842</v>
      </c>
      <c r="R73">
        <v>30360216</v>
      </c>
      <c r="S73">
        <v>25073500</v>
      </c>
      <c r="T73">
        <v>34714500</v>
      </c>
      <c r="U73">
        <v>26062600</v>
      </c>
      <c r="V73">
        <v>4025000</v>
      </c>
    </row>
    <row r="74" spans="1:22" x14ac:dyDescent="0.3">
      <c r="A74" s="2">
        <v>41712</v>
      </c>
      <c r="B74">
        <v>2014</v>
      </c>
      <c r="C74">
        <v>18.73892857142857</v>
      </c>
      <c r="D74">
        <v>37.700000000000003</v>
      </c>
      <c r="E74">
        <v>29.34844196401562</v>
      </c>
      <c r="F74">
        <v>110.17140000000001</v>
      </c>
      <c r="G74">
        <v>9.9434125000000009</v>
      </c>
      <c r="H74">
        <v>75.490899999999996</v>
      </c>
      <c r="I74">
        <v>10.94979781043495</v>
      </c>
      <c r="J74">
        <v>3.3131498116185019</v>
      </c>
      <c r="K74">
        <v>38.115198737548077</v>
      </c>
      <c r="L74">
        <v>11.746720583884009</v>
      </c>
      <c r="M74">
        <v>237197968</v>
      </c>
      <c r="N74">
        <v>27195638</v>
      </c>
      <c r="O74">
        <v>46035720</v>
      </c>
      <c r="P74">
        <v>3007090</v>
      </c>
      <c r="Q74">
        <v>4722936</v>
      </c>
      <c r="R74">
        <v>30911134</v>
      </c>
      <c r="S74">
        <v>85746500</v>
      </c>
      <c r="T74">
        <v>69979000</v>
      </c>
      <c r="U74">
        <v>39910200</v>
      </c>
      <c r="V74">
        <v>10065000</v>
      </c>
    </row>
    <row r="75" spans="1:22" x14ac:dyDescent="0.3">
      <c r="A75" s="2">
        <v>41713</v>
      </c>
      <c r="B75">
        <v>2014</v>
      </c>
    </row>
    <row r="76" spans="1:22" x14ac:dyDescent="0.3">
      <c r="A76" s="2">
        <v>41714</v>
      </c>
      <c r="B76">
        <v>2014</v>
      </c>
    </row>
    <row r="77" spans="1:22" x14ac:dyDescent="0.3">
      <c r="A77" s="2">
        <v>41715</v>
      </c>
      <c r="B77">
        <v>2014</v>
      </c>
      <c r="C77">
        <v>18.812142857142859</v>
      </c>
      <c r="D77">
        <v>38.049999999999997</v>
      </c>
      <c r="E77">
        <v>29.831408424999999</v>
      </c>
      <c r="F77">
        <v>111.51139999999999</v>
      </c>
      <c r="G77">
        <v>9.9328859999999999</v>
      </c>
      <c r="H77">
        <v>77.3673</v>
      </c>
      <c r="I77">
        <v>10.947554855849649</v>
      </c>
      <c r="J77">
        <v>3.2433861182721642</v>
      </c>
      <c r="K77">
        <v>39.89963593427138</v>
      </c>
      <c r="L77">
        <v>11.694381580242061</v>
      </c>
      <c r="M77">
        <v>199544296</v>
      </c>
      <c r="N77">
        <v>20479610</v>
      </c>
      <c r="O77">
        <v>43330940</v>
      </c>
      <c r="P77">
        <v>1557329</v>
      </c>
      <c r="Q77">
        <v>4105786</v>
      </c>
      <c r="R77">
        <v>30564669</v>
      </c>
      <c r="S77">
        <v>29678500</v>
      </c>
      <c r="T77">
        <v>51348000</v>
      </c>
      <c r="U77">
        <v>53174600</v>
      </c>
      <c r="V77">
        <v>3833000</v>
      </c>
    </row>
    <row r="78" spans="1:22" x14ac:dyDescent="0.3">
      <c r="A78" s="2">
        <v>41716</v>
      </c>
      <c r="B78">
        <v>2014</v>
      </c>
      <c r="C78">
        <v>18.978571428571431</v>
      </c>
      <c r="D78">
        <v>39.549999999999997</v>
      </c>
      <c r="E78">
        <v>30.310873054999991</v>
      </c>
      <c r="F78">
        <v>112.378384</v>
      </c>
      <c r="G78">
        <v>9.9143777999999987</v>
      </c>
      <c r="H78">
        <v>77.893590000000003</v>
      </c>
      <c r="I78">
        <v>10.94350783791778</v>
      </c>
      <c r="J78">
        <v>3.2347361530119292</v>
      </c>
      <c r="K78">
        <v>41.269841269841272</v>
      </c>
      <c r="L78">
        <v>11.57448486641033</v>
      </c>
      <c r="M78">
        <v>209647452</v>
      </c>
      <c r="N78">
        <v>64063866</v>
      </c>
      <c r="O78">
        <v>36432120</v>
      </c>
      <c r="P78">
        <v>2035754</v>
      </c>
      <c r="Q78">
        <v>3212113</v>
      </c>
      <c r="R78">
        <v>29672479</v>
      </c>
      <c r="S78">
        <v>30648500</v>
      </c>
      <c r="T78">
        <v>38590500</v>
      </c>
      <c r="U78">
        <v>45176200</v>
      </c>
      <c r="V78">
        <v>7379000</v>
      </c>
    </row>
    <row r="79" spans="1:22" x14ac:dyDescent="0.3">
      <c r="A79" s="2">
        <v>41717</v>
      </c>
      <c r="B79">
        <v>2014</v>
      </c>
      <c r="C79">
        <v>18.973571428571429</v>
      </c>
      <c r="D79">
        <v>39.270000000000003</v>
      </c>
      <c r="E79">
        <v>30.010331812499999</v>
      </c>
      <c r="F79">
        <v>120.51255999999999</v>
      </c>
      <c r="G79">
        <v>9.8505110000000009</v>
      </c>
      <c r="H79">
        <v>77.943515999999988</v>
      </c>
      <c r="I79">
        <v>10.836120401337791</v>
      </c>
      <c r="J79">
        <v>3.248058207751328</v>
      </c>
      <c r="K79">
        <v>41.019083218571708</v>
      </c>
      <c r="L79">
        <v>11.499114696045639</v>
      </c>
      <c r="M79">
        <v>224755832</v>
      </c>
      <c r="N79">
        <v>35597241</v>
      </c>
      <c r="O79">
        <v>32258020</v>
      </c>
      <c r="P79">
        <v>7355055</v>
      </c>
      <c r="Q79">
        <v>3063511</v>
      </c>
      <c r="R79">
        <v>31386445</v>
      </c>
      <c r="S79">
        <v>47639000</v>
      </c>
      <c r="T79">
        <v>53064000</v>
      </c>
      <c r="U79">
        <v>37805400</v>
      </c>
      <c r="V79">
        <v>6301000</v>
      </c>
    </row>
    <row r="80" spans="1:22" x14ac:dyDescent="0.3">
      <c r="A80" s="2">
        <v>41718</v>
      </c>
      <c r="B80">
        <v>2014</v>
      </c>
      <c r="C80">
        <v>18.88214285714286</v>
      </c>
      <c r="D80">
        <v>40.33</v>
      </c>
      <c r="E80">
        <v>29.958032694015621</v>
      </c>
      <c r="F80">
        <v>120.27321000000001</v>
      </c>
      <c r="G80">
        <v>9.8037057999999995</v>
      </c>
      <c r="H80">
        <v>76.944544999999991</v>
      </c>
      <c r="I80">
        <v>10.587431693989069</v>
      </c>
      <c r="J80">
        <v>3.2704648497267761</v>
      </c>
      <c r="K80">
        <v>40.066354410616711</v>
      </c>
      <c r="L80">
        <v>11.27049180327869</v>
      </c>
      <c r="M80">
        <v>208398148</v>
      </c>
      <c r="N80">
        <v>59269801</v>
      </c>
      <c r="O80">
        <v>33699500</v>
      </c>
      <c r="P80">
        <v>3438493</v>
      </c>
      <c r="Q80">
        <v>3215165</v>
      </c>
      <c r="R80">
        <v>33959922</v>
      </c>
      <c r="S80">
        <v>52501500</v>
      </c>
      <c r="T80">
        <v>82577500</v>
      </c>
      <c r="U80">
        <v>28269400</v>
      </c>
      <c r="V80">
        <v>6623000</v>
      </c>
    </row>
    <row r="81" spans="1:22" x14ac:dyDescent="0.3">
      <c r="A81" s="2">
        <v>41719</v>
      </c>
      <c r="B81">
        <v>2014</v>
      </c>
      <c r="C81">
        <v>19.03107142857143</v>
      </c>
      <c r="D81">
        <v>40.159999999999997</v>
      </c>
      <c r="E81">
        <v>29.604690284015621</v>
      </c>
      <c r="F81">
        <v>121.95663999999999</v>
      </c>
      <c r="G81">
        <v>9.9916271999999999</v>
      </c>
      <c r="H81">
        <v>78.085359999999994</v>
      </c>
      <c r="M81">
        <v>374448676</v>
      </c>
      <c r="N81">
        <v>80731942</v>
      </c>
      <c r="O81">
        <v>64213120</v>
      </c>
      <c r="P81">
        <v>4090403</v>
      </c>
      <c r="Q81">
        <v>8606626</v>
      </c>
      <c r="R81">
        <v>54067415</v>
      </c>
    </row>
    <row r="82" spans="1:22" x14ac:dyDescent="0.3">
      <c r="A82" s="2">
        <v>41720</v>
      </c>
      <c r="B82">
        <v>2014</v>
      </c>
    </row>
    <row r="83" spans="1:22" x14ac:dyDescent="0.3">
      <c r="A83" s="2">
        <v>41721</v>
      </c>
      <c r="B83">
        <v>2014</v>
      </c>
    </row>
    <row r="84" spans="1:22" x14ac:dyDescent="0.3">
      <c r="A84" s="2">
        <v>41722</v>
      </c>
      <c r="B84">
        <v>2014</v>
      </c>
      <c r="C84">
        <v>19.256785714285719</v>
      </c>
      <c r="D84">
        <v>40.5</v>
      </c>
      <c r="E84">
        <v>28.97633136651563</v>
      </c>
      <c r="F84">
        <v>122.19205599999999</v>
      </c>
      <c r="G84">
        <v>10.0241232</v>
      </c>
      <c r="H84">
        <v>77.872111999999987</v>
      </c>
      <c r="I84">
        <v>10.801762114537439</v>
      </c>
      <c r="J84">
        <v>3.3575938247674988</v>
      </c>
      <c r="K84">
        <v>40.890846793930493</v>
      </c>
      <c r="L84">
        <v>11.8942731277533</v>
      </c>
      <c r="M84">
        <v>355699484</v>
      </c>
      <c r="N84">
        <v>46098374</v>
      </c>
      <c r="O84">
        <v>60783020</v>
      </c>
      <c r="P84">
        <v>2127834</v>
      </c>
      <c r="Q84">
        <v>2542260</v>
      </c>
      <c r="R84">
        <v>26881662</v>
      </c>
      <c r="S84">
        <v>48394000</v>
      </c>
      <c r="T84">
        <v>60673500</v>
      </c>
      <c r="U84">
        <v>24914600</v>
      </c>
      <c r="V84">
        <v>15511000</v>
      </c>
    </row>
    <row r="85" spans="1:22" x14ac:dyDescent="0.3">
      <c r="A85" s="2">
        <v>41723</v>
      </c>
      <c r="B85">
        <v>2014</v>
      </c>
      <c r="C85">
        <v>19.463928571428571</v>
      </c>
      <c r="D85">
        <v>40.340000000000003</v>
      </c>
      <c r="E85">
        <v>28.996098960000001</v>
      </c>
      <c r="F85">
        <v>123.682515</v>
      </c>
      <c r="G85">
        <v>10.1101776</v>
      </c>
      <c r="H85">
        <v>78.537359999999993</v>
      </c>
      <c r="I85">
        <v>10.873178840324631</v>
      </c>
      <c r="J85">
        <v>3.4263974753104529</v>
      </c>
      <c r="K85">
        <v>39.542387797007919</v>
      </c>
      <c r="L85">
        <v>11.450083113327469</v>
      </c>
      <c r="M85">
        <v>282293424</v>
      </c>
      <c r="N85">
        <v>43193147</v>
      </c>
      <c r="O85">
        <v>48260900</v>
      </c>
      <c r="P85">
        <v>2225501</v>
      </c>
      <c r="Q85">
        <v>2685273</v>
      </c>
      <c r="R85">
        <v>20856293</v>
      </c>
      <c r="S85">
        <v>37873000</v>
      </c>
      <c r="T85">
        <v>61552000</v>
      </c>
      <c r="U85">
        <v>28866600</v>
      </c>
      <c r="V85">
        <v>17514000</v>
      </c>
    </row>
    <row r="86" spans="1:22" x14ac:dyDescent="0.3">
      <c r="A86" s="2">
        <v>41724</v>
      </c>
      <c r="B86">
        <v>2014</v>
      </c>
      <c r="C86">
        <v>19.27785714285714</v>
      </c>
      <c r="D86">
        <v>39.79</v>
      </c>
      <c r="E86">
        <v>28.326700272499998</v>
      </c>
      <c r="F86">
        <v>124.92834000000001</v>
      </c>
      <c r="G86">
        <v>10.126361599999999</v>
      </c>
      <c r="H86">
        <v>79.259171999999992</v>
      </c>
      <c r="I86">
        <v>11.01293103448276</v>
      </c>
      <c r="J86">
        <v>3.496310280172414</v>
      </c>
      <c r="K86">
        <v>39.003722570532922</v>
      </c>
      <c r="L86">
        <v>11.819161442006269</v>
      </c>
      <c r="M86">
        <v>299768896</v>
      </c>
      <c r="N86">
        <v>41982966</v>
      </c>
      <c r="O86">
        <v>51600460</v>
      </c>
      <c r="P86">
        <v>1849624</v>
      </c>
      <c r="Q86">
        <v>2870346</v>
      </c>
      <c r="R86">
        <v>22921700</v>
      </c>
      <c r="S86">
        <v>39039000</v>
      </c>
      <c r="T86">
        <v>77675500</v>
      </c>
      <c r="U86">
        <v>30362000</v>
      </c>
      <c r="V86">
        <v>10582000</v>
      </c>
    </row>
    <row r="87" spans="1:22" x14ac:dyDescent="0.3">
      <c r="A87" s="2">
        <v>41725</v>
      </c>
      <c r="B87">
        <v>2014</v>
      </c>
      <c r="C87">
        <v>19.195</v>
      </c>
      <c r="D87">
        <v>39.36</v>
      </c>
      <c r="E87">
        <v>27.88402129</v>
      </c>
      <c r="F87">
        <v>125.473488</v>
      </c>
      <c r="G87">
        <v>10.109337699999999</v>
      </c>
      <c r="H87">
        <v>80.139179999999996</v>
      </c>
      <c r="I87">
        <v>11.21965544244323</v>
      </c>
      <c r="J87">
        <v>3.5122445908379012</v>
      </c>
      <c r="K87">
        <v>38.229248238057949</v>
      </c>
      <c r="L87">
        <v>11.5358261550509</v>
      </c>
      <c r="M87">
        <v>222030704</v>
      </c>
      <c r="N87">
        <v>35369170</v>
      </c>
      <c r="O87">
        <v>76533520</v>
      </c>
      <c r="P87">
        <v>1504631</v>
      </c>
      <c r="Q87">
        <v>3155731</v>
      </c>
      <c r="R87">
        <v>20887919</v>
      </c>
      <c r="S87">
        <v>66987500</v>
      </c>
      <c r="T87">
        <v>72716000</v>
      </c>
      <c r="U87">
        <v>44867600</v>
      </c>
      <c r="V87">
        <v>13504000</v>
      </c>
    </row>
    <row r="88" spans="1:22" x14ac:dyDescent="0.3">
      <c r="A88" s="2">
        <v>41726</v>
      </c>
      <c r="B88">
        <v>2014</v>
      </c>
      <c r="C88">
        <v>19.173571428571432</v>
      </c>
      <c r="D88">
        <v>40.299999999999997</v>
      </c>
      <c r="E88">
        <v>28.030913637499999</v>
      </c>
      <c r="F88">
        <v>126.843919</v>
      </c>
      <c r="G88">
        <v>10.171927999999999</v>
      </c>
      <c r="H88">
        <v>80.730109999999996</v>
      </c>
      <c r="I88">
        <v>11.249392318911029</v>
      </c>
      <c r="J88">
        <v>3.518356770053475</v>
      </c>
      <c r="K88">
        <v>37.403986387943597</v>
      </c>
      <c r="L88">
        <v>11.662615459406901</v>
      </c>
      <c r="M88">
        <v>200564252</v>
      </c>
      <c r="N88">
        <v>43472747</v>
      </c>
      <c r="O88">
        <v>45178360</v>
      </c>
      <c r="P88">
        <v>1592012</v>
      </c>
      <c r="Q88">
        <v>2800940</v>
      </c>
      <c r="R88">
        <v>18009074</v>
      </c>
      <c r="S88">
        <v>40629500</v>
      </c>
      <c r="T88">
        <v>56206000</v>
      </c>
      <c r="U88">
        <v>30829400</v>
      </c>
      <c r="V88">
        <v>7595000</v>
      </c>
    </row>
    <row r="89" spans="1:22" x14ac:dyDescent="0.3">
      <c r="A89" s="2">
        <v>41727</v>
      </c>
      <c r="B89">
        <v>2014</v>
      </c>
    </row>
    <row r="90" spans="1:22" x14ac:dyDescent="0.3">
      <c r="A90" s="2">
        <v>41728</v>
      </c>
      <c r="B90">
        <v>2014</v>
      </c>
    </row>
    <row r="91" spans="1:22" x14ac:dyDescent="0.3">
      <c r="A91" s="2">
        <v>41729</v>
      </c>
      <c r="B91">
        <v>2014</v>
      </c>
      <c r="C91">
        <v>19.16928571428571</v>
      </c>
      <c r="D91">
        <v>40.99</v>
      </c>
      <c r="E91">
        <v>27.8897768675</v>
      </c>
      <c r="F91">
        <v>126.179064</v>
      </c>
      <c r="G91">
        <v>10.1337075</v>
      </c>
      <c r="H91">
        <v>80.924272000000002</v>
      </c>
      <c r="I91">
        <v>11.3049383913845</v>
      </c>
      <c r="J91">
        <v>3.649652166488794</v>
      </c>
      <c r="K91">
        <v>37.83836227806345</v>
      </c>
      <c r="L91">
        <v>11.894828757155331</v>
      </c>
      <c r="M91">
        <v>168668752</v>
      </c>
      <c r="N91">
        <v>46886284</v>
      </c>
      <c r="O91">
        <v>38845540</v>
      </c>
      <c r="P91">
        <v>1587633</v>
      </c>
      <c r="Q91">
        <v>2219761</v>
      </c>
      <c r="R91">
        <v>44114769</v>
      </c>
      <c r="S91">
        <v>40644000</v>
      </c>
      <c r="T91">
        <v>145299000</v>
      </c>
      <c r="U91">
        <v>22054000</v>
      </c>
      <c r="V91">
        <v>6736000</v>
      </c>
    </row>
    <row r="92" spans="1:22" x14ac:dyDescent="0.3">
      <c r="A92" s="2">
        <v>41730</v>
      </c>
      <c r="B92">
        <v>2014</v>
      </c>
      <c r="C92">
        <v>19.344642857142851</v>
      </c>
      <c r="D92">
        <v>41.42</v>
      </c>
      <c r="E92">
        <v>28.399771082499999</v>
      </c>
      <c r="F92">
        <v>127.065782</v>
      </c>
      <c r="G92">
        <v>10.202159</v>
      </c>
      <c r="H92">
        <v>81.380603999999991</v>
      </c>
      <c r="I92">
        <v>11.226342217072229</v>
      </c>
      <c r="J92">
        <v>3.7042208323677088</v>
      </c>
      <c r="K92">
        <v>38.383545770567792</v>
      </c>
      <c r="L92">
        <v>11.73232908458864</v>
      </c>
      <c r="M92">
        <v>200758740</v>
      </c>
      <c r="N92">
        <v>32610395</v>
      </c>
      <c r="O92">
        <v>43652520</v>
      </c>
      <c r="P92">
        <v>1633795</v>
      </c>
      <c r="Q92">
        <v>2156947</v>
      </c>
      <c r="R92">
        <v>25311232</v>
      </c>
      <c r="S92">
        <v>31635500</v>
      </c>
      <c r="T92">
        <v>142475500</v>
      </c>
      <c r="U92">
        <v>27628600</v>
      </c>
      <c r="V92">
        <v>6239000</v>
      </c>
    </row>
    <row r="93" spans="1:22" x14ac:dyDescent="0.3">
      <c r="A93" s="2">
        <v>41731</v>
      </c>
      <c r="B93">
        <v>2014</v>
      </c>
      <c r="C93">
        <v>19.37678571428571</v>
      </c>
      <c r="D93">
        <v>41.35</v>
      </c>
      <c r="E93">
        <v>28.405026175</v>
      </c>
      <c r="F93">
        <v>127.54199</v>
      </c>
      <c r="G93">
        <v>10.167312000000001</v>
      </c>
      <c r="H93">
        <v>80.985377999999997</v>
      </c>
      <c r="I93">
        <v>11.2691529343741</v>
      </c>
      <c r="J93">
        <v>3.6581212874626581</v>
      </c>
      <c r="K93">
        <v>38.864797147537821</v>
      </c>
      <c r="L93">
        <v>11.645947769104749</v>
      </c>
      <c r="M93">
        <v>180419484</v>
      </c>
      <c r="N93">
        <v>28666682</v>
      </c>
      <c r="O93">
        <v>41776080</v>
      </c>
      <c r="P93">
        <v>1574234</v>
      </c>
      <c r="Q93">
        <v>1472060</v>
      </c>
      <c r="R93">
        <v>23155141</v>
      </c>
      <c r="S93">
        <v>44225000</v>
      </c>
      <c r="T93">
        <v>109324000</v>
      </c>
      <c r="U93">
        <v>24188200</v>
      </c>
      <c r="V93">
        <v>7392000</v>
      </c>
    </row>
    <row r="94" spans="1:22" x14ac:dyDescent="0.3">
      <c r="A94" s="2">
        <v>41732</v>
      </c>
      <c r="B94">
        <v>2014</v>
      </c>
      <c r="C94">
        <v>19.2425</v>
      </c>
      <c r="D94">
        <v>41.01</v>
      </c>
      <c r="E94">
        <v>28.574999999999999</v>
      </c>
      <c r="F94">
        <v>127.660184</v>
      </c>
      <c r="G94">
        <v>10.128195</v>
      </c>
      <c r="H94">
        <v>80.940179000000015</v>
      </c>
      <c r="I94">
        <v>11.23725226091976</v>
      </c>
      <c r="J94">
        <v>3.6539734596882809</v>
      </c>
      <c r="K94">
        <v>39.157206080431017</v>
      </c>
      <c r="L94">
        <v>11.554743121031359</v>
      </c>
      <c r="M94">
        <v>162592444</v>
      </c>
      <c r="N94">
        <v>30139567</v>
      </c>
      <c r="O94">
        <v>80392520</v>
      </c>
      <c r="P94">
        <v>1419855</v>
      </c>
      <c r="Q94">
        <v>1811988</v>
      </c>
      <c r="R94">
        <v>19927965</v>
      </c>
      <c r="S94">
        <v>25674500</v>
      </c>
      <c r="T94">
        <v>43270500</v>
      </c>
      <c r="U94">
        <v>19304200</v>
      </c>
      <c r="V94">
        <v>6163000</v>
      </c>
    </row>
    <row r="95" spans="1:22" x14ac:dyDescent="0.3">
      <c r="A95" s="2">
        <v>41733</v>
      </c>
      <c r="B95">
        <v>2014</v>
      </c>
      <c r="C95">
        <v>18.993571428571428</v>
      </c>
      <c r="D95">
        <v>39.869999999999997</v>
      </c>
      <c r="E95">
        <v>27.262499999999999</v>
      </c>
      <c r="F95">
        <v>128.62142499999999</v>
      </c>
      <c r="G95">
        <v>10.154025000000001</v>
      </c>
      <c r="H95">
        <v>81.065075000000007</v>
      </c>
      <c r="I95">
        <v>11.21068421561986</v>
      </c>
      <c r="J95">
        <v>3.6810826246007942</v>
      </c>
      <c r="K95">
        <v>38.328655763089131</v>
      </c>
      <c r="L95">
        <v>11.545533726894419</v>
      </c>
      <c r="M95">
        <v>275249940</v>
      </c>
      <c r="N95">
        <v>51409573</v>
      </c>
      <c r="O95">
        <v>107339440</v>
      </c>
      <c r="P95">
        <v>991988</v>
      </c>
      <c r="Q95">
        <v>1889335</v>
      </c>
      <c r="R95">
        <v>22569878</v>
      </c>
      <c r="S95">
        <v>26421500</v>
      </c>
      <c r="T95">
        <v>46524000</v>
      </c>
      <c r="U95">
        <v>23333200</v>
      </c>
      <c r="V95">
        <v>4198000</v>
      </c>
    </row>
    <row r="96" spans="1:22" x14ac:dyDescent="0.3">
      <c r="A96" s="2">
        <v>41734</v>
      </c>
      <c r="B96">
        <v>2014</v>
      </c>
    </row>
    <row r="97" spans="1:22" x14ac:dyDescent="0.3">
      <c r="A97" s="2">
        <v>41735</v>
      </c>
      <c r="B97">
        <v>2014</v>
      </c>
    </row>
    <row r="98" spans="1:22" x14ac:dyDescent="0.3">
      <c r="A98" s="2">
        <v>41736</v>
      </c>
      <c r="B98">
        <v>2014</v>
      </c>
      <c r="C98">
        <v>18.695357142857141</v>
      </c>
      <c r="D98">
        <v>39.799999999999997</v>
      </c>
      <c r="E98">
        <v>27.031500000000001</v>
      </c>
      <c r="F98">
        <v>126.165237</v>
      </c>
      <c r="G98">
        <v>10.0671634</v>
      </c>
      <c r="H98">
        <v>79.919763000000003</v>
      </c>
      <c r="I98">
        <v>11.166488897508</v>
      </c>
      <c r="J98">
        <v>3.6771233898962481</v>
      </c>
      <c r="K98">
        <v>36.633375351498117</v>
      </c>
      <c r="L98">
        <v>11.47580723358868</v>
      </c>
      <c r="M98">
        <v>289850120</v>
      </c>
      <c r="N98">
        <v>37559615</v>
      </c>
      <c r="O98">
        <v>79231040</v>
      </c>
      <c r="P98">
        <v>1308552</v>
      </c>
      <c r="Q98">
        <v>2336596</v>
      </c>
      <c r="R98">
        <v>27301094</v>
      </c>
      <c r="S98">
        <v>25323000</v>
      </c>
      <c r="T98">
        <v>48444000</v>
      </c>
      <c r="U98">
        <v>40540200</v>
      </c>
      <c r="V98">
        <v>6090000</v>
      </c>
    </row>
    <row r="99" spans="1:22" x14ac:dyDescent="0.3">
      <c r="A99" s="2">
        <v>41737</v>
      </c>
      <c r="B99">
        <v>2014</v>
      </c>
      <c r="C99">
        <v>18.694285714285719</v>
      </c>
      <c r="D99">
        <v>39.82</v>
      </c>
      <c r="E99">
        <v>27.875499999999999</v>
      </c>
      <c r="F99">
        <v>126.12303199999999</v>
      </c>
      <c r="G99">
        <v>10.12649</v>
      </c>
      <c r="H99">
        <v>80.320312000000001</v>
      </c>
      <c r="I99">
        <v>11.033061905229079</v>
      </c>
      <c r="J99">
        <v>3.6698846208182081</v>
      </c>
      <c r="K99">
        <v>35.401746296477967</v>
      </c>
      <c r="L99">
        <v>11.380359069949961</v>
      </c>
      <c r="M99">
        <v>243887532</v>
      </c>
      <c r="N99">
        <v>35919609</v>
      </c>
      <c r="O99">
        <v>69775360</v>
      </c>
      <c r="P99">
        <v>1620318</v>
      </c>
      <c r="Q99">
        <v>2160270</v>
      </c>
      <c r="R99">
        <v>50581652</v>
      </c>
      <c r="S99">
        <v>37968000</v>
      </c>
      <c r="T99">
        <v>51046000</v>
      </c>
      <c r="U99">
        <v>43518400</v>
      </c>
      <c r="V99">
        <v>5477000</v>
      </c>
    </row>
    <row r="100" spans="1:22" x14ac:dyDescent="0.3">
      <c r="A100" s="2">
        <v>41738</v>
      </c>
      <c r="B100">
        <v>2014</v>
      </c>
      <c r="C100">
        <v>18.940000000000001</v>
      </c>
      <c r="D100">
        <v>40.47</v>
      </c>
      <c r="E100">
        <v>28.352</v>
      </c>
      <c r="F100">
        <v>126.062361</v>
      </c>
      <c r="G100">
        <v>10.2602742</v>
      </c>
      <c r="H100">
        <v>80.644559999999998</v>
      </c>
      <c r="I100">
        <v>10.69886140557519</v>
      </c>
      <c r="J100">
        <v>3.548110355319984</v>
      </c>
      <c r="K100">
        <v>35.610522182960352</v>
      </c>
      <c r="L100">
        <v>11.09638790734197</v>
      </c>
      <c r="M100">
        <v>206170888</v>
      </c>
      <c r="N100">
        <v>27398687</v>
      </c>
      <c r="O100">
        <v>60671780</v>
      </c>
      <c r="P100">
        <v>1369298</v>
      </c>
      <c r="Q100">
        <v>1979471</v>
      </c>
      <c r="R100">
        <v>30635363</v>
      </c>
      <c r="S100">
        <v>91231500</v>
      </c>
      <c r="T100">
        <v>72463500</v>
      </c>
      <c r="U100">
        <v>36609200</v>
      </c>
      <c r="V100">
        <v>8998000</v>
      </c>
    </row>
    <row r="101" spans="1:22" x14ac:dyDescent="0.3">
      <c r="A101" s="2">
        <v>41739</v>
      </c>
      <c r="B101">
        <v>2014</v>
      </c>
      <c r="C101">
        <v>18.695714285714281</v>
      </c>
      <c r="D101">
        <v>39.36</v>
      </c>
      <c r="E101">
        <v>27.334499999999998</v>
      </c>
      <c r="F101">
        <v>125.691237</v>
      </c>
      <c r="G101">
        <v>10.383023400000001</v>
      </c>
      <c r="H101">
        <v>80.961209999999994</v>
      </c>
      <c r="I101">
        <v>10.48782891495023</v>
      </c>
      <c r="J101">
        <v>3.5323681541342271</v>
      </c>
      <c r="K101">
        <v>35.350349857100618</v>
      </c>
      <c r="L101">
        <v>11.10673105351335</v>
      </c>
      <c r="M101">
        <v>239651272</v>
      </c>
      <c r="N101">
        <v>45960848</v>
      </c>
      <c r="O101">
        <v>65939920</v>
      </c>
      <c r="P101">
        <v>1295717</v>
      </c>
      <c r="Q101">
        <v>2125930</v>
      </c>
      <c r="R101">
        <v>27358487</v>
      </c>
      <c r="S101">
        <v>81202000</v>
      </c>
      <c r="T101">
        <v>45836000</v>
      </c>
      <c r="U101">
        <v>28678400</v>
      </c>
      <c r="V101">
        <v>4438000</v>
      </c>
    </row>
    <row r="102" spans="1:22" x14ac:dyDescent="0.3">
      <c r="A102" s="2">
        <v>41740</v>
      </c>
      <c r="B102">
        <v>2014</v>
      </c>
      <c r="C102">
        <v>18.557500000000001</v>
      </c>
      <c r="D102">
        <v>39.209000000000003</v>
      </c>
      <c r="E102">
        <v>26.888000000000002</v>
      </c>
      <c r="F102">
        <v>125.36483699999999</v>
      </c>
      <c r="G102">
        <v>10.340476799999999</v>
      </c>
      <c r="H102">
        <v>79.157312000000005</v>
      </c>
      <c r="I102">
        <v>10.459600433028241</v>
      </c>
      <c r="J102">
        <v>3.5218692097234521</v>
      </c>
      <c r="K102">
        <v>33.953351048125192</v>
      </c>
      <c r="L102">
        <v>10.9438047436276</v>
      </c>
      <c r="M102">
        <v>271900048</v>
      </c>
      <c r="N102">
        <v>34333298</v>
      </c>
      <c r="O102">
        <v>63509200</v>
      </c>
      <c r="P102">
        <v>1779345</v>
      </c>
      <c r="Q102">
        <v>3051315</v>
      </c>
      <c r="R102">
        <v>49527916</v>
      </c>
      <c r="S102">
        <v>70576500</v>
      </c>
      <c r="T102">
        <v>59607500</v>
      </c>
      <c r="U102">
        <v>52440000</v>
      </c>
      <c r="V102">
        <v>4968000</v>
      </c>
    </row>
    <row r="103" spans="1:22" x14ac:dyDescent="0.3">
      <c r="A103" s="2">
        <v>41741</v>
      </c>
      <c r="B103">
        <v>2014</v>
      </c>
    </row>
    <row r="104" spans="1:22" x14ac:dyDescent="0.3">
      <c r="A104" s="2">
        <v>41742</v>
      </c>
      <c r="B104">
        <v>2014</v>
      </c>
    </row>
    <row r="105" spans="1:22" x14ac:dyDescent="0.3">
      <c r="A105" s="2">
        <v>41743</v>
      </c>
      <c r="B105">
        <v>2014</v>
      </c>
      <c r="C105">
        <v>18.631428571428572</v>
      </c>
      <c r="D105">
        <v>39.18</v>
      </c>
      <c r="E105">
        <v>27.26</v>
      </c>
      <c r="F105">
        <v>124.64559199999999</v>
      </c>
      <c r="G105">
        <v>10.399129</v>
      </c>
      <c r="H105">
        <v>79.649280000000005</v>
      </c>
      <c r="I105">
        <v>10.627639721049009</v>
      </c>
      <c r="J105">
        <v>3.5037088498182891</v>
      </c>
      <c r="K105">
        <v>33.297318534525097</v>
      </c>
      <c r="L105">
        <v>10.853550731755231</v>
      </c>
      <c r="M105">
        <v>205780708</v>
      </c>
      <c r="N105">
        <v>32006651</v>
      </c>
      <c r="O105">
        <v>50827960</v>
      </c>
      <c r="P105">
        <v>1178870</v>
      </c>
      <c r="Q105">
        <v>2299746</v>
      </c>
      <c r="R105">
        <v>25124094</v>
      </c>
      <c r="S105">
        <v>59818000</v>
      </c>
      <c r="T105">
        <v>41522000</v>
      </c>
      <c r="U105">
        <v>31454400</v>
      </c>
      <c r="V105">
        <v>4506000</v>
      </c>
    </row>
    <row r="106" spans="1:22" x14ac:dyDescent="0.3">
      <c r="A106" s="2">
        <v>41744</v>
      </c>
      <c r="B106">
        <v>2014</v>
      </c>
      <c r="C106">
        <v>18.498566964285711</v>
      </c>
      <c r="D106">
        <v>39.75</v>
      </c>
      <c r="E106">
        <v>27.434999999999999</v>
      </c>
      <c r="F106">
        <v>121.869761</v>
      </c>
      <c r="G106">
        <v>10.3349954</v>
      </c>
      <c r="H106">
        <v>79.459249999999997</v>
      </c>
      <c r="I106">
        <v>10.63725007386979</v>
      </c>
      <c r="J106">
        <v>3.530280671722644</v>
      </c>
      <c r="K106">
        <v>34.5119669063331</v>
      </c>
      <c r="L106">
        <v>10.71111986604944</v>
      </c>
      <c r="M106">
        <v>266490308</v>
      </c>
      <c r="N106">
        <v>33978673</v>
      </c>
      <c r="O106">
        <v>79996860</v>
      </c>
      <c r="P106">
        <v>1386384</v>
      </c>
      <c r="Q106">
        <v>3086256</v>
      </c>
      <c r="R106">
        <v>46488181</v>
      </c>
      <c r="S106">
        <v>42127500</v>
      </c>
      <c r="T106">
        <v>37192500</v>
      </c>
      <c r="U106">
        <v>29612600</v>
      </c>
      <c r="V106">
        <v>6506000</v>
      </c>
    </row>
    <row r="107" spans="1:22" x14ac:dyDescent="0.3">
      <c r="A107" s="2">
        <v>41745</v>
      </c>
      <c r="B107">
        <v>2014</v>
      </c>
      <c r="C107">
        <v>18.536071428571429</v>
      </c>
      <c r="D107">
        <v>40.4</v>
      </c>
      <c r="E107">
        <v>28.195</v>
      </c>
      <c r="F107">
        <v>125.046071</v>
      </c>
      <c r="G107">
        <v>10.35384</v>
      </c>
      <c r="H107">
        <v>80.814532999999997</v>
      </c>
      <c r="I107">
        <v>10.802933985330069</v>
      </c>
      <c r="J107">
        <v>3.5875074249388761</v>
      </c>
      <c r="K107">
        <v>37.183374083129593</v>
      </c>
      <c r="L107">
        <v>10.76772616136919</v>
      </c>
      <c r="M107">
        <v>214931976</v>
      </c>
      <c r="N107">
        <v>30616304</v>
      </c>
      <c r="O107">
        <v>91770820</v>
      </c>
      <c r="P107">
        <v>1480554</v>
      </c>
      <c r="Q107">
        <v>3167071</v>
      </c>
      <c r="R107">
        <v>20901617</v>
      </c>
      <c r="S107">
        <v>41676000</v>
      </c>
      <c r="T107">
        <v>56616000</v>
      </c>
      <c r="U107">
        <v>57230400</v>
      </c>
      <c r="V107">
        <v>8695000</v>
      </c>
    </row>
    <row r="108" spans="1:22" x14ac:dyDescent="0.3">
      <c r="A108" s="2">
        <v>41746</v>
      </c>
      <c r="B108">
        <v>2014</v>
      </c>
      <c r="C108">
        <v>18.74785714285715</v>
      </c>
      <c r="D108">
        <v>40.01</v>
      </c>
      <c r="E108">
        <v>27.167000000000002</v>
      </c>
      <c r="F108">
        <v>127.300628</v>
      </c>
      <c r="G108">
        <v>10.37232</v>
      </c>
      <c r="H108">
        <v>79.777086999999995</v>
      </c>
      <c r="I108">
        <v>10.765625</v>
      </c>
      <c r="J108">
        <v>3.5543096015625002</v>
      </c>
      <c r="K108">
        <v>37.1337890625</v>
      </c>
      <c r="L108">
        <v>10.9033203125</v>
      </c>
      <c r="M108">
        <v>284426884</v>
      </c>
      <c r="N108">
        <v>36689399</v>
      </c>
      <c r="O108">
        <v>112337240</v>
      </c>
      <c r="P108">
        <v>1470764</v>
      </c>
      <c r="Q108">
        <v>5114629</v>
      </c>
      <c r="R108">
        <v>18596477</v>
      </c>
      <c r="S108">
        <v>44307000</v>
      </c>
      <c r="T108">
        <v>40143500</v>
      </c>
      <c r="U108">
        <v>31824400</v>
      </c>
      <c r="V108">
        <v>5756000</v>
      </c>
    </row>
    <row r="109" spans="1:22" x14ac:dyDescent="0.3">
      <c r="A109" s="2">
        <v>41747</v>
      </c>
      <c r="B109">
        <v>2014</v>
      </c>
      <c r="I109">
        <v>10.86506541691076</v>
      </c>
      <c r="J109">
        <v>3.598315102519039</v>
      </c>
      <c r="K109">
        <v>37.214411247803163</v>
      </c>
      <c r="L109">
        <v>10.881663737551261</v>
      </c>
      <c r="S109">
        <v>23127000</v>
      </c>
      <c r="T109">
        <v>27098500</v>
      </c>
      <c r="U109">
        <v>17226600</v>
      </c>
      <c r="V109">
        <v>3955000</v>
      </c>
    </row>
    <row r="110" spans="1:22" x14ac:dyDescent="0.3">
      <c r="A110" s="2">
        <v>41748</v>
      </c>
      <c r="B110">
        <v>2014</v>
      </c>
    </row>
    <row r="111" spans="1:22" x14ac:dyDescent="0.3">
      <c r="A111" s="2">
        <v>41749</v>
      </c>
      <c r="B111">
        <v>2014</v>
      </c>
    </row>
    <row r="112" spans="1:22" x14ac:dyDescent="0.3">
      <c r="A112" s="2">
        <v>41750</v>
      </c>
      <c r="B112">
        <v>2014</v>
      </c>
      <c r="C112">
        <v>18.970357142857139</v>
      </c>
      <c r="D112">
        <v>39.94</v>
      </c>
      <c r="E112">
        <v>26.968499999999999</v>
      </c>
      <c r="I112">
        <v>10.8598167284071</v>
      </c>
      <c r="J112">
        <v>3.5927026008968612</v>
      </c>
      <c r="K112">
        <v>37.638915968024953</v>
      </c>
      <c r="L112">
        <v>10.96705010723338</v>
      </c>
      <c r="M112">
        <v>182675724</v>
      </c>
      <c r="N112">
        <v>22222222</v>
      </c>
      <c r="O112">
        <v>48504140</v>
      </c>
      <c r="S112">
        <v>22797000</v>
      </c>
      <c r="T112">
        <v>25214500</v>
      </c>
      <c r="U112">
        <v>20596000</v>
      </c>
      <c r="V112">
        <v>3064000</v>
      </c>
    </row>
    <row r="113" spans="1:22" x14ac:dyDescent="0.3">
      <c r="A113" s="2">
        <v>41751</v>
      </c>
      <c r="B113">
        <v>2014</v>
      </c>
      <c r="C113">
        <v>18.989249999999998</v>
      </c>
      <c r="D113">
        <v>39.99</v>
      </c>
      <c r="E113">
        <v>27.274999999999999</v>
      </c>
      <c r="F113">
        <v>129.74760000000001</v>
      </c>
      <c r="G113">
        <v>10.348767</v>
      </c>
      <c r="H113">
        <v>79.901999999999987</v>
      </c>
      <c r="I113">
        <v>10.83219645293315</v>
      </c>
      <c r="J113">
        <v>3.5299600916000782</v>
      </c>
      <c r="K113">
        <v>37.624244786591312</v>
      </c>
      <c r="L113">
        <v>10.77275384915221</v>
      </c>
      <c r="M113">
        <v>202657812</v>
      </c>
      <c r="N113">
        <v>27057271</v>
      </c>
      <c r="O113">
        <v>46622420</v>
      </c>
      <c r="P113">
        <v>1264123</v>
      </c>
      <c r="Q113">
        <v>3113329</v>
      </c>
      <c r="R113">
        <v>34075830</v>
      </c>
      <c r="S113">
        <v>25816500</v>
      </c>
      <c r="T113">
        <v>43513000</v>
      </c>
      <c r="U113">
        <v>24817000</v>
      </c>
      <c r="V113">
        <v>2912000</v>
      </c>
    </row>
    <row r="114" spans="1:22" x14ac:dyDescent="0.3">
      <c r="A114" s="2">
        <v>41752</v>
      </c>
      <c r="B114">
        <v>2014</v>
      </c>
      <c r="C114">
        <v>18.741071428571431</v>
      </c>
      <c r="D114">
        <v>39.69</v>
      </c>
      <c r="E114">
        <v>26.875499999999999</v>
      </c>
      <c r="F114">
        <v>128.07449199999999</v>
      </c>
      <c r="G114">
        <v>10.2721038</v>
      </c>
      <c r="H114">
        <v>79.597439999999992</v>
      </c>
      <c r="I114">
        <v>10.85060617911615</v>
      </c>
      <c r="J114">
        <v>3.5789950391083298</v>
      </c>
      <c r="K114">
        <v>38.619475948377008</v>
      </c>
      <c r="L114">
        <v>10.88678138443488</v>
      </c>
      <c r="M114">
        <v>394941036</v>
      </c>
      <c r="N114">
        <v>24602781</v>
      </c>
      <c r="O114">
        <v>39186600</v>
      </c>
      <c r="P114">
        <v>1079207</v>
      </c>
      <c r="Q114">
        <v>2509401</v>
      </c>
      <c r="R114">
        <v>32173237</v>
      </c>
      <c r="S114">
        <v>38423000</v>
      </c>
      <c r="T114">
        <v>34786000</v>
      </c>
      <c r="U114">
        <v>20911400</v>
      </c>
      <c r="V114">
        <v>4275000</v>
      </c>
    </row>
    <row r="115" spans="1:22" x14ac:dyDescent="0.3">
      <c r="A115" s="2">
        <v>41753</v>
      </c>
      <c r="B115">
        <v>2014</v>
      </c>
      <c r="C115">
        <v>20.2775</v>
      </c>
      <c r="D115">
        <v>39.86</v>
      </c>
      <c r="E115">
        <v>26.722000000000001</v>
      </c>
      <c r="F115">
        <v>126.434304</v>
      </c>
      <c r="G115">
        <v>10.294109000000001</v>
      </c>
      <c r="H115">
        <v>79.460352</v>
      </c>
      <c r="I115">
        <v>10.68581477139508</v>
      </c>
      <c r="J115">
        <v>3.4643834368894102</v>
      </c>
      <c r="K115">
        <v>37.812622118014851</v>
      </c>
      <c r="L115">
        <v>10.74638530676045</v>
      </c>
      <c r="M115">
        <v>759912328</v>
      </c>
      <c r="N115">
        <v>42381594</v>
      </c>
      <c r="O115">
        <v>41391180</v>
      </c>
      <c r="P115">
        <v>1937576</v>
      </c>
      <c r="Q115">
        <v>2612896</v>
      </c>
      <c r="R115">
        <v>18591830</v>
      </c>
      <c r="S115">
        <v>29116500</v>
      </c>
      <c r="T115">
        <v>57647500</v>
      </c>
      <c r="U115">
        <v>24766600</v>
      </c>
      <c r="V115">
        <v>6143000</v>
      </c>
    </row>
    <row r="116" spans="1:22" x14ac:dyDescent="0.3">
      <c r="A116" s="2">
        <v>41754</v>
      </c>
      <c r="B116">
        <v>2014</v>
      </c>
      <c r="C116">
        <v>20.42642857142857</v>
      </c>
      <c r="D116">
        <v>39.909999999999997</v>
      </c>
      <c r="E116">
        <v>26.155000000000001</v>
      </c>
      <c r="F116">
        <v>123.933128</v>
      </c>
      <c r="G116">
        <v>10.120794999999999</v>
      </c>
      <c r="H116">
        <v>77.963291999999996</v>
      </c>
      <c r="I116">
        <v>10.755677368833201</v>
      </c>
      <c r="J116">
        <v>3.428219600626468</v>
      </c>
      <c r="K116">
        <v>37.852388410336729</v>
      </c>
      <c r="L116">
        <v>10.527603758809709</v>
      </c>
      <c r="M116">
        <v>390275256</v>
      </c>
      <c r="N116">
        <v>56883812</v>
      </c>
      <c r="O116">
        <v>47452080</v>
      </c>
      <c r="P116">
        <v>1386902</v>
      </c>
      <c r="Q116">
        <v>2874287</v>
      </c>
      <c r="R116">
        <v>28276346</v>
      </c>
      <c r="S116">
        <v>28758000</v>
      </c>
      <c r="T116">
        <v>38676500</v>
      </c>
      <c r="U116">
        <v>22805400</v>
      </c>
      <c r="V116">
        <v>9764000</v>
      </c>
    </row>
    <row r="117" spans="1:22" x14ac:dyDescent="0.3">
      <c r="A117" s="2">
        <v>41755</v>
      </c>
      <c r="B117">
        <v>2014</v>
      </c>
    </row>
    <row r="118" spans="1:22" x14ac:dyDescent="0.3">
      <c r="A118" s="2">
        <v>41756</v>
      </c>
      <c r="B118">
        <v>2014</v>
      </c>
    </row>
    <row r="119" spans="1:22" x14ac:dyDescent="0.3">
      <c r="A119" s="2">
        <v>41757</v>
      </c>
      <c r="B119">
        <v>2014</v>
      </c>
      <c r="C119">
        <v>21.217500000000001</v>
      </c>
      <c r="D119">
        <v>40.869999999999997</v>
      </c>
      <c r="E119">
        <v>26.149000000000001</v>
      </c>
      <c r="F119">
        <v>124.401448</v>
      </c>
      <c r="G119">
        <v>10.0969227</v>
      </c>
      <c r="H119">
        <v>78.567878000000007</v>
      </c>
      <c r="I119">
        <v>10.68006634793638</v>
      </c>
      <c r="J119">
        <v>3.3780959215533222</v>
      </c>
      <c r="K119">
        <v>36.832861742609033</v>
      </c>
      <c r="L119">
        <v>10.440042931017659</v>
      </c>
      <c r="M119">
        <v>669486720</v>
      </c>
      <c r="N119">
        <v>50610208</v>
      </c>
      <c r="O119">
        <v>75055580</v>
      </c>
      <c r="P119">
        <v>903623</v>
      </c>
      <c r="Q119">
        <v>2153530</v>
      </c>
      <c r="R119">
        <v>20077522</v>
      </c>
      <c r="S119">
        <v>21753500</v>
      </c>
      <c r="T119">
        <v>32364500</v>
      </c>
      <c r="U119">
        <v>19648600</v>
      </c>
      <c r="V119">
        <v>3997000</v>
      </c>
    </row>
    <row r="120" spans="1:22" x14ac:dyDescent="0.3">
      <c r="A120" s="2">
        <v>41758</v>
      </c>
      <c r="B120">
        <v>2014</v>
      </c>
      <c r="C120">
        <v>21.154642857142861</v>
      </c>
      <c r="D120">
        <v>40.51</v>
      </c>
      <c r="E120">
        <v>26.816500000000001</v>
      </c>
      <c r="F120">
        <v>124.768574</v>
      </c>
      <c r="G120">
        <v>10.2805353</v>
      </c>
      <c r="H120">
        <v>79.703281000000004</v>
      </c>
      <c r="M120">
        <v>337378692</v>
      </c>
      <c r="N120">
        <v>29637370</v>
      </c>
      <c r="O120">
        <v>50719340</v>
      </c>
      <c r="P120">
        <v>1196538</v>
      </c>
      <c r="Q120">
        <v>2361262</v>
      </c>
      <c r="R120">
        <v>22718365</v>
      </c>
    </row>
    <row r="121" spans="1:22" x14ac:dyDescent="0.3">
      <c r="A121" s="2">
        <v>41759</v>
      </c>
      <c r="B121">
        <v>2014</v>
      </c>
      <c r="C121">
        <v>21.074642857142859</v>
      </c>
      <c r="D121">
        <v>40.4</v>
      </c>
      <c r="E121">
        <v>26.744</v>
      </c>
      <c r="F121">
        <v>125.043588</v>
      </c>
      <c r="G121">
        <v>10.192979299999999</v>
      </c>
      <c r="H121">
        <v>80.478263999999996</v>
      </c>
      <c r="I121">
        <v>10.80086156256119</v>
      </c>
      <c r="J121">
        <v>3.3467170236929702</v>
      </c>
      <c r="K121">
        <v>37.154885451341293</v>
      </c>
      <c r="L121">
        <v>10.51497943998433</v>
      </c>
      <c r="M121">
        <v>456883532</v>
      </c>
      <c r="N121">
        <v>35464148</v>
      </c>
      <c r="O121">
        <v>40773160</v>
      </c>
      <c r="P121">
        <v>1164847</v>
      </c>
      <c r="Q121">
        <v>2317520</v>
      </c>
      <c r="R121">
        <v>23119215</v>
      </c>
      <c r="S121">
        <v>42046500</v>
      </c>
      <c r="T121">
        <v>33870500</v>
      </c>
      <c r="U121">
        <v>21314400</v>
      </c>
      <c r="V121">
        <v>5700000</v>
      </c>
    </row>
    <row r="122" spans="1:22" x14ac:dyDescent="0.3">
      <c r="A122" s="2">
        <v>41760</v>
      </c>
      <c r="B122">
        <v>2014</v>
      </c>
      <c r="C122">
        <v>21.124285714285719</v>
      </c>
      <c r="D122">
        <v>40</v>
      </c>
      <c r="E122">
        <v>26.926500000000001</v>
      </c>
      <c r="G122">
        <v>10.262022999999999</v>
      </c>
      <c r="I122">
        <v>11.02767184902708</v>
      </c>
      <c r="J122">
        <v>3.3760367067566239</v>
      </c>
      <c r="K122">
        <v>37.728561650532903</v>
      </c>
      <c r="L122">
        <v>10.61894983866237</v>
      </c>
      <c r="M122">
        <v>244209672</v>
      </c>
      <c r="N122">
        <v>28791455</v>
      </c>
      <c r="O122">
        <v>40087500</v>
      </c>
      <c r="R122">
        <v>35045885</v>
      </c>
      <c r="S122">
        <v>38266000</v>
      </c>
      <c r="T122">
        <v>29488500</v>
      </c>
      <c r="U122">
        <v>19141400</v>
      </c>
      <c r="V122">
        <v>4428000</v>
      </c>
    </row>
    <row r="123" spans="1:22" x14ac:dyDescent="0.3">
      <c r="A123" s="2">
        <v>41761</v>
      </c>
      <c r="B123">
        <v>2014</v>
      </c>
      <c r="C123">
        <v>21.16357142857143</v>
      </c>
      <c r="D123">
        <v>39.69</v>
      </c>
      <c r="E123">
        <v>26.6935</v>
      </c>
      <c r="F123">
        <v>123.431192</v>
      </c>
      <c r="G123">
        <v>10.217553300000001</v>
      </c>
      <c r="H123">
        <v>80.092328000000009</v>
      </c>
      <c r="I123">
        <v>11.00449482118429</v>
      </c>
      <c r="J123">
        <v>3.355088137580613</v>
      </c>
      <c r="K123">
        <v>38.201094391244872</v>
      </c>
      <c r="L123">
        <v>10.71917138948603</v>
      </c>
      <c r="M123">
        <v>191514288</v>
      </c>
      <c r="N123">
        <v>43417914</v>
      </c>
      <c r="O123">
        <v>35631900</v>
      </c>
      <c r="P123">
        <v>1167197</v>
      </c>
      <c r="Q123">
        <v>2429222</v>
      </c>
      <c r="R123">
        <v>21366695</v>
      </c>
      <c r="S123">
        <v>23213000</v>
      </c>
      <c r="T123">
        <v>101787000</v>
      </c>
      <c r="U123">
        <v>17552400</v>
      </c>
      <c r="V123">
        <v>6306000</v>
      </c>
    </row>
    <row r="124" spans="1:22" x14ac:dyDescent="0.3">
      <c r="A124" s="2">
        <v>41762</v>
      </c>
      <c r="B124">
        <v>2014</v>
      </c>
    </row>
    <row r="125" spans="1:22" x14ac:dyDescent="0.3">
      <c r="A125" s="2">
        <v>41763</v>
      </c>
      <c r="B125">
        <v>2014</v>
      </c>
    </row>
    <row r="126" spans="1:22" x14ac:dyDescent="0.3">
      <c r="A126" s="2">
        <v>41764</v>
      </c>
      <c r="B126">
        <v>2014</v>
      </c>
      <c r="C126">
        <v>21.462857142857139</v>
      </c>
      <c r="D126">
        <v>39.43</v>
      </c>
      <c r="E126">
        <v>26.766500000000001</v>
      </c>
      <c r="F126">
        <v>123.1495</v>
      </c>
      <c r="H126">
        <v>78.732423999999995</v>
      </c>
      <c r="M126">
        <v>287067032</v>
      </c>
      <c r="N126">
        <v>22460928</v>
      </c>
      <c r="O126">
        <v>24575940</v>
      </c>
      <c r="P126">
        <v>1402990</v>
      </c>
      <c r="Q126">
        <v>2654030</v>
      </c>
      <c r="R126">
        <v>31500</v>
      </c>
    </row>
    <row r="127" spans="1:22" x14ac:dyDescent="0.3">
      <c r="A127" s="2">
        <v>41765</v>
      </c>
      <c r="B127">
        <v>2014</v>
      </c>
      <c r="C127">
        <v>21.228928571428568</v>
      </c>
      <c r="D127">
        <v>39.06</v>
      </c>
      <c r="E127">
        <v>26.128499999999999</v>
      </c>
      <c r="F127">
        <v>123.1527</v>
      </c>
      <c r="G127">
        <v>10.2594303</v>
      </c>
      <c r="H127">
        <v>78.383825000000002</v>
      </c>
      <c r="M127">
        <v>374565492</v>
      </c>
      <c r="N127">
        <v>27112373</v>
      </c>
      <c r="O127">
        <v>36706360</v>
      </c>
      <c r="P127">
        <v>1754563</v>
      </c>
      <c r="Q127">
        <v>3056876</v>
      </c>
      <c r="R127">
        <v>26228991</v>
      </c>
    </row>
    <row r="128" spans="1:22" x14ac:dyDescent="0.3">
      <c r="A128" s="2">
        <v>41766</v>
      </c>
      <c r="B128">
        <v>2014</v>
      </c>
      <c r="C128">
        <v>21.154642857142861</v>
      </c>
      <c r="D128">
        <v>39.424999999999997</v>
      </c>
      <c r="E128">
        <v>25.9</v>
      </c>
      <c r="F128">
        <v>122.76048</v>
      </c>
      <c r="G128">
        <v>10.1196225</v>
      </c>
      <c r="H128">
        <v>78.021599999999992</v>
      </c>
      <c r="I128">
        <v>10.83988985051141</v>
      </c>
      <c r="J128">
        <v>3.301824390243902</v>
      </c>
      <c r="K128">
        <v>36.487018095987409</v>
      </c>
      <c r="L128">
        <v>10.49370574350905</v>
      </c>
      <c r="M128">
        <v>282863952</v>
      </c>
      <c r="N128">
        <v>41749497</v>
      </c>
      <c r="O128">
        <v>61486920</v>
      </c>
      <c r="P128">
        <v>1650361</v>
      </c>
      <c r="Q128">
        <v>2919183</v>
      </c>
      <c r="R128">
        <v>30068883</v>
      </c>
      <c r="S128">
        <v>47789500</v>
      </c>
      <c r="T128">
        <v>43886500</v>
      </c>
      <c r="U128">
        <v>46722800</v>
      </c>
      <c r="V128">
        <v>8235000</v>
      </c>
    </row>
    <row r="129" spans="1:22" x14ac:dyDescent="0.3">
      <c r="A129" s="2">
        <v>41767</v>
      </c>
      <c r="B129">
        <v>2014</v>
      </c>
      <c r="C129">
        <v>20.999642857142859</v>
      </c>
      <c r="D129">
        <v>39.64</v>
      </c>
      <c r="E129">
        <v>26.008500000000002</v>
      </c>
      <c r="F129">
        <v>122.39263</v>
      </c>
      <c r="G129">
        <v>10.054815400000001</v>
      </c>
      <c r="H129">
        <v>76.886966999999999</v>
      </c>
      <c r="I129">
        <v>10.878677555839809</v>
      </c>
      <c r="J129">
        <v>3.3147105815212039</v>
      </c>
      <c r="K129">
        <v>35.909672340844253</v>
      </c>
      <c r="L129">
        <v>10.42507133720358</v>
      </c>
      <c r="M129">
        <v>230297452</v>
      </c>
      <c r="N129">
        <v>32123032</v>
      </c>
      <c r="O129">
        <v>49043940</v>
      </c>
      <c r="P129">
        <v>2225996</v>
      </c>
      <c r="Q129">
        <v>4123935</v>
      </c>
      <c r="R129">
        <v>37044426</v>
      </c>
      <c r="S129">
        <v>29580500</v>
      </c>
      <c r="T129">
        <v>25561000</v>
      </c>
      <c r="U129">
        <v>56881200</v>
      </c>
      <c r="V129">
        <v>17010000</v>
      </c>
    </row>
    <row r="130" spans="1:22" x14ac:dyDescent="0.3">
      <c r="A130" s="2">
        <v>41768</v>
      </c>
      <c r="B130">
        <v>2014</v>
      </c>
      <c r="C130">
        <v>20.912232142857139</v>
      </c>
      <c r="D130">
        <v>39.54</v>
      </c>
      <c r="E130">
        <v>26.331</v>
      </c>
      <c r="F130">
        <v>121.235496</v>
      </c>
      <c r="G130">
        <v>10.040812000000001</v>
      </c>
      <c r="H130">
        <v>75.448871999999994</v>
      </c>
      <c r="I130">
        <v>10.923197800039279</v>
      </c>
      <c r="J130">
        <v>3.304778291101945</v>
      </c>
      <c r="K130">
        <v>35.729719112158712</v>
      </c>
      <c r="L130">
        <v>10.61186407385582</v>
      </c>
      <c r="M130">
        <v>291597992</v>
      </c>
      <c r="N130">
        <v>29647646</v>
      </c>
      <c r="O130">
        <v>45228940</v>
      </c>
      <c r="P130">
        <v>1190803</v>
      </c>
      <c r="Q130">
        <v>3816791</v>
      </c>
      <c r="R130">
        <v>20621268</v>
      </c>
      <c r="S130">
        <v>45579500</v>
      </c>
      <c r="T130">
        <v>32454500</v>
      </c>
      <c r="U130">
        <v>34271800</v>
      </c>
      <c r="V130">
        <v>9099000</v>
      </c>
    </row>
    <row r="131" spans="1:22" x14ac:dyDescent="0.3">
      <c r="A131" s="2">
        <v>41769</v>
      </c>
      <c r="B131">
        <v>2014</v>
      </c>
    </row>
    <row r="132" spans="1:22" x14ac:dyDescent="0.3">
      <c r="A132" s="2">
        <v>41770</v>
      </c>
      <c r="B132">
        <v>2014</v>
      </c>
    </row>
    <row r="133" spans="1:22" x14ac:dyDescent="0.3">
      <c r="A133" s="2">
        <v>41771</v>
      </c>
      <c r="B133">
        <v>2014</v>
      </c>
      <c r="C133">
        <v>21.172499999999999</v>
      </c>
      <c r="D133">
        <v>39.97</v>
      </c>
      <c r="E133">
        <v>26.921500000000002</v>
      </c>
      <c r="F133">
        <v>122.02459</v>
      </c>
      <c r="G133">
        <v>10.2276747</v>
      </c>
      <c r="H133">
        <v>76.901629999999997</v>
      </c>
      <c r="I133">
        <v>10.79905992949471</v>
      </c>
      <c r="J133">
        <v>3.276390242851547</v>
      </c>
      <c r="K133">
        <v>35.061692126909513</v>
      </c>
      <c r="L133">
        <v>10.492557775166469</v>
      </c>
      <c r="M133">
        <v>213298708</v>
      </c>
      <c r="N133">
        <v>22787185</v>
      </c>
      <c r="O133">
        <v>38985820</v>
      </c>
      <c r="P133">
        <v>1627317</v>
      </c>
      <c r="Q133">
        <v>2969021</v>
      </c>
      <c r="R133">
        <v>37672581</v>
      </c>
      <c r="S133">
        <v>25797000</v>
      </c>
      <c r="T133">
        <v>23287000</v>
      </c>
      <c r="U133">
        <v>22483600</v>
      </c>
      <c r="V133">
        <v>5620000</v>
      </c>
    </row>
    <row r="134" spans="1:22" x14ac:dyDescent="0.3">
      <c r="A134" s="2">
        <v>41772</v>
      </c>
      <c r="B134">
        <v>2014</v>
      </c>
      <c r="C134">
        <v>21.20571428571429</v>
      </c>
      <c r="D134">
        <v>40.42</v>
      </c>
      <c r="E134">
        <v>27.077000000000002</v>
      </c>
      <c r="F134">
        <v>122.54649999999999</v>
      </c>
      <c r="G134">
        <v>10.286185</v>
      </c>
      <c r="H134">
        <v>76.733699999999999</v>
      </c>
      <c r="I134">
        <v>11.05134474327628</v>
      </c>
      <c r="J134">
        <v>3.3319231726161371</v>
      </c>
      <c r="K134">
        <v>35.594132029339853</v>
      </c>
      <c r="L134">
        <v>10.7921760391198</v>
      </c>
      <c r="M134">
        <v>159738376</v>
      </c>
      <c r="N134">
        <v>27004768</v>
      </c>
      <c r="O134">
        <v>40239260</v>
      </c>
      <c r="P134">
        <v>1701553</v>
      </c>
      <c r="Q134">
        <v>2389275</v>
      </c>
      <c r="R134">
        <v>25952257</v>
      </c>
      <c r="S134">
        <v>43109500</v>
      </c>
      <c r="T134">
        <v>34827500</v>
      </c>
      <c r="U134">
        <v>19975200</v>
      </c>
      <c r="V134">
        <v>5405000</v>
      </c>
    </row>
    <row r="135" spans="1:22" x14ac:dyDescent="0.3">
      <c r="A135" s="2">
        <v>41773</v>
      </c>
      <c r="B135">
        <v>2014</v>
      </c>
      <c r="C135">
        <v>21.20964285714286</v>
      </c>
      <c r="D135">
        <v>40.24</v>
      </c>
      <c r="E135">
        <v>26.720500000000001</v>
      </c>
      <c r="F135">
        <v>122.3439</v>
      </c>
      <c r="G135">
        <v>10.359797500000001</v>
      </c>
      <c r="H135">
        <v>77.134916000000004</v>
      </c>
      <c r="I135">
        <v>11.162425076152109</v>
      </c>
      <c r="J135">
        <v>3.3832514198683299</v>
      </c>
      <c r="K135">
        <v>35.540925616586421</v>
      </c>
      <c r="L135">
        <v>10.96590350790999</v>
      </c>
      <c r="M135">
        <v>166403384</v>
      </c>
      <c r="N135">
        <v>18818711</v>
      </c>
      <c r="O135">
        <v>25622960</v>
      </c>
      <c r="P135">
        <v>1295058</v>
      </c>
      <c r="Q135">
        <v>1972032</v>
      </c>
      <c r="R135">
        <v>32774894</v>
      </c>
      <c r="S135">
        <v>31989000</v>
      </c>
      <c r="T135">
        <v>34883000</v>
      </c>
      <c r="U135">
        <v>16991600</v>
      </c>
      <c r="V135">
        <v>5319000</v>
      </c>
    </row>
    <row r="136" spans="1:22" x14ac:dyDescent="0.3">
      <c r="A136" s="2">
        <v>41774</v>
      </c>
      <c r="B136">
        <v>2014</v>
      </c>
      <c r="C136">
        <v>21.02928571428572</v>
      </c>
      <c r="D136">
        <v>39.6</v>
      </c>
      <c r="E136">
        <v>26.456</v>
      </c>
      <c r="F136">
        <v>120.77237700000001</v>
      </c>
      <c r="G136">
        <v>10.491875</v>
      </c>
      <c r="H136">
        <v>75.936779999999999</v>
      </c>
      <c r="I136">
        <v>11.094703681827131</v>
      </c>
      <c r="J136">
        <v>3.1830124335499108</v>
      </c>
      <c r="K136">
        <v>35.193935814136637</v>
      </c>
      <c r="L136">
        <v>10.986414648552859</v>
      </c>
      <c r="M136">
        <v>230846924</v>
      </c>
      <c r="N136">
        <v>37793243</v>
      </c>
      <c r="O136">
        <v>36660880</v>
      </c>
      <c r="P136">
        <v>2526006</v>
      </c>
      <c r="Q136">
        <v>2884114</v>
      </c>
      <c r="R136">
        <v>39527634</v>
      </c>
      <c r="S136">
        <v>36154000</v>
      </c>
      <c r="T136">
        <v>146706000</v>
      </c>
      <c r="U136">
        <v>17849400</v>
      </c>
      <c r="V136">
        <v>7105000</v>
      </c>
    </row>
    <row r="137" spans="1:22" x14ac:dyDescent="0.3">
      <c r="A137" s="2">
        <v>41775</v>
      </c>
      <c r="B137">
        <v>2014</v>
      </c>
      <c r="C137">
        <v>21.339642857142859</v>
      </c>
      <c r="D137">
        <v>39.83</v>
      </c>
      <c r="E137">
        <v>26.414999999999999</v>
      </c>
      <c r="F137">
        <v>118.42638599999999</v>
      </c>
      <c r="G137">
        <v>10.644975000000001</v>
      </c>
      <c r="H137">
        <v>75.498020000000011</v>
      </c>
      <c r="I137">
        <v>10.885077863197321</v>
      </c>
      <c r="J137">
        <v>3.0946519653065252</v>
      </c>
      <c r="K137">
        <v>33.978907944017351</v>
      </c>
      <c r="L137">
        <v>10.82199881726789</v>
      </c>
      <c r="M137">
        <v>276367336</v>
      </c>
      <c r="N137">
        <v>29868272</v>
      </c>
      <c r="O137">
        <v>38154660</v>
      </c>
      <c r="P137">
        <v>2413624</v>
      </c>
      <c r="Q137">
        <v>3767516</v>
      </c>
      <c r="R137">
        <v>44700243</v>
      </c>
      <c r="S137">
        <v>35215000</v>
      </c>
      <c r="T137">
        <v>78781500</v>
      </c>
      <c r="U137">
        <v>30884400</v>
      </c>
      <c r="V137">
        <v>5417000</v>
      </c>
    </row>
    <row r="138" spans="1:22" x14ac:dyDescent="0.3">
      <c r="A138" s="2">
        <v>41776</v>
      </c>
      <c r="B138">
        <v>2014</v>
      </c>
    </row>
    <row r="139" spans="1:22" x14ac:dyDescent="0.3">
      <c r="A139" s="2">
        <v>41777</v>
      </c>
      <c r="B139">
        <v>2014</v>
      </c>
    </row>
    <row r="140" spans="1:22" x14ac:dyDescent="0.3">
      <c r="A140" s="2">
        <v>41778</v>
      </c>
      <c r="B140">
        <v>2014</v>
      </c>
      <c r="C140">
        <v>21.592500000000001</v>
      </c>
      <c r="D140">
        <v>39.75</v>
      </c>
      <c r="E140">
        <v>26.941500000000001</v>
      </c>
      <c r="F140">
        <v>120.89478</v>
      </c>
      <c r="G140">
        <v>10.6422135</v>
      </c>
      <c r="H140">
        <v>75.130799999999994</v>
      </c>
      <c r="I140">
        <v>10.780015797788311</v>
      </c>
      <c r="J140">
        <v>3.0643664672195889</v>
      </c>
      <c r="K140">
        <v>33.402448657188003</v>
      </c>
      <c r="L140">
        <v>10.851105845181671</v>
      </c>
      <c r="M140">
        <v>317756096</v>
      </c>
      <c r="N140">
        <v>24537438</v>
      </c>
      <c r="O140">
        <v>39557700</v>
      </c>
      <c r="P140">
        <v>1613657</v>
      </c>
      <c r="Q140">
        <v>3872518</v>
      </c>
      <c r="R140">
        <v>32880854</v>
      </c>
      <c r="S140">
        <v>23498000</v>
      </c>
      <c r="T140">
        <v>49330500</v>
      </c>
      <c r="U140">
        <v>23698400</v>
      </c>
      <c r="V140">
        <v>8087000</v>
      </c>
    </row>
    <row r="141" spans="1:22" x14ac:dyDescent="0.3">
      <c r="A141" s="2">
        <v>41779</v>
      </c>
      <c r="B141">
        <v>2014</v>
      </c>
      <c r="C141">
        <v>21.596785714285719</v>
      </c>
      <c r="D141">
        <v>39.68</v>
      </c>
      <c r="E141">
        <v>27.019500000000001</v>
      </c>
      <c r="F141">
        <v>120.4632</v>
      </c>
      <c r="G141">
        <v>10.560991100000001</v>
      </c>
      <c r="H141">
        <v>75.070475999999999</v>
      </c>
      <c r="I141">
        <v>10.79992099545724</v>
      </c>
      <c r="J141">
        <v>3.0612040786095198</v>
      </c>
      <c r="K141">
        <v>33.557179537823423</v>
      </c>
      <c r="L141">
        <v>11.15445388109816</v>
      </c>
      <c r="M141">
        <v>234835944</v>
      </c>
      <c r="N141">
        <v>21322341</v>
      </c>
      <c r="O141">
        <v>48505840</v>
      </c>
      <c r="P141">
        <v>1068609</v>
      </c>
      <c r="Q141">
        <v>2650174</v>
      </c>
      <c r="R141">
        <v>22856304</v>
      </c>
      <c r="S141">
        <v>21517000</v>
      </c>
      <c r="T141">
        <v>39729500</v>
      </c>
      <c r="U141">
        <v>19416000</v>
      </c>
      <c r="V141">
        <v>6205000</v>
      </c>
    </row>
    <row r="142" spans="1:22" x14ac:dyDescent="0.3">
      <c r="A142" s="2">
        <v>41780</v>
      </c>
      <c r="B142">
        <v>2014</v>
      </c>
      <c r="C142">
        <v>21.653928571428569</v>
      </c>
      <c r="D142">
        <v>40.35</v>
      </c>
      <c r="E142">
        <v>27.484999999999999</v>
      </c>
      <c r="F142">
        <v>121.19081</v>
      </c>
      <c r="G142">
        <v>10.435332000000001</v>
      </c>
      <c r="H142">
        <v>75.747671999999994</v>
      </c>
      <c r="I142">
        <v>10.682960480930319</v>
      </c>
      <c r="J142">
        <v>3.0341895693308372</v>
      </c>
      <c r="K142">
        <v>33.625702177983641</v>
      </c>
      <c r="L142">
        <v>11.06731053513354</v>
      </c>
      <c r="M142">
        <v>196999656</v>
      </c>
      <c r="N142">
        <v>22399392</v>
      </c>
      <c r="O142">
        <v>31297080</v>
      </c>
      <c r="P142">
        <v>1178464</v>
      </c>
      <c r="Q142">
        <v>3067566</v>
      </c>
      <c r="R142">
        <v>21028632</v>
      </c>
      <c r="S142">
        <v>31029000</v>
      </c>
      <c r="T142">
        <v>51733000</v>
      </c>
      <c r="U142">
        <v>21175400</v>
      </c>
      <c r="V142">
        <v>4620000</v>
      </c>
    </row>
    <row r="143" spans="1:22" x14ac:dyDescent="0.3">
      <c r="A143" s="2">
        <v>41781</v>
      </c>
      <c r="B143">
        <v>2014</v>
      </c>
      <c r="C143">
        <v>21.688214285714281</v>
      </c>
      <c r="D143">
        <v>40.1</v>
      </c>
      <c r="E143">
        <v>27.772500000000001</v>
      </c>
      <c r="F143">
        <v>121.9491</v>
      </c>
      <c r="G143">
        <v>10.3849816</v>
      </c>
      <c r="H143">
        <v>74.269649999999999</v>
      </c>
      <c r="I143">
        <v>10.858714875221059</v>
      </c>
      <c r="J143">
        <v>3.0830480742778539</v>
      </c>
      <c r="K143">
        <v>34.4075456867754</v>
      </c>
      <c r="L143">
        <v>11.293967380624879</v>
      </c>
      <c r="M143">
        <v>200875780</v>
      </c>
      <c r="N143">
        <v>20202485</v>
      </c>
      <c r="O143">
        <v>42995140</v>
      </c>
      <c r="P143">
        <v>1134750</v>
      </c>
      <c r="Q143">
        <v>2635958</v>
      </c>
      <c r="R143">
        <v>20254123</v>
      </c>
      <c r="S143">
        <v>34344000</v>
      </c>
      <c r="T143">
        <v>61949000</v>
      </c>
      <c r="U143">
        <v>24500400</v>
      </c>
      <c r="V143">
        <v>6558000</v>
      </c>
    </row>
    <row r="144" spans="1:22" x14ac:dyDescent="0.3">
      <c r="A144" s="2">
        <v>41782</v>
      </c>
      <c r="B144">
        <v>2014</v>
      </c>
      <c r="C144">
        <v>21.933214285714289</v>
      </c>
      <c r="D144">
        <v>40.119999999999997</v>
      </c>
      <c r="E144">
        <v>28.19</v>
      </c>
      <c r="F144">
        <v>122.48846399999999</v>
      </c>
      <c r="G144">
        <v>10.340935999999999</v>
      </c>
      <c r="H144">
        <v>74.327112</v>
      </c>
      <c r="I144">
        <v>10.89821533634046</v>
      </c>
      <c r="J144">
        <v>3.0526849656795449</v>
      </c>
      <c r="K144">
        <v>34.173367326926851</v>
      </c>
      <c r="L144">
        <v>11.36497352422044</v>
      </c>
      <c r="M144">
        <v>232209964</v>
      </c>
      <c r="N144">
        <v>18020866</v>
      </c>
      <c r="O144">
        <v>53453480</v>
      </c>
      <c r="P144">
        <v>1029319</v>
      </c>
      <c r="Q144">
        <v>1894843</v>
      </c>
      <c r="R144">
        <v>14500665</v>
      </c>
      <c r="S144">
        <v>31936500</v>
      </c>
      <c r="T144">
        <v>84300500</v>
      </c>
      <c r="U144">
        <v>18435000</v>
      </c>
      <c r="V144">
        <v>7599000</v>
      </c>
    </row>
    <row r="145" spans="1:22" x14ac:dyDescent="0.3">
      <c r="A145" s="2">
        <v>41783</v>
      </c>
      <c r="B145">
        <v>2014</v>
      </c>
    </row>
    <row r="146" spans="1:22" x14ac:dyDescent="0.3">
      <c r="A146" s="2">
        <v>41784</v>
      </c>
      <c r="B146">
        <v>2014</v>
      </c>
    </row>
    <row r="147" spans="1:22" x14ac:dyDescent="0.3">
      <c r="A147" s="2">
        <v>41785</v>
      </c>
      <c r="B147">
        <v>2014</v>
      </c>
      <c r="F147">
        <v>124.537915</v>
      </c>
      <c r="H147">
        <v>75.18395000000001</v>
      </c>
      <c r="I147">
        <v>10.989205103042201</v>
      </c>
      <c r="J147">
        <v>3.1505528773307159</v>
      </c>
      <c r="K147">
        <v>34.926398429833156</v>
      </c>
      <c r="L147">
        <v>11.63395485770363</v>
      </c>
      <c r="P147">
        <v>938777</v>
      </c>
      <c r="Q147">
        <v>2013497</v>
      </c>
      <c r="R147">
        <v>5000000</v>
      </c>
      <c r="S147">
        <v>17622500</v>
      </c>
      <c r="T147">
        <v>60643000</v>
      </c>
      <c r="U147">
        <v>16865600</v>
      </c>
      <c r="V147">
        <v>5884000</v>
      </c>
    </row>
    <row r="148" spans="1:22" x14ac:dyDescent="0.3">
      <c r="A148" s="2">
        <v>41786</v>
      </c>
      <c r="B148">
        <v>2014</v>
      </c>
      <c r="C148">
        <v>22.34392857142857</v>
      </c>
      <c r="D148">
        <v>40.19</v>
      </c>
      <c r="E148">
        <v>28.743500000000001</v>
      </c>
      <c r="F148">
        <v>124.954032</v>
      </c>
      <c r="G148">
        <v>10.426842000000001</v>
      </c>
      <c r="H148">
        <v>75.963663999999994</v>
      </c>
      <c r="I148">
        <v>10.93918323376751</v>
      </c>
      <c r="J148">
        <v>3.1478097052198608</v>
      </c>
      <c r="K148">
        <v>34.981882283811579</v>
      </c>
      <c r="L148">
        <v>11.561061600235041</v>
      </c>
      <c r="M148">
        <v>348866420</v>
      </c>
      <c r="N148">
        <v>26161164</v>
      </c>
      <c r="O148">
        <v>43836560</v>
      </c>
      <c r="P148">
        <v>1197488</v>
      </c>
      <c r="Q148">
        <v>2967633</v>
      </c>
      <c r="R148">
        <v>21786408</v>
      </c>
      <c r="S148">
        <v>28718000</v>
      </c>
      <c r="T148">
        <v>46982500</v>
      </c>
      <c r="U148">
        <v>17531800</v>
      </c>
      <c r="V148">
        <v>5855000</v>
      </c>
    </row>
    <row r="149" spans="1:22" x14ac:dyDescent="0.3">
      <c r="A149" s="2">
        <v>41787</v>
      </c>
      <c r="B149">
        <v>2014</v>
      </c>
      <c r="C149">
        <v>22.286071428571429</v>
      </c>
      <c r="D149">
        <v>40.01</v>
      </c>
      <c r="E149">
        <v>28.522500000000001</v>
      </c>
      <c r="F149">
        <v>124.176512</v>
      </c>
      <c r="G149">
        <v>10.512673599999999</v>
      </c>
      <c r="H149">
        <v>76.196752000000004</v>
      </c>
      <c r="I149">
        <v>11.02967184122617</v>
      </c>
      <c r="J149">
        <v>3.099915814501867</v>
      </c>
      <c r="K149">
        <v>35.331106307722543</v>
      </c>
      <c r="L149">
        <v>11.53959520534486</v>
      </c>
      <c r="M149">
        <v>315687540</v>
      </c>
      <c r="N149">
        <v>25711565</v>
      </c>
      <c r="O149">
        <v>31631520</v>
      </c>
      <c r="P149">
        <v>1036264</v>
      </c>
      <c r="Q149">
        <v>2449070</v>
      </c>
      <c r="R149">
        <v>21253995</v>
      </c>
      <c r="S149">
        <v>24945000</v>
      </c>
      <c r="T149">
        <v>57941500</v>
      </c>
      <c r="U149">
        <v>13339800</v>
      </c>
      <c r="V149">
        <v>4880000</v>
      </c>
    </row>
    <row r="150" spans="1:22" x14ac:dyDescent="0.3">
      <c r="A150" s="2">
        <v>41788</v>
      </c>
      <c r="B150">
        <v>2014</v>
      </c>
      <c r="C150">
        <v>22.692142857142859</v>
      </c>
      <c r="D150">
        <v>40.340000000000003</v>
      </c>
      <c r="E150">
        <v>28.527999999999999</v>
      </c>
      <c r="F150">
        <v>125.379717</v>
      </c>
      <c r="G150">
        <v>10.4966043</v>
      </c>
      <c r="H150">
        <v>76.332881</v>
      </c>
      <c r="I150">
        <v>11.147637795275591</v>
      </c>
      <c r="J150">
        <v>3.071612543307086</v>
      </c>
      <c r="K150">
        <v>35.6003937007874</v>
      </c>
      <c r="L150">
        <v>11.6240157480315</v>
      </c>
      <c r="M150">
        <v>376474532</v>
      </c>
      <c r="N150">
        <v>19893872</v>
      </c>
      <c r="O150">
        <v>28225920</v>
      </c>
      <c r="P150">
        <v>728236</v>
      </c>
      <c r="Q150">
        <v>1170077</v>
      </c>
      <c r="R150">
        <v>15183933</v>
      </c>
      <c r="S150">
        <v>35515000</v>
      </c>
      <c r="T150">
        <v>60667000</v>
      </c>
      <c r="U150">
        <v>14329600</v>
      </c>
      <c r="V150">
        <v>4811000</v>
      </c>
    </row>
    <row r="151" spans="1:22" x14ac:dyDescent="0.3">
      <c r="A151" s="2">
        <v>41789</v>
      </c>
      <c r="B151">
        <v>2014</v>
      </c>
      <c r="C151">
        <v>22.607142857142861</v>
      </c>
      <c r="D151">
        <v>40.94</v>
      </c>
      <c r="E151">
        <v>28.5825</v>
      </c>
      <c r="F151">
        <v>125.619969</v>
      </c>
      <c r="G151">
        <v>10.551054799999999</v>
      </c>
      <c r="H151">
        <v>76.607855999999998</v>
      </c>
      <c r="I151">
        <v>11.320495185694639</v>
      </c>
      <c r="J151">
        <v>3.049312593829828</v>
      </c>
      <c r="K151">
        <v>36.082727451365692</v>
      </c>
      <c r="L151">
        <v>11.564157987816859</v>
      </c>
      <c r="M151">
        <v>564020548</v>
      </c>
      <c r="N151">
        <v>34575579</v>
      </c>
      <c r="O151">
        <v>37434740</v>
      </c>
      <c r="P151">
        <v>878996</v>
      </c>
      <c r="Q151">
        <v>1958244</v>
      </c>
      <c r="R151">
        <v>21338250</v>
      </c>
      <c r="S151">
        <v>57466000</v>
      </c>
      <c r="T151">
        <v>49806000</v>
      </c>
      <c r="U151">
        <v>21575200</v>
      </c>
      <c r="V151">
        <v>4261000</v>
      </c>
    </row>
    <row r="152" spans="1:22" x14ac:dyDescent="0.3">
      <c r="A152" s="2">
        <v>41790</v>
      </c>
      <c r="B152">
        <v>2014</v>
      </c>
    </row>
    <row r="153" spans="1:22" x14ac:dyDescent="0.3">
      <c r="A153" s="2">
        <v>41791</v>
      </c>
      <c r="B153">
        <v>2014</v>
      </c>
    </row>
    <row r="154" spans="1:22" x14ac:dyDescent="0.3">
      <c r="A154" s="2">
        <v>41792</v>
      </c>
      <c r="B154">
        <v>2014</v>
      </c>
      <c r="C154">
        <v>22.451785714285709</v>
      </c>
      <c r="D154">
        <v>40.79</v>
      </c>
      <c r="E154">
        <v>28.216999999999999</v>
      </c>
      <c r="F154">
        <v>124.36706</v>
      </c>
      <c r="G154">
        <v>10.492005199999999</v>
      </c>
      <c r="H154">
        <v>75.860099999999989</v>
      </c>
      <c r="I154">
        <v>11.373315100605589</v>
      </c>
      <c r="J154">
        <v>3.0817486970111352</v>
      </c>
      <c r="K154">
        <v>36.530572377417457</v>
      </c>
      <c r="L154">
        <v>11.55987497558117</v>
      </c>
      <c r="M154">
        <v>369351612</v>
      </c>
      <c r="N154">
        <v>18504300</v>
      </c>
      <c r="O154">
        <v>33272800</v>
      </c>
      <c r="P154">
        <v>1087656</v>
      </c>
      <c r="Q154">
        <v>1657351</v>
      </c>
      <c r="R154">
        <v>12369581</v>
      </c>
      <c r="S154">
        <v>39850000</v>
      </c>
      <c r="T154">
        <v>60269500</v>
      </c>
      <c r="U154">
        <v>17106800</v>
      </c>
      <c r="V154">
        <v>4479000</v>
      </c>
    </row>
    <row r="155" spans="1:22" x14ac:dyDescent="0.3">
      <c r="A155" s="2">
        <v>41793</v>
      </c>
      <c r="B155">
        <v>2014</v>
      </c>
      <c r="C155">
        <v>22.769285714285711</v>
      </c>
      <c r="D155">
        <v>40.29</v>
      </c>
      <c r="E155">
        <v>27.7255</v>
      </c>
      <c r="F155">
        <v>125.450866</v>
      </c>
      <c r="G155">
        <v>10.455743999999999</v>
      </c>
      <c r="H155">
        <v>76.331166999999994</v>
      </c>
      <c r="I155">
        <v>11.42439024390244</v>
      </c>
      <c r="J155">
        <v>3.057669484878049</v>
      </c>
      <c r="K155">
        <v>37.1609756097561</v>
      </c>
      <c r="L155">
        <v>11.62926829268293</v>
      </c>
      <c r="M155">
        <v>292926480</v>
      </c>
      <c r="N155">
        <v>18071096</v>
      </c>
      <c r="O155">
        <v>40632940</v>
      </c>
      <c r="P155">
        <v>1019484</v>
      </c>
      <c r="Q155">
        <v>2117265</v>
      </c>
      <c r="R155">
        <v>17564886</v>
      </c>
      <c r="S155">
        <v>38000500</v>
      </c>
      <c r="T155">
        <v>47828500</v>
      </c>
      <c r="U155">
        <v>23637200</v>
      </c>
      <c r="V155">
        <v>3586000</v>
      </c>
    </row>
    <row r="156" spans="1:22" x14ac:dyDescent="0.3">
      <c r="A156" s="2">
        <v>41794</v>
      </c>
      <c r="B156">
        <v>2014</v>
      </c>
      <c r="C156">
        <v>23.02928571428572</v>
      </c>
      <c r="D156">
        <v>40.32</v>
      </c>
      <c r="E156">
        <v>27.687999999999999</v>
      </c>
      <c r="F156">
        <v>124.200216</v>
      </c>
      <c r="G156">
        <v>10.430266</v>
      </c>
      <c r="H156">
        <v>75.674087999999998</v>
      </c>
      <c r="I156">
        <v>11.401304898237409</v>
      </c>
      <c r="J156">
        <v>3.0854486259616318</v>
      </c>
      <c r="K156">
        <v>37.939429350472302</v>
      </c>
      <c r="L156">
        <v>11.64670367124355</v>
      </c>
      <c r="M156">
        <v>335482084</v>
      </c>
      <c r="N156">
        <v>23210341</v>
      </c>
      <c r="O156">
        <v>34583840</v>
      </c>
      <c r="P156">
        <v>1284077</v>
      </c>
      <c r="Q156">
        <v>2601744</v>
      </c>
      <c r="R156">
        <v>16279603</v>
      </c>
      <c r="S156">
        <v>29326500</v>
      </c>
      <c r="T156">
        <v>31712500</v>
      </c>
      <c r="U156">
        <v>26100800</v>
      </c>
      <c r="V156">
        <v>4782000</v>
      </c>
    </row>
    <row r="157" spans="1:22" x14ac:dyDescent="0.3">
      <c r="A157" s="2">
        <v>41795</v>
      </c>
      <c r="B157">
        <v>2014</v>
      </c>
      <c r="C157">
        <v>23.11964285714286</v>
      </c>
      <c r="D157">
        <v>41.21</v>
      </c>
      <c r="E157">
        <v>28.246500000000001</v>
      </c>
      <c r="F157">
        <v>126.49681200000001</v>
      </c>
      <c r="G157">
        <v>10.431740899999999</v>
      </c>
      <c r="H157">
        <v>75.68535</v>
      </c>
      <c r="I157">
        <v>11.394826744753541</v>
      </c>
      <c r="J157">
        <v>3.0833669341142018</v>
      </c>
      <c r="K157">
        <v>38.150317227916062</v>
      </c>
      <c r="L157">
        <v>11.61542215714983</v>
      </c>
      <c r="M157">
        <v>303804564</v>
      </c>
      <c r="N157">
        <v>31865213</v>
      </c>
      <c r="O157">
        <v>35927400</v>
      </c>
      <c r="P157">
        <v>1824330</v>
      </c>
      <c r="Q157">
        <v>3236189</v>
      </c>
      <c r="R157">
        <v>20714706</v>
      </c>
      <c r="S157">
        <v>40498000</v>
      </c>
      <c r="T157">
        <v>38473000</v>
      </c>
      <c r="U157">
        <v>29114200</v>
      </c>
      <c r="V157">
        <v>3055000</v>
      </c>
    </row>
    <row r="158" spans="1:22" x14ac:dyDescent="0.3">
      <c r="A158" s="2">
        <v>41796</v>
      </c>
      <c r="B158">
        <v>2014</v>
      </c>
      <c r="C158">
        <v>23.056071428571428</v>
      </c>
      <c r="D158">
        <v>41.48</v>
      </c>
      <c r="E158">
        <v>28.301500000000001</v>
      </c>
      <c r="F158">
        <v>126.67903200000001</v>
      </c>
      <c r="G158">
        <v>10.485696000000001</v>
      </c>
      <c r="H158">
        <v>75.219084999999993</v>
      </c>
      <c r="I158">
        <v>11.44724010142383</v>
      </c>
      <c r="J158">
        <v>3.0564767134776671</v>
      </c>
      <c r="K158">
        <v>37.521942656524281</v>
      </c>
      <c r="L158">
        <v>11.48819972693583</v>
      </c>
      <c r="M158">
        <v>350483644</v>
      </c>
      <c r="N158">
        <v>24060542</v>
      </c>
      <c r="O158">
        <v>34818680</v>
      </c>
      <c r="P158">
        <v>1099102</v>
      </c>
      <c r="Q158">
        <v>2839787</v>
      </c>
      <c r="R158">
        <v>17428504</v>
      </c>
      <c r="S158">
        <v>36245000</v>
      </c>
      <c r="T158">
        <v>42683000</v>
      </c>
      <c r="U158">
        <v>23580000</v>
      </c>
      <c r="V158">
        <v>5000000</v>
      </c>
    </row>
    <row r="159" spans="1:22" x14ac:dyDescent="0.3">
      <c r="A159" s="2">
        <v>41797</v>
      </c>
      <c r="B159">
        <v>2014</v>
      </c>
    </row>
    <row r="160" spans="1:22" x14ac:dyDescent="0.3">
      <c r="A160" s="2">
        <v>41798</v>
      </c>
      <c r="B160">
        <v>2014</v>
      </c>
    </row>
    <row r="161" spans="1:22" x14ac:dyDescent="0.3">
      <c r="A161" s="2">
        <v>41799</v>
      </c>
      <c r="B161">
        <v>2014</v>
      </c>
      <c r="C161">
        <v>23.425000000000001</v>
      </c>
      <c r="D161">
        <v>41.27</v>
      </c>
      <c r="E161">
        <v>28.5365</v>
      </c>
      <c r="F161">
        <v>125.779188</v>
      </c>
      <c r="G161">
        <v>10.5510419</v>
      </c>
      <c r="H161">
        <v>75.157752000000002</v>
      </c>
      <c r="I161">
        <v>11.465912415878281</v>
      </c>
      <c r="J161">
        <v>3.0846820754901012</v>
      </c>
      <c r="K161">
        <v>37.588998341948702</v>
      </c>
      <c r="L161">
        <v>11.694138300985079</v>
      </c>
      <c r="M161">
        <v>301659216</v>
      </c>
      <c r="N161">
        <v>15019425</v>
      </c>
      <c r="O161">
        <v>30599180</v>
      </c>
      <c r="P161">
        <v>647364</v>
      </c>
      <c r="Q161">
        <v>1367323</v>
      </c>
      <c r="R161">
        <v>9993069</v>
      </c>
      <c r="S161">
        <v>23767000</v>
      </c>
      <c r="T161">
        <v>31200000</v>
      </c>
      <c r="U161">
        <v>11946600</v>
      </c>
      <c r="V161">
        <v>5114000</v>
      </c>
    </row>
    <row r="162" spans="1:22" x14ac:dyDescent="0.3">
      <c r="A162" s="2">
        <v>41800</v>
      </c>
      <c r="B162">
        <v>2014</v>
      </c>
      <c r="C162">
        <v>23.5625</v>
      </c>
      <c r="D162">
        <v>41.11</v>
      </c>
      <c r="E162">
        <v>28.414999999999999</v>
      </c>
      <c r="F162">
        <v>124.65029199999999</v>
      </c>
      <c r="G162">
        <v>10.4708244</v>
      </c>
      <c r="H162">
        <v>75.261576000000005</v>
      </c>
      <c r="I162">
        <v>11.34987302207462</v>
      </c>
      <c r="J162">
        <v>3.0687062297323688</v>
      </c>
      <c r="K162">
        <v>36.91638991990623</v>
      </c>
      <c r="L162">
        <v>11.613596405547961</v>
      </c>
      <c r="M162">
        <v>251108168</v>
      </c>
      <c r="N162">
        <v>15117689</v>
      </c>
      <c r="O162">
        <v>29702300</v>
      </c>
      <c r="P162">
        <v>1177870</v>
      </c>
      <c r="Q162">
        <v>2747101</v>
      </c>
      <c r="R162">
        <v>17677889</v>
      </c>
      <c r="S162">
        <v>32760000</v>
      </c>
      <c r="T162">
        <v>34035000</v>
      </c>
      <c r="U162">
        <v>16381200</v>
      </c>
      <c r="V162">
        <v>8699000</v>
      </c>
    </row>
    <row r="163" spans="1:22" x14ac:dyDescent="0.3">
      <c r="A163" s="2">
        <v>41801</v>
      </c>
      <c r="B163">
        <v>2014</v>
      </c>
      <c r="C163">
        <v>23.465</v>
      </c>
      <c r="D163">
        <v>40.86</v>
      </c>
      <c r="E163">
        <v>28.375</v>
      </c>
      <c r="F163">
        <v>124.179264</v>
      </c>
      <c r="G163">
        <v>10.432361800000001</v>
      </c>
      <c r="H163">
        <v>74.989439999999988</v>
      </c>
      <c r="I163">
        <v>11.522165555119649</v>
      </c>
      <c r="J163">
        <v>3.0588964201647708</v>
      </c>
      <c r="K163">
        <v>37.382306786975278</v>
      </c>
      <c r="L163">
        <v>11.465280502157711</v>
      </c>
      <c r="M163">
        <v>182724456</v>
      </c>
      <c r="N163">
        <v>18039990</v>
      </c>
      <c r="O163">
        <v>22583460</v>
      </c>
      <c r="P163">
        <v>901745</v>
      </c>
      <c r="Q163">
        <v>2533354</v>
      </c>
      <c r="R163">
        <v>19197048</v>
      </c>
      <c r="S163">
        <v>27876500</v>
      </c>
      <c r="T163">
        <v>42946000</v>
      </c>
      <c r="U163">
        <v>14675600</v>
      </c>
      <c r="V163">
        <v>8106000</v>
      </c>
    </row>
    <row r="164" spans="1:22" x14ac:dyDescent="0.3">
      <c r="A164" s="2">
        <v>41802</v>
      </c>
      <c r="B164">
        <v>2014</v>
      </c>
      <c r="C164">
        <v>23.072500000000002</v>
      </c>
      <c r="D164">
        <v>40.58</v>
      </c>
      <c r="E164">
        <v>27.975000000000001</v>
      </c>
      <c r="F164">
        <v>123.76539200000001</v>
      </c>
      <c r="G164">
        <v>10.440873</v>
      </c>
      <c r="H164">
        <v>75.416149000000004</v>
      </c>
      <c r="I164">
        <v>11.54299175500589</v>
      </c>
      <c r="J164">
        <v>3.0687877954456231</v>
      </c>
      <c r="K164">
        <v>37.549077345897139</v>
      </c>
      <c r="L164">
        <v>11.302512760109931</v>
      </c>
      <c r="M164">
        <v>218995164</v>
      </c>
      <c r="N164">
        <v>29823030</v>
      </c>
      <c r="O164">
        <v>30989740</v>
      </c>
      <c r="P164">
        <v>993840</v>
      </c>
      <c r="Q164">
        <v>2721366</v>
      </c>
      <c r="R164">
        <v>19241177</v>
      </c>
      <c r="S164">
        <v>27525500</v>
      </c>
      <c r="T164">
        <v>29138500</v>
      </c>
      <c r="U164">
        <v>15734200</v>
      </c>
      <c r="V164">
        <v>6965000</v>
      </c>
    </row>
    <row r="165" spans="1:22" x14ac:dyDescent="0.3">
      <c r="A165" s="2">
        <v>41803</v>
      </c>
      <c r="B165">
        <v>2014</v>
      </c>
      <c r="C165">
        <v>22.82</v>
      </c>
      <c r="D165">
        <v>41.23</v>
      </c>
      <c r="E165">
        <v>28.017499999999998</v>
      </c>
      <c r="F165">
        <v>122.807356</v>
      </c>
      <c r="G165">
        <v>10.4553768</v>
      </c>
      <c r="H165">
        <v>76.003626999999994</v>
      </c>
      <c r="I165">
        <v>11.476181140952759</v>
      </c>
      <c r="J165">
        <v>3.07579526563419</v>
      </c>
      <c r="K165">
        <v>38.075867476965307</v>
      </c>
      <c r="L165">
        <v>11.497745540090181</v>
      </c>
      <c r="M165">
        <v>218101120</v>
      </c>
      <c r="N165">
        <v>26310697</v>
      </c>
      <c r="O165">
        <v>27066860</v>
      </c>
      <c r="P165">
        <v>1287758</v>
      </c>
      <c r="Q165">
        <v>2706931</v>
      </c>
      <c r="R165">
        <v>19958759</v>
      </c>
      <c r="S165">
        <v>52451000</v>
      </c>
      <c r="T165">
        <v>38592500</v>
      </c>
      <c r="U165">
        <v>27388800</v>
      </c>
      <c r="V165">
        <v>6922000</v>
      </c>
    </row>
    <row r="166" spans="1:22" x14ac:dyDescent="0.3">
      <c r="A166" s="2">
        <v>41804</v>
      </c>
      <c r="B166">
        <v>2014</v>
      </c>
    </row>
    <row r="167" spans="1:22" x14ac:dyDescent="0.3">
      <c r="A167" s="2">
        <v>41805</v>
      </c>
      <c r="B167">
        <v>2014</v>
      </c>
    </row>
    <row r="168" spans="1:22" x14ac:dyDescent="0.3">
      <c r="A168" s="2">
        <v>41806</v>
      </c>
      <c r="B168">
        <v>2014</v>
      </c>
      <c r="C168">
        <v>23.05</v>
      </c>
      <c r="D168">
        <v>41.5</v>
      </c>
      <c r="E168">
        <v>27.614999999999998</v>
      </c>
      <c r="F168">
        <v>123.39201</v>
      </c>
      <c r="G168">
        <v>10.395432</v>
      </c>
      <c r="H168">
        <v>76.887619999999998</v>
      </c>
      <c r="I168">
        <v>11.43446244477172</v>
      </c>
      <c r="J168">
        <v>3.0865478566519391</v>
      </c>
      <c r="K168">
        <v>37.668139420716741</v>
      </c>
      <c r="L168">
        <v>11.713303878252329</v>
      </c>
      <c r="M168">
        <v>142245080</v>
      </c>
      <c r="N168">
        <v>24205297</v>
      </c>
      <c r="O168">
        <v>39436840</v>
      </c>
      <c r="P168">
        <v>858232</v>
      </c>
      <c r="Q168">
        <v>3107691</v>
      </c>
      <c r="R168">
        <v>28836646</v>
      </c>
      <c r="S168">
        <v>28357500</v>
      </c>
      <c r="T168">
        <v>37133500</v>
      </c>
      <c r="U168">
        <v>15544800</v>
      </c>
      <c r="V168">
        <v>8466000</v>
      </c>
    </row>
    <row r="169" spans="1:22" x14ac:dyDescent="0.3">
      <c r="A169" s="2">
        <v>41807</v>
      </c>
      <c r="B169">
        <v>2014</v>
      </c>
      <c r="C169">
        <v>23.02</v>
      </c>
      <c r="D169">
        <v>41.68</v>
      </c>
      <c r="E169">
        <v>27.530750000000001</v>
      </c>
      <c r="F169">
        <v>122.920875</v>
      </c>
      <c r="G169">
        <v>10.3842765</v>
      </c>
      <c r="H169">
        <v>77.179410000000004</v>
      </c>
      <c r="I169">
        <v>11.39892315222712</v>
      </c>
      <c r="J169">
        <v>3.056941652471854</v>
      </c>
      <c r="K169">
        <v>36.627508565834553</v>
      </c>
      <c r="L169">
        <v>11.83553597650514</v>
      </c>
      <c r="M169">
        <v>118905388</v>
      </c>
      <c r="N169">
        <v>22518630</v>
      </c>
      <c r="O169">
        <v>29633380</v>
      </c>
      <c r="P169">
        <v>1030298</v>
      </c>
      <c r="Q169">
        <v>2565561</v>
      </c>
      <c r="R169">
        <v>13987692</v>
      </c>
      <c r="S169">
        <v>23237000</v>
      </c>
      <c r="T169">
        <v>39985500</v>
      </c>
      <c r="U169">
        <v>23384000</v>
      </c>
      <c r="V169">
        <v>8000000</v>
      </c>
    </row>
    <row r="170" spans="1:22" x14ac:dyDescent="0.3">
      <c r="A170" s="2">
        <v>41808</v>
      </c>
      <c r="B170">
        <v>2014</v>
      </c>
      <c r="C170">
        <v>23.045000000000002</v>
      </c>
      <c r="D170">
        <v>41.65</v>
      </c>
      <c r="E170">
        <v>28.033000000000001</v>
      </c>
      <c r="F170">
        <v>124.08907499999999</v>
      </c>
      <c r="G170">
        <v>10.3405849</v>
      </c>
      <c r="H170">
        <v>77.866199999999992</v>
      </c>
      <c r="I170">
        <v>11.520313264806649</v>
      </c>
      <c r="J170">
        <v>3.070013486049926</v>
      </c>
      <c r="K170">
        <v>37.249143416544293</v>
      </c>
      <c r="L170">
        <v>12.08027410670582</v>
      </c>
      <c r="M170">
        <v>134056432</v>
      </c>
      <c r="N170">
        <v>27097228</v>
      </c>
      <c r="O170">
        <v>41213620</v>
      </c>
      <c r="P170">
        <v>1753546</v>
      </c>
      <c r="Q170">
        <v>2714127</v>
      </c>
      <c r="R170">
        <v>18572755</v>
      </c>
      <c r="S170">
        <v>31163000</v>
      </c>
      <c r="T170">
        <v>25800000</v>
      </c>
      <c r="U170">
        <v>16791800</v>
      </c>
      <c r="V170">
        <v>6556000</v>
      </c>
    </row>
    <row r="171" spans="1:22" x14ac:dyDescent="0.3">
      <c r="A171" s="2">
        <v>41809</v>
      </c>
      <c r="B171">
        <v>2014</v>
      </c>
      <c r="C171">
        <v>22.965</v>
      </c>
      <c r="D171">
        <v>41.51</v>
      </c>
      <c r="E171">
        <v>28.249500000000001</v>
      </c>
      <c r="F171">
        <v>126.225807</v>
      </c>
      <c r="G171">
        <v>10.403784099999999</v>
      </c>
      <c r="H171">
        <v>78.456960000000009</v>
      </c>
      <c r="I171">
        <v>11.805241975066259</v>
      </c>
      <c r="J171">
        <v>3.1926765190929611</v>
      </c>
      <c r="K171">
        <v>38.235005399037988</v>
      </c>
      <c r="L171">
        <v>12.182192991067049</v>
      </c>
      <c r="M171">
        <v>142110744</v>
      </c>
      <c r="N171">
        <v>19837767</v>
      </c>
      <c r="O171">
        <v>52610780</v>
      </c>
      <c r="P171">
        <v>1357245</v>
      </c>
      <c r="Q171">
        <v>2436128</v>
      </c>
      <c r="R171">
        <v>17298285</v>
      </c>
      <c r="S171">
        <v>78625000</v>
      </c>
      <c r="T171">
        <v>84827500</v>
      </c>
      <c r="U171">
        <v>21972800</v>
      </c>
      <c r="V171">
        <v>7543000</v>
      </c>
    </row>
    <row r="172" spans="1:22" x14ac:dyDescent="0.3">
      <c r="A172" s="2">
        <v>41810</v>
      </c>
      <c r="B172">
        <v>2014</v>
      </c>
      <c r="C172">
        <v>22.727499999999999</v>
      </c>
      <c r="D172">
        <v>41.68</v>
      </c>
      <c r="E172">
        <v>28.326000000000001</v>
      </c>
      <c r="F172">
        <v>125.733504</v>
      </c>
      <c r="G172">
        <v>10.365894000000001</v>
      </c>
      <c r="H172">
        <v>77.754816000000005</v>
      </c>
      <c r="I172">
        <v>11.808479389014</v>
      </c>
      <c r="J172">
        <v>3.1826809125624198</v>
      </c>
      <c r="K172">
        <v>38.103397630470973</v>
      </c>
      <c r="L172">
        <v>12.253990012728879</v>
      </c>
      <c r="M172">
        <v>403592264</v>
      </c>
      <c r="N172">
        <v>47765407</v>
      </c>
      <c r="O172">
        <v>63242940</v>
      </c>
      <c r="P172">
        <v>2696673</v>
      </c>
      <c r="Q172">
        <v>7162756</v>
      </c>
      <c r="R172">
        <v>42795930</v>
      </c>
      <c r="S172">
        <v>50479000</v>
      </c>
      <c r="T172">
        <v>31665500</v>
      </c>
      <c r="U172">
        <v>21951800</v>
      </c>
      <c r="V172">
        <v>8002000</v>
      </c>
    </row>
    <row r="173" spans="1:22" x14ac:dyDescent="0.3">
      <c r="A173" s="2">
        <v>41811</v>
      </c>
      <c r="B173">
        <v>2014</v>
      </c>
    </row>
    <row r="174" spans="1:22" x14ac:dyDescent="0.3">
      <c r="A174" s="2">
        <v>41812</v>
      </c>
      <c r="B174">
        <v>2014</v>
      </c>
    </row>
    <row r="175" spans="1:22" x14ac:dyDescent="0.3">
      <c r="A175" s="2">
        <v>41813</v>
      </c>
      <c r="B175">
        <v>2014</v>
      </c>
      <c r="C175">
        <v>22.7075</v>
      </c>
      <c r="D175">
        <v>41.99</v>
      </c>
      <c r="E175">
        <v>28.714500000000001</v>
      </c>
      <c r="F175">
        <v>124.4034</v>
      </c>
      <c r="G175">
        <v>10.319715199999999</v>
      </c>
      <c r="H175">
        <v>77.660351999999989</v>
      </c>
      <c r="I175">
        <v>11.73780786968894</v>
      </c>
      <c r="J175">
        <v>3.2101414090864488</v>
      </c>
      <c r="K175">
        <v>37.351584731625941</v>
      </c>
      <c r="L175">
        <v>12.157786282013539</v>
      </c>
      <c r="M175">
        <v>174777564</v>
      </c>
      <c r="N175">
        <v>18743905</v>
      </c>
      <c r="O175">
        <v>34481960</v>
      </c>
      <c r="P175">
        <v>824017</v>
      </c>
      <c r="Q175">
        <v>2216201</v>
      </c>
      <c r="R175">
        <v>14722463</v>
      </c>
      <c r="S175">
        <v>35843000</v>
      </c>
      <c r="T175">
        <v>43392500</v>
      </c>
      <c r="U175">
        <v>20657200</v>
      </c>
      <c r="V175">
        <v>4590000</v>
      </c>
    </row>
    <row r="176" spans="1:22" x14ac:dyDescent="0.3">
      <c r="A176" s="2">
        <v>41814</v>
      </c>
      <c r="B176">
        <v>2014</v>
      </c>
      <c r="C176">
        <v>22.57</v>
      </c>
      <c r="D176">
        <v>41.744999999999997</v>
      </c>
      <c r="E176">
        <v>28.626999999999999</v>
      </c>
      <c r="F176">
        <v>127.85366999999999</v>
      </c>
      <c r="G176">
        <v>10.2754542</v>
      </c>
      <c r="H176">
        <v>77.867097000000001</v>
      </c>
      <c r="I176">
        <v>11.6767874632713</v>
      </c>
      <c r="J176">
        <v>3.1910893555337911</v>
      </c>
      <c r="K176">
        <v>37.409402546523019</v>
      </c>
      <c r="L176">
        <v>12.18903036238981</v>
      </c>
      <c r="M176">
        <v>156144348</v>
      </c>
      <c r="N176">
        <v>26518274</v>
      </c>
      <c r="O176">
        <v>56886500</v>
      </c>
      <c r="P176">
        <v>1688145</v>
      </c>
      <c r="Q176">
        <v>1636650</v>
      </c>
      <c r="R176">
        <v>53003308</v>
      </c>
      <c r="S176">
        <v>29812500</v>
      </c>
      <c r="T176">
        <v>28232000</v>
      </c>
      <c r="U176">
        <v>17199600</v>
      </c>
      <c r="V176">
        <v>5427000</v>
      </c>
    </row>
    <row r="177" spans="1:22" x14ac:dyDescent="0.3">
      <c r="A177" s="2">
        <v>41815</v>
      </c>
      <c r="B177">
        <v>2014</v>
      </c>
      <c r="C177">
        <v>22.59</v>
      </c>
      <c r="D177">
        <v>42.03</v>
      </c>
      <c r="E177">
        <v>29.296500000000002</v>
      </c>
      <c r="F177">
        <v>126.956142</v>
      </c>
      <c r="G177">
        <v>10.215168</v>
      </c>
      <c r="H177">
        <v>77.327460000000002</v>
      </c>
      <c r="I177">
        <v>11.705639614855571</v>
      </c>
      <c r="J177">
        <v>3.1917512890548241</v>
      </c>
      <c r="K177">
        <v>37.035763411279227</v>
      </c>
      <c r="L177">
        <v>11.996462959324029</v>
      </c>
      <c r="M177">
        <v>147474164</v>
      </c>
      <c r="N177">
        <v>20051576</v>
      </c>
      <c r="O177">
        <v>42294860</v>
      </c>
      <c r="P177">
        <v>1280630</v>
      </c>
      <c r="Q177">
        <v>2425779</v>
      </c>
      <c r="R177">
        <v>23366326</v>
      </c>
      <c r="S177">
        <v>27215500</v>
      </c>
      <c r="T177">
        <v>26996000</v>
      </c>
      <c r="U177">
        <v>15725800</v>
      </c>
      <c r="V177">
        <v>6252000</v>
      </c>
    </row>
    <row r="178" spans="1:22" x14ac:dyDescent="0.3">
      <c r="A178" s="2">
        <v>41816</v>
      </c>
      <c r="B178">
        <v>2014</v>
      </c>
      <c r="C178">
        <v>22.725000000000001</v>
      </c>
      <c r="D178">
        <v>41.72</v>
      </c>
      <c r="E178">
        <v>29.238499999999998</v>
      </c>
      <c r="F178">
        <v>125.883776</v>
      </c>
      <c r="G178">
        <v>10.120092</v>
      </c>
      <c r="H178">
        <v>76.635559999999998</v>
      </c>
      <c r="I178">
        <v>11.81818181818182</v>
      </c>
      <c r="J178">
        <v>3.196147640692641</v>
      </c>
      <c r="K178">
        <v>37.411452184179453</v>
      </c>
      <c r="L178">
        <v>11.968713105076739</v>
      </c>
      <c r="M178">
        <v>130517436</v>
      </c>
      <c r="N178">
        <v>23604409</v>
      </c>
      <c r="O178">
        <v>40247200</v>
      </c>
      <c r="P178">
        <v>1067451</v>
      </c>
      <c r="Q178">
        <v>1925881</v>
      </c>
      <c r="R178">
        <v>29412798</v>
      </c>
      <c r="S178">
        <v>38036000</v>
      </c>
      <c r="T178">
        <v>27840500</v>
      </c>
      <c r="U178">
        <v>13907200</v>
      </c>
      <c r="V178">
        <v>4024000</v>
      </c>
    </row>
    <row r="179" spans="1:22" x14ac:dyDescent="0.3">
      <c r="A179" s="2">
        <v>41817</v>
      </c>
      <c r="B179">
        <v>2014</v>
      </c>
      <c r="C179">
        <v>22.995000000000001</v>
      </c>
      <c r="D179">
        <v>42.25</v>
      </c>
      <c r="E179">
        <v>29.284500000000001</v>
      </c>
      <c r="F179">
        <v>125.988276</v>
      </c>
      <c r="G179">
        <v>10.16094</v>
      </c>
      <c r="H179">
        <v>76.826112000000009</v>
      </c>
      <c r="I179">
        <v>11.932524415507549</v>
      </c>
      <c r="J179">
        <v>3.1594980428134551</v>
      </c>
      <c r="K179">
        <v>37.284206372694094</v>
      </c>
      <c r="L179">
        <v>11.88221367268422</v>
      </c>
      <c r="M179">
        <v>256115212</v>
      </c>
      <c r="N179">
        <v>74641945</v>
      </c>
      <c r="O179">
        <v>40442360</v>
      </c>
      <c r="P179">
        <v>911405</v>
      </c>
      <c r="Q179">
        <v>1792790</v>
      </c>
      <c r="R179">
        <v>15585509</v>
      </c>
      <c r="S179">
        <v>53345500</v>
      </c>
      <c r="T179">
        <v>39051500</v>
      </c>
      <c r="U179">
        <v>18460400</v>
      </c>
      <c r="V179">
        <v>4070000</v>
      </c>
    </row>
    <row r="180" spans="1:22" x14ac:dyDescent="0.3">
      <c r="A180" s="2">
        <v>41818</v>
      </c>
      <c r="B180">
        <v>2014</v>
      </c>
    </row>
    <row r="181" spans="1:22" x14ac:dyDescent="0.3">
      <c r="A181" s="2">
        <v>41819</v>
      </c>
      <c r="B181">
        <v>2014</v>
      </c>
    </row>
    <row r="182" spans="1:22" x14ac:dyDescent="0.3">
      <c r="A182" s="2">
        <v>41820</v>
      </c>
      <c r="B182">
        <v>2014</v>
      </c>
      <c r="C182">
        <v>23.232500000000002</v>
      </c>
      <c r="D182">
        <v>41.7</v>
      </c>
      <c r="E182">
        <v>29.233499999999999</v>
      </c>
      <c r="F182">
        <v>126.79678</v>
      </c>
      <c r="G182">
        <v>10.139775800000001</v>
      </c>
      <c r="H182">
        <v>77.211600000000004</v>
      </c>
      <c r="I182">
        <v>12.01303188863659</v>
      </c>
      <c r="J182">
        <v>3.1676432303287592</v>
      </c>
      <c r="K182">
        <v>37.234672721887648</v>
      </c>
      <c r="L182">
        <v>11.970579524138611</v>
      </c>
      <c r="M182">
        <v>198356112</v>
      </c>
      <c r="N182">
        <v>30805472</v>
      </c>
      <c r="O182">
        <v>29588220</v>
      </c>
      <c r="P182">
        <v>1105942</v>
      </c>
      <c r="Q182">
        <v>2032479</v>
      </c>
      <c r="R182">
        <v>22495650</v>
      </c>
      <c r="S182">
        <v>45137500</v>
      </c>
      <c r="T182">
        <v>28253000</v>
      </c>
      <c r="U182">
        <v>15539000</v>
      </c>
      <c r="V182">
        <v>4171000</v>
      </c>
    </row>
    <row r="183" spans="1:22" x14ac:dyDescent="0.3">
      <c r="A183" s="2">
        <v>41821</v>
      </c>
      <c r="B183">
        <v>2014</v>
      </c>
      <c r="C183">
        <v>23.38</v>
      </c>
      <c r="D183">
        <v>41.87</v>
      </c>
      <c r="E183">
        <v>29.5745</v>
      </c>
      <c r="F183">
        <v>127.73703</v>
      </c>
      <c r="G183">
        <v>10.268103</v>
      </c>
      <c r="H183">
        <v>77.395223000000001</v>
      </c>
      <c r="I183">
        <v>12.152073278833839</v>
      </c>
      <c r="J183">
        <v>3.2033680390032502</v>
      </c>
      <c r="K183">
        <v>37.269772481040093</v>
      </c>
      <c r="L183">
        <v>12.094947306214911</v>
      </c>
      <c r="M183">
        <v>152893908</v>
      </c>
      <c r="N183">
        <v>26922597</v>
      </c>
      <c r="O183">
        <v>32892560</v>
      </c>
      <c r="P183">
        <v>1007073</v>
      </c>
      <c r="Q183">
        <v>1434705</v>
      </c>
      <c r="R183">
        <v>17895649</v>
      </c>
      <c r="S183">
        <v>70114000</v>
      </c>
      <c r="T183">
        <v>42911500</v>
      </c>
      <c r="U183">
        <v>14931800</v>
      </c>
      <c r="V183">
        <v>5261000</v>
      </c>
    </row>
    <row r="184" spans="1:22" x14ac:dyDescent="0.3">
      <c r="A184" s="2">
        <v>41822</v>
      </c>
      <c r="B184">
        <v>2014</v>
      </c>
      <c r="C184">
        <v>23.37</v>
      </c>
      <c r="D184">
        <v>41.9</v>
      </c>
      <c r="E184">
        <v>29.539000000000001</v>
      </c>
      <c r="F184">
        <v>128.164976</v>
      </c>
      <c r="G184">
        <v>10.3189093</v>
      </c>
      <c r="H184">
        <v>77.570663999999994</v>
      </c>
      <c r="I184">
        <v>12.198428290766209</v>
      </c>
      <c r="J184">
        <v>3.2248530785854621</v>
      </c>
      <c r="K184">
        <v>37.455795677799607</v>
      </c>
      <c r="L184">
        <v>12.28388998035363</v>
      </c>
      <c r="M184">
        <v>113860292</v>
      </c>
      <c r="N184">
        <v>20208526</v>
      </c>
      <c r="O184">
        <v>23940100</v>
      </c>
      <c r="P184">
        <v>1085690</v>
      </c>
      <c r="Q184">
        <v>1627628</v>
      </c>
      <c r="R184">
        <v>16298029</v>
      </c>
      <c r="S184">
        <v>49467000</v>
      </c>
      <c r="T184">
        <v>47183000</v>
      </c>
      <c r="U184">
        <v>12438000</v>
      </c>
      <c r="V184">
        <v>6086000</v>
      </c>
    </row>
    <row r="185" spans="1:22" x14ac:dyDescent="0.3">
      <c r="A185" s="2">
        <v>41823</v>
      </c>
      <c r="B185">
        <v>2014</v>
      </c>
      <c r="C185">
        <v>23.5075</v>
      </c>
      <c r="D185">
        <v>41.8</v>
      </c>
      <c r="E185">
        <v>29.654</v>
      </c>
      <c r="F185">
        <v>129.66379599999999</v>
      </c>
      <c r="G185">
        <v>10.410550799999999</v>
      </c>
      <c r="H185">
        <v>78.353280000000012</v>
      </c>
      <c r="I185">
        <v>12.07045009784736</v>
      </c>
      <c r="J185">
        <v>3.1655690645792558</v>
      </c>
      <c r="K185">
        <v>37.377690802348333</v>
      </c>
      <c r="L185">
        <v>12.490215264187871</v>
      </c>
      <c r="M185">
        <v>91567012</v>
      </c>
      <c r="N185">
        <v>15969310</v>
      </c>
      <c r="O185">
        <v>17977040</v>
      </c>
      <c r="P185">
        <v>1194046</v>
      </c>
      <c r="Q185">
        <v>2127160</v>
      </c>
      <c r="R185">
        <v>15297607</v>
      </c>
      <c r="S185">
        <v>34817000</v>
      </c>
      <c r="T185">
        <v>41732500</v>
      </c>
      <c r="U185">
        <v>12204400</v>
      </c>
      <c r="V185">
        <v>9611000</v>
      </c>
    </row>
    <row r="186" spans="1:22" x14ac:dyDescent="0.3">
      <c r="A186" s="2">
        <v>41824</v>
      </c>
      <c r="B186">
        <v>2014</v>
      </c>
      <c r="F186">
        <v>129.33739499999999</v>
      </c>
      <c r="G186">
        <v>10.4224826</v>
      </c>
      <c r="H186">
        <v>78.485982000000007</v>
      </c>
      <c r="I186">
        <v>12.1492946708464</v>
      </c>
      <c r="J186">
        <v>3.214138793103448</v>
      </c>
      <c r="K186">
        <v>37.529388714733543</v>
      </c>
      <c r="L186">
        <v>12.54408307210031</v>
      </c>
      <c r="P186">
        <v>851498</v>
      </c>
      <c r="Q186">
        <v>1905305</v>
      </c>
      <c r="R186">
        <v>13343325</v>
      </c>
      <c r="S186">
        <v>29027500</v>
      </c>
      <c r="T186">
        <v>31577500</v>
      </c>
      <c r="U186">
        <v>10417200</v>
      </c>
      <c r="V186">
        <v>5555000</v>
      </c>
    </row>
    <row r="187" spans="1:22" x14ac:dyDescent="0.3">
      <c r="A187" s="2">
        <v>41825</v>
      </c>
      <c r="B187">
        <v>2014</v>
      </c>
    </row>
    <row r="188" spans="1:22" x14ac:dyDescent="0.3">
      <c r="A188" s="2">
        <v>41826</v>
      </c>
      <c r="B188">
        <v>2014</v>
      </c>
    </row>
    <row r="189" spans="1:22" x14ac:dyDescent="0.3">
      <c r="A189" s="2">
        <v>41827</v>
      </c>
      <c r="B189">
        <v>2014</v>
      </c>
      <c r="C189">
        <v>23.992000000000001</v>
      </c>
      <c r="D189">
        <v>41.99</v>
      </c>
      <c r="E189">
        <v>29.538</v>
      </c>
      <c r="F189">
        <v>127.773946</v>
      </c>
      <c r="G189">
        <v>10.334529</v>
      </c>
      <c r="H189">
        <v>78.833163999999996</v>
      </c>
      <c r="I189">
        <v>12.117046347211311</v>
      </c>
      <c r="J189">
        <v>3.2404442458758842</v>
      </c>
      <c r="K189">
        <v>37.490180675569519</v>
      </c>
      <c r="L189">
        <v>12.627651217596229</v>
      </c>
      <c r="M189">
        <v>225871756</v>
      </c>
      <c r="N189">
        <v>21953619</v>
      </c>
      <c r="O189">
        <v>26741760</v>
      </c>
      <c r="P189">
        <v>925948</v>
      </c>
      <c r="Q189">
        <v>2447768</v>
      </c>
      <c r="R189">
        <v>12103740</v>
      </c>
      <c r="S189">
        <v>24702500</v>
      </c>
      <c r="T189">
        <v>34030000</v>
      </c>
      <c r="U189">
        <v>8160200</v>
      </c>
      <c r="V189">
        <v>3322000</v>
      </c>
    </row>
    <row r="190" spans="1:22" x14ac:dyDescent="0.3">
      <c r="A190" s="2">
        <v>41828</v>
      </c>
      <c r="B190">
        <v>2014</v>
      </c>
      <c r="C190">
        <v>23.837499999999999</v>
      </c>
      <c r="D190">
        <v>41.78</v>
      </c>
      <c r="E190">
        <v>28.92</v>
      </c>
      <c r="F190">
        <v>126.13688999999999</v>
      </c>
      <c r="G190">
        <v>10.1831905</v>
      </c>
      <c r="H190">
        <v>78.036145000000005</v>
      </c>
      <c r="I190">
        <v>12.074839980305271</v>
      </c>
      <c r="J190">
        <v>3.227156840965042</v>
      </c>
      <c r="K190">
        <v>37.109798129000502</v>
      </c>
      <c r="L190">
        <v>12.451994091580501</v>
      </c>
      <c r="M190">
        <v>260886712</v>
      </c>
      <c r="N190">
        <v>31218208</v>
      </c>
      <c r="O190">
        <v>42598480</v>
      </c>
      <c r="P190">
        <v>1082984</v>
      </c>
      <c r="Q190">
        <v>2371029</v>
      </c>
      <c r="R190">
        <v>18407296</v>
      </c>
      <c r="S190">
        <v>37911000</v>
      </c>
      <c r="T190">
        <v>29867500</v>
      </c>
      <c r="U190">
        <v>12389400</v>
      </c>
      <c r="V190">
        <v>5713000</v>
      </c>
    </row>
    <row r="191" spans="1:22" x14ac:dyDescent="0.3">
      <c r="A191" s="2">
        <v>41829</v>
      </c>
      <c r="B191">
        <v>2014</v>
      </c>
      <c r="C191">
        <v>23.8475</v>
      </c>
      <c r="D191">
        <v>41.67</v>
      </c>
      <c r="E191">
        <v>29.167999999999999</v>
      </c>
      <c r="F191">
        <v>126.34954399999999</v>
      </c>
      <c r="G191">
        <v>10.216255500000001</v>
      </c>
      <c r="H191">
        <v>78.396130999999997</v>
      </c>
      <c r="I191">
        <v>11.91782168485206</v>
      </c>
      <c r="J191">
        <v>3.182069338444903</v>
      </c>
      <c r="K191">
        <v>37.221075395655163</v>
      </c>
      <c r="L191">
        <v>12.420131721222839</v>
      </c>
      <c r="M191">
        <v>145745760</v>
      </c>
      <c r="N191">
        <v>18445910</v>
      </c>
      <c r="O191">
        <v>27461120</v>
      </c>
      <c r="P191">
        <v>915621</v>
      </c>
      <c r="Q191">
        <v>2457774</v>
      </c>
      <c r="R191">
        <v>15314692</v>
      </c>
      <c r="S191">
        <v>43230500</v>
      </c>
      <c r="T191">
        <v>32352000</v>
      </c>
      <c r="U191">
        <v>13061200</v>
      </c>
      <c r="V191">
        <v>4770000</v>
      </c>
    </row>
    <row r="192" spans="1:22" x14ac:dyDescent="0.3">
      <c r="A192" s="2">
        <v>41830</v>
      </c>
      <c r="B192">
        <v>2014</v>
      </c>
      <c r="C192">
        <v>23.758749999999999</v>
      </c>
      <c r="D192">
        <v>41.685000000000002</v>
      </c>
      <c r="E192">
        <v>29.001999999999999</v>
      </c>
      <c r="F192">
        <v>124.303774</v>
      </c>
      <c r="G192">
        <v>10.082502</v>
      </c>
      <c r="H192">
        <v>77.462108999999998</v>
      </c>
      <c r="I192">
        <v>11.850755108084099</v>
      </c>
      <c r="J192">
        <v>3.178315222584148</v>
      </c>
      <c r="K192">
        <v>36.94600730431349</v>
      </c>
      <c r="L192">
        <v>12.28901391767841</v>
      </c>
      <c r="M192">
        <v>158742208</v>
      </c>
      <c r="N192">
        <v>21856832</v>
      </c>
      <c r="O192">
        <v>28726520</v>
      </c>
      <c r="P192">
        <v>1468986</v>
      </c>
      <c r="Q192">
        <v>2618724</v>
      </c>
      <c r="R192">
        <v>21112734</v>
      </c>
      <c r="S192">
        <v>38090500</v>
      </c>
      <c r="T192">
        <v>28581000</v>
      </c>
      <c r="U192">
        <v>10582800</v>
      </c>
      <c r="V192">
        <v>4269000</v>
      </c>
    </row>
    <row r="193" spans="1:22" x14ac:dyDescent="0.3">
      <c r="A193" s="2">
        <v>41831</v>
      </c>
      <c r="B193">
        <v>2014</v>
      </c>
      <c r="C193">
        <v>23.805</v>
      </c>
      <c r="D193">
        <v>42.09</v>
      </c>
      <c r="E193">
        <v>29.3325</v>
      </c>
      <c r="F193">
        <v>125.24282100000001</v>
      </c>
      <c r="G193">
        <v>10.1360299</v>
      </c>
      <c r="H193">
        <v>77.618718000000001</v>
      </c>
      <c r="I193">
        <v>11.804993585315311</v>
      </c>
      <c r="J193">
        <v>3.1513326714694561</v>
      </c>
      <c r="K193">
        <v>36.909108852264872</v>
      </c>
      <c r="L193">
        <v>12.09414783381032</v>
      </c>
      <c r="M193">
        <v>136072912</v>
      </c>
      <c r="N193">
        <v>24087374</v>
      </c>
      <c r="O193">
        <v>30285300</v>
      </c>
      <c r="P193">
        <v>1066279</v>
      </c>
      <c r="Q193">
        <v>1866777</v>
      </c>
      <c r="R193">
        <v>18502114</v>
      </c>
      <c r="S193">
        <v>34957500</v>
      </c>
      <c r="T193">
        <v>28480500</v>
      </c>
      <c r="U193">
        <v>12069400</v>
      </c>
      <c r="V193">
        <v>6831000</v>
      </c>
    </row>
    <row r="194" spans="1:22" x14ac:dyDescent="0.3">
      <c r="A194" s="2">
        <v>41832</v>
      </c>
      <c r="B194">
        <v>2014</v>
      </c>
    </row>
    <row r="195" spans="1:22" x14ac:dyDescent="0.3">
      <c r="A195" s="2">
        <v>41833</v>
      </c>
      <c r="B195">
        <v>2014</v>
      </c>
    </row>
    <row r="196" spans="1:22" x14ac:dyDescent="0.3">
      <c r="A196" s="2">
        <v>41834</v>
      </c>
      <c r="B196">
        <v>2014</v>
      </c>
      <c r="C196">
        <v>24.112500000000001</v>
      </c>
      <c r="D196">
        <v>42.14</v>
      </c>
      <c r="E196">
        <v>29.713000000000001</v>
      </c>
      <c r="F196">
        <v>126.360196</v>
      </c>
      <c r="G196">
        <v>10.234155599999999</v>
      </c>
      <c r="H196">
        <v>79.058495999999991</v>
      </c>
      <c r="I196">
        <v>11.852362204724409</v>
      </c>
      <c r="J196">
        <v>3.1561006633858271</v>
      </c>
      <c r="K196">
        <v>37.642716535433067</v>
      </c>
      <c r="L196">
        <v>12.273622047244089</v>
      </c>
      <c r="M196">
        <v>171240620</v>
      </c>
      <c r="N196">
        <v>21882943</v>
      </c>
      <c r="O196">
        <v>39092240</v>
      </c>
      <c r="P196">
        <v>963382</v>
      </c>
      <c r="Q196">
        <v>2323830</v>
      </c>
      <c r="R196">
        <v>17012360</v>
      </c>
      <c r="S196">
        <v>30328500</v>
      </c>
      <c r="T196">
        <v>18310000</v>
      </c>
      <c r="U196">
        <v>16931800</v>
      </c>
      <c r="V196">
        <v>3658000</v>
      </c>
    </row>
    <row r="197" spans="1:22" x14ac:dyDescent="0.3">
      <c r="A197" s="2">
        <v>41835</v>
      </c>
      <c r="B197">
        <v>2014</v>
      </c>
      <c r="C197">
        <v>23.83</v>
      </c>
      <c r="D197">
        <v>42.45</v>
      </c>
      <c r="E197">
        <v>29.652999999999999</v>
      </c>
      <c r="F197">
        <v>125.47686400000001</v>
      </c>
      <c r="G197">
        <v>10.226917200000001</v>
      </c>
      <c r="H197">
        <v>78.083839999999995</v>
      </c>
      <c r="I197">
        <v>11.850467289719621</v>
      </c>
      <c r="J197">
        <v>3.143288686669945</v>
      </c>
      <c r="K197">
        <v>37.835710772257741</v>
      </c>
      <c r="L197">
        <v>12.326610919822921</v>
      </c>
      <c r="M197">
        <v>182784704</v>
      </c>
      <c r="N197">
        <v>28758961</v>
      </c>
      <c r="O197">
        <v>33479580</v>
      </c>
      <c r="P197">
        <v>1047813</v>
      </c>
      <c r="Q197">
        <v>2577554</v>
      </c>
      <c r="R197">
        <v>20542240</v>
      </c>
      <c r="S197">
        <v>31450000</v>
      </c>
      <c r="T197">
        <v>19822000</v>
      </c>
      <c r="U197">
        <v>13881400</v>
      </c>
      <c r="V197">
        <v>3109000</v>
      </c>
    </row>
    <row r="198" spans="1:22" x14ac:dyDescent="0.3">
      <c r="A198" s="2">
        <v>41836</v>
      </c>
      <c r="B198">
        <v>2014</v>
      </c>
      <c r="C198">
        <v>23.695</v>
      </c>
      <c r="D198">
        <v>44.08</v>
      </c>
      <c r="E198">
        <v>29.530999999999999</v>
      </c>
      <c r="F198">
        <v>128.85419999999999</v>
      </c>
      <c r="G198">
        <v>10.3677834</v>
      </c>
      <c r="H198">
        <v>78.462400000000002</v>
      </c>
      <c r="I198">
        <v>11.88593903638151</v>
      </c>
      <c r="J198">
        <v>3.1511216519174039</v>
      </c>
      <c r="K198">
        <v>38.117010816125863</v>
      </c>
      <c r="L198">
        <v>12.42379547689282</v>
      </c>
      <c r="M198">
        <v>214009660</v>
      </c>
      <c r="N198">
        <v>63322372</v>
      </c>
      <c r="O198">
        <v>28844220</v>
      </c>
      <c r="P198">
        <v>1555541</v>
      </c>
      <c r="Q198">
        <v>2585827</v>
      </c>
      <c r="R198">
        <v>20573256</v>
      </c>
      <c r="S198">
        <v>24588500</v>
      </c>
      <c r="T198">
        <v>21830500</v>
      </c>
      <c r="U198">
        <v>15709200</v>
      </c>
      <c r="V198">
        <v>4904000</v>
      </c>
    </row>
    <row r="199" spans="1:22" x14ac:dyDescent="0.3">
      <c r="A199" s="2">
        <v>41837</v>
      </c>
      <c r="B199">
        <v>2014</v>
      </c>
      <c r="C199">
        <v>23.272468750000002</v>
      </c>
      <c r="D199">
        <v>44.53</v>
      </c>
      <c r="E199">
        <v>29.041</v>
      </c>
      <c r="F199">
        <v>127.761228</v>
      </c>
      <c r="G199">
        <v>10.2499152</v>
      </c>
      <c r="H199">
        <v>80.291988000000003</v>
      </c>
      <c r="I199">
        <v>11.938030392737319</v>
      </c>
      <c r="J199">
        <v>3.1773743358989539</v>
      </c>
      <c r="K199">
        <v>37.877442273534633</v>
      </c>
      <c r="L199">
        <v>12.39392145253602</v>
      </c>
      <c r="M199">
        <v>229192972</v>
      </c>
      <c r="N199">
        <v>82180263</v>
      </c>
      <c r="O199">
        <v>58832960</v>
      </c>
      <c r="P199">
        <v>1540519</v>
      </c>
      <c r="Q199">
        <v>8228365</v>
      </c>
      <c r="R199">
        <v>15811000</v>
      </c>
      <c r="S199">
        <v>22796000</v>
      </c>
      <c r="T199">
        <v>26990000</v>
      </c>
      <c r="U199">
        <v>13245000</v>
      </c>
      <c r="V199">
        <v>3195000</v>
      </c>
    </row>
    <row r="200" spans="1:22" x14ac:dyDescent="0.3">
      <c r="A200" s="2">
        <v>41838</v>
      </c>
      <c r="B200">
        <v>2014</v>
      </c>
      <c r="C200">
        <v>23.607500000000002</v>
      </c>
      <c r="D200">
        <v>44.69</v>
      </c>
      <c r="E200">
        <v>30.255500000000001</v>
      </c>
      <c r="F200">
        <v>126.55135900000001</v>
      </c>
      <c r="G200">
        <v>10.231339999999999</v>
      </c>
      <c r="H200">
        <v>81.384380000000007</v>
      </c>
      <c r="I200">
        <v>11.84615384615385</v>
      </c>
      <c r="J200">
        <v>3.1604444970414201</v>
      </c>
      <c r="K200">
        <v>37.741617357001971</v>
      </c>
      <c r="L200">
        <v>12.322485207100589</v>
      </c>
      <c r="M200">
        <v>199950372</v>
      </c>
      <c r="N200">
        <v>43407490</v>
      </c>
      <c r="O200">
        <v>97485200</v>
      </c>
      <c r="P200">
        <v>2026779</v>
      </c>
      <c r="Q200">
        <v>6876554</v>
      </c>
      <c r="R200">
        <v>18769022</v>
      </c>
      <c r="S200">
        <v>31022500</v>
      </c>
      <c r="T200">
        <v>24723000</v>
      </c>
      <c r="U200">
        <v>15480400</v>
      </c>
      <c r="V200">
        <v>4349000</v>
      </c>
    </row>
    <row r="201" spans="1:22" x14ac:dyDescent="0.3">
      <c r="A201" s="2">
        <v>41839</v>
      </c>
      <c r="B201">
        <v>2014</v>
      </c>
    </row>
    <row r="202" spans="1:22" x14ac:dyDescent="0.3">
      <c r="A202" s="2">
        <v>41840</v>
      </c>
      <c r="B202">
        <v>2014</v>
      </c>
    </row>
    <row r="203" spans="1:22" x14ac:dyDescent="0.3">
      <c r="A203" s="2">
        <v>41841</v>
      </c>
      <c r="B203">
        <v>2014</v>
      </c>
      <c r="C203">
        <v>23.484749999999998</v>
      </c>
      <c r="D203">
        <v>44.835000000000001</v>
      </c>
      <c r="E203">
        <v>29.922000000000001</v>
      </c>
      <c r="F203">
        <v>125.042208</v>
      </c>
      <c r="G203">
        <v>10.191302800000001</v>
      </c>
      <c r="H203">
        <v>81.153042000000013</v>
      </c>
      <c r="M203">
        <v>156316008</v>
      </c>
      <c r="N203">
        <v>37604378</v>
      </c>
      <c r="O203">
        <v>44802220</v>
      </c>
      <c r="P203">
        <v>1108062</v>
      </c>
      <c r="Q203">
        <v>3012203</v>
      </c>
      <c r="R203">
        <v>10031220</v>
      </c>
    </row>
    <row r="204" spans="1:22" x14ac:dyDescent="0.3">
      <c r="A204" s="2">
        <v>41842</v>
      </c>
      <c r="B204">
        <v>2014</v>
      </c>
      <c r="C204">
        <v>23.68</v>
      </c>
      <c r="D204">
        <v>44.83</v>
      </c>
      <c r="E204">
        <v>30.1785</v>
      </c>
      <c r="F204">
        <v>126.54939899999999</v>
      </c>
      <c r="G204">
        <v>10.3165695</v>
      </c>
      <c r="H204">
        <v>81.798558</v>
      </c>
      <c r="I204">
        <v>11.878202601497829</v>
      </c>
      <c r="J204">
        <v>3.1607726162790701</v>
      </c>
      <c r="K204">
        <v>37.918801734331893</v>
      </c>
      <c r="L204">
        <v>12.73649980291683</v>
      </c>
      <c r="M204">
        <v>220786388</v>
      </c>
      <c r="N204">
        <v>43095820</v>
      </c>
      <c r="O204">
        <v>37633300</v>
      </c>
      <c r="P204">
        <v>1224949</v>
      </c>
      <c r="Q204">
        <v>2375477</v>
      </c>
      <c r="R204">
        <v>14323286</v>
      </c>
      <c r="S204">
        <v>23508500</v>
      </c>
      <c r="T204">
        <v>22131500</v>
      </c>
      <c r="U204">
        <v>11560600</v>
      </c>
      <c r="V204">
        <v>9600000</v>
      </c>
    </row>
    <row r="205" spans="1:22" x14ac:dyDescent="0.3">
      <c r="A205" s="2">
        <v>41843</v>
      </c>
      <c r="B205">
        <v>2014</v>
      </c>
      <c r="C205">
        <v>24.297499999999999</v>
      </c>
      <c r="D205">
        <v>44.87</v>
      </c>
      <c r="E205">
        <v>30.259499999999999</v>
      </c>
      <c r="F205">
        <v>127.171498</v>
      </c>
      <c r="G205">
        <v>10.3453555</v>
      </c>
      <c r="H205">
        <v>82.285855999999995</v>
      </c>
      <c r="I205">
        <v>11.91564840362633</v>
      </c>
      <c r="J205">
        <v>3.1946078271580598</v>
      </c>
      <c r="K205">
        <v>37.426093811588487</v>
      </c>
      <c r="L205">
        <v>12.84982262514781</v>
      </c>
      <c r="M205">
        <v>371670876</v>
      </c>
      <c r="N205">
        <v>52363948</v>
      </c>
      <c r="O205">
        <v>22122720</v>
      </c>
      <c r="P205">
        <v>1098408</v>
      </c>
      <c r="Q205">
        <v>2950093</v>
      </c>
      <c r="R205">
        <v>11720783</v>
      </c>
      <c r="S205">
        <v>23365000</v>
      </c>
      <c r="T205">
        <v>26088000</v>
      </c>
      <c r="U205">
        <v>10977400</v>
      </c>
      <c r="V205">
        <v>4942000</v>
      </c>
    </row>
    <row r="206" spans="1:22" x14ac:dyDescent="0.3">
      <c r="A206" s="2">
        <v>41844</v>
      </c>
      <c r="B206">
        <v>2014</v>
      </c>
      <c r="C206">
        <v>24.2575</v>
      </c>
      <c r="D206">
        <v>44.4</v>
      </c>
      <c r="E206">
        <v>30.150500000000001</v>
      </c>
      <c r="F206">
        <v>128.65197000000001</v>
      </c>
      <c r="G206">
        <v>10.545821999999999</v>
      </c>
      <c r="H206">
        <v>81.762900000000002</v>
      </c>
      <c r="I206">
        <v>11.92183050181675</v>
      </c>
      <c r="J206">
        <v>3.26417838063439</v>
      </c>
      <c r="K206">
        <v>36.624766768142983</v>
      </c>
      <c r="L206">
        <v>12.368653638416969</v>
      </c>
      <c r="M206">
        <v>182915372</v>
      </c>
      <c r="N206">
        <v>30725348</v>
      </c>
      <c r="O206">
        <v>27119480</v>
      </c>
      <c r="P206">
        <v>1105074</v>
      </c>
      <c r="Q206">
        <v>3270875</v>
      </c>
      <c r="R206">
        <v>27304707</v>
      </c>
      <c r="S206">
        <v>29523000</v>
      </c>
      <c r="T206">
        <v>77958500</v>
      </c>
      <c r="U206">
        <v>17391800</v>
      </c>
      <c r="V206">
        <v>8677000</v>
      </c>
    </row>
    <row r="207" spans="1:22" x14ac:dyDescent="0.3">
      <c r="A207" s="2">
        <v>41845</v>
      </c>
      <c r="B207">
        <v>2014</v>
      </c>
      <c r="C207">
        <v>24.417750000000002</v>
      </c>
      <c r="D207">
        <v>44.5</v>
      </c>
      <c r="E207">
        <v>29.904</v>
      </c>
      <c r="F207">
        <v>126.63547</v>
      </c>
      <c r="G207">
        <v>10.549005599999999</v>
      </c>
      <c r="H207">
        <v>80.439709999999991</v>
      </c>
      <c r="I207">
        <v>11.994500638318771</v>
      </c>
      <c r="J207">
        <v>3.3559687626436219</v>
      </c>
      <c r="K207">
        <v>36.845723264263967</v>
      </c>
      <c r="L207">
        <v>12.50122753608956</v>
      </c>
      <c r="M207">
        <v>173876468</v>
      </c>
      <c r="N207">
        <v>26737724</v>
      </c>
      <c r="O207">
        <v>27238220</v>
      </c>
      <c r="P207">
        <v>1496918</v>
      </c>
      <c r="Q207">
        <v>2675904</v>
      </c>
      <c r="R207">
        <v>26133633</v>
      </c>
      <c r="S207">
        <v>25281500</v>
      </c>
      <c r="T207">
        <v>64980000</v>
      </c>
      <c r="U207">
        <v>10547800</v>
      </c>
      <c r="V207">
        <v>4296000</v>
      </c>
    </row>
    <row r="208" spans="1:22" x14ac:dyDescent="0.3">
      <c r="A208" s="2">
        <v>41846</v>
      </c>
      <c r="B208">
        <v>2014</v>
      </c>
    </row>
    <row r="209" spans="1:22" x14ac:dyDescent="0.3">
      <c r="A209" s="2">
        <v>41847</v>
      </c>
      <c r="B209">
        <v>2014</v>
      </c>
    </row>
    <row r="210" spans="1:22" x14ac:dyDescent="0.3">
      <c r="A210" s="2">
        <v>41848</v>
      </c>
      <c r="B210">
        <v>2014</v>
      </c>
      <c r="C210">
        <v>24.754999999999999</v>
      </c>
      <c r="D210">
        <v>43.97</v>
      </c>
      <c r="E210">
        <v>29.951000000000001</v>
      </c>
      <c r="F210">
        <v>123.93946099999999</v>
      </c>
      <c r="G210">
        <v>10.717729200000001</v>
      </c>
      <c r="H210">
        <v>80.40406200000001</v>
      </c>
      <c r="I210">
        <v>12.044383346425761</v>
      </c>
      <c r="J210">
        <v>3.3687508532992929</v>
      </c>
      <c r="K210">
        <v>36.95993715632364</v>
      </c>
      <c r="L210">
        <v>12.215239591516101</v>
      </c>
      <c r="M210">
        <v>221270756</v>
      </c>
      <c r="N210">
        <v>29687677</v>
      </c>
      <c r="O210">
        <v>27161420</v>
      </c>
      <c r="P210">
        <v>1993699</v>
      </c>
      <c r="Q210">
        <v>1730389</v>
      </c>
      <c r="R210">
        <v>31309346</v>
      </c>
      <c r="S210">
        <v>24293000</v>
      </c>
      <c r="T210">
        <v>39389500</v>
      </c>
      <c r="U210">
        <v>9724200</v>
      </c>
      <c r="V210">
        <v>5801000</v>
      </c>
    </row>
    <row r="211" spans="1:22" x14ac:dyDescent="0.3">
      <c r="A211" s="2">
        <v>41849</v>
      </c>
      <c r="B211">
        <v>2014</v>
      </c>
      <c r="C211">
        <v>24.594999999999999</v>
      </c>
      <c r="D211">
        <v>43.884999999999998</v>
      </c>
      <c r="E211">
        <v>29.697500000000002</v>
      </c>
      <c r="F211">
        <v>122.750883</v>
      </c>
      <c r="G211">
        <v>10.798612500000001</v>
      </c>
      <c r="H211">
        <v>80.479410999999999</v>
      </c>
      <c r="I211">
        <v>12.0090072449579</v>
      </c>
      <c r="J211">
        <v>3.3317763226943411</v>
      </c>
      <c r="K211">
        <v>36.988447229293122</v>
      </c>
      <c r="L211">
        <v>12.145094967691399</v>
      </c>
      <c r="M211">
        <v>172572380</v>
      </c>
      <c r="N211">
        <v>27764099</v>
      </c>
      <c r="O211">
        <v>27334580</v>
      </c>
      <c r="P211">
        <v>1826134</v>
      </c>
      <c r="Q211">
        <v>2208684</v>
      </c>
      <c r="R211">
        <v>25859474</v>
      </c>
      <c r="S211">
        <v>19529000</v>
      </c>
      <c r="T211">
        <v>31975000</v>
      </c>
      <c r="U211">
        <v>9223600</v>
      </c>
      <c r="V211">
        <v>3865000</v>
      </c>
    </row>
    <row r="212" spans="1:22" x14ac:dyDescent="0.3">
      <c r="A212" s="2">
        <v>41850</v>
      </c>
      <c r="B212">
        <v>2014</v>
      </c>
      <c r="C212">
        <v>24.537500000000001</v>
      </c>
      <c r="D212">
        <v>43.578499999999998</v>
      </c>
      <c r="E212">
        <v>29.771999999999998</v>
      </c>
      <c r="F212">
        <v>121.708763</v>
      </c>
      <c r="G212">
        <v>10.8407085</v>
      </c>
      <c r="H212">
        <v>79.926146000000003</v>
      </c>
      <c r="I212">
        <v>11.93122207110939</v>
      </c>
      <c r="J212">
        <v>3.3188548805129199</v>
      </c>
      <c r="K212">
        <v>36.759277248882853</v>
      </c>
      <c r="L212">
        <v>11.972993977074021</v>
      </c>
      <c r="M212">
        <v>132040004</v>
      </c>
      <c r="N212">
        <v>31925735</v>
      </c>
      <c r="O212">
        <v>24311520</v>
      </c>
      <c r="P212">
        <v>1227811</v>
      </c>
      <c r="Q212">
        <v>2135559</v>
      </c>
      <c r="R212">
        <v>25490506</v>
      </c>
      <c r="S212">
        <v>32833500</v>
      </c>
      <c r="T212">
        <v>23031500</v>
      </c>
      <c r="U212">
        <v>8151800</v>
      </c>
      <c r="V212">
        <v>4329000</v>
      </c>
    </row>
    <row r="213" spans="1:22" x14ac:dyDescent="0.3">
      <c r="A213" s="2">
        <v>41851</v>
      </c>
      <c r="B213">
        <v>2014</v>
      </c>
      <c r="C213">
        <v>23.9</v>
      </c>
      <c r="D213">
        <v>43.16</v>
      </c>
      <c r="E213">
        <v>28.977499999999999</v>
      </c>
      <c r="F213">
        <v>119.58159000000001</v>
      </c>
      <c r="G213">
        <v>10.745614</v>
      </c>
      <c r="H213">
        <v>78.784109999999998</v>
      </c>
      <c r="I213">
        <v>11.93388429752066</v>
      </c>
      <c r="J213">
        <v>3.2865198716577542</v>
      </c>
      <c r="K213">
        <v>36.810889645114237</v>
      </c>
      <c r="L213">
        <v>11.20563928050559</v>
      </c>
      <c r="M213">
        <v>227370588</v>
      </c>
      <c r="N213">
        <v>31540882</v>
      </c>
      <c r="O213">
        <v>46209420</v>
      </c>
      <c r="P213">
        <v>1791953</v>
      </c>
      <c r="Q213">
        <v>3424183</v>
      </c>
      <c r="R213">
        <v>30248959</v>
      </c>
      <c r="S213">
        <v>30374000</v>
      </c>
      <c r="T213">
        <v>31628500</v>
      </c>
      <c r="U213">
        <v>12752200</v>
      </c>
      <c r="V213">
        <v>19822000</v>
      </c>
    </row>
    <row r="214" spans="1:22" x14ac:dyDescent="0.3">
      <c r="A214" s="2">
        <v>41852</v>
      </c>
      <c r="B214">
        <v>2014</v>
      </c>
      <c r="C214">
        <v>24.032499999999999</v>
      </c>
      <c r="D214">
        <v>42.86</v>
      </c>
      <c r="E214">
        <v>28.68</v>
      </c>
      <c r="F214">
        <v>117.695853</v>
      </c>
      <c r="G214">
        <v>10.593636200000001</v>
      </c>
      <c r="H214">
        <v>77.322266999999997</v>
      </c>
      <c r="I214">
        <v>11.882869692532941</v>
      </c>
      <c r="J214">
        <v>3.4538923084431432</v>
      </c>
      <c r="K214">
        <v>36.490971205466082</v>
      </c>
      <c r="L214">
        <v>11.07857491459249</v>
      </c>
      <c r="M214">
        <v>194045144</v>
      </c>
      <c r="N214">
        <v>31171094</v>
      </c>
      <c r="O214">
        <v>44275800</v>
      </c>
      <c r="P214">
        <v>2109090</v>
      </c>
      <c r="Q214">
        <v>4558948</v>
      </c>
      <c r="R214">
        <v>25110590</v>
      </c>
      <c r="S214">
        <v>28775500</v>
      </c>
      <c r="T214">
        <v>132266500</v>
      </c>
      <c r="U214">
        <v>15234400</v>
      </c>
      <c r="V214">
        <v>12675000</v>
      </c>
    </row>
    <row r="215" spans="1:22" x14ac:dyDescent="0.3">
      <c r="A215" s="2">
        <v>41853</v>
      </c>
      <c r="B215">
        <v>2014</v>
      </c>
    </row>
    <row r="216" spans="1:22" x14ac:dyDescent="0.3">
      <c r="A216" s="2">
        <v>41854</v>
      </c>
      <c r="B216">
        <v>2014</v>
      </c>
    </row>
    <row r="217" spans="1:22" x14ac:dyDescent="0.3">
      <c r="A217" s="2">
        <v>41855</v>
      </c>
      <c r="B217">
        <v>2014</v>
      </c>
      <c r="C217">
        <v>23.897500000000001</v>
      </c>
      <c r="D217">
        <v>43.37</v>
      </c>
      <c r="E217">
        <v>29.113499999999998</v>
      </c>
      <c r="F217">
        <v>118.619697</v>
      </c>
      <c r="G217">
        <v>10.699115000000001</v>
      </c>
      <c r="H217">
        <v>76.530567999999988</v>
      </c>
      <c r="I217">
        <v>11.788467167528539</v>
      </c>
      <c r="J217">
        <v>3.47301762513416</v>
      </c>
      <c r="K217">
        <v>35.110742511464537</v>
      </c>
      <c r="L217">
        <v>10.9522880281003</v>
      </c>
      <c r="M217">
        <v>159832576</v>
      </c>
      <c r="N217">
        <v>34277387</v>
      </c>
      <c r="O217">
        <v>30496360</v>
      </c>
      <c r="P217">
        <v>1701246</v>
      </c>
      <c r="Q217">
        <v>2578549</v>
      </c>
      <c r="R217">
        <v>32934841</v>
      </c>
      <c r="S217">
        <v>26243500</v>
      </c>
      <c r="T217">
        <v>44938500</v>
      </c>
      <c r="U217">
        <v>29112600</v>
      </c>
      <c r="V217">
        <v>5761000</v>
      </c>
    </row>
    <row r="218" spans="1:22" x14ac:dyDescent="0.3">
      <c r="A218" s="2">
        <v>41856</v>
      </c>
      <c r="B218">
        <v>2014</v>
      </c>
      <c r="C218">
        <v>23.78</v>
      </c>
      <c r="D218">
        <v>43.08</v>
      </c>
      <c r="E218">
        <v>28.657</v>
      </c>
      <c r="F218">
        <v>118.31565000000001</v>
      </c>
      <c r="G218">
        <v>10.69875</v>
      </c>
      <c r="H218">
        <v>77.780841999999993</v>
      </c>
      <c r="I218">
        <v>11.765164054133001</v>
      </c>
      <c r="J218">
        <v>3.434005789114984</v>
      </c>
      <c r="K218">
        <v>35.171843053256737</v>
      </c>
      <c r="L218">
        <v>10.904488365300359</v>
      </c>
      <c r="M218">
        <v>223730652</v>
      </c>
      <c r="N218">
        <v>26267500</v>
      </c>
      <c r="O218">
        <v>33026840</v>
      </c>
      <c r="P218">
        <v>2950053</v>
      </c>
      <c r="Q218">
        <v>2606304</v>
      </c>
      <c r="R218">
        <v>17231622</v>
      </c>
      <c r="S218">
        <v>25929000</v>
      </c>
      <c r="T218">
        <v>34829500</v>
      </c>
      <c r="U218">
        <v>14342000</v>
      </c>
      <c r="V218">
        <v>8117000</v>
      </c>
    </row>
    <row r="219" spans="1:22" x14ac:dyDescent="0.3">
      <c r="A219" s="2">
        <v>41857</v>
      </c>
      <c r="B219">
        <v>2014</v>
      </c>
      <c r="C219">
        <v>23.74</v>
      </c>
      <c r="D219">
        <v>42.74</v>
      </c>
      <c r="E219">
        <v>28.724499999999999</v>
      </c>
      <c r="F219">
        <v>117.700676</v>
      </c>
      <c r="G219">
        <v>10.649620799999999</v>
      </c>
      <c r="H219">
        <v>77.099023000000003</v>
      </c>
      <c r="I219">
        <v>11.72818956232253</v>
      </c>
      <c r="J219">
        <v>3.384400125330461</v>
      </c>
      <c r="K219">
        <v>34.1329677861549</v>
      </c>
      <c r="L219">
        <v>10.8440223244884</v>
      </c>
      <c r="M219">
        <v>154233368</v>
      </c>
      <c r="N219">
        <v>24633966</v>
      </c>
      <c r="O219">
        <v>26457560</v>
      </c>
      <c r="P219">
        <v>2153944</v>
      </c>
      <c r="Q219">
        <v>2268592</v>
      </c>
      <c r="R219">
        <v>46828195</v>
      </c>
      <c r="S219">
        <v>47909500</v>
      </c>
      <c r="T219">
        <v>41194000</v>
      </c>
      <c r="U219">
        <v>30396800</v>
      </c>
      <c r="V219">
        <v>7775000</v>
      </c>
    </row>
    <row r="220" spans="1:22" x14ac:dyDescent="0.3">
      <c r="A220" s="2">
        <v>41858</v>
      </c>
      <c r="B220">
        <v>2014</v>
      </c>
      <c r="C220">
        <v>23.62</v>
      </c>
      <c r="D220">
        <v>43.23</v>
      </c>
      <c r="E220">
        <v>28.590499999999999</v>
      </c>
      <c r="F220">
        <v>115.077</v>
      </c>
      <c r="G220">
        <v>10.5829071</v>
      </c>
      <c r="H220">
        <v>76.695750000000004</v>
      </c>
      <c r="I220">
        <v>11.8068749387915</v>
      </c>
      <c r="J220">
        <v>3.3374255420624821</v>
      </c>
      <c r="K220">
        <v>34.477524238566247</v>
      </c>
      <c r="L220">
        <v>10.855939672901769</v>
      </c>
      <c r="M220">
        <v>186844716</v>
      </c>
      <c r="N220">
        <v>30315183</v>
      </c>
      <c r="O220">
        <v>23260540</v>
      </c>
      <c r="P220">
        <v>2097155</v>
      </c>
      <c r="Q220">
        <v>2592343</v>
      </c>
      <c r="R220">
        <v>18268688</v>
      </c>
      <c r="S220">
        <v>38820000</v>
      </c>
      <c r="T220">
        <v>54815500</v>
      </c>
      <c r="U220">
        <v>21168400</v>
      </c>
      <c r="V220">
        <v>8176000</v>
      </c>
    </row>
    <row r="221" spans="1:22" x14ac:dyDescent="0.3">
      <c r="A221" s="2">
        <v>41859</v>
      </c>
      <c r="B221">
        <v>2014</v>
      </c>
      <c r="C221">
        <v>23.684999999999999</v>
      </c>
      <c r="D221">
        <v>43.2</v>
      </c>
      <c r="E221">
        <v>28.896999999999998</v>
      </c>
      <c r="F221">
        <v>115.900824</v>
      </c>
      <c r="G221">
        <v>10.52694</v>
      </c>
      <c r="H221">
        <v>76.390703999999985</v>
      </c>
      <c r="I221">
        <v>11.594345179658349</v>
      </c>
      <c r="J221">
        <v>3.268835172786178</v>
      </c>
      <c r="K221">
        <v>33.384056548203418</v>
      </c>
      <c r="L221">
        <v>10.637149028077751</v>
      </c>
      <c r="M221">
        <v>167460772</v>
      </c>
      <c r="N221">
        <v>28943024</v>
      </c>
      <c r="O221">
        <v>29900440</v>
      </c>
      <c r="P221">
        <v>2050884</v>
      </c>
      <c r="Q221">
        <v>2357375</v>
      </c>
      <c r="R221">
        <v>21942052</v>
      </c>
      <c r="S221">
        <v>73269000</v>
      </c>
      <c r="T221">
        <v>61414000</v>
      </c>
      <c r="U221">
        <v>25838600</v>
      </c>
      <c r="V221">
        <v>9000000</v>
      </c>
    </row>
    <row r="222" spans="1:22" x14ac:dyDescent="0.3">
      <c r="A222" s="2">
        <v>41860</v>
      </c>
      <c r="B222">
        <v>2014</v>
      </c>
    </row>
    <row r="223" spans="1:22" x14ac:dyDescent="0.3">
      <c r="A223" s="2">
        <v>41861</v>
      </c>
      <c r="B223">
        <v>2014</v>
      </c>
    </row>
    <row r="224" spans="1:22" x14ac:dyDescent="0.3">
      <c r="A224" s="2">
        <v>41862</v>
      </c>
      <c r="B224">
        <v>2014</v>
      </c>
      <c r="C224">
        <v>23.997499999999999</v>
      </c>
      <c r="D224">
        <v>43.2</v>
      </c>
      <c r="E224">
        <v>28.862500000000001</v>
      </c>
      <c r="F224">
        <v>118.907838</v>
      </c>
      <c r="G224">
        <v>10.504479699999999</v>
      </c>
      <c r="H224">
        <v>77.652186</v>
      </c>
      <c r="I224">
        <v>11.627679357932861</v>
      </c>
      <c r="J224">
        <v>3.2925237143975732</v>
      </c>
      <c r="K224">
        <v>33.454047176274827</v>
      </c>
      <c r="L224">
        <v>10.75658216697661</v>
      </c>
      <c r="M224">
        <v>146339376</v>
      </c>
      <c r="N224">
        <v>20351600</v>
      </c>
      <c r="O224">
        <v>24067140</v>
      </c>
      <c r="P224">
        <v>1631420</v>
      </c>
      <c r="Q224">
        <v>2147698</v>
      </c>
      <c r="R224">
        <v>20726168</v>
      </c>
      <c r="S224">
        <v>35951500</v>
      </c>
      <c r="T224">
        <v>31537000</v>
      </c>
      <c r="U224">
        <v>21862600</v>
      </c>
      <c r="V224">
        <v>7360000</v>
      </c>
    </row>
    <row r="225" spans="1:22" x14ac:dyDescent="0.3">
      <c r="A225" s="2">
        <v>41863</v>
      </c>
      <c r="B225">
        <v>2014</v>
      </c>
      <c r="C225">
        <v>23.9925</v>
      </c>
      <c r="D225">
        <v>43.52</v>
      </c>
      <c r="E225">
        <v>28.606000000000002</v>
      </c>
      <c r="F225">
        <v>116.4992</v>
      </c>
      <c r="G225">
        <v>10.591981000000001</v>
      </c>
      <c r="H225">
        <v>76.793279999999996</v>
      </c>
      <c r="I225">
        <v>11.71638141809291</v>
      </c>
      <c r="J225">
        <v>3.3104690200489002</v>
      </c>
      <c r="K225">
        <v>33.295843520782398</v>
      </c>
      <c r="L225">
        <v>10.72371638141809</v>
      </c>
      <c r="M225">
        <v>135181408</v>
      </c>
      <c r="N225">
        <v>21433589</v>
      </c>
      <c r="O225">
        <v>27898780</v>
      </c>
      <c r="P225">
        <v>1216641</v>
      </c>
      <c r="Q225">
        <v>1803384</v>
      </c>
      <c r="R225">
        <v>18756455</v>
      </c>
      <c r="S225">
        <v>22251500</v>
      </c>
      <c r="T225">
        <v>25217500</v>
      </c>
      <c r="U225">
        <v>13761000</v>
      </c>
      <c r="V225">
        <v>6026000</v>
      </c>
    </row>
    <row r="226" spans="1:22" x14ac:dyDescent="0.3">
      <c r="A226" s="2">
        <v>41864</v>
      </c>
      <c r="B226">
        <v>2014</v>
      </c>
      <c r="C226">
        <v>24.31</v>
      </c>
      <c r="D226">
        <v>44.08</v>
      </c>
      <c r="E226">
        <v>29.228000000000002</v>
      </c>
      <c r="F226">
        <v>117.437493</v>
      </c>
      <c r="G226">
        <v>10.6583334</v>
      </c>
      <c r="H226">
        <v>77.070443999999995</v>
      </c>
      <c r="I226">
        <v>11.709935584618391</v>
      </c>
      <c r="J226">
        <v>3.3800158959593989</v>
      </c>
      <c r="K226">
        <v>34.032793285184468</v>
      </c>
      <c r="L226">
        <v>10.70661721647472</v>
      </c>
      <c r="M226">
        <v>127665756</v>
      </c>
      <c r="N226">
        <v>22889484</v>
      </c>
      <c r="O226">
        <v>38065640</v>
      </c>
      <c r="P226">
        <v>1109169</v>
      </c>
      <c r="Q226">
        <v>1928758</v>
      </c>
      <c r="R226">
        <v>21566849</v>
      </c>
      <c r="S226">
        <v>18719500</v>
      </c>
      <c r="T226">
        <v>56357000</v>
      </c>
      <c r="U226">
        <v>17536200</v>
      </c>
      <c r="V226">
        <v>3484000</v>
      </c>
    </row>
    <row r="227" spans="1:22" x14ac:dyDescent="0.3">
      <c r="A227" s="2">
        <v>41865</v>
      </c>
      <c r="B227">
        <v>2014</v>
      </c>
      <c r="C227">
        <v>24.375</v>
      </c>
      <c r="D227">
        <v>44.27</v>
      </c>
      <c r="E227">
        <v>29.232500000000002</v>
      </c>
      <c r="F227">
        <v>118.02153199999999</v>
      </c>
      <c r="G227">
        <v>10.8692604</v>
      </c>
      <c r="H227">
        <v>76.965333000000001</v>
      </c>
      <c r="I227">
        <v>11.723734269827331</v>
      </c>
      <c r="J227">
        <v>3.4146537801190129</v>
      </c>
      <c r="K227">
        <v>34.416154521510087</v>
      </c>
      <c r="L227">
        <v>10.828211881767629</v>
      </c>
      <c r="M227">
        <v>112462264</v>
      </c>
      <c r="N227">
        <v>19313194</v>
      </c>
      <c r="O227">
        <v>25457580</v>
      </c>
      <c r="P227">
        <v>1109207</v>
      </c>
      <c r="Q227">
        <v>1631361</v>
      </c>
      <c r="R227">
        <v>35051502</v>
      </c>
      <c r="S227">
        <v>21549000</v>
      </c>
      <c r="T227">
        <v>42560500</v>
      </c>
      <c r="U227">
        <v>16509200</v>
      </c>
      <c r="V227">
        <v>7407000</v>
      </c>
    </row>
    <row r="228" spans="1:22" x14ac:dyDescent="0.3">
      <c r="A228" s="2">
        <v>41866</v>
      </c>
      <c r="B228">
        <v>2014</v>
      </c>
      <c r="C228">
        <v>24.495000000000001</v>
      </c>
      <c r="D228">
        <v>44.79</v>
      </c>
      <c r="E228">
        <v>29.185500000000001</v>
      </c>
      <c r="F228">
        <v>115.440864</v>
      </c>
      <c r="G228">
        <v>10.7367975</v>
      </c>
      <c r="H228">
        <v>75.76476000000001</v>
      </c>
      <c r="I228">
        <v>11.712609970674491</v>
      </c>
      <c r="J228">
        <v>3.4943853333333341</v>
      </c>
      <c r="K228">
        <v>34.271749755620718</v>
      </c>
      <c r="L228">
        <v>11.036168132942329</v>
      </c>
      <c r="M228">
        <v>195805324</v>
      </c>
      <c r="N228">
        <v>41611308</v>
      </c>
      <c r="O228">
        <v>34507160</v>
      </c>
      <c r="P228">
        <v>1961060</v>
      </c>
      <c r="Q228">
        <v>3340059</v>
      </c>
      <c r="R228">
        <v>26402590</v>
      </c>
      <c r="S228">
        <v>19252000</v>
      </c>
      <c r="T228">
        <v>55697500</v>
      </c>
      <c r="U228">
        <v>11676400</v>
      </c>
      <c r="V228">
        <v>5761000</v>
      </c>
    </row>
    <row r="229" spans="1:22" x14ac:dyDescent="0.3">
      <c r="A229" s="2">
        <v>41867</v>
      </c>
      <c r="B229">
        <v>2014</v>
      </c>
    </row>
    <row r="230" spans="1:22" x14ac:dyDescent="0.3">
      <c r="A230" s="2">
        <v>41868</v>
      </c>
      <c r="B230">
        <v>2014</v>
      </c>
    </row>
    <row r="231" spans="1:22" x14ac:dyDescent="0.3">
      <c r="A231" s="2">
        <v>41869</v>
      </c>
      <c r="B231">
        <v>2014</v>
      </c>
      <c r="C231">
        <v>24.79</v>
      </c>
      <c r="D231">
        <v>45.11</v>
      </c>
      <c r="E231">
        <v>29.635000000000002</v>
      </c>
      <c r="F231">
        <v>117.625686</v>
      </c>
      <c r="G231">
        <v>10.808871999999999</v>
      </c>
      <c r="H231">
        <v>77.165549999999996</v>
      </c>
      <c r="I231">
        <v>11.651716068642751</v>
      </c>
      <c r="J231">
        <v>3.4911065308112321</v>
      </c>
      <c r="K231">
        <v>34.335998439937597</v>
      </c>
      <c r="L231">
        <v>11.44695787831513</v>
      </c>
      <c r="M231">
        <v>190289652</v>
      </c>
      <c r="N231">
        <v>26895359</v>
      </c>
      <c r="O231">
        <v>29415120</v>
      </c>
      <c r="P231">
        <v>928020</v>
      </c>
      <c r="Q231">
        <v>2541742</v>
      </c>
      <c r="R231">
        <v>20304018</v>
      </c>
      <c r="S231">
        <v>14781500</v>
      </c>
      <c r="T231">
        <v>34658000</v>
      </c>
      <c r="U231">
        <v>8903800</v>
      </c>
      <c r="V231">
        <v>26526000</v>
      </c>
    </row>
    <row r="232" spans="1:22" x14ac:dyDescent="0.3">
      <c r="A232" s="2">
        <v>41870</v>
      </c>
      <c r="B232">
        <v>2014</v>
      </c>
      <c r="C232">
        <v>25.1325</v>
      </c>
      <c r="D232">
        <v>45.33</v>
      </c>
      <c r="E232">
        <v>29.855499999999999</v>
      </c>
      <c r="F232">
        <v>118.556836</v>
      </c>
      <c r="G232">
        <v>10.7751112</v>
      </c>
      <c r="H232">
        <v>77.950254000000001</v>
      </c>
      <c r="I232">
        <v>11.634914463452571</v>
      </c>
      <c r="J232">
        <v>3.5479243575038879</v>
      </c>
      <c r="K232">
        <v>34.919323483670297</v>
      </c>
      <c r="L232">
        <v>11.34817262830482</v>
      </c>
      <c r="M232">
        <v>277597080</v>
      </c>
      <c r="N232">
        <v>28139494</v>
      </c>
      <c r="O232">
        <v>20905160</v>
      </c>
      <c r="P232">
        <v>841671</v>
      </c>
      <c r="Q232">
        <v>1763811</v>
      </c>
      <c r="R232">
        <v>13489839</v>
      </c>
      <c r="S232">
        <v>22896000</v>
      </c>
      <c r="T232">
        <v>51634500</v>
      </c>
      <c r="U232">
        <v>18411200</v>
      </c>
      <c r="V232">
        <v>10662000</v>
      </c>
    </row>
    <row r="233" spans="1:22" x14ac:dyDescent="0.3">
      <c r="A233" s="2">
        <v>41871</v>
      </c>
      <c r="B233">
        <v>2014</v>
      </c>
      <c r="C233">
        <v>25.142499999999998</v>
      </c>
      <c r="D233">
        <v>44.95</v>
      </c>
      <c r="E233">
        <v>29.770499999999998</v>
      </c>
      <c r="F233">
        <v>117.76269000000001</v>
      </c>
      <c r="G233">
        <v>10.6545816</v>
      </c>
      <c r="H233">
        <v>77.440830000000005</v>
      </c>
      <c r="I233">
        <v>11.51509287925697</v>
      </c>
      <c r="J233">
        <v>3.5748182062693501</v>
      </c>
      <c r="K233">
        <v>35.240905572755423</v>
      </c>
      <c r="L233">
        <v>11.21323529411765</v>
      </c>
      <c r="M233">
        <v>210796768</v>
      </c>
      <c r="N233">
        <v>24770487</v>
      </c>
      <c r="O233">
        <v>19372340</v>
      </c>
      <c r="P233">
        <v>977004</v>
      </c>
      <c r="Q233">
        <v>1578288</v>
      </c>
      <c r="R233">
        <v>20027476</v>
      </c>
      <c r="S233">
        <v>31428500</v>
      </c>
      <c r="T233">
        <v>47135000</v>
      </c>
      <c r="U233">
        <v>16678200</v>
      </c>
      <c r="V233">
        <v>3748000</v>
      </c>
    </row>
    <row r="234" spans="1:22" x14ac:dyDescent="0.3">
      <c r="A234" s="2">
        <v>41872</v>
      </c>
      <c r="B234">
        <v>2014</v>
      </c>
      <c r="C234">
        <v>25.145</v>
      </c>
      <c r="D234">
        <v>45.22</v>
      </c>
      <c r="E234">
        <v>29.620999999999999</v>
      </c>
      <c r="F234">
        <v>119.218862</v>
      </c>
      <c r="G234">
        <v>10.629326499999999</v>
      </c>
      <c r="H234">
        <v>77.934450999999996</v>
      </c>
      <c r="I234">
        <v>11.5392024658062</v>
      </c>
      <c r="J234">
        <v>3.5865395954536701</v>
      </c>
      <c r="K234">
        <v>35.407435946831058</v>
      </c>
      <c r="L234">
        <v>11.173184357541899</v>
      </c>
      <c r="M234">
        <v>133912792</v>
      </c>
      <c r="N234">
        <v>22285502</v>
      </c>
      <c r="O234">
        <v>22671860</v>
      </c>
      <c r="P234">
        <v>1173293</v>
      </c>
      <c r="Q234">
        <v>1700894</v>
      </c>
      <c r="R234">
        <v>14281518</v>
      </c>
      <c r="S234">
        <v>40203500</v>
      </c>
      <c r="T234">
        <v>46639500</v>
      </c>
      <c r="U234">
        <v>13988800</v>
      </c>
      <c r="V234">
        <v>3227000</v>
      </c>
    </row>
    <row r="235" spans="1:22" x14ac:dyDescent="0.3">
      <c r="A235" s="2">
        <v>41873</v>
      </c>
      <c r="B235">
        <v>2014</v>
      </c>
      <c r="C235">
        <v>25.33</v>
      </c>
      <c r="D235">
        <v>45.15</v>
      </c>
      <c r="E235">
        <v>29.626999999999999</v>
      </c>
      <c r="F235">
        <v>117.91544</v>
      </c>
      <c r="G235">
        <v>10.676970799999999</v>
      </c>
      <c r="H235">
        <v>77.321600000000004</v>
      </c>
      <c r="I235">
        <v>11.43324355521354</v>
      </c>
      <c r="J235">
        <v>3.5862969343978448</v>
      </c>
      <c r="K235">
        <v>35.388611004232402</v>
      </c>
      <c r="L235">
        <v>11.17256637168142</v>
      </c>
      <c r="M235">
        <v>176735336</v>
      </c>
      <c r="N235">
        <v>18294741</v>
      </c>
      <c r="O235">
        <v>17549280</v>
      </c>
      <c r="P235">
        <v>1091000</v>
      </c>
      <c r="Q235">
        <v>1720386</v>
      </c>
      <c r="R235">
        <v>38321380</v>
      </c>
      <c r="S235">
        <v>39330000</v>
      </c>
      <c r="T235">
        <v>51116500</v>
      </c>
      <c r="U235">
        <v>12880400</v>
      </c>
      <c r="V235">
        <v>3333000</v>
      </c>
    </row>
    <row r="236" spans="1:22" x14ac:dyDescent="0.3">
      <c r="A236" s="2">
        <v>41874</v>
      </c>
      <c r="B236">
        <v>2014</v>
      </c>
    </row>
    <row r="237" spans="1:22" x14ac:dyDescent="0.3">
      <c r="A237" s="2">
        <v>41875</v>
      </c>
      <c r="B237">
        <v>2014</v>
      </c>
    </row>
    <row r="238" spans="1:22" x14ac:dyDescent="0.3">
      <c r="A238" s="2">
        <v>41876</v>
      </c>
      <c r="B238">
        <v>2014</v>
      </c>
      <c r="C238">
        <v>25.385000000000002</v>
      </c>
      <c r="D238">
        <v>45.17</v>
      </c>
      <c r="E238">
        <v>29.528500000000001</v>
      </c>
      <c r="F238">
        <v>120.273374</v>
      </c>
      <c r="H238">
        <v>78.739267999999996</v>
      </c>
      <c r="I238">
        <v>11.51404386302424</v>
      </c>
      <c r="J238">
        <v>3.6184075490573289</v>
      </c>
      <c r="K238">
        <v>35.576183147364382</v>
      </c>
      <c r="L238">
        <v>11.230280877260491</v>
      </c>
      <c r="M238">
        <v>161080692</v>
      </c>
      <c r="N238">
        <v>16909999</v>
      </c>
      <c r="O238">
        <v>25960980</v>
      </c>
      <c r="P238">
        <v>1024001</v>
      </c>
      <c r="Q238">
        <v>2037584</v>
      </c>
      <c r="S238">
        <v>28374000</v>
      </c>
      <c r="T238">
        <v>34398500</v>
      </c>
      <c r="U238">
        <v>8579800</v>
      </c>
      <c r="V238">
        <v>2537000</v>
      </c>
    </row>
    <row r="239" spans="1:22" x14ac:dyDescent="0.3">
      <c r="A239" s="2">
        <v>41877</v>
      </c>
      <c r="B239">
        <v>2014</v>
      </c>
      <c r="C239">
        <v>25.222249999999999</v>
      </c>
      <c r="D239">
        <v>45.005000000000003</v>
      </c>
      <c r="E239">
        <v>29.405999999999999</v>
      </c>
      <c r="F239">
        <v>120.21366</v>
      </c>
      <c r="G239">
        <v>10.744418100000001</v>
      </c>
      <c r="H239">
        <v>79.034480000000002</v>
      </c>
      <c r="I239">
        <v>11.512588891024411</v>
      </c>
      <c r="J239">
        <v>3.5856002536997882</v>
      </c>
      <c r="K239">
        <v>34.888525850470877</v>
      </c>
      <c r="L239">
        <v>11.11858543148184</v>
      </c>
      <c r="M239">
        <v>132607936</v>
      </c>
      <c r="N239">
        <v>14877669</v>
      </c>
      <c r="O239">
        <v>29439060</v>
      </c>
      <c r="P239">
        <v>1242922</v>
      </c>
      <c r="Q239">
        <v>2084498</v>
      </c>
      <c r="R239">
        <v>20150246</v>
      </c>
      <c r="S239">
        <v>25226500</v>
      </c>
      <c r="T239">
        <v>36055500</v>
      </c>
      <c r="U239">
        <v>12277200</v>
      </c>
      <c r="V239">
        <v>3019000</v>
      </c>
    </row>
    <row r="240" spans="1:22" x14ac:dyDescent="0.3">
      <c r="A240" s="2">
        <v>41878</v>
      </c>
      <c r="B240">
        <v>2014</v>
      </c>
      <c r="C240">
        <v>25.532499999999999</v>
      </c>
      <c r="D240">
        <v>44.87</v>
      </c>
      <c r="E240">
        <v>29.15</v>
      </c>
      <c r="F240">
        <v>119.106404</v>
      </c>
      <c r="G240">
        <v>10.7640954</v>
      </c>
      <c r="H240">
        <v>78.986490999999987</v>
      </c>
      <c r="I240">
        <v>11.503607503607499</v>
      </c>
      <c r="J240">
        <v>3.5903120740740739</v>
      </c>
      <c r="K240">
        <v>35.194805194805198</v>
      </c>
      <c r="L240">
        <v>11.11592111592112</v>
      </c>
      <c r="M240">
        <v>209476044</v>
      </c>
      <c r="N240">
        <v>21287931</v>
      </c>
      <c r="O240">
        <v>27375320</v>
      </c>
      <c r="P240">
        <v>1045722</v>
      </c>
      <c r="Q240">
        <v>1726616</v>
      </c>
      <c r="R240">
        <v>19633455</v>
      </c>
      <c r="S240">
        <v>23950500</v>
      </c>
      <c r="T240">
        <v>29487500</v>
      </c>
      <c r="U240">
        <v>9482000</v>
      </c>
      <c r="V240">
        <v>3520000</v>
      </c>
    </row>
    <row r="241" spans="1:22" x14ac:dyDescent="0.3">
      <c r="A241" s="2">
        <v>41879</v>
      </c>
      <c r="B241">
        <v>2014</v>
      </c>
      <c r="C241">
        <v>25.5625</v>
      </c>
      <c r="D241">
        <v>44.88</v>
      </c>
      <c r="E241">
        <v>29.015999999999998</v>
      </c>
      <c r="F241">
        <v>117.6264</v>
      </c>
      <c r="G241">
        <v>10.722084000000001</v>
      </c>
      <c r="H241">
        <v>77.956474999999998</v>
      </c>
      <c r="I241">
        <v>11.43875879348559</v>
      </c>
      <c r="J241">
        <v>3.6140032417847161</v>
      </c>
      <c r="K241">
        <v>34.990845138286588</v>
      </c>
      <c r="L241">
        <v>11.034017538787699</v>
      </c>
      <c r="M241">
        <v>273839204</v>
      </c>
      <c r="N241">
        <v>17657643</v>
      </c>
      <c r="O241">
        <v>28119000</v>
      </c>
      <c r="P241">
        <v>1374171</v>
      </c>
      <c r="Q241">
        <v>2063753</v>
      </c>
      <c r="R241">
        <v>16170165</v>
      </c>
      <c r="S241">
        <v>27994500</v>
      </c>
      <c r="T241">
        <v>51690000</v>
      </c>
      <c r="U241">
        <v>12852800</v>
      </c>
      <c r="V241">
        <v>3196000</v>
      </c>
    </row>
    <row r="242" spans="1:22" x14ac:dyDescent="0.3">
      <c r="A242" s="2">
        <v>41880</v>
      </c>
      <c r="B242">
        <v>2014</v>
      </c>
      <c r="C242">
        <v>25.625</v>
      </c>
      <c r="D242">
        <v>45.43</v>
      </c>
      <c r="E242">
        <v>29.117999999999999</v>
      </c>
      <c r="F242">
        <v>116.46469999999999</v>
      </c>
      <c r="G242">
        <v>10.812768</v>
      </c>
      <c r="H242">
        <v>77.818399999999997</v>
      </c>
      <c r="I242">
        <v>11.396712486782659</v>
      </c>
      <c r="J242">
        <v>3.6489786215514761</v>
      </c>
      <c r="K242">
        <v>36.076131885033163</v>
      </c>
      <c r="L242">
        <v>11.08334134384312</v>
      </c>
      <c r="M242">
        <v>178380988</v>
      </c>
      <c r="N242">
        <v>21608625</v>
      </c>
      <c r="O242">
        <v>24137680</v>
      </c>
      <c r="P242">
        <v>1415090</v>
      </c>
      <c r="Q242">
        <v>2249499</v>
      </c>
      <c r="R242">
        <v>39025409</v>
      </c>
      <c r="S242">
        <v>27403500</v>
      </c>
      <c r="T242">
        <v>53338000</v>
      </c>
      <c r="U242">
        <v>24292200</v>
      </c>
      <c r="V242">
        <v>4065000</v>
      </c>
    </row>
    <row r="243" spans="1:22" x14ac:dyDescent="0.3">
      <c r="A243" s="2">
        <v>41881</v>
      </c>
      <c r="B243">
        <v>2014</v>
      </c>
    </row>
    <row r="244" spans="1:22" x14ac:dyDescent="0.3">
      <c r="A244" s="2">
        <v>41882</v>
      </c>
      <c r="B244">
        <v>2014</v>
      </c>
    </row>
    <row r="245" spans="1:22" x14ac:dyDescent="0.3">
      <c r="A245" s="2">
        <v>41883</v>
      </c>
      <c r="B245">
        <v>2014</v>
      </c>
      <c r="F245">
        <v>115.56593100000001</v>
      </c>
      <c r="G245">
        <v>10.752385</v>
      </c>
      <c r="H245">
        <v>78.129449999999991</v>
      </c>
      <c r="I245">
        <v>11.42528294647996</v>
      </c>
      <c r="J245">
        <v>3.6875840082486091</v>
      </c>
      <c r="K245">
        <v>35.70880491079992</v>
      </c>
      <c r="L245">
        <v>11.25551505850758</v>
      </c>
      <c r="P245">
        <v>809751</v>
      </c>
      <c r="Q245">
        <v>1227052</v>
      </c>
      <c r="R245">
        <v>16968095</v>
      </c>
      <c r="S245">
        <v>14290500</v>
      </c>
      <c r="T245">
        <v>49575000</v>
      </c>
      <c r="U245">
        <v>10241600</v>
      </c>
      <c r="V245">
        <v>7339000</v>
      </c>
    </row>
    <row r="246" spans="1:22" x14ac:dyDescent="0.3">
      <c r="A246" s="2">
        <v>41884</v>
      </c>
      <c r="B246">
        <v>2014</v>
      </c>
      <c r="C246">
        <v>25.824999999999999</v>
      </c>
      <c r="D246">
        <v>45.09</v>
      </c>
      <c r="E246">
        <v>29.4315</v>
      </c>
      <c r="F246">
        <v>115.486875</v>
      </c>
      <c r="G246">
        <v>10.668090599999999</v>
      </c>
      <c r="H246">
        <v>78.487499999999997</v>
      </c>
      <c r="I246">
        <v>11.5296803652968</v>
      </c>
      <c r="J246">
        <v>3.6637666723744289</v>
      </c>
      <c r="K246">
        <v>35.868531202435307</v>
      </c>
      <c r="L246">
        <v>11.486872146118721</v>
      </c>
      <c r="M246">
        <v>214257048</v>
      </c>
      <c r="N246">
        <v>22976775</v>
      </c>
      <c r="O246">
        <v>31705540</v>
      </c>
      <c r="P246">
        <v>1025745</v>
      </c>
      <c r="Q246">
        <v>1519766</v>
      </c>
      <c r="R246">
        <v>17860502</v>
      </c>
      <c r="S246">
        <v>48647000</v>
      </c>
      <c r="T246">
        <v>38833500</v>
      </c>
      <c r="U246">
        <v>15791000</v>
      </c>
      <c r="V246">
        <v>11119000</v>
      </c>
    </row>
    <row r="247" spans="1:22" x14ac:dyDescent="0.3">
      <c r="A247" s="2">
        <v>41885</v>
      </c>
      <c r="B247">
        <v>2014</v>
      </c>
      <c r="C247">
        <v>24.734999999999999</v>
      </c>
      <c r="D247">
        <v>44.96</v>
      </c>
      <c r="E247">
        <v>29.475999999999999</v>
      </c>
      <c r="F247">
        <v>118.282141</v>
      </c>
      <c r="G247">
        <v>10.821139199999999</v>
      </c>
      <c r="H247">
        <v>77.899848000000006</v>
      </c>
      <c r="I247">
        <v>11.590692351707039</v>
      </c>
      <c r="J247">
        <v>3.7710847243944312</v>
      </c>
      <c r="K247">
        <v>35.938394049208469</v>
      </c>
      <c r="L247">
        <v>11.353232881937821</v>
      </c>
      <c r="M247">
        <v>501682084</v>
      </c>
      <c r="N247">
        <v>33689341</v>
      </c>
      <c r="O247">
        <v>31595580</v>
      </c>
      <c r="P247">
        <v>1720014</v>
      </c>
      <c r="Q247">
        <v>4289184</v>
      </c>
      <c r="R247">
        <v>25759357</v>
      </c>
      <c r="S247">
        <v>32319500</v>
      </c>
      <c r="T247">
        <v>64489500</v>
      </c>
      <c r="U247">
        <v>12521400</v>
      </c>
      <c r="V247">
        <v>6835000</v>
      </c>
    </row>
    <row r="248" spans="1:22" x14ac:dyDescent="0.3">
      <c r="A248" s="2">
        <v>41886</v>
      </c>
      <c r="B248">
        <v>2014</v>
      </c>
      <c r="C248">
        <v>24.53</v>
      </c>
      <c r="D248">
        <v>45.26</v>
      </c>
      <c r="E248">
        <v>29.657</v>
      </c>
      <c r="F248">
        <v>118.51683800000001</v>
      </c>
      <c r="G248">
        <v>10.7955904</v>
      </c>
      <c r="H248">
        <v>77.669053000000005</v>
      </c>
      <c r="I248">
        <v>11.56125356125356</v>
      </c>
      <c r="J248">
        <v>3.724530886989553</v>
      </c>
      <c r="K248">
        <v>35.503323836657167</v>
      </c>
      <c r="L248">
        <v>11.32003798670465</v>
      </c>
      <c r="M248">
        <v>342872884</v>
      </c>
      <c r="N248">
        <v>26478082</v>
      </c>
      <c r="O248">
        <v>32691700</v>
      </c>
      <c r="P248">
        <v>1824426</v>
      </c>
      <c r="Q248">
        <v>3213642</v>
      </c>
      <c r="R248">
        <v>23826269</v>
      </c>
      <c r="S248">
        <v>19759500</v>
      </c>
      <c r="T248">
        <v>27533500</v>
      </c>
      <c r="U248">
        <v>9761800</v>
      </c>
      <c r="V248">
        <v>4758000</v>
      </c>
    </row>
    <row r="249" spans="1:22" x14ac:dyDescent="0.3">
      <c r="A249" s="2">
        <v>41887</v>
      </c>
      <c r="B249">
        <v>2014</v>
      </c>
      <c r="C249">
        <v>24.7425</v>
      </c>
      <c r="D249">
        <v>45.91</v>
      </c>
      <c r="E249">
        <v>29.888999999999999</v>
      </c>
      <c r="F249">
        <v>119.213955</v>
      </c>
      <c r="G249">
        <v>10.7698032</v>
      </c>
      <c r="H249">
        <v>77.654195999999999</v>
      </c>
      <c r="I249">
        <v>11.63875142748382</v>
      </c>
      <c r="J249">
        <v>3.6597153254663111</v>
      </c>
      <c r="K249">
        <v>35.534830605253141</v>
      </c>
      <c r="L249">
        <v>11.362771221926151</v>
      </c>
      <c r="M249">
        <v>233828140</v>
      </c>
      <c r="N249">
        <v>36939360</v>
      </c>
      <c r="O249">
        <v>35997100</v>
      </c>
      <c r="P249">
        <v>1376233</v>
      </c>
      <c r="Q249">
        <v>2440435</v>
      </c>
      <c r="R249">
        <v>17949218</v>
      </c>
      <c r="S249">
        <v>40041500</v>
      </c>
      <c r="T249">
        <v>53516500</v>
      </c>
      <c r="U249">
        <v>8258600</v>
      </c>
      <c r="V249">
        <v>3207000</v>
      </c>
    </row>
    <row r="250" spans="1:22" x14ac:dyDescent="0.3">
      <c r="A250" s="2">
        <v>41888</v>
      </c>
      <c r="B250">
        <v>2014</v>
      </c>
    </row>
    <row r="251" spans="1:22" x14ac:dyDescent="0.3">
      <c r="A251" s="2">
        <v>41889</v>
      </c>
      <c r="B251">
        <v>2014</v>
      </c>
    </row>
    <row r="252" spans="1:22" x14ac:dyDescent="0.3">
      <c r="A252" s="2">
        <v>41890</v>
      </c>
      <c r="B252">
        <v>2014</v>
      </c>
      <c r="C252">
        <v>24.59</v>
      </c>
      <c r="D252">
        <v>46.47</v>
      </c>
      <c r="E252">
        <v>30.081499999999998</v>
      </c>
      <c r="F252">
        <v>118.876394</v>
      </c>
      <c r="G252">
        <v>10.6843077</v>
      </c>
      <c r="H252">
        <v>78.457644000000002</v>
      </c>
      <c r="I252">
        <v>11.53570079335096</v>
      </c>
      <c r="J252">
        <v>3.6347659567434829</v>
      </c>
      <c r="K252">
        <v>36.021911598035523</v>
      </c>
      <c r="L252">
        <v>11.121080468454849</v>
      </c>
      <c r="M252">
        <v>185426968</v>
      </c>
      <c r="N252">
        <v>45736730</v>
      </c>
      <c r="O252">
        <v>32024880</v>
      </c>
      <c r="P252">
        <v>875527</v>
      </c>
      <c r="Q252">
        <v>2115156</v>
      </c>
      <c r="R252">
        <v>18786179</v>
      </c>
      <c r="S252">
        <v>24656500</v>
      </c>
      <c r="T252">
        <v>24965500</v>
      </c>
      <c r="U252">
        <v>18987400</v>
      </c>
      <c r="V252">
        <v>5139000</v>
      </c>
    </row>
    <row r="253" spans="1:22" x14ac:dyDescent="0.3">
      <c r="A253" s="2">
        <v>41891</v>
      </c>
      <c r="B253">
        <v>2014</v>
      </c>
      <c r="C253">
        <v>24.497499999999999</v>
      </c>
      <c r="D253">
        <v>46.76</v>
      </c>
      <c r="E253">
        <v>29.598500000000001</v>
      </c>
      <c r="F253">
        <v>117.845584</v>
      </c>
      <c r="G253">
        <v>10.624803</v>
      </c>
      <c r="H253">
        <v>77.625160000000008</v>
      </c>
      <c r="I253">
        <v>11.51583497791561</v>
      </c>
      <c r="J253">
        <v>3.660581964101119</v>
      </c>
      <c r="K253">
        <v>37.444789023588022</v>
      </c>
      <c r="L253">
        <v>11.060990508410869</v>
      </c>
      <c r="M253">
        <v>759385020</v>
      </c>
      <c r="N253">
        <v>40302386</v>
      </c>
      <c r="O253">
        <v>31491460</v>
      </c>
      <c r="P253">
        <v>1034089</v>
      </c>
      <c r="Q253">
        <v>1987971</v>
      </c>
      <c r="R253">
        <v>12692970</v>
      </c>
      <c r="S253">
        <v>29549000</v>
      </c>
      <c r="T253">
        <v>35926000</v>
      </c>
      <c r="U253">
        <v>47474800</v>
      </c>
      <c r="V253">
        <v>3460000</v>
      </c>
    </row>
    <row r="254" spans="1:22" x14ac:dyDescent="0.3">
      <c r="A254" s="2">
        <v>41892</v>
      </c>
      <c r="B254">
        <v>2014</v>
      </c>
      <c r="C254">
        <v>25.25</v>
      </c>
      <c r="D254">
        <v>46.84</v>
      </c>
      <c r="E254">
        <v>29.670999999999999</v>
      </c>
      <c r="F254">
        <v>116.54376600000001</v>
      </c>
      <c r="G254">
        <v>10.692335999999999</v>
      </c>
      <c r="H254">
        <v>77.373294000000001</v>
      </c>
      <c r="I254">
        <v>11.55755361993069</v>
      </c>
      <c r="J254">
        <v>3.6598523639599141</v>
      </c>
      <c r="K254">
        <v>37.229558864849679</v>
      </c>
      <c r="L254">
        <v>11.178233586213359</v>
      </c>
      <c r="M254">
        <v>403478348</v>
      </c>
      <c r="N254">
        <v>27304409</v>
      </c>
      <c r="O254">
        <v>23205820</v>
      </c>
      <c r="P254">
        <v>1132539</v>
      </c>
      <c r="Q254">
        <v>1989003</v>
      </c>
      <c r="R254">
        <v>15512220</v>
      </c>
      <c r="S254">
        <v>51104500</v>
      </c>
      <c r="T254">
        <v>28515500</v>
      </c>
      <c r="U254">
        <v>34604200</v>
      </c>
      <c r="V254">
        <v>4259000</v>
      </c>
    </row>
    <row r="255" spans="1:22" x14ac:dyDescent="0.3">
      <c r="A255" s="2">
        <v>41893</v>
      </c>
      <c r="B255">
        <v>2014</v>
      </c>
      <c r="C255">
        <v>25.357500000000002</v>
      </c>
      <c r="D255">
        <v>47</v>
      </c>
      <c r="E255">
        <v>29.555499999999999</v>
      </c>
      <c r="F255">
        <v>116.46</v>
      </c>
      <c r="G255">
        <v>10.620912000000001</v>
      </c>
      <c r="H255">
        <v>77.471779999999995</v>
      </c>
      <c r="I255">
        <v>11.6343904949013</v>
      </c>
      <c r="J255">
        <v>3.7556809738984001</v>
      </c>
      <c r="K255">
        <v>38.263635513144358</v>
      </c>
      <c r="L255">
        <v>11.245205351295731</v>
      </c>
      <c r="M255">
        <v>249598972</v>
      </c>
      <c r="N255">
        <v>29216560</v>
      </c>
      <c r="O255">
        <v>30029020</v>
      </c>
      <c r="P255">
        <v>1175682</v>
      </c>
      <c r="Q255">
        <v>1795522</v>
      </c>
      <c r="R255">
        <v>19641917</v>
      </c>
      <c r="S255">
        <v>53690500</v>
      </c>
      <c r="T255">
        <v>63073500</v>
      </c>
      <c r="U255">
        <v>36575200</v>
      </c>
      <c r="V255">
        <v>5075000</v>
      </c>
    </row>
    <row r="256" spans="1:22" x14ac:dyDescent="0.3">
      <c r="A256" s="2">
        <v>41894</v>
      </c>
      <c r="B256">
        <v>2014</v>
      </c>
      <c r="C256">
        <v>25.414999999999999</v>
      </c>
      <c r="D256">
        <v>46.695</v>
      </c>
      <c r="E256">
        <v>29.245000000000001</v>
      </c>
      <c r="F256">
        <v>116.026482</v>
      </c>
      <c r="G256">
        <v>10.6952406</v>
      </c>
      <c r="H256">
        <v>77.662364000000011</v>
      </c>
      <c r="I256">
        <v>11.76152267214032</v>
      </c>
      <c r="J256">
        <v>3.7855638719910418</v>
      </c>
      <c r="K256">
        <v>39.023138645269633</v>
      </c>
      <c r="L256">
        <v>11.121477887665611</v>
      </c>
      <c r="M256">
        <v>256387612</v>
      </c>
      <c r="N256">
        <v>38247122</v>
      </c>
      <c r="O256">
        <v>37045420</v>
      </c>
      <c r="P256">
        <v>829482</v>
      </c>
      <c r="Q256">
        <v>1320336</v>
      </c>
      <c r="R256">
        <v>14823678</v>
      </c>
      <c r="S256">
        <v>92282000</v>
      </c>
      <c r="T256">
        <v>78465500</v>
      </c>
      <c r="U256">
        <v>60705400</v>
      </c>
      <c r="V256">
        <v>5633000</v>
      </c>
    </row>
    <row r="257" spans="1:22" x14ac:dyDescent="0.3">
      <c r="A257" s="2">
        <v>41895</v>
      </c>
      <c r="B257">
        <v>2014</v>
      </c>
    </row>
    <row r="258" spans="1:22" x14ac:dyDescent="0.3">
      <c r="A258" s="2">
        <v>41896</v>
      </c>
      <c r="B258">
        <v>2014</v>
      </c>
    </row>
    <row r="259" spans="1:22" x14ac:dyDescent="0.3">
      <c r="A259" s="2">
        <v>41897</v>
      </c>
      <c r="B259">
        <v>2014</v>
      </c>
      <c r="C259">
        <v>25.407499999999999</v>
      </c>
      <c r="D259">
        <v>46.24</v>
      </c>
      <c r="E259">
        <v>29.082000000000001</v>
      </c>
      <c r="F259">
        <v>115.72846800000001</v>
      </c>
      <c r="G259">
        <v>10.677978599999999</v>
      </c>
      <c r="H259">
        <v>77.540272000000002</v>
      </c>
      <c r="M259">
        <v>245266064</v>
      </c>
      <c r="N259">
        <v>37667644</v>
      </c>
      <c r="O259">
        <v>31002200</v>
      </c>
      <c r="P259">
        <v>915952</v>
      </c>
      <c r="Q259">
        <v>1626598</v>
      </c>
      <c r="R259">
        <v>14521937</v>
      </c>
    </row>
    <row r="260" spans="1:22" x14ac:dyDescent="0.3">
      <c r="A260" s="2">
        <v>41898</v>
      </c>
      <c r="B260">
        <v>2014</v>
      </c>
      <c r="C260">
        <v>25.215</v>
      </c>
      <c r="D260">
        <v>46.76</v>
      </c>
      <c r="E260">
        <v>29.439</v>
      </c>
      <c r="F260">
        <v>115.73855500000001</v>
      </c>
      <c r="G260">
        <v>10.7297984</v>
      </c>
      <c r="H260">
        <v>77.193609999999993</v>
      </c>
      <c r="I260">
        <v>11.778441995142909</v>
      </c>
      <c r="J260">
        <v>3.8539504035120489</v>
      </c>
      <c r="K260">
        <v>40.430599663739947</v>
      </c>
      <c r="L260">
        <v>11.29740332523818</v>
      </c>
      <c r="M260">
        <v>267632532</v>
      </c>
      <c r="N260">
        <v>27910571</v>
      </c>
      <c r="O260">
        <v>31631780</v>
      </c>
      <c r="P260">
        <v>805525</v>
      </c>
      <c r="Q260">
        <v>2029989</v>
      </c>
      <c r="R260">
        <v>18536844</v>
      </c>
      <c r="S260">
        <v>42797500</v>
      </c>
      <c r="T260">
        <v>61613000</v>
      </c>
      <c r="U260">
        <v>64840200</v>
      </c>
      <c r="V260">
        <v>4909000</v>
      </c>
    </row>
    <row r="261" spans="1:22" x14ac:dyDescent="0.3">
      <c r="A261" s="2">
        <v>41899</v>
      </c>
      <c r="B261">
        <v>2014</v>
      </c>
      <c r="C261">
        <v>25.395</v>
      </c>
      <c r="D261">
        <v>46.52</v>
      </c>
      <c r="E261">
        <v>29.6645</v>
      </c>
      <c r="F261">
        <v>116.29998000000001</v>
      </c>
      <c r="G261">
        <v>10.712429</v>
      </c>
      <c r="H261">
        <v>76.915988999999996</v>
      </c>
      <c r="I261">
        <v>11.72785574867553</v>
      </c>
      <c r="J261">
        <v>3.764932539269449</v>
      </c>
      <c r="K261">
        <v>39.789943303280971</v>
      </c>
      <c r="L261">
        <v>11.15810019518543</v>
      </c>
      <c r="M261">
        <v>243705992</v>
      </c>
      <c r="N261">
        <v>38311924</v>
      </c>
      <c r="O261">
        <v>34418420</v>
      </c>
      <c r="P261">
        <v>1194774</v>
      </c>
      <c r="Q261">
        <v>1704383</v>
      </c>
      <c r="R261">
        <v>18241961</v>
      </c>
      <c r="S261">
        <v>42897500</v>
      </c>
      <c r="T261">
        <v>43787500</v>
      </c>
      <c r="U261">
        <v>41208400</v>
      </c>
      <c r="V261">
        <v>3210000</v>
      </c>
    </row>
    <row r="262" spans="1:22" x14ac:dyDescent="0.3">
      <c r="A262" s="2">
        <v>41900</v>
      </c>
      <c r="B262">
        <v>2014</v>
      </c>
      <c r="C262">
        <v>25.447500000000002</v>
      </c>
      <c r="D262">
        <v>46.68</v>
      </c>
      <c r="E262">
        <v>29.863499999999998</v>
      </c>
      <c r="F262">
        <v>116.798074</v>
      </c>
      <c r="G262">
        <v>10.8445696</v>
      </c>
      <c r="H262">
        <v>77.395847000000003</v>
      </c>
      <c r="I262">
        <v>11.861599337443639</v>
      </c>
      <c r="J262">
        <v>3.4054060550289869</v>
      </c>
      <c r="K262">
        <v>39.983436090917458</v>
      </c>
      <c r="L262">
        <v>11.20824514585442</v>
      </c>
      <c r="M262">
        <v>149197740</v>
      </c>
      <c r="N262">
        <v>35556632</v>
      </c>
      <c r="O262">
        <v>29889340</v>
      </c>
      <c r="P262">
        <v>1251638</v>
      </c>
      <c r="Q262">
        <v>2364335</v>
      </c>
      <c r="R262">
        <v>30055018</v>
      </c>
      <c r="S262">
        <v>82447000</v>
      </c>
      <c r="T262">
        <v>427081500</v>
      </c>
      <c r="U262">
        <v>44536200</v>
      </c>
      <c r="V262">
        <v>5368000</v>
      </c>
    </row>
    <row r="263" spans="1:22" x14ac:dyDescent="0.3">
      <c r="A263" s="2">
        <v>41901</v>
      </c>
      <c r="B263">
        <v>2014</v>
      </c>
      <c r="C263">
        <v>25.24</v>
      </c>
      <c r="D263">
        <v>47.52</v>
      </c>
      <c r="E263">
        <v>30.27</v>
      </c>
      <c r="F263">
        <v>114.200867</v>
      </c>
      <c r="G263">
        <v>10.817343599999999</v>
      </c>
      <c r="H263">
        <v>73.956579000000005</v>
      </c>
      <c r="I263">
        <v>11.919970631424381</v>
      </c>
      <c r="J263">
        <v>3.3630793263582959</v>
      </c>
      <c r="K263">
        <v>40.106461086637303</v>
      </c>
      <c r="L263">
        <v>11.164647577092509</v>
      </c>
      <c r="M263">
        <v>283609624</v>
      </c>
      <c r="N263">
        <v>202526536</v>
      </c>
      <c r="O263">
        <v>83892600</v>
      </c>
      <c r="P263">
        <v>3012845</v>
      </c>
      <c r="Q263">
        <v>11766904</v>
      </c>
      <c r="R263">
        <v>55284568</v>
      </c>
      <c r="S263">
        <v>87253500</v>
      </c>
      <c r="T263">
        <v>169791000</v>
      </c>
      <c r="U263">
        <v>38735000</v>
      </c>
      <c r="V263">
        <v>5746000</v>
      </c>
    </row>
    <row r="264" spans="1:22" x14ac:dyDescent="0.3">
      <c r="A264" s="2">
        <v>41902</v>
      </c>
      <c r="B264">
        <v>2014</v>
      </c>
    </row>
    <row r="265" spans="1:22" x14ac:dyDescent="0.3">
      <c r="A265" s="2">
        <v>41903</v>
      </c>
      <c r="B265">
        <v>2014</v>
      </c>
    </row>
    <row r="266" spans="1:22" x14ac:dyDescent="0.3">
      <c r="A266" s="2">
        <v>41904</v>
      </c>
      <c r="B266">
        <v>2014</v>
      </c>
      <c r="C266">
        <v>25.265000000000001</v>
      </c>
      <c r="D266">
        <v>47.06</v>
      </c>
      <c r="E266">
        <v>29.863499999999998</v>
      </c>
      <c r="F266">
        <v>111.343264</v>
      </c>
      <c r="G266">
        <v>10.7514219</v>
      </c>
      <c r="H266">
        <v>74.399935999999997</v>
      </c>
      <c r="I266">
        <v>11.919581382539249</v>
      </c>
      <c r="J266">
        <v>3.3211017726980629</v>
      </c>
      <c r="K266">
        <v>37.670981364178829</v>
      </c>
      <c r="L266">
        <v>11.259524465252911</v>
      </c>
      <c r="M266">
        <v>211153704</v>
      </c>
      <c r="N266">
        <v>38686091</v>
      </c>
      <c r="O266">
        <v>35702020</v>
      </c>
      <c r="P266">
        <v>2207729</v>
      </c>
      <c r="Q266">
        <v>2521142</v>
      </c>
      <c r="R266">
        <v>21461680</v>
      </c>
      <c r="S266">
        <v>48669000</v>
      </c>
      <c r="T266">
        <v>84196000</v>
      </c>
      <c r="U266">
        <v>56872200</v>
      </c>
      <c r="V266">
        <v>8061000</v>
      </c>
    </row>
    <row r="267" spans="1:22" x14ac:dyDescent="0.3">
      <c r="A267" s="2">
        <v>41905</v>
      </c>
      <c r="B267">
        <v>2014</v>
      </c>
      <c r="C267">
        <v>25.66</v>
      </c>
      <c r="D267">
        <v>46.56</v>
      </c>
      <c r="E267">
        <v>29.559000000000001</v>
      </c>
      <c r="F267">
        <v>109.07102999999999</v>
      </c>
      <c r="G267">
        <v>10.661160300000001</v>
      </c>
      <c r="H267">
        <v>73.741779999999991</v>
      </c>
      <c r="M267">
        <v>253608784</v>
      </c>
      <c r="N267">
        <v>33431078</v>
      </c>
      <c r="O267">
        <v>28101560</v>
      </c>
      <c r="P267">
        <v>3092514</v>
      </c>
      <c r="Q267">
        <v>2863962</v>
      </c>
      <c r="R267">
        <v>23405607</v>
      </c>
    </row>
    <row r="268" spans="1:22" x14ac:dyDescent="0.3">
      <c r="A268" s="2">
        <v>41906</v>
      </c>
      <c r="B268">
        <v>2014</v>
      </c>
      <c r="C268">
        <v>25.4375</v>
      </c>
      <c r="D268">
        <v>47.08</v>
      </c>
      <c r="E268">
        <v>29.920999999999999</v>
      </c>
      <c r="F268">
        <v>110.978373</v>
      </c>
      <c r="G268">
        <v>10.668061</v>
      </c>
      <c r="H268">
        <v>73.614758999999992</v>
      </c>
      <c r="I268">
        <v>11.798310066127851</v>
      </c>
      <c r="J268">
        <v>3.2832073806024979</v>
      </c>
      <c r="K268">
        <v>36.356539309331367</v>
      </c>
      <c r="L268">
        <v>10.99834680382072</v>
      </c>
      <c r="M268">
        <v>240687312</v>
      </c>
      <c r="N268">
        <v>26582713</v>
      </c>
      <c r="O268">
        <v>35219060</v>
      </c>
      <c r="P268">
        <v>2121985</v>
      </c>
      <c r="Q268">
        <v>2739960</v>
      </c>
      <c r="R268">
        <v>22015576</v>
      </c>
      <c r="S268">
        <v>41382000</v>
      </c>
      <c r="T268">
        <v>69245500</v>
      </c>
      <c r="U268">
        <v>74704600</v>
      </c>
      <c r="V268">
        <v>7123000</v>
      </c>
    </row>
    <row r="269" spans="1:22" x14ac:dyDescent="0.3">
      <c r="A269" s="2">
        <v>41907</v>
      </c>
      <c r="B269">
        <v>2014</v>
      </c>
      <c r="C269">
        <v>24.467500000000001</v>
      </c>
      <c r="D269">
        <v>46.04</v>
      </c>
      <c r="E269">
        <v>29.262499999999999</v>
      </c>
      <c r="F269">
        <v>108.617025</v>
      </c>
      <c r="G269">
        <v>10.539889499999999</v>
      </c>
      <c r="H269">
        <v>72.330657000000002</v>
      </c>
      <c r="I269">
        <v>12.04376206674635</v>
      </c>
      <c r="J269">
        <v>3.333878968465569</v>
      </c>
      <c r="K269">
        <v>36.595568631056359</v>
      </c>
      <c r="L269">
        <v>11.156568906867699</v>
      </c>
      <c r="M269">
        <v>400367960</v>
      </c>
      <c r="N269">
        <v>33077385</v>
      </c>
      <c r="O269">
        <v>33529700</v>
      </c>
      <c r="P269">
        <v>1758490</v>
      </c>
      <c r="Q269">
        <v>3051262</v>
      </c>
      <c r="R269">
        <v>49598818</v>
      </c>
      <c r="S269">
        <v>52207500</v>
      </c>
      <c r="T269">
        <v>65555500</v>
      </c>
      <c r="U269">
        <v>31590200</v>
      </c>
      <c r="V269">
        <v>5966000</v>
      </c>
    </row>
    <row r="270" spans="1:22" x14ac:dyDescent="0.3">
      <c r="A270" s="2">
        <v>41908</v>
      </c>
      <c r="B270">
        <v>2014</v>
      </c>
      <c r="C270">
        <v>25.1875</v>
      </c>
      <c r="D270">
        <v>46.41</v>
      </c>
      <c r="E270">
        <v>29.395</v>
      </c>
      <c r="F270">
        <v>108.66859599999999</v>
      </c>
      <c r="G270">
        <v>10.561198600000001</v>
      </c>
      <c r="H270">
        <v>72.720658999999998</v>
      </c>
      <c r="I270">
        <v>11.80354856411194</v>
      </c>
      <c r="J270">
        <v>3.313009919517103</v>
      </c>
      <c r="K270">
        <v>36.125845985000907</v>
      </c>
      <c r="L270">
        <v>11.00237790378636</v>
      </c>
      <c r="M270">
        <v>249482004</v>
      </c>
      <c r="N270">
        <v>27078764</v>
      </c>
      <c r="O270">
        <v>25781800</v>
      </c>
      <c r="P270">
        <v>1305575</v>
      </c>
      <c r="Q270">
        <v>2755609</v>
      </c>
      <c r="R270">
        <v>17840805</v>
      </c>
      <c r="S270">
        <v>41826500</v>
      </c>
      <c r="T270">
        <v>50347500</v>
      </c>
      <c r="U270">
        <v>24634600</v>
      </c>
      <c r="V270">
        <v>3829000</v>
      </c>
    </row>
    <row r="271" spans="1:22" x14ac:dyDescent="0.3">
      <c r="A271" s="2">
        <v>41909</v>
      </c>
      <c r="B271">
        <v>2014</v>
      </c>
    </row>
    <row r="272" spans="1:22" x14ac:dyDescent="0.3">
      <c r="A272" s="2">
        <v>41910</v>
      </c>
      <c r="B272">
        <v>2014</v>
      </c>
    </row>
    <row r="273" spans="1:22" x14ac:dyDescent="0.3">
      <c r="A273" s="2">
        <v>41911</v>
      </c>
      <c r="B273">
        <v>2014</v>
      </c>
      <c r="C273">
        <v>25.0275</v>
      </c>
      <c r="D273">
        <v>46.44</v>
      </c>
      <c r="E273">
        <v>29.390499999999999</v>
      </c>
      <c r="F273">
        <v>108.191137</v>
      </c>
      <c r="G273">
        <v>10.327640000000001</v>
      </c>
      <c r="H273">
        <v>72.487173000000013</v>
      </c>
      <c r="I273">
        <v>11.86756905066764</v>
      </c>
      <c r="J273">
        <v>3.4176863782696181</v>
      </c>
      <c r="K273">
        <v>35.70056703859521</v>
      </c>
      <c r="L273">
        <v>10.974940552405339</v>
      </c>
      <c r="M273">
        <v>199065248</v>
      </c>
      <c r="N273">
        <v>26090980</v>
      </c>
      <c r="O273">
        <v>22899640</v>
      </c>
      <c r="P273">
        <v>1260715</v>
      </c>
      <c r="Q273">
        <v>2067898</v>
      </c>
      <c r="R273">
        <v>32747873</v>
      </c>
      <c r="S273">
        <v>41171000</v>
      </c>
      <c r="T273">
        <v>85305000</v>
      </c>
      <c r="U273">
        <v>22425400</v>
      </c>
      <c r="V273">
        <v>3051000</v>
      </c>
    </row>
    <row r="274" spans="1:22" x14ac:dyDescent="0.3">
      <c r="A274" s="2">
        <v>41912</v>
      </c>
      <c r="B274">
        <v>2014</v>
      </c>
      <c r="C274">
        <v>25.1875</v>
      </c>
      <c r="D274">
        <v>46.36</v>
      </c>
      <c r="E274">
        <v>29.420500000000001</v>
      </c>
      <c r="F274">
        <v>107.371758</v>
      </c>
      <c r="G274">
        <v>10.154715899999999</v>
      </c>
      <c r="H274">
        <v>72.111589999999993</v>
      </c>
      <c r="I274">
        <v>11.7873426956046</v>
      </c>
      <c r="J274">
        <v>3.4633777256976108</v>
      </c>
      <c r="K274">
        <v>35.058362210468722</v>
      </c>
      <c r="L274">
        <v>10.87908079518512</v>
      </c>
      <c r="M274">
        <v>221056556</v>
      </c>
      <c r="N274">
        <v>33033086</v>
      </c>
      <c r="O274">
        <v>31433760</v>
      </c>
      <c r="P274">
        <v>1684287</v>
      </c>
      <c r="Q274">
        <v>3415590</v>
      </c>
      <c r="R274">
        <v>29315060</v>
      </c>
      <c r="S274">
        <v>49189000</v>
      </c>
      <c r="T274">
        <v>87003000</v>
      </c>
      <c r="U274">
        <v>23557800</v>
      </c>
      <c r="V274">
        <v>3995000</v>
      </c>
    </row>
    <row r="275" spans="1:22" x14ac:dyDescent="0.3">
      <c r="A275" s="2">
        <v>41913</v>
      </c>
      <c r="B275">
        <v>2014</v>
      </c>
      <c r="C275">
        <v>24.795000000000002</v>
      </c>
      <c r="D275">
        <v>45.9</v>
      </c>
      <c r="E275">
        <v>28.9815</v>
      </c>
      <c r="F275">
        <v>106.962147</v>
      </c>
      <c r="G275">
        <v>10.044654</v>
      </c>
      <c r="H275">
        <v>71.36694</v>
      </c>
      <c r="I275">
        <v>11.89495836764571</v>
      </c>
      <c r="J275">
        <v>3.435831319425382</v>
      </c>
      <c r="K275">
        <v>35.158751944368191</v>
      </c>
      <c r="L275">
        <v>10.751212370756701</v>
      </c>
      <c r="M275">
        <v>205965144</v>
      </c>
      <c r="N275">
        <v>38088355</v>
      </c>
      <c r="O275">
        <v>28993720</v>
      </c>
      <c r="P275">
        <v>2116762</v>
      </c>
      <c r="Q275">
        <v>2556701</v>
      </c>
      <c r="R275">
        <v>38047719</v>
      </c>
      <c r="S275">
        <v>72410500</v>
      </c>
      <c r="T275">
        <v>72036000</v>
      </c>
      <c r="U275">
        <v>21168600</v>
      </c>
      <c r="V275">
        <v>3349000</v>
      </c>
    </row>
    <row r="276" spans="1:22" x14ac:dyDescent="0.3">
      <c r="A276" s="2">
        <v>41914</v>
      </c>
      <c r="B276">
        <v>2014</v>
      </c>
      <c r="C276">
        <v>24.975000000000001</v>
      </c>
      <c r="D276">
        <v>45.76</v>
      </c>
      <c r="E276">
        <v>29.044</v>
      </c>
      <c r="F276">
        <v>105.996712</v>
      </c>
      <c r="G276">
        <v>9.9126432999999992</v>
      </c>
      <c r="H276">
        <v>70.972924000000006</v>
      </c>
      <c r="I276">
        <v>11.59460458240946</v>
      </c>
      <c r="J276">
        <v>3.356371575203251</v>
      </c>
      <c r="K276">
        <v>34.617516629711751</v>
      </c>
      <c r="L276">
        <v>10.619918699186989</v>
      </c>
      <c r="M276">
        <v>191031312</v>
      </c>
      <c r="N276">
        <v>25119508</v>
      </c>
      <c r="O276">
        <v>30738700</v>
      </c>
      <c r="P276">
        <v>2453539</v>
      </c>
      <c r="Q276">
        <v>4943245</v>
      </c>
      <c r="R276">
        <v>34105957</v>
      </c>
      <c r="S276">
        <v>76201000</v>
      </c>
      <c r="T276">
        <v>71336000</v>
      </c>
      <c r="U276">
        <v>28477800</v>
      </c>
      <c r="V276">
        <v>4527000</v>
      </c>
    </row>
    <row r="277" spans="1:22" x14ac:dyDescent="0.3">
      <c r="A277" s="2">
        <v>41915</v>
      </c>
      <c r="B277">
        <v>2014</v>
      </c>
      <c r="C277">
        <v>24.905000000000001</v>
      </c>
      <c r="D277">
        <v>46.09</v>
      </c>
      <c r="E277">
        <v>29.3125</v>
      </c>
      <c r="G277">
        <v>10.0937052</v>
      </c>
      <c r="I277">
        <v>11.45928220076517</v>
      </c>
      <c r="J277">
        <v>3.292780861723446</v>
      </c>
      <c r="K277">
        <v>33.881399161960282</v>
      </c>
      <c r="L277">
        <v>10.402623428675531</v>
      </c>
      <c r="M277">
        <v>173878340</v>
      </c>
      <c r="N277">
        <v>32453273</v>
      </c>
      <c r="O277">
        <v>24291860</v>
      </c>
      <c r="R277">
        <v>44510192</v>
      </c>
      <c r="S277">
        <v>51400500</v>
      </c>
      <c r="T277">
        <v>68223000</v>
      </c>
      <c r="U277">
        <v>30354200</v>
      </c>
      <c r="V277">
        <v>4513000</v>
      </c>
    </row>
    <row r="278" spans="1:22" x14ac:dyDescent="0.3">
      <c r="A278" s="2">
        <v>41916</v>
      </c>
      <c r="B278">
        <v>2014</v>
      </c>
    </row>
    <row r="279" spans="1:22" x14ac:dyDescent="0.3">
      <c r="A279" s="2">
        <v>41917</v>
      </c>
      <c r="B279">
        <v>2014</v>
      </c>
    </row>
    <row r="280" spans="1:22" x14ac:dyDescent="0.3">
      <c r="A280" s="2">
        <v>41918</v>
      </c>
      <c r="B280">
        <v>2014</v>
      </c>
      <c r="C280">
        <v>24.905000000000001</v>
      </c>
      <c r="D280">
        <v>46.09</v>
      </c>
      <c r="E280">
        <v>29.388999999999999</v>
      </c>
      <c r="F280">
        <v>103.25381</v>
      </c>
      <c r="G280">
        <v>10.158581999999999</v>
      </c>
      <c r="H280">
        <v>71.224725000000007</v>
      </c>
      <c r="I280">
        <v>11.72160499494996</v>
      </c>
      <c r="J280">
        <v>3.3926472298227899</v>
      </c>
      <c r="K280">
        <v>34.101551739968777</v>
      </c>
      <c r="L280">
        <v>10.70608759526214</v>
      </c>
      <c r="M280">
        <v>148204728</v>
      </c>
      <c r="N280">
        <v>20603960</v>
      </c>
      <c r="O280">
        <v>25722600</v>
      </c>
      <c r="P280">
        <v>2928672</v>
      </c>
      <c r="Q280">
        <v>3552894</v>
      </c>
      <c r="R280">
        <v>33200828</v>
      </c>
      <c r="S280">
        <v>54831000</v>
      </c>
      <c r="T280">
        <v>56729500</v>
      </c>
      <c r="U280">
        <v>20881600</v>
      </c>
      <c r="V280">
        <v>6957000</v>
      </c>
    </row>
    <row r="281" spans="1:22" x14ac:dyDescent="0.3">
      <c r="A281" s="2">
        <v>41919</v>
      </c>
      <c r="B281">
        <v>2014</v>
      </c>
      <c r="C281">
        <v>24.6875</v>
      </c>
      <c r="D281">
        <v>45.53</v>
      </c>
      <c r="E281">
        <v>28.704999999999998</v>
      </c>
      <c r="F281">
        <v>104.163916</v>
      </c>
      <c r="G281">
        <v>10.145156399999999</v>
      </c>
      <c r="H281">
        <v>70.749984000000012</v>
      </c>
      <c r="I281">
        <v>11.76057639017181</v>
      </c>
      <c r="J281">
        <v>3.370728618141511</v>
      </c>
      <c r="K281">
        <v>34.486421577683352</v>
      </c>
      <c r="L281">
        <v>10.64566783668945</v>
      </c>
      <c r="M281">
        <v>168376732</v>
      </c>
      <c r="N281">
        <v>25724544</v>
      </c>
      <c r="O281">
        <v>30924560</v>
      </c>
      <c r="P281">
        <v>2319786</v>
      </c>
      <c r="Q281">
        <v>3360737</v>
      </c>
      <c r="R281">
        <v>35126183</v>
      </c>
      <c r="S281">
        <v>50645500</v>
      </c>
      <c r="T281">
        <v>53607000</v>
      </c>
      <c r="U281">
        <v>20929000</v>
      </c>
      <c r="V281">
        <v>3345000</v>
      </c>
    </row>
    <row r="282" spans="1:22" x14ac:dyDescent="0.3">
      <c r="A282" s="2">
        <v>41920</v>
      </c>
      <c r="B282">
        <v>2014</v>
      </c>
      <c r="C282">
        <v>25.2</v>
      </c>
      <c r="D282">
        <v>46.78</v>
      </c>
      <c r="E282">
        <v>29.187000000000001</v>
      </c>
      <c r="F282">
        <v>102.996072</v>
      </c>
      <c r="G282">
        <v>10.194173599999999</v>
      </c>
      <c r="H282">
        <v>68.14425</v>
      </c>
      <c r="I282">
        <v>11.530800442641089</v>
      </c>
      <c r="J282">
        <v>3.3686517060125412</v>
      </c>
      <c r="K282">
        <v>33.709885651051273</v>
      </c>
      <c r="L282">
        <v>10.55883437845813</v>
      </c>
      <c r="M282">
        <v>229618696</v>
      </c>
      <c r="N282">
        <v>33030972</v>
      </c>
      <c r="O282">
        <v>44207200</v>
      </c>
      <c r="P282">
        <v>1922162</v>
      </c>
      <c r="Q282">
        <v>8402453</v>
      </c>
      <c r="R282">
        <v>33516425</v>
      </c>
      <c r="S282">
        <v>51250500</v>
      </c>
      <c r="T282">
        <v>42529000</v>
      </c>
      <c r="U282">
        <v>27685400</v>
      </c>
      <c r="V282">
        <v>3720000</v>
      </c>
    </row>
    <row r="283" spans="1:22" x14ac:dyDescent="0.3">
      <c r="A283" s="2">
        <v>41921</v>
      </c>
      <c r="B283">
        <v>2014</v>
      </c>
      <c r="C283">
        <v>25.254999999999999</v>
      </c>
      <c r="D283">
        <v>45.85</v>
      </c>
      <c r="E283">
        <v>28.540500000000002</v>
      </c>
      <c r="F283">
        <v>104.65949999999999</v>
      </c>
      <c r="G283">
        <v>10.087270200000001</v>
      </c>
      <c r="H283">
        <v>69.32898999999999</v>
      </c>
      <c r="I283">
        <v>11.56412157153447</v>
      </c>
      <c r="J283">
        <v>3.3274373656412162</v>
      </c>
      <c r="K283">
        <v>33.510934025203852</v>
      </c>
      <c r="L283">
        <v>10.493884358784291</v>
      </c>
      <c r="M283">
        <v>309506100</v>
      </c>
      <c r="N283">
        <v>34426595</v>
      </c>
      <c r="O283">
        <v>48269060</v>
      </c>
      <c r="P283">
        <v>2699442</v>
      </c>
      <c r="Q283">
        <v>4287468</v>
      </c>
      <c r="R283">
        <v>33753905</v>
      </c>
      <c r="S283">
        <v>46403500</v>
      </c>
      <c r="T283">
        <v>45366000</v>
      </c>
      <c r="U283">
        <v>24613600</v>
      </c>
      <c r="V283">
        <v>3277000</v>
      </c>
    </row>
    <row r="284" spans="1:22" x14ac:dyDescent="0.3">
      <c r="A284" s="2">
        <v>41922</v>
      </c>
      <c r="B284">
        <v>2014</v>
      </c>
      <c r="C284">
        <v>25.182500000000001</v>
      </c>
      <c r="D284">
        <v>44.03</v>
      </c>
      <c r="E284">
        <v>27.759499999999999</v>
      </c>
      <c r="F284">
        <v>100.517967</v>
      </c>
      <c r="G284">
        <v>9.9638788999999992</v>
      </c>
      <c r="H284">
        <v>68.958384000000009</v>
      </c>
      <c r="I284">
        <v>11.533469312071199</v>
      </c>
      <c r="J284">
        <v>3.328404068236603</v>
      </c>
      <c r="K284">
        <v>32.913035416280373</v>
      </c>
      <c r="L284">
        <v>10.369923975523831</v>
      </c>
      <c r="M284">
        <v>265326368</v>
      </c>
      <c r="N284">
        <v>51978146</v>
      </c>
      <c r="O284">
        <v>59593460</v>
      </c>
      <c r="P284">
        <v>2989386</v>
      </c>
      <c r="Q284">
        <v>6467544</v>
      </c>
      <c r="R284">
        <v>43634401</v>
      </c>
      <c r="S284">
        <v>53201500</v>
      </c>
      <c r="T284">
        <v>48194000</v>
      </c>
      <c r="U284">
        <v>29429800</v>
      </c>
      <c r="V284">
        <v>5187000</v>
      </c>
    </row>
    <row r="285" spans="1:22" x14ac:dyDescent="0.3">
      <c r="A285" s="2">
        <v>41923</v>
      </c>
      <c r="B285">
        <v>2014</v>
      </c>
    </row>
    <row r="286" spans="1:22" x14ac:dyDescent="0.3">
      <c r="A286" s="2">
        <v>41924</v>
      </c>
      <c r="B286">
        <v>2014</v>
      </c>
    </row>
    <row r="287" spans="1:22" x14ac:dyDescent="0.3">
      <c r="A287" s="2">
        <v>41925</v>
      </c>
      <c r="B287">
        <v>2014</v>
      </c>
      <c r="C287">
        <v>24.952500000000001</v>
      </c>
      <c r="D287">
        <v>43.65</v>
      </c>
      <c r="E287">
        <v>27.237500000000001</v>
      </c>
      <c r="F287">
        <v>100.61870399999999</v>
      </c>
      <c r="G287">
        <v>10.162768</v>
      </c>
      <c r="H287">
        <v>68.611722</v>
      </c>
      <c r="M287">
        <v>214333472</v>
      </c>
      <c r="N287">
        <v>37100207</v>
      </c>
      <c r="O287">
        <v>55130160</v>
      </c>
      <c r="P287">
        <v>1928803</v>
      </c>
      <c r="Q287">
        <v>3175799</v>
      </c>
      <c r="R287">
        <v>47670595</v>
      </c>
    </row>
    <row r="288" spans="1:22" x14ac:dyDescent="0.3">
      <c r="A288" s="2">
        <v>41926</v>
      </c>
      <c r="B288">
        <v>2014</v>
      </c>
      <c r="C288">
        <v>24.6875</v>
      </c>
      <c r="D288">
        <v>43.73</v>
      </c>
      <c r="E288">
        <v>27.4345</v>
      </c>
      <c r="F288">
        <v>100.60902</v>
      </c>
      <c r="G288">
        <v>10.104101200000001</v>
      </c>
      <c r="H288">
        <v>68.680499999999995</v>
      </c>
      <c r="I288">
        <v>11.167569587147391</v>
      </c>
      <c r="J288">
        <v>3.246369688025406</v>
      </c>
      <c r="K288">
        <v>32.117504203250512</v>
      </c>
      <c r="L288">
        <v>10.33065570708014</v>
      </c>
      <c r="M288">
        <v>254754248</v>
      </c>
      <c r="N288">
        <v>38120558</v>
      </c>
      <c r="O288">
        <v>52200660</v>
      </c>
      <c r="P288">
        <v>2633930</v>
      </c>
      <c r="Q288">
        <v>2766168</v>
      </c>
      <c r="R288">
        <v>27897682</v>
      </c>
      <c r="S288">
        <v>82840000</v>
      </c>
      <c r="T288">
        <v>73351500</v>
      </c>
      <c r="U288">
        <v>36338400</v>
      </c>
      <c r="V288">
        <v>6757000</v>
      </c>
    </row>
    <row r="289" spans="1:22" x14ac:dyDescent="0.3">
      <c r="A289" s="2">
        <v>41927</v>
      </c>
      <c r="B289">
        <v>2014</v>
      </c>
      <c r="C289">
        <v>24.385000000000002</v>
      </c>
      <c r="D289">
        <v>43.22</v>
      </c>
      <c r="E289">
        <v>27.0365</v>
      </c>
      <c r="F289">
        <v>99.015130999999982</v>
      </c>
      <c r="G289">
        <v>9.8337460000000014</v>
      </c>
      <c r="H289">
        <v>67.229495999999997</v>
      </c>
      <c r="I289">
        <v>11.321111321111321</v>
      </c>
      <c r="J289">
        <v>3.3339832952182951</v>
      </c>
      <c r="K289">
        <v>33.197883197883201</v>
      </c>
      <c r="L289">
        <v>10.465885465885471</v>
      </c>
      <c r="M289">
        <v>403734400</v>
      </c>
      <c r="N289">
        <v>60220961</v>
      </c>
      <c r="O289">
        <v>76724440</v>
      </c>
      <c r="P289">
        <v>2906796</v>
      </c>
      <c r="Q289">
        <v>4907861</v>
      </c>
      <c r="R289">
        <v>36559496</v>
      </c>
      <c r="S289">
        <v>51232500</v>
      </c>
      <c r="T289">
        <v>51091000</v>
      </c>
      <c r="U289">
        <v>29920200</v>
      </c>
      <c r="V289">
        <v>4851000</v>
      </c>
    </row>
    <row r="290" spans="1:22" x14ac:dyDescent="0.3">
      <c r="A290" s="2">
        <v>41928</v>
      </c>
      <c r="B290">
        <v>2014</v>
      </c>
      <c r="C290">
        <v>24.065000000000001</v>
      </c>
      <c r="D290">
        <v>42.74</v>
      </c>
      <c r="E290">
        <v>26.846</v>
      </c>
      <c r="F290">
        <v>99.842624999999984</v>
      </c>
      <c r="G290">
        <v>9.9161799000000013</v>
      </c>
      <c r="H290">
        <v>66.613050000000001</v>
      </c>
      <c r="I290">
        <v>11.0840874811463</v>
      </c>
      <c r="J290">
        <v>3.2179184417420812</v>
      </c>
      <c r="K290">
        <v>31.957013574660628</v>
      </c>
      <c r="L290">
        <v>10.11029411764706</v>
      </c>
      <c r="M290">
        <v>288618092</v>
      </c>
      <c r="N290">
        <v>49040989</v>
      </c>
      <c r="O290">
        <v>76100920</v>
      </c>
      <c r="P290">
        <v>3706338</v>
      </c>
      <c r="Q290">
        <v>8982991</v>
      </c>
      <c r="R290">
        <v>55443959</v>
      </c>
      <c r="S290">
        <v>53418000</v>
      </c>
      <c r="T290">
        <v>70704000</v>
      </c>
      <c r="U290">
        <v>36551000</v>
      </c>
      <c r="V290">
        <v>10430000</v>
      </c>
    </row>
    <row r="291" spans="1:22" x14ac:dyDescent="0.3">
      <c r="A291" s="2">
        <v>41929</v>
      </c>
      <c r="B291">
        <v>2014</v>
      </c>
      <c r="C291">
        <v>24.4175</v>
      </c>
      <c r="D291">
        <v>43.63</v>
      </c>
      <c r="E291">
        <v>26.148499999999999</v>
      </c>
      <c r="F291">
        <v>102.89594700000001</v>
      </c>
      <c r="G291">
        <v>10.040684799999999</v>
      </c>
      <c r="H291">
        <v>68.976170999999994</v>
      </c>
      <c r="I291">
        <v>10.746296643540219</v>
      </c>
      <c r="J291">
        <v>3.2281407931745729</v>
      </c>
      <c r="K291">
        <v>32.008250515657231</v>
      </c>
      <c r="L291">
        <v>10.02718919932496</v>
      </c>
      <c r="M291">
        <v>272718752</v>
      </c>
      <c r="N291">
        <v>40683346</v>
      </c>
      <c r="O291">
        <v>119974800</v>
      </c>
      <c r="P291">
        <v>3401061</v>
      </c>
      <c r="Q291">
        <v>7085708</v>
      </c>
      <c r="R291">
        <v>44944105</v>
      </c>
      <c r="S291">
        <v>65213000</v>
      </c>
      <c r="T291">
        <v>48626000</v>
      </c>
      <c r="U291">
        <v>31703800</v>
      </c>
      <c r="V291">
        <v>4866000</v>
      </c>
    </row>
    <row r="292" spans="1:22" x14ac:dyDescent="0.3">
      <c r="A292" s="2">
        <v>41930</v>
      </c>
      <c r="B292">
        <v>2014</v>
      </c>
    </row>
    <row r="293" spans="1:22" x14ac:dyDescent="0.3">
      <c r="A293" s="2">
        <v>41931</v>
      </c>
      <c r="B293">
        <v>2014</v>
      </c>
    </row>
    <row r="294" spans="1:22" x14ac:dyDescent="0.3">
      <c r="A294" s="2">
        <v>41932</v>
      </c>
      <c r="B294">
        <v>2014</v>
      </c>
      <c r="C294">
        <v>24.94</v>
      </c>
      <c r="D294">
        <v>44.08</v>
      </c>
      <c r="E294">
        <v>26.619</v>
      </c>
      <c r="F294">
        <v>101.860995</v>
      </c>
      <c r="G294">
        <v>9.9663085000000002</v>
      </c>
      <c r="H294">
        <v>65.126550000000009</v>
      </c>
      <c r="I294">
        <v>11.287332646755919</v>
      </c>
      <c r="J294">
        <v>3.3486225540679708</v>
      </c>
      <c r="K294">
        <v>33.845145585619321</v>
      </c>
      <c r="L294">
        <v>10.261211497050841</v>
      </c>
      <c r="M294">
        <v>310069116</v>
      </c>
      <c r="N294">
        <v>34530887</v>
      </c>
      <c r="O294">
        <v>54996600</v>
      </c>
      <c r="P294">
        <v>1671279</v>
      </c>
      <c r="Q294">
        <v>6901454</v>
      </c>
      <c r="R294">
        <v>28805777</v>
      </c>
      <c r="S294">
        <v>58144500</v>
      </c>
      <c r="T294">
        <v>48859000</v>
      </c>
      <c r="U294">
        <v>32670200</v>
      </c>
      <c r="V294">
        <v>5088000</v>
      </c>
    </row>
    <row r="295" spans="1:22" x14ac:dyDescent="0.3">
      <c r="A295" s="2">
        <v>41933</v>
      </c>
      <c r="B295">
        <v>2014</v>
      </c>
      <c r="C295">
        <v>25.6175</v>
      </c>
      <c r="D295">
        <v>44.88</v>
      </c>
      <c r="E295">
        <v>26.901499999999999</v>
      </c>
      <c r="F295">
        <v>103.582955</v>
      </c>
      <c r="G295">
        <v>10.0869768</v>
      </c>
      <c r="H295">
        <v>66.046070999999998</v>
      </c>
      <c r="I295">
        <v>11.122362869198311</v>
      </c>
      <c r="J295">
        <v>3.3035651551804959</v>
      </c>
      <c r="K295">
        <v>33.080168776371302</v>
      </c>
      <c r="L295">
        <v>10.300046882325359</v>
      </c>
      <c r="M295">
        <v>378495616</v>
      </c>
      <c r="N295">
        <v>36433824</v>
      </c>
      <c r="O295">
        <v>49202800</v>
      </c>
      <c r="P295">
        <v>3029731</v>
      </c>
      <c r="Q295">
        <v>5265428</v>
      </c>
      <c r="R295">
        <v>32398636</v>
      </c>
      <c r="S295">
        <v>43269000</v>
      </c>
      <c r="T295">
        <v>51476000</v>
      </c>
      <c r="U295">
        <v>23920400</v>
      </c>
      <c r="V295">
        <v>6072000</v>
      </c>
    </row>
    <row r="296" spans="1:22" x14ac:dyDescent="0.3">
      <c r="A296" s="2">
        <v>41934</v>
      </c>
      <c r="B296">
        <v>2014</v>
      </c>
      <c r="C296">
        <v>25.747499999999999</v>
      </c>
      <c r="D296">
        <v>44.38</v>
      </c>
      <c r="E296">
        <v>27.134499999999999</v>
      </c>
      <c r="F296">
        <v>104.591976</v>
      </c>
      <c r="G296">
        <v>10.1443014</v>
      </c>
      <c r="H296">
        <v>64.586399999999998</v>
      </c>
      <c r="I296">
        <v>11.250116528386309</v>
      </c>
      <c r="J296">
        <v>3.3947241409527358</v>
      </c>
      <c r="K296">
        <v>33.975016313974081</v>
      </c>
      <c r="L296">
        <v>10.450265684720801</v>
      </c>
      <c r="M296">
        <v>273052584</v>
      </c>
      <c r="N296">
        <v>33579817</v>
      </c>
      <c r="O296">
        <v>59491000</v>
      </c>
      <c r="P296">
        <v>2303419</v>
      </c>
      <c r="Q296">
        <v>4800326</v>
      </c>
      <c r="R296">
        <v>24916815</v>
      </c>
      <c r="S296">
        <v>45489000</v>
      </c>
      <c r="T296">
        <v>61807000</v>
      </c>
      <c r="U296">
        <v>24952800</v>
      </c>
      <c r="V296">
        <v>4595000</v>
      </c>
    </row>
    <row r="297" spans="1:22" x14ac:dyDescent="0.3">
      <c r="A297" s="2">
        <v>41935</v>
      </c>
      <c r="B297">
        <v>2014</v>
      </c>
      <c r="C297">
        <v>26.2075</v>
      </c>
      <c r="D297">
        <v>45.02</v>
      </c>
      <c r="E297">
        <v>27.682500000000001</v>
      </c>
      <c r="F297">
        <v>105.11823</v>
      </c>
      <c r="G297">
        <v>10.135723499999999</v>
      </c>
      <c r="H297">
        <v>66.193511999999998</v>
      </c>
      <c r="I297">
        <v>11.171687303640731</v>
      </c>
      <c r="J297">
        <v>3.35170387266679</v>
      </c>
      <c r="K297">
        <v>33.454999075956387</v>
      </c>
      <c r="L297">
        <v>10.33542783219368</v>
      </c>
      <c r="M297">
        <v>284298696</v>
      </c>
      <c r="N297">
        <v>45451869</v>
      </c>
      <c r="O297">
        <v>43073560</v>
      </c>
      <c r="P297">
        <v>1993179</v>
      </c>
      <c r="Q297">
        <v>4600174</v>
      </c>
      <c r="R297">
        <v>27284700</v>
      </c>
      <c r="S297">
        <v>31824500</v>
      </c>
      <c r="T297">
        <v>31646500</v>
      </c>
      <c r="U297">
        <v>17187400</v>
      </c>
      <c r="V297">
        <v>3566000</v>
      </c>
    </row>
    <row r="298" spans="1:22" x14ac:dyDescent="0.3">
      <c r="A298" s="2">
        <v>41936</v>
      </c>
      <c r="B298">
        <v>2014</v>
      </c>
      <c r="C298">
        <v>26.305</v>
      </c>
      <c r="D298">
        <v>46.13</v>
      </c>
      <c r="E298">
        <v>27.445</v>
      </c>
      <c r="F298">
        <v>104.17914</v>
      </c>
      <c r="G298">
        <v>10.1221456</v>
      </c>
      <c r="H298">
        <v>65.376239999999996</v>
      </c>
      <c r="I298">
        <v>11.38336263532895</v>
      </c>
      <c r="J298">
        <v>3.3298793568983061</v>
      </c>
      <c r="K298">
        <v>34.144535948921998</v>
      </c>
      <c r="L298">
        <v>10.11844175071713</v>
      </c>
      <c r="M298">
        <v>188215664</v>
      </c>
      <c r="N298">
        <v>61081039</v>
      </c>
      <c r="O298">
        <v>43515340</v>
      </c>
      <c r="P298">
        <v>1457338</v>
      </c>
      <c r="Q298">
        <v>4184189</v>
      </c>
      <c r="R298">
        <v>20309742</v>
      </c>
      <c r="S298">
        <v>45433000</v>
      </c>
      <c r="T298">
        <v>38668000</v>
      </c>
      <c r="U298">
        <v>25904400</v>
      </c>
      <c r="V298">
        <v>6650000</v>
      </c>
    </row>
    <row r="299" spans="1:22" x14ac:dyDescent="0.3">
      <c r="A299" s="2">
        <v>41937</v>
      </c>
      <c r="B299">
        <v>2014</v>
      </c>
    </row>
    <row r="300" spans="1:22" x14ac:dyDescent="0.3">
      <c r="A300" s="2">
        <v>41938</v>
      </c>
      <c r="B300">
        <v>2014</v>
      </c>
    </row>
    <row r="301" spans="1:22" x14ac:dyDescent="0.3">
      <c r="A301" s="2">
        <v>41939</v>
      </c>
      <c r="B301">
        <v>2014</v>
      </c>
      <c r="C301">
        <v>26.2775</v>
      </c>
      <c r="D301">
        <v>45.91</v>
      </c>
      <c r="E301">
        <v>27.494</v>
      </c>
      <c r="F301">
        <v>103.27894499999999</v>
      </c>
      <c r="G301">
        <v>10.028506</v>
      </c>
      <c r="H301">
        <v>65.354519999999994</v>
      </c>
      <c r="I301">
        <v>11.502042331971779</v>
      </c>
      <c r="J301">
        <v>3.3353861483475682</v>
      </c>
      <c r="K301">
        <v>34.450427033048648</v>
      </c>
      <c r="L301">
        <v>10.3787597474935</v>
      </c>
      <c r="M301">
        <v>136750804</v>
      </c>
      <c r="N301">
        <v>30371308</v>
      </c>
      <c r="O301">
        <v>31968180</v>
      </c>
      <c r="P301">
        <v>1435998</v>
      </c>
      <c r="Q301">
        <v>2478040</v>
      </c>
      <c r="R301">
        <v>38540950</v>
      </c>
      <c r="S301">
        <v>28959000</v>
      </c>
      <c r="T301">
        <v>24728000</v>
      </c>
      <c r="U301">
        <v>16144400</v>
      </c>
      <c r="V301">
        <v>5093000</v>
      </c>
    </row>
    <row r="302" spans="1:22" x14ac:dyDescent="0.3">
      <c r="A302" s="2">
        <v>41940</v>
      </c>
      <c r="B302">
        <v>2014</v>
      </c>
      <c r="C302">
        <v>26.684999999999999</v>
      </c>
      <c r="D302">
        <v>46.49</v>
      </c>
      <c r="E302">
        <v>27.946999999999999</v>
      </c>
      <c r="F302">
        <v>104.994838</v>
      </c>
      <c r="G302">
        <v>10.096558399999999</v>
      </c>
      <c r="H302">
        <v>66.701403999999997</v>
      </c>
      <c r="I302">
        <v>11.424340583063399</v>
      </c>
      <c r="J302">
        <v>3.3516809523368809</v>
      </c>
      <c r="K302">
        <v>34.326700601573343</v>
      </c>
      <c r="L302">
        <v>10.273021749190191</v>
      </c>
      <c r="M302">
        <v>192243796</v>
      </c>
      <c r="N302">
        <v>29049750</v>
      </c>
      <c r="O302">
        <v>34793320</v>
      </c>
      <c r="P302">
        <v>1249074</v>
      </c>
      <c r="Q302">
        <v>2947893</v>
      </c>
      <c r="R302">
        <v>18892109</v>
      </c>
      <c r="S302">
        <v>26363000</v>
      </c>
      <c r="T302">
        <v>26538500</v>
      </c>
      <c r="U302">
        <v>14923200</v>
      </c>
      <c r="V302">
        <v>3515000</v>
      </c>
    </row>
    <row r="303" spans="1:22" x14ac:dyDescent="0.3">
      <c r="A303" s="2">
        <v>41941</v>
      </c>
      <c r="B303">
        <v>2014</v>
      </c>
      <c r="C303">
        <v>26.835000000000001</v>
      </c>
      <c r="D303">
        <v>46.62</v>
      </c>
      <c r="E303">
        <v>27.922499999999999</v>
      </c>
      <c r="F303">
        <v>105.271978</v>
      </c>
      <c r="G303">
        <v>10.106403999999999</v>
      </c>
      <c r="H303">
        <v>66.395076000000003</v>
      </c>
      <c r="I303">
        <v>11.582354573198931</v>
      </c>
      <c r="J303">
        <v>3.530906622583927</v>
      </c>
      <c r="K303">
        <v>34.722093776010361</v>
      </c>
      <c r="L303">
        <v>10.28391750670489</v>
      </c>
      <c r="M303">
        <v>210751516</v>
      </c>
      <c r="N303">
        <v>30283622</v>
      </c>
      <c r="O303">
        <v>41067100</v>
      </c>
      <c r="P303">
        <v>1103256</v>
      </c>
      <c r="Q303">
        <v>2468303</v>
      </c>
      <c r="R303">
        <v>15881754</v>
      </c>
      <c r="S303">
        <v>36628500</v>
      </c>
      <c r="T303">
        <v>90856000</v>
      </c>
      <c r="U303">
        <v>20973600</v>
      </c>
      <c r="V303">
        <v>5291000</v>
      </c>
    </row>
    <row r="304" spans="1:22" x14ac:dyDescent="0.3">
      <c r="A304" s="2">
        <v>41942</v>
      </c>
      <c r="B304">
        <v>2014</v>
      </c>
      <c r="C304">
        <v>26.745000000000001</v>
      </c>
      <c r="D304">
        <v>46.05</v>
      </c>
      <c r="E304">
        <v>28.013500000000001</v>
      </c>
      <c r="F304">
        <v>104.692527</v>
      </c>
      <c r="G304">
        <v>10.063083600000001</v>
      </c>
      <c r="H304">
        <v>66.398993999999988</v>
      </c>
      <c r="I304">
        <v>11.442149515627859</v>
      </c>
      <c r="J304">
        <v>3.5825474958874062</v>
      </c>
      <c r="K304">
        <v>35.368305611405589</v>
      </c>
      <c r="L304">
        <v>10.267775543776271</v>
      </c>
      <c r="M304">
        <v>162619172</v>
      </c>
      <c r="N304">
        <v>30073873</v>
      </c>
      <c r="O304">
        <v>32249380</v>
      </c>
      <c r="P304">
        <v>1898649</v>
      </c>
      <c r="Q304">
        <v>2977841</v>
      </c>
      <c r="R304">
        <v>28377878</v>
      </c>
      <c r="S304">
        <v>43703500</v>
      </c>
      <c r="T304">
        <v>82096000</v>
      </c>
      <c r="U304">
        <v>34749800</v>
      </c>
      <c r="V304">
        <v>23344000</v>
      </c>
    </row>
    <row r="305" spans="1:22" x14ac:dyDescent="0.3">
      <c r="A305" s="2">
        <v>41943</v>
      </c>
      <c r="B305">
        <v>2014</v>
      </c>
      <c r="C305">
        <v>27</v>
      </c>
      <c r="D305">
        <v>46.95</v>
      </c>
      <c r="E305">
        <v>28.3935</v>
      </c>
      <c r="F305">
        <v>106.914492</v>
      </c>
      <c r="G305">
        <v>10.228163</v>
      </c>
      <c r="H305">
        <v>67.968144000000009</v>
      </c>
      <c r="I305">
        <v>11.589085072231139</v>
      </c>
      <c r="J305">
        <v>3.5245691885143571</v>
      </c>
      <c r="K305">
        <v>35.397717139290172</v>
      </c>
      <c r="L305">
        <v>10.620652755484221</v>
      </c>
      <c r="M305">
        <v>178557140</v>
      </c>
      <c r="N305">
        <v>35849656</v>
      </c>
      <c r="O305">
        <v>46830780</v>
      </c>
      <c r="P305">
        <v>2141755</v>
      </c>
      <c r="Q305">
        <v>4389490</v>
      </c>
      <c r="R305">
        <v>23767456</v>
      </c>
      <c r="S305">
        <v>97905500</v>
      </c>
      <c r="T305">
        <v>95707500</v>
      </c>
      <c r="U305">
        <v>46740200</v>
      </c>
      <c r="V305">
        <v>18640000</v>
      </c>
    </row>
    <row r="306" spans="1:22" x14ac:dyDescent="0.3">
      <c r="A306" s="2">
        <v>41944</v>
      </c>
      <c r="B306">
        <v>2014</v>
      </c>
    </row>
    <row r="307" spans="1:22" x14ac:dyDescent="0.3">
      <c r="A307" s="2">
        <v>41945</v>
      </c>
      <c r="B307">
        <v>2014</v>
      </c>
    </row>
    <row r="308" spans="1:22" x14ac:dyDescent="0.3">
      <c r="A308" s="2">
        <v>41946</v>
      </c>
      <c r="B308">
        <v>2014</v>
      </c>
      <c r="C308">
        <v>27.35</v>
      </c>
      <c r="D308">
        <v>47.44</v>
      </c>
      <c r="E308">
        <v>28.188500000000001</v>
      </c>
      <c r="F308">
        <v>106.45959499999999</v>
      </c>
      <c r="G308">
        <v>10.037609399999999</v>
      </c>
      <c r="H308">
        <v>66.882144999999994</v>
      </c>
      <c r="M308">
        <v>209130200</v>
      </c>
      <c r="N308">
        <v>23130397</v>
      </c>
      <c r="O308">
        <v>30886760</v>
      </c>
      <c r="P308">
        <v>1863460</v>
      </c>
      <c r="Q308">
        <v>3000168</v>
      </c>
      <c r="R308">
        <v>36210172</v>
      </c>
    </row>
    <row r="309" spans="1:22" x14ac:dyDescent="0.3">
      <c r="A309" s="2">
        <v>41947</v>
      </c>
      <c r="B309">
        <v>2014</v>
      </c>
      <c r="C309">
        <v>27.15</v>
      </c>
      <c r="D309">
        <v>47.57</v>
      </c>
      <c r="E309">
        <v>28.209499999999998</v>
      </c>
      <c r="F309">
        <v>103.985505</v>
      </c>
      <c r="G309">
        <v>9.9838056000000002</v>
      </c>
      <c r="H309">
        <v>66.438320000000004</v>
      </c>
      <c r="I309">
        <v>11.98026779422128</v>
      </c>
      <c r="J309">
        <v>3.8665272674418598</v>
      </c>
      <c r="K309">
        <v>35.355003523608183</v>
      </c>
      <c r="L309">
        <v>10.813072586328399</v>
      </c>
      <c r="M309">
        <v>166297460</v>
      </c>
      <c r="N309">
        <v>21530813</v>
      </c>
      <c r="O309">
        <v>27730180</v>
      </c>
      <c r="P309">
        <v>2954729</v>
      </c>
      <c r="Q309">
        <v>2735395</v>
      </c>
      <c r="R309">
        <v>34003302</v>
      </c>
      <c r="S309">
        <v>127158500</v>
      </c>
      <c r="T309">
        <v>170693000</v>
      </c>
      <c r="U309">
        <v>44828200</v>
      </c>
      <c r="V309">
        <v>16990000</v>
      </c>
    </row>
    <row r="310" spans="1:22" x14ac:dyDescent="0.3">
      <c r="A310" s="2">
        <v>41948</v>
      </c>
      <c r="B310">
        <v>2014</v>
      </c>
      <c r="C310">
        <v>27.215</v>
      </c>
      <c r="D310">
        <v>47.86</v>
      </c>
      <c r="E310">
        <v>27.797499999999999</v>
      </c>
      <c r="F310">
        <v>104.74542</v>
      </c>
      <c r="G310">
        <v>10.1210986</v>
      </c>
      <c r="H310">
        <v>67.331879999999998</v>
      </c>
      <c r="I310">
        <v>11.87718073970691</v>
      </c>
      <c r="J310">
        <v>3.842895990055827</v>
      </c>
      <c r="K310">
        <v>34.193998604326588</v>
      </c>
      <c r="L310">
        <v>10.75976971388695</v>
      </c>
      <c r="M310">
        <v>149743620</v>
      </c>
      <c r="N310">
        <v>22449594</v>
      </c>
      <c r="O310">
        <v>32905280</v>
      </c>
      <c r="P310">
        <v>1752348</v>
      </c>
      <c r="Q310">
        <v>2504070</v>
      </c>
      <c r="R310">
        <v>24721185</v>
      </c>
      <c r="S310">
        <v>75831000</v>
      </c>
      <c r="T310">
        <v>88886000</v>
      </c>
      <c r="U310">
        <v>48982800</v>
      </c>
      <c r="V310">
        <v>8988000</v>
      </c>
    </row>
    <row r="311" spans="1:22" x14ac:dyDescent="0.3">
      <c r="A311" s="2">
        <v>41949</v>
      </c>
      <c r="B311">
        <v>2014</v>
      </c>
      <c r="C311">
        <v>27.175000000000001</v>
      </c>
      <c r="D311">
        <v>48.7</v>
      </c>
      <c r="E311">
        <v>27.584499999999998</v>
      </c>
      <c r="F311">
        <v>104.614324</v>
      </c>
      <c r="G311">
        <v>10.069488</v>
      </c>
      <c r="H311">
        <v>67.507109999999997</v>
      </c>
      <c r="I311">
        <v>11.857267188859881</v>
      </c>
      <c r="J311">
        <v>3.7038755213228889</v>
      </c>
      <c r="K311">
        <v>34.04699738903394</v>
      </c>
      <c r="L311">
        <v>10.617928633594429</v>
      </c>
      <c r="M311">
        <v>139873828</v>
      </c>
      <c r="N311">
        <v>33037841</v>
      </c>
      <c r="O311">
        <v>33014420</v>
      </c>
      <c r="P311">
        <v>1864472</v>
      </c>
      <c r="Q311">
        <v>3135586</v>
      </c>
      <c r="R311">
        <v>17682557</v>
      </c>
      <c r="S311">
        <v>102471500</v>
      </c>
      <c r="T311">
        <v>67858000</v>
      </c>
      <c r="U311">
        <v>28140200</v>
      </c>
      <c r="V311">
        <v>5753000</v>
      </c>
    </row>
    <row r="312" spans="1:22" x14ac:dyDescent="0.3">
      <c r="A312" s="2">
        <v>41950</v>
      </c>
      <c r="B312">
        <v>2014</v>
      </c>
      <c r="C312">
        <v>27.252500000000001</v>
      </c>
      <c r="D312">
        <v>48.68</v>
      </c>
      <c r="E312">
        <v>27.591000000000001</v>
      </c>
      <c r="F312">
        <v>103.60418900000001</v>
      </c>
      <c r="G312">
        <v>9.9836100000000005</v>
      </c>
      <c r="H312">
        <v>66.64088000000001</v>
      </c>
      <c r="I312">
        <v>11.88769727090418</v>
      </c>
      <c r="J312">
        <v>3.7555645060598142</v>
      </c>
      <c r="K312">
        <v>33.917516784375273</v>
      </c>
      <c r="L312">
        <v>10.60685325660476</v>
      </c>
      <c r="M312">
        <v>134766140</v>
      </c>
      <c r="N312">
        <v>28000598</v>
      </c>
      <c r="O312">
        <v>31782620</v>
      </c>
      <c r="P312">
        <v>1546059</v>
      </c>
      <c r="Q312">
        <v>3067864</v>
      </c>
      <c r="R312">
        <v>20563517</v>
      </c>
      <c r="S312">
        <v>45181500</v>
      </c>
      <c r="T312">
        <v>52765500</v>
      </c>
      <c r="U312">
        <v>20143600</v>
      </c>
      <c r="V312">
        <v>4373000</v>
      </c>
    </row>
    <row r="313" spans="1:22" x14ac:dyDescent="0.3">
      <c r="A313" s="2">
        <v>41951</v>
      </c>
      <c r="B313">
        <v>2014</v>
      </c>
    </row>
    <row r="314" spans="1:22" x14ac:dyDescent="0.3">
      <c r="A314" s="2">
        <v>41952</v>
      </c>
      <c r="B314">
        <v>2014</v>
      </c>
    </row>
    <row r="315" spans="1:22" x14ac:dyDescent="0.3">
      <c r="A315" s="2">
        <v>41953</v>
      </c>
      <c r="B315">
        <v>2014</v>
      </c>
      <c r="C315">
        <v>27.2075</v>
      </c>
      <c r="D315">
        <v>48.89</v>
      </c>
      <c r="E315">
        <v>27.9115</v>
      </c>
      <c r="F315">
        <v>104.274957</v>
      </c>
      <c r="G315">
        <v>10.0809306</v>
      </c>
      <c r="H315">
        <v>67.217642999999995</v>
      </c>
      <c r="I315">
        <v>11.699494509325429</v>
      </c>
      <c r="J315">
        <v>3.8969030643193312</v>
      </c>
      <c r="K315">
        <v>33.645633606414513</v>
      </c>
      <c r="L315">
        <v>10.5063622102144</v>
      </c>
      <c r="M315">
        <v>108782188</v>
      </c>
      <c r="N315">
        <v>36370067</v>
      </c>
      <c r="O315">
        <v>26089620</v>
      </c>
      <c r="P315">
        <v>1139438</v>
      </c>
      <c r="Q315">
        <v>1771578</v>
      </c>
      <c r="R315">
        <v>16268141</v>
      </c>
      <c r="S315">
        <v>52043000</v>
      </c>
      <c r="T315">
        <v>103950000</v>
      </c>
      <c r="U315">
        <v>18584200</v>
      </c>
      <c r="V315">
        <v>3720000</v>
      </c>
    </row>
    <row r="316" spans="1:22" x14ac:dyDescent="0.3">
      <c r="A316" s="2">
        <v>41954</v>
      </c>
      <c r="B316">
        <v>2014</v>
      </c>
      <c r="C316">
        <v>27.425000000000001</v>
      </c>
      <c r="D316">
        <v>48.87</v>
      </c>
      <c r="E316">
        <v>28.064499999999999</v>
      </c>
      <c r="F316">
        <v>105.083984</v>
      </c>
      <c r="G316">
        <v>10.126687499999999</v>
      </c>
      <c r="H316">
        <v>67.430239999999998</v>
      </c>
      <c r="I316">
        <v>11.77599170339642</v>
      </c>
      <c r="J316">
        <v>3.880720867686458</v>
      </c>
      <c r="K316">
        <v>34.089534180278292</v>
      </c>
      <c r="L316">
        <v>10.690519401953161</v>
      </c>
      <c r="M316">
        <v>109769008</v>
      </c>
      <c r="N316">
        <v>23445239</v>
      </c>
      <c r="O316">
        <v>22003580</v>
      </c>
      <c r="P316">
        <v>1275866</v>
      </c>
      <c r="Q316">
        <v>1973496</v>
      </c>
      <c r="R316">
        <v>12526056</v>
      </c>
      <c r="S316">
        <v>53610000</v>
      </c>
      <c r="T316">
        <v>64881000</v>
      </c>
      <c r="U316">
        <v>25532400</v>
      </c>
      <c r="V316">
        <v>10030000</v>
      </c>
    </row>
    <row r="317" spans="1:22" x14ac:dyDescent="0.3">
      <c r="A317" s="2">
        <v>41955</v>
      </c>
      <c r="B317">
        <v>2014</v>
      </c>
      <c r="C317">
        <v>27.8125</v>
      </c>
      <c r="D317">
        <v>48.78</v>
      </c>
      <c r="E317">
        <v>27.912500000000001</v>
      </c>
      <c r="F317">
        <v>102.882969</v>
      </c>
      <c r="G317">
        <v>10.039301999999999</v>
      </c>
      <c r="H317">
        <v>66.150602000000006</v>
      </c>
      <c r="I317">
        <v>11.847553053269809</v>
      </c>
      <c r="J317">
        <v>3.9084616604590732</v>
      </c>
      <c r="K317">
        <v>34.40017323516674</v>
      </c>
      <c r="L317">
        <v>10.87916847119965</v>
      </c>
      <c r="M317">
        <v>187769724</v>
      </c>
      <c r="N317">
        <v>22722123</v>
      </c>
      <c r="O317">
        <v>21882280</v>
      </c>
      <c r="P317">
        <v>1640682</v>
      </c>
      <c r="Q317">
        <v>2344339</v>
      </c>
      <c r="R317">
        <v>16506432</v>
      </c>
      <c r="S317">
        <v>79332500</v>
      </c>
      <c r="T317">
        <v>51992000</v>
      </c>
      <c r="U317">
        <v>33150200</v>
      </c>
      <c r="V317">
        <v>8093000</v>
      </c>
    </row>
    <row r="318" spans="1:22" x14ac:dyDescent="0.3">
      <c r="A318" s="2">
        <v>41956</v>
      </c>
      <c r="B318">
        <v>2014</v>
      </c>
      <c r="C318">
        <v>28.204999999999998</v>
      </c>
      <c r="D318">
        <v>49.61</v>
      </c>
      <c r="E318">
        <v>27.821999999999999</v>
      </c>
      <c r="F318">
        <v>103.11048</v>
      </c>
      <c r="G318">
        <v>10.0201332</v>
      </c>
      <c r="H318">
        <v>66.438449999999989</v>
      </c>
      <c r="I318">
        <v>11.974082073434129</v>
      </c>
      <c r="J318">
        <v>3.8727878185745142</v>
      </c>
      <c r="K318">
        <v>35.300215982721383</v>
      </c>
      <c r="L318">
        <v>10.820734341252701</v>
      </c>
      <c r="M318">
        <v>238091420</v>
      </c>
      <c r="N318">
        <v>26210433</v>
      </c>
      <c r="O318">
        <v>30219780</v>
      </c>
      <c r="P318">
        <v>1411305</v>
      </c>
      <c r="Q318">
        <v>1931453</v>
      </c>
      <c r="R318">
        <v>15324219</v>
      </c>
      <c r="S318">
        <v>52167000</v>
      </c>
      <c r="T318">
        <v>48936000</v>
      </c>
      <c r="U318">
        <v>32205400</v>
      </c>
      <c r="V318">
        <v>5692000</v>
      </c>
    </row>
    <row r="319" spans="1:22" x14ac:dyDescent="0.3">
      <c r="A319" s="2">
        <v>41957</v>
      </c>
      <c r="B319">
        <v>2014</v>
      </c>
      <c r="C319">
        <v>28.545000000000002</v>
      </c>
      <c r="D319">
        <v>49.58</v>
      </c>
      <c r="E319">
        <v>27.759499999999999</v>
      </c>
      <c r="F319">
        <v>103.941284</v>
      </c>
      <c r="G319">
        <v>10.064039299999999</v>
      </c>
      <c r="H319">
        <v>66.874815999999996</v>
      </c>
      <c r="I319">
        <v>11.980402269210931</v>
      </c>
      <c r="J319">
        <v>3.9375889040742651</v>
      </c>
      <c r="K319">
        <v>34.996561801615947</v>
      </c>
      <c r="L319">
        <v>11.06670104865051</v>
      </c>
      <c r="M319">
        <v>176254380</v>
      </c>
      <c r="N319">
        <v>29081657</v>
      </c>
      <c r="O319">
        <v>28501200</v>
      </c>
      <c r="P319">
        <v>1318386</v>
      </c>
      <c r="Q319">
        <v>2455870</v>
      </c>
      <c r="R319">
        <v>24473254</v>
      </c>
      <c r="S319">
        <v>68275500</v>
      </c>
      <c r="T319">
        <v>53943500</v>
      </c>
      <c r="U319">
        <v>29484000</v>
      </c>
      <c r="V319">
        <v>9452000</v>
      </c>
    </row>
    <row r="320" spans="1:22" x14ac:dyDescent="0.3">
      <c r="A320" s="2">
        <v>41958</v>
      </c>
      <c r="B320">
        <v>2014</v>
      </c>
    </row>
    <row r="321" spans="1:22" x14ac:dyDescent="0.3">
      <c r="A321" s="2">
        <v>41959</v>
      </c>
      <c r="B321">
        <v>2014</v>
      </c>
    </row>
    <row r="322" spans="1:22" x14ac:dyDescent="0.3">
      <c r="A322" s="2">
        <v>41960</v>
      </c>
      <c r="B322">
        <v>2014</v>
      </c>
      <c r="C322">
        <v>28.497499999999999</v>
      </c>
      <c r="D322">
        <v>49.46</v>
      </c>
      <c r="E322">
        <v>27.332000000000001</v>
      </c>
      <c r="F322">
        <v>103.891008</v>
      </c>
      <c r="G322">
        <v>10.008319999999999</v>
      </c>
      <c r="H322">
        <v>67.194303999999988</v>
      </c>
      <c r="I322">
        <v>11.71774401236158</v>
      </c>
      <c r="J322">
        <v>3.8137979792256851</v>
      </c>
      <c r="K322">
        <v>34.148853978882308</v>
      </c>
      <c r="L322">
        <v>10.79062580479011</v>
      </c>
      <c r="M322">
        <v>186986848</v>
      </c>
      <c r="N322">
        <v>30318648</v>
      </c>
      <c r="O322">
        <v>33612420</v>
      </c>
      <c r="P322">
        <v>1217653</v>
      </c>
      <c r="Q322">
        <v>3180333</v>
      </c>
      <c r="R322">
        <v>16367611</v>
      </c>
      <c r="S322">
        <v>61139500</v>
      </c>
      <c r="T322">
        <v>56902500</v>
      </c>
      <c r="U322">
        <v>21942000</v>
      </c>
      <c r="V322">
        <v>6098000</v>
      </c>
    </row>
    <row r="323" spans="1:22" x14ac:dyDescent="0.3">
      <c r="A323" s="2">
        <v>41961</v>
      </c>
      <c r="B323">
        <v>2014</v>
      </c>
      <c r="C323">
        <v>28.8675</v>
      </c>
      <c r="D323">
        <v>48.74</v>
      </c>
      <c r="E323">
        <v>27.2255</v>
      </c>
      <c r="F323">
        <v>105.807676</v>
      </c>
      <c r="G323">
        <v>10.014720000000001</v>
      </c>
      <c r="H323">
        <v>68.600168000000011</v>
      </c>
      <c r="I323">
        <v>11.98390273139823</v>
      </c>
      <c r="J323">
        <v>4.0481827117047686</v>
      </c>
      <c r="K323">
        <v>34.318006678653987</v>
      </c>
      <c r="L323">
        <v>11.12252761366555</v>
      </c>
      <c r="M323">
        <v>176895912</v>
      </c>
      <c r="N323">
        <v>23996457</v>
      </c>
      <c r="O323">
        <v>36443320</v>
      </c>
      <c r="P323">
        <v>1232494</v>
      </c>
      <c r="Q323">
        <v>2256826</v>
      </c>
      <c r="R323">
        <v>15967853</v>
      </c>
      <c r="S323">
        <v>60291500</v>
      </c>
      <c r="T323">
        <v>88541000</v>
      </c>
      <c r="U323">
        <v>16023600</v>
      </c>
      <c r="V323">
        <v>7424000</v>
      </c>
    </row>
    <row r="324" spans="1:22" x14ac:dyDescent="0.3">
      <c r="A324" s="2">
        <v>41962</v>
      </c>
      <c r="B324">
        <v>2014</v>
      </c>
      <c r="C324">
        <v>28.6675</v>
      </c>
      <c r="D324">
        <v>48.22</v>
      </c>
      <c r="E324">
        <v>27.36</v>
      </c>
      <c r="F324">
        <v>106.36125</v>
      </c>
      <c r="G324">
        <v>9.9364474999999999</v>
      </c>
      <c r="H324">
        <v>68.761449999999996</v>
      </c>
      <c r="I324">
        <v>11.93205944798301</v>
      </c>
      <c r="J324">
        <v>3.9552382938428869</v>
      </c>
      <c r="K324">
        <v>33.48619957537155</v>
      </c>
      <c r="L324">
        <v>10.91295116772824</v>
      </c>
      <c r="M324">
        <v>167476640</v>
      </c>
      <c r="N324">
        <v>26177450</v>
      </c>
      <c r="O324">
        <v>30345720</v>
      </c>
      <c r="P324">
        <v>1206646</v>
      </c>
      <c r="Q324">
        <v>2163731</v>
      </c>
      <c r="R324">
        <v>22351731</v>
      </c>
      <c r="S324">
        <v>64580000</v>
      </c>
      <c r="T324">
        <v>73875500</v>
      </c>
      <c r="U324">
        <v>20667600</v>
      </c>
      <c r="V324">
        <v>9340000</v>
      </c>
    </row>
    <row r="325" spans="1:22" x14ac:dyDescent="0.3">
      <c r="A325" s="2">
        <v>41963</v>
      </c>
      <c r="B325">
        <v>2014</v>
      </c>
      <c r="C325">
        <v>29.077500000000001</v>
      </c>
      <c r="D325">
        <v>48.7</v>
      </c>
      <c r="E325">
        <v>27.187999999999999</v>
      </c>
      <c r="F325">
        <v>106.45611</v>
      </c>
      <c r="G325">
        <v>9.8097063999999996</v>
      </c>
      <c r="H325">
        <v>68.814031999999997</v>
      </c>
      <c r="I325">
        <v>12.02133965619443</v>
      </c>
      <c r="J325">
        <v>3.89377501651283</v>
      </c>
      <c r="K325">
        <v>32.813955457701752</v>
      </c>
      <c r="L325">
        <v>10.945041917181809</v>
      </c>
      <c r="M325">
        <v>173582148</v>
      </c>
      <c r="N325">
        <v>21510587</v>
      </c>
      <c r="O325">
        <v>35015160</v>
      </c>
      <c r="P325">
        <v>1094314</v>
      </c>
      <c r="Q325">
        <v>2260676</v>
      </c>
      <c r="R325">
        <v>25531174</v>
      </c>
      <c r="S325">
        <v>50738500</v>
      </c>
      <c r="T325">
        <v>34034000</v>
      </c>
      <c r="U325">
        <v>19711600</v>
      </c>
      <c r="V325">
        <v>6480000</v>
      </c>
    </row>
    <row r="326" spans="1:22" x14ac:dyDescent="0.3">
      <c r="A326" s="2">
        <v>41964</v>
      </c>
      <c r="B326">
        <v>2014</v>
      </c>
      <c r="C326">
        <v>29.1175</v>
      </c>
      <c r="D326">
        <v>47.98</v>
      </c>
      <c r="E326">
        <v>27.294499999999999</v>
      </c>
      <c r="F326">
        <v>109.212608</v>
      </c>
      <c r="G326">
        <v>9.8836064999999991</v>
      </c>
      <c r="H326">
        <v>69.471903999999995</v>
      </c>
      <c r="I326">
        <v>12.037697401935811</v>
      </c>
      <c r="J326">
        <v>3.9412741203939539</v>
      </c>
      <c r="K326">
        <v>33.070130752249959</v>
      </c>
      <c r="L326">
        <v>11.01205637629479</v>
      </c>
      <c r="M326">
        <v>228717192</v>
      </c>
      <c r="N326">
        <v>42884795</v>
      </c>
      <c r="O326">
        <v>50119760</v>
      </c>
      <c r="P326">
        <v>3609291</v>
      </c>
      <c r="Q326">
        <v>5742432</v>
      </c>
      <c r="R326">
        <v>25752148</v>
      </c>
      <c r="S326">
        <v>59946500</v>
      </c>
      <c r="T326">
        <v>49784000</v>
      </c>
      <c r="U326">
        <v>19334800</v>
      </c>
      <c r="V326">
        <v>4192000</v>
      </c>
    </row>
    <row r="327" spans="1:22" x14ac:dyDescent="0.3">
      <c r="A327" s="2">
        <v>41965</v>
      </c>
      <c r="B327">
        <v>2014</v>
      </c>
    </row>
    <row r="328" spans="1:22" x14ac:dyDescent="0.3">
      <c r="A328" s="2">
        <v>41966</v>
      </c>
      <c r="B328">
        <v>2014</v>
      </c>
    </row>
    <row r="329" spans="1:22" x14ac:dyDescent="0.3">
      <c r="A329" s="2">
        <v>41967</v>
      </c>
      <c r="B329">
        <v>2014</v>
      </c>
      <c r="C329">
        <v>29.65625</v>
      </c>
      <c r="D329">
        <v>47.59</v>
      </c>
      <c r="E329">
        <v>27.373999999999999</v>
      </c>
      <c r="F329">
        <v>111.09738</v>
      </c>
      <c r="G329">
        <v>9.8665056000000018</v>
      </c>
      <c r="H329">
        <v>70.287111999999993</v>
      </c>
      <c r="M329">
        <v>189803296</v>
      </c>
      <c r="N329">
        <v>35434245</v>
      </c>
      <c r="O329">
        <v>33075460</v>
      </c>
      <c r="P329">
        <v>1704896</v>
      </c>
      <c r="Q329">
        <v>2926943</v>
      </c>
      <c r="R329">
        <v>18676504</v>
      </c>
    </row>
    <row r="330" spans="1:22" x14ac:dyDescent="0.3">
      <c r="A330" s="2">
        <v>41968</v>
      </c>
      <c r="B330">
        <v>2014</v>
      </c>
      <c r="C330">
        <v>29.4</v>
      </c>
      <c r="D330">
        <v>47.47</v>
      </c>
      <c r="E330">
        <v>27.461500000000001</v>
      </c>
      <c r="F330">
        <v>112.5761</v>
      </c>
      <c r="G330">
        <v>9.997505499999999</v>
      </c>
      <c r="H330">
        <v>70.897400000000005</v>
      </c>
      <c r="I330">
        <v>12.19367421351649</v>
      </c>
      <c r="J330">
        <v>4.1772731323666576</v>
      </c>
      <c r="K330">
        <v>33.714915627914863</v>
      </c>
      <c r="L330">
        <v>11.239718477062659</v>
      </c>
      <c r="M330">
        <v>275361760</v>
      </c>
      <c r="N330">
        <v>28007993</v>
      </c>
      <c r="O330">
        <v>38071780</v>
      </c>
      <c r="P330">
        <v>1658042</v>
      </c>
      <c r="Q330">
        <v>2775289</v>
      </c>
      <c r="R330">
        <v>53158148</v>
      </c>
      <c r="S330">
        <v>70004500</v>
      </c>
      <c r="T330">
        <v>123715000</v>
      </c>
      <c r="U330">
        <v>18009200</v>
      </c>
      <c r="V330">
        <v>8010000</v>
      </c>
    </row>
    <row r="331" spans="1:22" x14ac:dyDescent="0.3">
      <c r="A331" s="2">
        <v>41969</v>
      </c>
      <c r="B331">
        <v>2014</v>
      </c>
      <c r="C331">
        <v>29.75</v>
      </c>
      <c r="D331">
        <v>47.75</v>
      </c>
      <c r="E331">
        <v>27.386500000000002</v>
      </c>
      <c r="F331">
        <v>113.14524</v>
      </c>
      <c r="G331">
        <v>10.007056</v>
      </c>
      <c r="H331">
        <v>71.103430000000003</v>
      </c>
      <c r="I331">
        <v>12.203620294042659</v>
      </c>
      <c r="J331">
        <v>4.1313855434690234</v>
      </c>
      <c r="K331">
        <v>34.171836491884079</v>
      </c>
      <c r="L331">
        <v>11.409025240078179</v>
      </c>
      <c r="M331">
        <v>163327544</v>
      </c>
      <c r="N331">
        <v>27164877</v>
      </c>
      <c r="O331">
        <v>29605880</v>
      </c>
      <c r="P331">
        <v>1161454</v>
      </c>
      <c r="Q331">
        <v>2391846</v>
      </c>
      <c r="R331">
        <v>26858103</v>
      </c>
      <c r="S331">
        <v>36947000</v>
      </c>
      <c r="T331">
        <v>61475500</v>
      </c>
      <c r="U331">
        <v>21118800</v>
      </c>
      <c r="V331">
        <v>9939000</v>
      </c>
    </row>
    <row r="332" spans="1:22" x14ac:dyDescent="0.3">
      <c r="A332" s="2">
        <v>41970</v>
      </c>
      <c r="B332">
        <v>2014</v>
      </c>
      <c r="F332">
        <v>114.106328</v>
      </c>
      <c r="G332">
        <v>9.9337913999999987</v>
      </c>
      <c r="H332">
        <v>70.803544000000002</v>
      </c>
      <c r="I332">
        <v>12.137216608643969</v>
      </c>
      <c r="J332">
        <v>4.0493207098581978</v>
      </c>
      <c r="K332">
        <v>33.684299906597609</v>
      </c>
      <c r="L332">
        <v>11.31018086100025</v>
      </c>
      <c r="P332">
        <v>1174101</v>
      </c>
      <c r="Q332">
        <v>2704693</v>
      </c>
      <c r="R332">
        <v>13880709</v>
      </c>
      <c r="S332">
        <v>38828000</v>
      </c>
      <c r="T332">
        <v>38273500</v>
      </c>
      <c r="U332">
        <v>13625600</v>
      </c>
      <c r="V332">
        <v>7857000</v>
      </c>
    </row>
    <row r="333" spans="1:22" x14ac:dyDescent="0.3">
      <c r="A333" s="2">
        <v>41971</v>
      </c>
      <c r="B333">
        <v>2014</v>
      </c>
      <c r="C333">
        <v>29.732500000000002</v>
      </c>
      <c r="D333">
        <v>47.81</v>
      </c>
      <c r="E333">
        <v>27.454000000000001</v>
      </c>
      <c r="F333">
        <v>114.339825</v>
      </c>
      <c r="G333">
        <v>9.9518509999999996</v>
      </c>
      <c r="H333">
        <v>70.481580000000008</v>
      </c>
      <c r="I333">
        <v>12.322466515036639</v>
      </c>
      <c r="J333">
        <v>4.1779465925364336</v>
      </c>
      <c r="K333">
        <v>33.539718642068912</v>
      </c>
      <c r="L333">
        <v>11.59127284980204</v>
      </c>
      <c r="M333">
        <v>99257608</v>
      </c>
      <c r="N333">
        <v>21534426</v>
      </c>
      <c r="O333">
        <v>24201220</v>
      </c>
      <c r="P333">
        <v>1057782</v>
      </c>
      <c r="Q333">
        <v>2889427</v>
      </c>
      <c r="R333">
        <v>20948824</v>
      </c>
      <c r="S333">
        <v>61697500</v>
      </c>
      <c r="T333">
        <v>57232500</v>
      </c>
      <c r="U333">
        <v>11652600</v>
      </c>
      <c r="V333">
        <v>8153000</v>
      </c>
    </row>
    <row r="334" spans="1:22" x14ac:dyDescent="0.3">
      <c r="A334" s="2">
        <v>41972</v>
      </c>
      <c r="B334">
        <v>2014</v>
      </c>
    </row>
    <row r="335" spans="1:22" x14ac:dyDescent="0.3">
      <c r="A335" s="2">
        <v>41973</v>
      </c>
      <c r="B335">
        <v>2014</v>
      </c>
    </row>
    <row r="336" spans="1:22" x14ac:dyDescent="0.3">
      <c r="A336" s="2">
        <v>41974</v>
      </c>
      <c r="B336">
        <v>2014</v>
      </c>
      <c r="C336">
        <v>28.767499999999998</v>
      </c>
      <c r="D336">
        <v>48.62</v>
      </c>
      <c r="E336">
        <v>26.982500000000002</v>
      </c>
      <c r="F336">
        <v>115.232162</v>
      </c>
      <c r="G336">
        <v>9.8443749999999994</v>
      </c>
      <c r="H336">
        <v>71.240788000000009</v>
      </c>
      <c r="I336">
        <v>12.56596752368065</v>
      </c>
      <c r="J336">
        <v>4.2590853856562916</v>
      </c>
      <c r="K336">
        <v>33.685723951285517</v>
      </c>
      <c r="L336">
        <v>11.95027063599459</v>
      </c>
      <c r="M336">
        <v>335256148</v>
      </c>
      <c r="N336">
        <v>31191575</v>
      </c>
      <c r="O336">
        <v>39887980</v>
      </c>
      <c r="P336">
        <v>1390981</v>
      </c>
      <c r="Q336">
        <v>2743826</v>
      </c>
      <c r="R336">
        <v>19490569</v>
      </c>
      <c r="S336">
        <v>46748000</v>
      </c>
      <c r="T336">
        <v>67088500</v>
      </c>
      <c r="U336">
        <v>11604800</v>
      </c>
      <c r="V336">
        <v>14402000</v>
      </c>
    </row>
    <row r="337" spans="1:22" x14ac:dyDescent="0.3">
      <c r="A337" s="2">
        <v>41975</v>
      </c>
      <c r="B337">
        <v>2014</v>
      </c>
      <c r="C337">
        <v>28.657499999999999</v>
      </c>
      <c r="D337">
        <v>48.46</v>
      </c>
      <c r="E337">
        <v>26.929500000000001</v>
      </c>
      <c r="F337">
        <v>113.71586600000001</v>
      </c>
      <c r="G337">
        <v>9.9423480000000009</v>
      </c>
      <c r="H337">
        <v>70.513497999999998</v>
      </c>
      <c r="I337">
        <v>12.627075993960741</v>
      </c>
      <c r="J337">
        <v>4.1976748188223452</v>
      </c>
      <c r="K337">
        <v>32.880389196443552</v>
      </c>
      <c r="L337">
        <v>11.575239053850019</v>
      </c>
      <c r="M337">
        <v>237395760</v>
      </c>
      <c r="N337">
        <v>25773478</v>
      </c>
      <c r="O337">
        <v>41479480</v>
      </c>
      <c r="P337">
        <v>1475945</v>
      </c>
      <c r="Q337">
        <v>2289211</v>
      </c>
      <c r="R337">
        <v>19909122</v>
      </c>
      <c r="S337">
        <v>49740000</v>
      </c>
      <c r="T337">
        <v>41564500</v>
      </c>
      <c r="U337">
        <v>17980400</v>
      </c>
      <c r="V337">
        <v>10238000</v>
      </c>
    </row>
    <row r="338" spans="1:22" x14ac:dyDescent="0.3">
      <c r="A338" s="2">
        <v>41976</v>
      </c>
      <c r="B338">
        <v>2014</v>
      </c>
      <c r="C338">
        <v>28.982500000000002</v>
      </c>
      <c r="D338">
        <v>48.08</v>
      </c>
      <c r="E338">
        <v>26.848500000000001</v>
      </c>
      <c r="F338">
        <v>112.283125</v>
      </c>
      <c r="G338">
        <v>9.9393659999999997</v>
      </c>
      <c r="H338">
        <v>69.683215000000004</v>
      </c>
      <c r="I338">
        <v>12.672341846102491</v>
      </c>
      <c r="J338">
        <v>4.1328744650308797</v>
      </c>
      <c r="K338">
        <v>32.603071273577029</v>
      </c>
      <c r="L338">
        <v>11.72592221665832</v>
      </c>
      <c r="M338">
        <v>172253760</v>
      </c>
      <c r="N338">
        <v>23534752</v>
      </c>
      <c r="O338">
        <v>32479540</v>
      </c>
      <c r="P338">
        <v>1618541</v>
      </c>
      <c r="Q338">
        <v>2697972</v>
      </c>
      <c r="R338">
        <v>21942163</v>
      </c>
      <c r="S338">
        <v>65072000</v>
      </c>
      <c r="T338">
        <v>44505500</v>
      </c>
      <c r="U338">
        <v>13552800</v>
      </c>
      <c r="V338">
        <v>7224000</v>
      </c>
    </row>
    <row r="339" spans="1:22" x14ac:dyDescent="0.3">
      <c r="A339" s="2">
        <v>41977</v>
      </c>
      <c r="B339">
        <v>2014</v>
      </c>
      <c r="C339">
        <v>28.872499999999999</v>
      </c>
      <c r="D339">
        <v>48.84</v>
      </c>
      <c r="E339">
        <v>27.129000000000001</v>
      </c>
      <c r="F339">
        <v>111.214125</v>
      </c>
      <c r="G339">
        <v>9.8438999999999997</v>
      </c>
      <c r="H339">
        <v>68.792625000000001</v>
      </c>
      <c r="I339">
        <v>12.90484140233723</v>
      </c>
      <c r="J339">
        <v>4.2084016878130219</v>
      </c>
      <c r="K339">
        <v>32.566777963272123</v>
      </c>
      <c r="L339">
        <v>11.669449081803</v>
      </c>
      <c r="M339">
        <v>168623104</v>
      </c>
      <c r="N339">
        <v>30345132</v>
      </c>
      <c r="O339">
        <v>32673760</v>
      </c>
      <c r="P339">
        <v>2128986</v>
      </c>
      <c r="Q339">
        <v>4831912</v>
      </c>
      <c r="R339">
        <v>14399327</v>
      </c>
      <c r="S339">
        <v>51540500</v>
      </c>
      <c r="T339">
        <v>46801500</v>
      </c>
      <c r="U339">
        <v>13463600</v>
      </c>
      <c r="V339">
        <v>6979000</v>
      </c>
    </row>
    <row r="340" spans="1:22" x14ac:dyDescent="0.3">
      <c r="A340" s="2">
        <v>41978</v>
      </c>
      <c r="B340">
        <v>2014</v>
      </c>
      <c r="C340">
        <v>28.75</v>
      </c>
      <c r="D340">
        <v>48.42</v>
      </c>
      <c r="E340">
        <v>26.404</v>
      </c>
      <c r="F340">
        <v>113.52585500000001</v>
      </c>
      <c r="G340">
        <v>10.025929</v>
      </c>
      <c r="H340">
        <v>69.996341999999999</v>
      </c>
      <c r="I340">
        <v>12.740887023780139</v>
      </c>
      <c r="J340">
        <v>4.2018613165473546</v>
      </c>
      <c r="K340">
        <v>32.029128610219701</v>
      </c>
      <c r="L340">
        <v>11.67201514029458</v>
      </c>
      <c r="M340">
        <v>153275580</v>
      </c>
      <c r="N340">
        <v>27313449</v>
      </c>
      <c r="O340">
        <v>61402360</v>
      </c>
      <c r="P340">
        <v>1791046</v>
      </c>
      <c r="Q340">
        <v>3324201</v>
      </c>
      <c r="R340">
        <v>28979485</v>
      </c>
      <c r="S340">
        <v>64897000</v>
      </c>
      <c r="T340">
        <v>40012000</v>
      </c>
      <c r="U340">
        <v>13685200</v>
      </c>
      <c r="V340">
        <v>5776000</v>
      </c>
    </row>
    <row r="341" spans="1:22" x14ac:dyDescent="0.3">
      <c r="A341" s="2">
        <v>41979</v>
      </c>
      <c r="B341">
        <v>2014</v>
      </c>
    </row>
    <row r="342" spans="1:22" x14ac:dyDescent="0.3">
      <c r="A342" s="2">
        <v>41980</v>
      </c>
      <c r="B342">
        <v>2014</v>
      </c>
    </row>
    <row r="343" spans="1:22" x14ac:dyDescent="0.3">
      <c r="A343" s="2">
        <v>41981</v>
      </c>
      <c r="B343">
        <v>2014</v>
      </c>
      <c r="C343">
        <v>28.1</v>
      </c>
      <c r="D343">
        <v>47.695</v>
      </c>
      <c r="E343">
        <v>26.5365</v>
      </c>
      <c r="F343">
        <v>112.80540000000001</v>
      </c>
      <c r="G343">
        <v>9.9980126999999985</v>
      </c>
      <c r="H343">
        <v>70.318650000000005</v>
      </c>
      <c r="I343">
        <v>13.015320910973079</v>
      </c>
      <c r="J343">
        <v>4.0915651014492758</v>
      </c>
      <c r="K343">
        <v>31.90890269151139</v>
      </c>
      <c r="L343">
        <v>11.46583850931677</v>
      </c>
      <c r="M343">
        <v>230659400</v>
      </c>
      <c r="N343">
        <v>26663107</v>
      </c>
      <c r="O343">
        <v>64636360</v>
      </c>
      <c r="P343">
        <v>777888</v>
      </c>
      <c r="Q343">
        <v>2475996</v>
      </c>
      <c r="R343">
        <v>12590623</v>
      </c>
      <c r="S343">
        <v>59801000</v>
      </c>
      <c r="T343">
        <v>53243500</v>
      </c>
      <c r="U343">
        <v>15154400</v>
      </c>
      <c r="V343">
        <v>10600000</v>
      </c>
    </row>
    <row r="344" spans="1:22" x14ac:dyDescent="0.3">
      <c r="A344" s="2">
        <v>41982</v>
      </c>
      <c r="B344">
        <v>2014</v>
      </c>
      <c r="C344">
        <v>28.53</v>
      </c>
      <c r="D344">
        <v>47.59</v>
      </c>
      <c r="E344">
        <v>26.805499999999999</v>
      </c>
      <c r="F344">
        <v>110.18266</v>
      </c>
      <c r="G344">
        <v>9.7664267999999996</v>
      </c>
      <c r="H344">
        <v>69.505551999999994</v>
      </c>
      <c r="I344">
        <v>13.002514668901931</v>
      </c>
      <c r="J344">
        <v>3.9750035574182729</v>
      </c>
      <c r="K344">
        <v>31.437552388935458</v>
      </c>
      <c r="L344">
        <v>11.44593461860855</v>
      </c>
      <c r="M344">
        <v>240832144</v>
      </c>
      <c r="N344">
        <v>24330506</v>
      </c>
      <c r="O344">
        <v>43376260</v>
      </c>
      <c r="P344">
        <v>1861352</v>
      </c>
      <c r="Q344">
        <v>3507340</v>
      </c>
      <c r="R344">
        <v>26525523</v>
      </c>
      <c r="S344">
        <v>64460000</v>
      </c>
      <c r="T344">
        <v>70288500</v>
      </c>
      <c r="U344">
        <v>21221200</v>
      </c>
      <c r="V344">
        <v>10263000</v>
      </c>
    </row>
    <row r="345" spans="1:22" x14ac:dyDescent="0.3">
      <c r="A345" s="2">
        <v>41983</v>
      </c>
      <c r="B345">
        <v>2014</v>
      </c>
      <c r="C345">
        <v>27.987500000000001</v>
      </c>
      <c r="D345">
        <v>46.9</v>
      </c>
      <c r="E345">
        <v>26.402000000000001</v>
      </c>
      <c r="F345">
        <v>111.59101200000001</v>
      </c>
      <c r="G345">
        <v>9.7537181000000004</v>
      </c>
      <c r="H345">
        <v>69.34823999999999</v>
      </c>
      <c r="I345">
        <v>12.697046413502109</v>
      </c>
      <c r="J345">
        <v>4.0308145282700423</v>
      </c>
      <c r="K345">
        <v>31.312236286919831</v>
      </c>
      <c r="L345">
        <v>11.41772151898734</v>
      </c>
      <c r="M345">
        <v>178261272</v>
      </c>
      <c r="N345">
        <v>30431788</v>
      </c>
      <c r="O345">
        <v>46324080</v>
      </c>
      <c r="P345">
        <v>1308754</v>
      </c>
      <c r="Q345">
        <v>3118306</v>
      </c>
      <c r="R345">
        <v>16275843</v>
      </c>
      <c r="S345">
        <v>87866500</v>
      </c>
      <c r="T345">
        <v>54254500</v>
      </c>
      <c r="U345">
        <v>18324000</v>
      </c>
      <c r="V345">
        <v>11275000</v>
      </c>
    </row>
    <row r="346" spans="1:22" x14ac:dyDescent="0.3">
      <c r="A346" s="2">
        <v>41984</v>
      </c>
      <c r="B346">
        <v>2014</v>
      </c>
      <c r="C346">
        <v>27.905000000000001</v>
      </c>
      <c r="D346">
        <v>47.17</v>
      </c>
      <c r="E346">
        <v>26.605499999999999</v>
      </c>
      <c r="F346">
        <v>111.866997</v>
      </c>
      <c r="G346">
        <v>9.6639017999999979</v>
      </c>
      <c r="H346">
        <v>70.717382999999998</v>
      </c>
      <c r="I346">
        <v>12.53518766756032</v>
      </c>
      <c r="J346">
        <v>3.9378460589812341</v>
      </c>
      <c r="K346">
        <v>30.625837801608579</v>
      </c>
      <c r="L346">
        <v>11.188840482573729</v>
      </c>
      <c r="M346">
        <v>165886312</v>
      </c>
      <c r="N346">
        <v>29061918</v>
      </c>
      <c r="O346">
        <v>41465800</v>
      </c>
      <c r="P346">
        <v>1414872</v>
      </c>
      <c r="Q346">
        <v>3705280</v>
      </c>
      <c r="R346">
        <v>20806502</v>
      </c>
      <c r="S346">
        <v>70795000</v>
      </c>
      <c r="T346">
        <v>59203000</v>
      </c>
      <c r="U346">
        <v>15967800</v>
      </c>
      <c r="V346">
        <v>14243000</v>
      </c>
    </row>
    <row r="347" spans="1:22" x14ac:dyDescent="0.3">
      <c r="A347" s="2">
        <v>41985</v>
      </c>
      <c r="B347">
        <v>2014</v>
      </c>
      <c r="C347">
        <v>27.432500000000001</v>
      </c>
      <c r="D347">
        <v>46.95</v>
      </c>
      <c r="E347">
        <v>26.075500000000002</v>
      </c>
      <c r="F347">
        <v>109.58788800000001</v>
      </c>
      <c r="G347">
        <v>9.4824309999999983</v>
      </c>
      <c r="H347">
        <v>69.24290400000001</v>
      </c>
      <c r="I347">
        <v>12.667848999239929</v>
      </c>
      <c r="J347">
        <v>3.9315814010640988</v>
      </c>
      <c r="K347">
        <v>30.977113419474701</v>
      </c>
      <c r="L347">
        <v>11.156152351997299</v>
      </c>
      <c r="M347">
        <v>224112552</v>
      </c>
      <c r="N347">
        <v>34248371</v>
      </c>
      <c r="O347">
        <v>47430860</v>
      </c>
      <c r="P347">
        <v>1313492</v>
      </c>
      <c r="Q347">
        <v>3607232</v>
      </c>
      <c r="R347">
        <v>30399602</v>
      </c>
      <c r="S347">
        <v>83715500</v>
      </c>
      <c r="T347">
        <v>66078500</v>
      </c>
      <c r="U347">
        <v>26912600</v>
      </c>
      <c r="V347">
        <v>10090000</v>
      </c>
    </row>
    <row r="348" spans="1:22" x14ac:dyDescent="0.3">
      <c r="A348" s="2">
        <v>41986</v>
      </c>
      <c r="B348">
        <v>2014</v>
      </c>
    </row>
    <row r="349" spans="1:22" x14ac:dyDescent="0.3">
      <c r="A349" s="2">
        <v>41987</v>
      </c>
      <c r="B349">
        <v>2014</v>
      </c>
    </row>
    <row r="350" spans="1:22" x14ac:dyDescent="0.3">
      <c r="A350" s="2">
        <v>41988</v>
      </c>
      <c r="B350">
        <v>2014</v>
      </c>
      <c r="C350">
        <v>27.056249999999999</v>
      </c>
      <c r="D350">
        <v>46.67</v>
      </c>
      <c r="E350">
        <v>25.792000000000002</v>
      </c>
      <c r="F350">
        <v>105.735438</v>
      </c>
      <c r="G350">
        <v>9.2631924000000012</v>
      </c>
      <c r="H350">
        <v>67.115448000000001</v>
      </c>
      <c r="I350">
        <v>12.378936674568241</v>
      </c>
      <c r="J350">
        <v>3.7999276684727401</v>
      </c>
      <c r="K350">
        <v>30.76955638333898</v>
      </c>
      <c r="L350">
        <v>11.02268879105994</v>
      </c>
      <c r="M350">
        <v>268872328</v>
      </c>
      <c r="N350">
        <v>29247761</v>
      </c>
      <c r="O350">
        <v>52439540</v>
      </c>
      <c r="P350">
        <v>1724828</v>
      </c>
      <c r="Q350">
        <v>4007288</v>
      </c>
      <c r="R350">
        <v>36080510</v>
      </c>
      <c r="S350">
        <v>60092000</v>
      </c>
      <c r="T350">
        <v>52156000</v>
      </c>
      <c r="U350">
        <v>13103000</v>
      </c>
      <c r="V350">
        <v>5254000</v>
      </c>
    </row>
    <row r="351" spans="1:22" x14ac:dyDescent="0.3">
      <c r="A351" s="2">
        <v>41989</v>
      </c>
      <c r="B351">
        <v>2014</v>
      </c>
      <c r="C351">
        <v>26.686250000000001</v>
      </c>
      <c r="D351">
        <v>45.16</v>
      </c>
      <c r="E351">
        <v>24.908000000000001</v>
      </c>
      <c r="F351">
        <v>110.15425399999999</v>
      </c>
      <c r="G351">
        <v>9.5075389999999995</v>
      </c>
      <c r="H351">
        <v>68.624373999999989</v>
      </c>
      <c r="I351">
        <v>12.301133941512489</v>
      </c>
      <c r="J351">
        <v>3.7910379179810718</v>
      </c>
      <c r="K351">
        <v>30.292437547958048</v>
      </c>
      <c r="L351">
        <v>10.661607980219969</v>
      </c>
      <c r="M351">
        <v>243162932</v>
      </c>
      <c r="N351">
        <v>47801392</v>
      </c>
      <c r="O351">
        <v>86997640</v>
      </c>
      <c r="P351">
        <v>3185401</v>
      </c>
      <c r="Q351">
        <v>5537138</v>
      </c>
      <c r="R351">
        <v>34603520</v>
      </c>
      <c r="S351">
        <v>67366000</v>
      </c>
      <c r="T351">
        <v>46117500</v>
      </c>
      <c r="U351">
        <v>18548000</v>
      </c>
      <c r="V351">
        <v>10757000</v>
      </c>
    </row>
    <row r="352" spans="1:22" x14ac:dyDescent="0.3">
      <c r="A352" s="2">
        <v>41990</v>
      </c>
      <c r="B352">
        <v>2014</v>
      </c>
      <c r="C352">
        <v>27.352499999999999</v>
      </c>
      <c r="D352">
        <v>45.74</v>
      </c>
      <c r="E352">
        <v>25.322500000000002</v>
      </c>
      <c r="F352">
        <v>108.61375</v>
      </c>
      <c r="G352">
        <v>9.281256599999999</v>
      </c>
      <c r="H352">
        <v>68.085305000000005</v>
      </c>
      <c r="I352">
        <v>12.1448610048457</v>
      </c>
      <c r="J352">
        <v>3.83521653489756</v>
      </c>
      <c r="K352">
        <v>30.234634021933179</v>
      </c>
      <c r="L352">
        <v>10.56703221967185</v>
      </c>
      <c r="M352">
        <v>213647092</v>
      </c>
      <c r="N352">
        <v>34970865</v>
      </c>
      <c r="O352">
        <v>72788740</v>
      </c>
      <c r="P352">
        <v>1489245</v>
      </c>
      <c r="Q352">
        <v>3080793</v>
      </c>
      <c r="R352">
        <v>19045380</v>
      </c>
      <c r="S352">
        <v>74479000</v>
      </c>
      <c r="T352">
        <v>50287000</v>
      </c>
      <c r="U352">
        <v>16292800</v>
      </c>
      <c r="V352">
        <v>6754000</v>
      </c>
    </row>
    <row r="353" spans="1:22" x14ac:dyDescent="0.3">
      <c r="A353" s="2">
        <v>41991</v>
      </c>
      <c r="B353">
        <v>2014</v>
      </c>
      <c r="C353">
        <v>28.162500000000001</v>
      </c>
      <c r="D353">
        <v>47.52</v>
      </c>
      <c r="E353">
        <v>25.731000000000002</v>
      </c>
      <c r="F353">
        <v>110.961372</v>
      </c>
      <c r="G353">
        <v>9.3464847999999989</v>
      </c>
      <c r="H353">
        <v>69.932811999999998</v>
      </c>
      <c r="I353">
        <v>12.18180290683021</v>
      </c>
      <c r="J353">
        <v>3.97200083088297</v>
      </c>
      <c r="K353">
        <v>30.244476182475012</v>
      </c>
      <c r="L353">
        <v>10.631773502478371</v>
      </c>
      <c r="M353">
        <v>236024872</v>
      </c>
      <c r="N353">
        <v>40105550</v>
      </c>
      <c r="O353">
        <v>77534640</v>
      </c>
      <c r="P353">
        <v>1784143</v>
      </c>
      <c r="Q353">
        <v>4827342</v>
      </c>
      <c r="R353">
        <v>75313395</v>
      </c>
      <c r="S353">
        <v>69091500</v>
      </c>
      <c r="T353">
        <v>71606000</v>
      </c>
      <c r="U353">
        <v>15099200</v>
      </c>
      <c r="V353">
        <v>8138000</v>
      </c>
    </row>
    <row r="354" spans="1:22" x14ac:dyDescent="0.3">
      <c r="A354" s="2">
        <v>41992</v>
      </c>
      <c r="B354">
        <v>2014</v>
      </c>
      <c r="C354">
        <v>27.945</v>
      </c>
      <c r="D354">
        <v>47.66</v>
      </c>
      <c r="E354">
        <v>26.001999999999999</v>
      </c>
      <c r="F354">
        <v>110.08656000000001</v>
      </c>
      <c r="G354">
        <v>9.4897575000000014</v>
      </c>
      <c r="H354">
        <v>70.820639999999997</v>
      </c>
      <c r="I354">
        <v>12.65712611934053</v>
      </c>
      <c r="J354">
        <v>3.9056246221441131</v>
      </c>
      <c r="K354">
        <v>30.843585237258349</v>
      </c>
      <c r="L354">
        <v>10.578291070382461</v>
      </c>
      <c r="M354">
        <v>353719080</v>
      </c>
      <c r="N354">
        <v>64551182</v>
      </c>
      <c r="O354">
        <v>97441180</v>
      </c>
      <c r="P354">
        <v>2717431</v>
      </c>
      <c r="Q354">
        <v>10769878</v>
      </c>
      <c r="R354">
        <v>50095494</v>
      </c>
      <c r="S354">
        <v>68991500</v>
      </c>
      <c r="T354">
        <v>79949000</v>
      </c>
      <c r="U354">
        <v>16940200</v>
      </c>
      <c r="V354">
        <v>8508000</v>
      </c>
    </row>
    <row r="355" spans="1:22" x14ac:dyDescent="0.3">
      <c r="A355" s="2">
        <v>41993</v>
      </c>
      <c r="B355">
        <v>2014</v>
      </c>
    </row>
    <row r="356" spans="1:22" x14ac:dyDescent="0.3">
      <c r="A356" s="2">
        <v>41994</v>
      </c>
      <c r="B356">
        <v>2014</v>
      </c>
    </row>
    <row r="357" spans="1:22" x14ac:dyDescent="0.3">
      <c r="A357" s="2">
        <v>41995</v>
      </c>
      <c r="B357">
        <v>2014</v>
      </c>
      <c r="C357">
        <v>28.234999999999999</v>
      </c>
      <c r="D357">
        <v>47.98</v>
      </c>
      <c r="E357">
        <v>26.614999999999998</v>
      </c>
      <c r="F357">
        <v>110.29250399999999</v>
      </c>
      <c r="G357">
        <v>9.5502599999999997</v>
      </c>
      <c r="H357">
        <v>70.87782</v>
      </c>
      <c r="I357">
        <v>12.56880733944954</v>
      </c>
      <c r="J357">
        <v>3.9296566972477058</v>
      </c>
      <c r="K357">
        <v>30.97164303586322</v>
      </c>
      <c r="L357">
        <v>10.55462885738115</v>
      </c>
      <c r="M357">
        <v>180670196</v>
      </c>
      <c r="N357">
        <v>26565984</v>
      </c>
      <c r="O357">
        <v>66389220</v>
      </c>
      <c r="P357">
        <v>848060</v>
      </c>
      <c r="Q357">
        <v>3112902</v>
      </c>
      <c r="R357">
        <v>11752996</v>
      </c>
      <c r="S357">
        <v>45845000</v>
      </c>
      <c r="T357">
        <v>27171000</v>
      </c>
      <c r="U357">
        <v>13184000</v>
      </c>
      <c r="V357">
        <v>5209000</v>
      </c>
    </row>
    <row r="358" spans="1:22" x14ac:dyDescent="0.3">
      <c r="A358" s="2">
        <v>41996</v>
      </c>
      <c r="B358">
        <v>2014</v>
      </c>
      <c r="C358">
        <v>28.135000000000002</v>
      </c>
      <c r="D358">
        <v>48.45</v>
      </c>
      <c r="E358">
        <v>26.938500000000001</v>
      </c>
      <c r="F358">
        <v>110.59460799999999</v>
      </c>
      <c r="G358">
        <v>9.5044890000000013</v>
      </c>
      <c r="H358">
        <v>70.925200000000004</v>
      </c>
      <c r="M358">
        <v>104113676</v>
      </c>
      <c r="N358">
        <v>23656529</v>
      </c>
      <c r="O358">
        <v>57544440</v>
      </c>
      <c r="P358">
        <v>786728</v>
      </c>
      <c r="Q358">
        <v>1812971</v>
      </c>
      <c r="R358">
        <v>10374326</v>
      </c>
    </row>
    <row r="359" spans="1:22" x14ac:dyDescent="0.3">
      <c r="A359" s="2">
        <v>41997</v>
      </c>
      <c r="B359">
        <v>2014</v>
      </c>
      <c r="C359">
        <v>28.002500000000001</v>
      </c>
      <c r="D359">
        <v>48.14</v>
      </c>
      <c r="E359">
        <v>26.846499999999999</v>
      </c>
      <c r="G359">
        <v>9.5508100000000002</v>
      </c>
      <c r="I359">
        <v>12.711878475969121</v>
      </c>
      <c r="J359">
        <v>4.0670311687557072</v>
      </c>
      <c r="K359">
        <v>30.920561135552418</v>
      </c>
      <c r="L359">
        <v>10.666555989042919</v>
      </c>
      <c r="M359">
        <v>57918444</v>
      </c>
      <c r="N359">
        <v>11442790</v>
      </c>
      <c r="O359">
        <v>14756960</v>
      </c>
      <c r="R359">
        <v>4318394</v>
      </c>
      <c r="S359">
        <v>46439500</v>
      </c>
      <c r="T359">
        <v>54558000</v>
      </c>
      <c r="U359">
        <v>12563000</v>
      </c>
      <c r="V359">
        <v>5915000</v>
      </c>
    </row>
    <row r="360" spans="1:22" x14ac:dyDescent="0.3">
      <c r="A360" s="2">
        <v>41998</v>
      </c>
      <c r="B360">
        <v>2014</v>
      </c>
      <c r="I360">
        <v>12.6712727878132</v>
      </c>
      <c r="J360">
        <v>4.060281010571881</v>
      </c>
      <c r="K360">
        <v>30.675101972862731</v>
      </c>
      <c r="L360">
        <v>10.638474985432451</v>
      </c>
      <c r="S360">
        <v>26813500</v>
      </c>
      <c r="T360">
        <v>19868000</v>
      </c>
      <c r="U360">
        <v>7464200</v>
      </c>
      <c r="V360">
        <v>2294000</v>
      </c>
    </row>
    <row r="361" spans="1:22" x14ac:dyDescent="0.3">
      <c r="A361" s="2">
        <v>41999</v>
      </c>
      <c r="B361">
        <v>2014</v>
      </c>
      <c r="C361">
        <v>28.497499999999999</v>
      </c>
      <c r="D361">
        <v>47.88</v>
      </c>
      <c r="E361">
        <v>27.076000000000001</v>
      </c>
      <c r="I361">
        <v>12.784053156146181</v>
      </c>
      <c r="J361">
        <v>4.0408774725913617</v>
      </c>
      <c r="K361">
        <v>30.668604651162791</v>
      </c>
      <c r="L361">
        <v>10.66029900332226</v>
      </c>
      <c r="M361">
        <v>134883804</v>
      </c>
      <c r="N361">
        <v>13197817</v>
      </c>
      <c r="O361">
        <v>22269280</v>
      </c>
      <c r="S361">
        <v>30345500</v>
      </c>
      <c r="T361">
        <v>20143500</v>
      </c>
      <c r="U361">
        <v>6100800</v>
      </c>
      <c r="V361">
        <v>1839000</v>
      </c>
    </row>
    <row r="362" spans="1:22" x14ac:dyDescent="0.3">
      <c r="A362" s="2">
        <v>42000</v>
      </c>
      <c r="B362">
        <v>2014</v>
      </c>
    </row>
    <row r="363" spans="1:22" x14ac:dyDescent="0.3">
      <c r="A363" s="2">
        <v>42001</v>
      </c>
      <c r="B363">
        <v>2014</v>
      </c>
    </row>
    <row r="364" spans="1:22" x14ac:dyDescent="0.3">
      <c r="A364" s="2">
        <v>42002</v>
      </c>
      <c r="B364">
        <v>2014</v>
      </c>
      <c r="C364">
        <v>28.477499999999999</v>
      </c>
      <c r="D364">
        <v>47.45</v>
      </c>
      <c r="E364">
        <v>26.865500000000001</v>
      </c>
      <c r="F364">
        <v>110.777372</v>
      </c>
      <c r="G364">
        <v>9.6220877999999992</v>
      </c>
      <c r="H364">
        <v>71.486155999999994</v>
      </c>
      <c r="I364">
        <v>12.704360802520309</v>
      </c>
      <c r="J364">
        <v>4.0501125800033169</v>
      </c>
      <c r="K364">
        <v>30.421986403581499</v>
      </c>
      <c r="L364">
        <v>10.48333609683303</v>
      </c>
      <c r="M364">
        <v>110395680</v>
      </c>
      <c r="N364">
        <v>14439518</v>
      </c>
      <c r="O364">
        <v>44372640</v>
      </c>
      <c r="P364">
        <v>759811</v>
      </c>
      <c r="Q364">
        <v>1804517</v>
      </c>
      <c r="R364">
        <v>9468249</v>
      </c>
      <c r="S364">
        <v>49714000</v>
      </c>
      <c r="T364">
        <v>30725500</v>
      </c>
      <c r="U364">
        <v>10693400</v>
      </c>
      <c r="V364">
        <v>4093000</v>
      </c>
    </row>
    <row r="365" spans="1:22" x14ac:dyDescent="0.3">
      <c r="A365" s="2">
        <v>42003</v>
      </c>
      <c r="B365">
        <v>2014</v>
      </c>
      <c r="C365">
        <v>28.13</v>
      </c>
      <c r="D365">
        <v>47.02</v>
      </c>
      <c r="E365">
        <v>26.763999999999999</v>
      </c>
      <c r="F365">
        <v>109.13338899999999</v>
      </c>
      <c r="G365">
        <v>9.4779336000000018</v>
      </c>
      <c r="H365">
        <v>70.826681999999991</v>
      </c>
      <c r="I365">
        <v>12.653607902226691</v>
      </c>
      <c r="J365">
        <v>3.948122605893186</v>
      </c>
      <c r="K365">
        <v>30.177465260338192</v>
      </c>
      <c r="L365">
        <v>10.551649087560691</v>
      </c>
      <c r="M365">
        <v>119525908</v>
      </c>
      <c r="N365">
        <v>16384692</v>
      </c>
      <c r="O365">
        <v>20972620</v>
      </c>
      <c r="P365">
        <v>599968</v>
      </c>
      <c r="Q365">
        <v>1092268</v>
      </c>
      <c r="R365">
        <v>10945457</v>
      </c>
      <c r="S365">
        <v>39106000</v>
      </c>
      <c r="T365">
        <v>31430000</v>
      </c>
      <c r="U365">
        <v>11743400</v>
      </c>
      <c r="V365">
        <v>4435000</v>
      </c>
    </row>
    <row r="366" spans="1:22" x14ac:dyDescent="0.3">
      <c r="A366" s="2">
        <v>42004</v>
      </c>
      <c r="B366">
        <v>2014</v>
      </c>
      <c r="C366">
        <v>27.594999999999999</v>
      </c>
      <c r="D366">
        <v>46.45</v>
      </c>
      <c r="E366">
        <v>26.533000000000001</v>
      </c>
      <c r="G366">
        <v>9.4825966000000008</v>
      </c>
      <c r="M366">
        <v>165613404</v>
      </c>
      <c r="N366">
        <v>21552450</v>
      </c>
      <c r="O366">
        <v>24728900</v>
      </c>
      <c r="R366">
        <v>4304468</v>
      </c>
    </row>
    <row r="367" spans="1:22" x14ac:dyDescent="0.3">
      <c r="A367" s="2">
        <v>42005</v>
      </c>
      <c r="B367">
        <v>2015</v>
      </c>
    </row>
    <row r="368" spans="1:22" x14ac:dyDescent="0.3">
      <c r="A368" s="2">
        <v>42006</v>
      </c>
      <c r="B368">
        <v>2015</v>
      </c>
      <c r="C368">
        <v>27.3325</v>
      </c>
      <c r="D368">
        <v>46.76</v>
      </c>
      <c r="E368">
        <v>26.477499999999999</v>
      </c>
      <c r="F368">
        <v>105.70001000000001</v>
      </c>
      <c r="G368">
        <v>9.3997080000000004</v>
      </c>
      <c r="H368">
        <v>69.970259999999996</v>
      </c>
      <c r="M368">
        <v>212818504</v>
      </c>
      <c r="N368">
        <v>27913852</v>
      </c>
      <c r="O368">
        <v>26557400</v>
      </c>
      <c r="P368">
        <v>1532820</v>
      </c>
      <c r="Q368">
        <v>1994640</v>
      </c>
      <c r="R368">
        <v>12715588</v>
      </c>
    </row>
    <row r="369" spans="1:22" x14ac:dyDescent="0.3">
      <c r="A369" s="2">
        <v>42007</v>
      </c>
      <c r="B369">
        <v>2015</v>
      </c>
    </row>
    <row r="370" spans="1:22" x14ac:dyDescent="0.3">
      <c r="A370" s="2">
        <v>42008</v>
      </c>
      <c r="B370">
        <v>2015</v>
      </c>
    </row>
    <row r="371" spans="1:22" x14ac:dyDescent="0.3">
      <c r="A371" s="2">
        <v>42009</v>
      </c>
      <c r="B371">
        <v>2015</v>
      </c>
      <c r="C371">
        <v>26.5625</v>
      </c>
      <c r="D371">
        <v>46.325000000000003</v>
      </c>
      <c r="E371">
        <v>25.972999999999999</v>
      </c>
      <c r="F371">
        <v>101.440884</v>
      </c>
      <c r="G371">
        <v>9.1949813999999996</v>
      </c>
      <c r="H371">
        <v>67.174182000000002</v>
      </c>
      <c r="I371">
        <v>12.552462168714991</v>
      </c>
      <c r="J371">
        <v>3.936792115207759</v>
      </c>
      <c r="K371">
        <v>29.934788061198901</v>
      </c>
      <c r="L371">
        <v>10.30014212858457</v>
      </c>
      <c r="M371">
        <v>257141964</v>
      </c>
      <c r="N371">
        <v>39673865</v>
      </c>
      <c r="O371">
        <v>41182380</v>
      </c>
      <c r="P371">
        <v>2308143</v>
      </c>
      <c r="Q371">
        <v>3302045</v>
      </c>
      <c r="R371">
        <v>32086467</v>
      </c>
      <c r="S371">
        <v>47576500</v>
      </c>
      <c r="T371">
        <v>38134000</v>
      </c>
      <c r="U371">
        <v>12466800</v>
      </c>
      <c r="V371">
        <v>5727000</v>
      </c>
    </row>
    <row r="372" spans="1:22" x14ac:dyDescent="0.3">
      <c r="A372" s="2">
        <v>42010</v>
      </c>
      <c r="B372">
        <v>2015</v>
      </c>
      <c r="C372">
        <v>26.565000000000001</v>
      </c>
      <c r="D372">
        <v>45.65</v>
      </c>
      <c r="E372">
        <v>25.332000000000001</v>
      </c>
      <c r="F372">
        <v>102.326526</v>
      </c>
      <c r="G372">
        <v>9.0076164000000016</v>
      </c>
      <c r="H372">
        <v>65.654454000000001</v>
      </c>
      <c r="I372">
        <v>12.32275489534098</v>
      </c>
      <c r="J372">
        <v>3.927648533929776</v>
      </c>
      <c r="K372">
        <v>29.57883187035786</v>
      </c>
      <c r="L372">
        <v>9.9637069547602959</v>
      </c>
      <c r="M372">
        <v>263188464</v>
      </c>
      <c r="N372">
        <v>36447854</v>
      </c>
      <c r="O372">
        <v>54636260</v>
      </c>
      <c r="P372">
        <v>1841589</v>
      </c>
      <c r="Q372">
        <v>4210996</v>
      </c>
      <c r="R372">
        <v>28415027</v>
      </c>
      <c r="S372">
        <v>61939500</v>
      </c>
      <c r="T372">
        <v>39632500</v>
      </c>
      <c r="U372">
        <v>17874200</v>
      </c>
      <c r="V372">
        <v>10476000</v>
      </c>
    </row>
    <row r="373" spans="1:22" x14ac:dyDescent="0.3">
      <c r="A373" s="2">
        <v>42011</v>
      </c>
      <c r="B373">
        <v>2015</v>
      </c>
      <c r="C373">
        <v>26.9375</v>
      </c>
      <c r="D373">
        <v>46.23</v>
      </c>
      <c r="E373">
        <v>25.2575</v>
      </c>
      <c r="F373">
        <v>102.08107</v>
      </c>
      <c r="G373">
        <v>9.0678879999999999</v>
      </c>
      <c r="H373">
        <v>64.911209999999997</v>
      </c>
      <c r="I373">
        <v>12.397690183278939</v>
      </c>
      <c r="J373">
        <v>4.0748444095740233</v>
      </c>
      <c r="K373">
        <v>29.567327809858561</v>
      </c>
      <c r="L373">
        <v>9.9297012302284706</v>
      </c>
      <c r="M373">
        <v>160423736</v>
      </c>
      <c r="N373">
        <v>29114061</v>
      </c>
      <c r="O373">
        <v>46917500</v>
      </c>
      <c r="P373">
        <v>1239393</v>
      </c>
      <c r="Q373">
        <v>3313252</v>
      </c>
      <c r="R373">
        <v>28833657</v>
      </c>
      <c r="S373">
        <v>57327000</v>
      </c>
      <c r="T373">
        <v>78200000</v>
      </c>
      <c r="U373">
        <v>14975000</v>
      </c>
      <c r="V373">
        <v>6113000</v>
      </c>
    </row>
    <row r="374" spans="1:22" x14ac:dyDescent="0.3">
      <c r="A374" s="2">
        <v>42012</v>
      </c>
      <c r="B374">
        <v>2015</v>
      </c>
      <c r="C374">
        <v>27.9725</v>
      </c>
      <c r="D374">
        <v>47.59</v>
      </c>
      <c r="E374">
        <v>25.345500000000001</v>
      </c>
      <c r="F374">
        <v>105.63216300000001</v>
      </c>
      <c r="G374">
        <v>9.1627130000000019</v>
      </c>
      <c r="H374">
        <v>66.257919000000001</v>
      </c>
      <c r="I374">
        <v>12.63950472684682</v>
      </c>
      <c r="J374">
        <v>4.093429272985861</v>
      </c>
      <c r="K374">
        <v>29.875345101648119</v>
      </c>
      <c r="L374">
        <v>10.15226303020162</v>
      </c>
      <c r="M374">
        <v>237458188</v>
      </c>
      <c r="N374">
        <v>29645202</v>
      </c>
      <c r="O374">
        <v>73244480</v>
      </c>
      <c r="P374">
        <v>1837539</v>
      </c>
      <c r="Q374">
        <v>5707800</v>
      </c>
      <c r="R374">
        <v>21786099</v>
      </c>
      <c r="S374">
        <v>50272500</v>
      </c>
      <c r="T374">
        <v>56726000</v>
      </c>
      <c r="U374">
        <v>13534400</v>
      </c>
      <c r="V374">
        <v>24617000</v>
      </c>
    </row>
    <row r="375" spans="1:22" x14ac:dyDescent="0.3">
      <c r="A375" s="2">
        <v>42013</v>
      </c>
      <c r="B375">
        <v>2015</v>
      </c>
      <c r="C375">
        <v>28.002500000000001</v>
      </c>
      <c r="D375">
        <v>47.19</v>
      </c>
      <c r="E375">
        <v>25.036000000000001</v>
      </c>
      <c r="F375">
        <v>104.29328</v>
      </c>
      <c r="G375">
        <v>9.1154840000000004</v>
      </c>
      <c r="H375">
        <v>64.508989999999997</v>
      </c>
      <c r="I375">
        <v>12.834612465210419</v>
      </c>
      <c r="J375">
        <v>4.1812708492873396</v>
      </c>
      <c r="K375">
        <v>30.37867926119592</v>
      </c>
      <c r="L375">
        <v>10.29349751201822</v>
      </c>
      <c r="M375">
        <v>214798108</v>
      </c>
      <c r="N375">
        <v>23944181</v>
      </c>
      <c r="O375">
        <v>42000480</v>
      </c>
      <c r="P375">
        <v>1976705</v>
      </c>
      <c r="Q375">
        <v>4203055</v>
      </c>
      <c r="R375">
        <v>29702950</v>
      </c>
      <c r="S375">
        <v>52127000</v>
      </c>
      <c r="T375">
        <v>47761000</v>
      </c>
      <c r="U375">
        <v>16036000</v>
      </c>
      <c r="V375">
        <v>8938000</v>
      </c>
    </row>
    <row r="376" spans="1:22" x14ac:dyDescent="0.3">
      <c r="A376" s="2">
        <v>42014</v>
      </c>
      <c r="B376">
        <v>2015</v>
      </c>
    </row>
    <row r="377" spans="1:22" x14ac:dyDescent="0.3">
      <c r="A377" s="2">
        <v>42015</v>
      </c>
      <c r="B377">
        <v>2015</v>
      </c>
    </row>
    <row r="378" spans="1:22" x14ac:dyDescent="0.3">
      <c r="A378" s="2">
        <v>42016</v>
      </c>
      <c r="B378">
        <v>2015</v>
      </c>
      <c r="C378">
        <v>27.3125</v>
      </c>
      <c r="D378">
        <v>46.6</v>
      </c>
      <c r="E378">
        <v>24.853000000000002</v>
      </c>
      <c r="F378">
        <v>104.83749</v>
      </c>
      <c r="G378">
        <v>9.1393428000000014</v>
      </c>
      <c r="H378">
        <v>67.467330000000004</v>
      </c>
      <c r="M378">
        <v>198603160</v>
      </c>
      <c r="N378">
        <v>23651887</v>
      </c>
      <c r="O378">
        <v>57138760</v>
      </c>
      <c r="P378">
        <v>1932427</v>
      </c>
      <c r="Q378">
        <v>6203238</v>
      </c>
      <c r="R378">
        <v>15509354</v>
      </c>
    </row>
    <row r="379" spans="1:22" x14ac:dyDescent="0.3">
      <c r="A379" s="2">
        <v>42017</v>
      </c>
      <c r="B379">
        <v>2015</v>
      </c>
      <c r="C379">
        <v>27.555</v>
      </c>
      <c r="D379">
        <v>46.354999999999997</v>
      </c>
      <c r="E379">
        <v>25.09</v>
      </c>
      <c r="F379">
        <v>106.807455</v>
      </c>
      <c r="G379">
        <v>9.1602762000000002</v>
      </c>
      <c r="H379">
        <v>67.740179999999995</v>
      </c>
      <c r="I379">
        <v>12.748389284503221</v>
      </c>
      <c r="J379">
        <v>4.075140793489318</v>
      </c>
      <c r="K379">
        <v>30.298406239403189</v>
      </c>
      <c r="L379">
        <v>10.39759240420481</v>
      </c>
      <c r="M379">
        <v>268367712</v>
      </c>
      <c r="N379">
        <v>35270601</v>
      </c>
      <c r="O379">
        <v>61005900</v>
      </c>
      <c r="P379">
        <v>1693734</v>
      </c>
      <c r="Q379">
        <v>4077088</v>
      </c>
      <c r="R379">
        <v>23773238</v>
      </c>
      <c r="S379">
        <v>55550000</v>
      </c>
      <c r="T379">
        <v>53324000</v>
      </c>
      <c r="U379">
        <v>13894200</v>
      </c>
      <c r="V379">
        <v>8211000</v>
      </c>
    </row>
    <row r="380" spans="1:22" x14ac:dyDescent="0.3">
      <c r="A380" s="2">
        <v>42018</v>
      </c>
      <c r="B380">
        <v>2015</v>
      </c>
      <c r="C380">
        <v>27.45</v>
      </c>
      <c r="D380">
        <v>45.954999999999998</v>
      </c>
      <c r="E380">
        <v>25.296500000000002</v>
      </c>
      <c r="F380">
        <v>104.653864</v>
      </c>
      <c r="G380">
        <v>8.9819121000000006</v>
      </c>
      <c r="H380">
        <v>66.566836000000009</v>
      </c>
      <c r="I380">
        <v>12.63841421736158</v>
      </c>
      <c r="J380">
        <v>3.9661933176691719</v>
      </c>
      <c r="K380">
        <v>29.73342447026657</v>
      </c>
      <c r="L380">
        <v>10.026486671223511</v>
      </c>
      <c r="M380">
        <v>195826352</v>
      </c>
      <c r="N380">
        <v>29719580</v>
      </c>
      <c r="O380">
        <v>52799180</v>
      </c>
      <c r="P380">
        <v>2081147</v>
      </c>
      <c r="Q380">
        <v>3404192</v>
      </c>
      <c r="R380">
        <v>37312087</v>
      </c>
      <c r="S380">
        <v>50136500</v>
      </c>
      <c r="T380">
        <v>49160500</v>
      </c>
      <c r="U380">
        <v>23688800</v>
      </c>
      <c r="V380">
        <v>9594000</v>
      </c>
    </row>
    <row r="381" spans="1:22" x14ac:dyDescent="0.3">
      <c r="A381" s="2">
        <v>42019</v>
      </c>
      <c r="B381">
        <v>2015</v>
      </c>
      <c r="C381">
        <v>26.704999999999998</v>
      </c>
      <c r="D381">
        <v>45.48</v>
      </c>
      <c r="E381">
        <v>25.200500000000002</v>
      </c>
      <c r="F381">
        <v>105.650307</v>
      </c>
      <c r="G381">
        <v>9.0454226000000002</v>
      </c>
      <c r="H381">
        <v>67.053779999999989</v>
      </c>
      <c r="I381">
        <v>12.89692399965727</v>
      </c>
      <c r="J381">
        <v>4.0860980207351556</v>
      </c>
      <c r="K381">
        <v>30.040270756576131</v>
      </c>
      <c r="L381">
        <v>10.354725387713129</v>
      </c>
      <c r="M381">
        <v>240055984</v>
      </c>
      <c r="N381">
        <v>32750779</v>
      </c>
      <c r="O381">
        <v>51133640</v>
      </c>
      <c r="P381">
        <v>2373034</v>
      </c>
      <c r="Q381">
        <v>4754390</v>
      </c>
      <c r="R381">
        <v>40667152</v>
      </c>
      <c r="S381">
        <v>44647500</v>
      </c>
      <c r="T381">
        <v>39219000</v>
      </c>
      <c r="U381">
        <v>19269800</v>
      </c>
      <c r="V381">
        <v>6823000</v>
      </c>
    </row>
    <row r="382" spans="1:22" x14ac:dyDescent="0.3">
      <c r="A382" s="2">
        <v>42020</v>
      </c>
      <c r="B382">
        <v>2015</v>
      </c>
      <c r="C382">
        <v>26.497499999999999</v>
      </c>
      <c r="D382">
        <v>46.24</v>
      </c>
      <c r="E382">
        <v>25.522749999999998</v>
      </c>
      <c r="F382">
        <v>108.077732</v>
      </c>
      <c r="G382">
        <v>8.9979119999999995</v>
      </c>
      <c r="H382">
        <v>66.481836000000001</v>
      </c>
      <c r="I382">
        <v>12.784347086346241</v>
      </c>
      <c r="J382">
        <v>3.8686590693322001</v>
      </c>
      <c r="K382">
        <v>29.076988515525311</v>
      </c>
      <c r="L382">
        <v>10.14887282007656</v>
      </c>
      <c r="M382">
        <v>314053380</v>
      </c>
      <c r="N382">
        <v>35695289</v>
      </c>
      <c r="O382">
        <v>49657160</v>
      </c>
      <c r="P382">
        <v>2767649</v>
      </c>
      <c r="Q382">
        <v>4777011</v>
      </c>
      <c r="R382">
        <v>33891165</v>
      </c>
      <c r="S382">
        <v>63920500</v>
      </c>
      <c r="T382">
        <v>75277500</v>
      </c>
      <c r="U382">
        <v>30381600</v>
      </c>
      <c r="V382">
        <v>6174000</v>
      </c>
    </row>
    <row r="383" spans="1:22" x14ac:dyDescent="0.3">
      <c r="A383" s="2">
        <v>42021</v>
      </c>
      <c r="B383">
        <v>2015</v>
      </c>
    </row>
    <row r="384" spans="1:22" x14ac:dyDescent="0.3">
      <c r="A384" s="2">
        <v>42022</v>
      </c>
      <c r="B384">
        <v>2015</v>
      </c>
    </row>
    <row r="385" spans="1:22" x14ac:dyDescent="0.3">
      <c r="A385" s="2">
        <v>42023</v>
      </c>
      <c r="B385">
        <v>2015</v>
      </c>
      <c r="F385">
        <v>109.379998</v>
      </c>
      <c r="G385">
        <v>9.0250004999999991</v>
      </c>
      <c r="H385">
        <v>66.763358999999994</v>
      </c>
      <c r="I385">
        <v>12.704220558202859</v>
      </c>
      <c r="J385">
        <v>3.966225492682097</v>
      </c>
      <c r="K385">
        <v>29.101429543907422</v>
      </c>
      <c r="L385">
        <v>10.317392784206939</v>
      </c>
      <c r="P385">
        <v>1510553</v>
      </c>
      <c r="Q385">
        <v>3096594</v>
      </c>
      <c r="R385">
        <v>12892354</v>
      </c>
      <c r="S385">
        <v>49667500</v>
      </c>
      <c r="T385">
        <v>37180000</v>
      </c>
      <c r="U385">
        <v>12452400</v>
      </c>
      <c r="V385">
        <v>5874000</v>
      </c>
    </row>
    <row r="386" spans="1:22" x14ac:dyDescent="0.3">
      <c r="A386" s="2">
        <v>42024</v>
      </c>
      <c r="B386">
        <v>2015</v>
      </c>
      <c r="C386">
        <v>27.18</v>
      </c>
      <c r="D386">
        <v>46.39</v>
      </c>
      <c r="E386">
        <v>25.497</v>
      </c>
      <c r="F386">
        <v>109.40575200000001</v>
      </c>
      <c r="G386">
        <v>9.026046400000002</v>
      </c>
      <c r="H386">
        <v>63.363875999999998</v>
      </c>
      <c r="I386">
        <v>12.90480202190396</v>
      </c>
      <c r="J386">
        <v>3.957330855096882</v>
      </c>
      <c r="K386">
        <v>29.1575400168492</v>
      </c>
      <c r="L386">
        <v>10.265374894692499</v>
      </c>
      <c r="M386">
        <v>199599628</v>
      </c>
      <c r="N386">
        <v>36161860</v>
      </c>
      <c r="O386">
        <v>46872240</v>
      </c>
      <c r="P386">
        <v>1851296</v>
      </c>
      <c r="Q386">
        <v>9446846</v>
      </c>
      <c r="R386">
        <v>23154267</v>
      </c>
      <c r="S386">
        <v>52904000</v>
      </c>
      <c r="T386">
        <v>44631500</v>
      </c>
      <c r="U386">
        <v>13801600</v>
      </c>
      <c r="V386">
        <v>4288000</v>
      </c>
    </row>
    <row r="387" spans="1:22" x14ac:dyDescent="0.3">
      <c r="A387" s="2">
        <v>42025</v>
      </c>
      <c r="B387">
        <v>2015</v>
      </c>
      <c r="C387">
        <v>27.387499999999999</v>
      </c>
      <c r="D387">
        <v>45.92</v>
      </c>
      <c r="E387">
        <v>26.019500000000001</v>
      </c>
      <c r="F387">
        <v>109.8699</v>
      </c>
      <c r="G387">
        <v>9.1500103999999993</v>
      </c>
      <c r="H387">
        <v>63.905574999999999</v>
      </c>
      <c r="I387">
        <v>12.85883748517201</v>
      </c>
      <c r="J387">
        <v>4.1983320750720212</v>
      </c>
      <c r="K387">
        <v>29.079816980172851</v>
      </c>
      <c r="L387">
        <v>10.307574987290289</v>
      </c>
      <c r="M387">
        <v>194303588</v>
      </c>
      <c r="N387">
        <v>39081143</v>
      </c>
      <c r="O387">
        <v>46355780</v>
      </c>
      <c r="P387">
        <v>2118747</v>
      </c>
      <c r="Q387">
        <v>4773058</v>
      </c>
      <c r="R387">
        <v>25477705</v>
      </c>
      <c r="S387">
        <v>54550000</v>
      </c>
      <c r="T387">
        <v>86159000</v>
      </c>
      <c r="U387">
        <v>13284400</v>
      </c>
      <c r="V387">
        <v>5185000</v>
      </c>
    </row>
    <row r="388" spans="1:22" x14ac:dyDescent="0.3">
      <c r="A388" s="2">
        <v>42026</v>
      </c>
      <c r="B388">
        <v>2015</v>
      </c>
      <c r="C388">
        <v>28.1</v>
      </c>
      <c r="D388">
        <v>47.13</v>
      </c>
      <c r="E388">
        <v>26.864999999999998</v>
      </c>
      <c r="F388">
        <v>111.598932</v>
      </c>
      <c r="G388">
        <v>9.3187669</v>
      </c>
      <c r="H388">
        <v>63.892778999999997</v>
      </c>
      <c r="I388">
        <v>12.840697477568989</v>
      </c>
      <c r="J388">
        <v>4.2150581657355666</v>
      </c>
      <c r="K388">
        <v>29.862874555611981</v>
      </c>
      <c r="L388">
        <v>10.208227526663279</v>
      </c>
      <c r="M388">
        <v>215185636</v>
      </c>
      <c r="N388">
        <v>35898035</v>
      </c>
      <c r="O388">
        <v>56068020</v>
      </c>
      <c r="P388">
        <v>3261028</v>
      </c>
      <c r="Q388">
        <v>5670556</v>
      </c>
      <c r="R388">
        <v>50886233</v>
      </c>
      <c r="S388">
        <v>35212500</v>
      </c>
      <c r="T388">
        <v>64815500</v>
      </c>
      <c r="U388">
        <v>21861600</v>
      </c>
      <c r="V388">
        <v>4005000</v>
      </c>
    </row>
    <row r="389" spans="1:22" x14ac:dyDescent="0.3">
      <c r="A389" s="2">
        <v>42027</v>
      </c>
      <c r="B389">
        <v>2015</v>
      </c>
      <c r="C389">
        <v>28.245000000000001</v>
      </c>
      <c r="D389">
        <v>47.18</v>
      </c>
      <c r="E389">
        <v>27.0975</v>
      </c>
      <c r="F389">
        <v>115.70140000000001</v>
      </c>
      <c r="G389">
        <v>9.3832463999999991</v>
      </c>
      <c r="H389">
        <v>64.704994999999997</v>
      </c>
      <c r="I389">
        <v>13.04310930074678</v>
      </c>
      <c r="J389">
        <v>4.4305628801765096</v>
      </c>
      <c r="K389">
        <v>31.20756958587916</v>
      </c>
      <c r="L389">
        <v>10.200271554650371</v>
      </c>
      <c r="M389">
        <v>185859312</v>
      </c>
      <c r="N389">
        <v>26211594</v>
      </c>
      <c r="O389">
        <v>45965800</v>
      </c>
      <c r="P389">
        <v>3804962</v>
      </c>
      <c r="Q389">
        <v>6194543</v>
      </c>
      <c r="R389">
        <v>26554003</v>
      </c>
      <c r="S389">
        <v>49290000</v>
      </c>
      <c r="T389">
        <v>99224000</v>
      </c>
      <c r="U389">
        <v>30917200</v>
      </c>
      <c r="V389">
        <v>4625000</v>
      </c>
    </row>
    <row r="390" spans="1:22" x14ac:dyDescent="0.3">
      <c r="A390" s="2">
        <v>42028</v>
      </c>
      <c r="B390">
        <v>2015</v>
      </c>
    </row>
    <row r="391" spans="1:22" x14ac:dyDescent="0.3">
      <c r="A391" s="2">
        <v>42029</v>
      </c>
      <c r="B391">
        <v>2015</v>
      </c>
    </row>
    <row r="392" spans="1:22" x14ac:dyDescent="0.3">
      <c r="A392" s="2">
        <v>42030</v>
      </c>
      <c r="B392">
        <v>2015</v>
      </c>
      <c r="C392">
        <v>28.274999999999999</v>
      </c>
      <c r="D392">
        <v>47.01</v>
      </c>
      <c r="E392">
        <v>26.835999999999999</v>
      </c>
      <c r="F392">
        <v>118.72199999999999</v>
      </c>
      <c r="G392">
        <v>9.4641932000000004</v>
      </c>
      <c r="H392">
        <v>65.717279999999988</v>
      </c>
      <c r="I392">
        <v>13.051191079574251</v>
      </c>
      <c r="J392">
        <v>4.4385516920087849</v>
      </c>
      <c r="K392">
        <v>30.980739989863149</v>
      </c>
      <c r="L392">
        <v>10.217097482682879</v>
      </c>
      <c r="M392">
        <v>222459916</v>
      </c>
      <c r="N392">
        <v>42525530</v>
      </c>
      <c r="O392">
        <v>30931260</v>
      </c>
      <c r="P392">
        <v>2068695</v>
      </c>
      <c r="Q392">
        <v>3244622</v>
      </c>
      <c r="R392">
        <v>15453777</v>
      </c>
      <c r="S392">
        <v>38695000</v>
      </c>
      <c r="T392">
        <v>68565000</v>
      </c>
      <c r="U392">
        <v>12713600</v>
      </c>
      <c r="V392">
        <v>4553000</v>
      </c>
    </row>
    <row r="393" spans="1:22" x14ac:dyDescent="0.3">
      <c r="A393" s="2">
        <v>42031</v>
      </c>
      <c r="B393">
        <v>2015</v>
      </c>
      <c r="C393">
        <v>27.285</v>
      </c>
      <c r="D393">
        <v>42.66</v>
      </c>
      <c r="E393">
        <v>26.0595</v>
      </c>
      <c r="F393">
        <v>115.8006</v>
      </c>
      <c r="G393">
        <v>9.3929819999999999</v>
      </c>
      <c r="H393">
        <v>65.393280000000004</v>
      </c>
      <c r="I393">
        <v>13.277339441757871</v>
      </c>
      <c r="J393">
        <v>4.4488554729787042</v>
      </c>
      <c r="K393">
        <v>31.428692627470941</v>
      </c>
      <c r="L393">
        <v>10.447951132603709</v>
      </c>
      <c r="M393">
        <v>382274996</v>
      </c>
      <c r="N393">
        <v>169163953</v>
      </c>
      <c r="O393">
        <v>39148800</v>
      </c>
      <c r="P393">
        <v>2657376</v>
      </c>
      <c r="Q393">
        <v>3926135</v>
      </c>
      <c r="R393">
        <v>67017866</v>
      </c>
      <c r="S393">
        <v>48041500</v>
      </c>
      <c r="T393">
        <v>80213000</v>
      </c>
      <c r="U393">
        <v>13621000</v>
      </c>
      <c r="V393">
        <v>5396000</v>
      </c>
    </row>
    <row r="394" spans="1:22" x14ac:dyDescent="0.3">
      <c r="A394" s="2">
        <v>42032</v>
      </c>
      <c r="B394">
        <v>2015</v>
      </c>
      <c r="C394">
        <v>28.827500000000001</v>
      </c>
      <c r="D394">
        <v>41.19</v>
      </c>
      <c r="E394">
        <v>25.621500000000001</v>
      </c>
      <c r="F394">
        <v>117.05974000000001</v>
      </c>
      <c r="G394">
        <v>9.3824214000000001</v>
      </c>
      <c r="H394">
        <v>65.069773999999995</v>
      </c>
      <c r="I394">
        <v>13.27334465195246</v>
      </c>
      <c r="J394">
        <v>4.5729477894736839</v>
      </c>
      <c r="K394">
        <v>31.578947368421051</v>
      </c>
      <c r="L394">
        <v>10.44142614601019</v>
      </c>
      <c r="M394">
        <v>585908252</v>
      </c>
      <c r="N394">
        <v>84507078</v>
      </c>
      <c r="O394">
        <v>35821540</v>
      </c>
      <c r="P394">
        <v>1465512</v>
      </c>
      <c r="Q394">
        <v>3475930</v>
      </c>
      <c r="R394">
        <v>20217970</v>
      </c>
      <c r="S394">
        <v>47451500</v>
      </c>
      <c r="T394">
        <v>77146000</v>
      </c>
      <c r="U394">
        <v>13612000</v>
      </c>
      <c r="V394">
        <v>6174000</v>
      </c>
    </row>
    <row r="395" spans="1:22" x14ac:dyDescent="0.3">
      <c r="A395" s="2">
        <v>42033</v>
      </c>
      <c r="B395">
        <v>2015</v>
      </c>
      <c r="C395">
        <v>29.725000000000001</v>
      </c>
      <c r="D395">
        <v>42.01</v>
      </c>
      <c r="E395">
        <v>25.6615</v>
      </c>
      <c r="F395">
        <v>116.384975</v>
      </c>
      <c r="G395">
        <v>9.301168800000001</v>
      </c>
      <c r="H395">
        <v>65.331595000000007</v>
      </c>
      <c r="I395">
        <v>13.062362683792459</v>
      </c>
      <c r="J395">
        <v>4.4730964593544016</v>
      </c>
      <c r="K395">
        <v>30.446172046645259</v>
      </c>
      <c r="L395">
        <v>9.4938313334460016</v>
      </c>
      <c r="M395">
        <v>337745728</v>
      </c>
      <c r="N395">
        <v>63585273</v>
      </c>
      <c r="O395">
        <v>79017140</v>
      </c>
      <c r="P395">
        <v>1402025</v>
      </c>
      <c r="Q395">
        <v>2749686</v>
      </c>
      <c r="R395">
        <v>20307470</v>
      </c>
      <c r="S395">
        <v>44228000</v>
      </c>
      <c r="T395">
        <v>50962000</v>
      </c>
      <c r="U395">
        <v>16352600</v>
      </c>
      <c r="V395">
        <v>22451000</v>
      </c>
    </row>
    <row r="396" spans="1:22" x14ac:dyDescent="0.3">
      <c r="A396" s="2">
        <v>42034</v>
      </c>
      <c r="B396">
        <v>2015</v>
      </c>
      <c r="C396">
        <v>29.29</v>
      </c>
      <c r="D396">
        <v>40.4</v>
      </c>
      <c r="E396">
        <v>26.877500000000001</v>
      </c>
      <c r="F396">
        <v>116.71792000000001</v>
      </c>
      <c r="G396">
        <v>9.1561920000000008</v>
      </c>
      <c r="H396">
        <v>65.312368000000006</v>
      </c>
      <c r="I396">
        <v>13.0216317492761</v>
      </c>
      <c r="J396">
        <v>4.5065191585760509</v>
      </c>
      <c r="K396">
        <v>29.649974450689829</v>
      </c>
      <c r="L396">
        <v>9.7342871742462957</v>
      </c>
      <c r="M396">
        <v>334981844</v>
      </c>
      <c r="N396">
        <v>78004944</v>
      </c>
      <c r="O396">
        <v>121108900</v>
      </c>
      <c r="P396">
        <v>1644077</v>
      </c>
      <c r="Q396">
        <v>3774419</v>
      </c>
      <c r="R396">
        <v>36659734</v>
      </c>
      <c r="S396">
        <v>50007000</v>
      </c>
      <c r="T396">
        <v>42687500</v>
      </c>
      <c r="U396">
        <v>29478800</v>
      </c>
      <c r="V396">
        <v>14688000</v>
      </c>
    </row>
    <row r="397" spans="1:22" x14ac:dyDescent="0.3">
      <c r="A397" s="2">
        <v>42035</v>
      </c>
      <c r="B397">
        <v>2015</v>
      </c>
    </row>
    <row r="398" spans="1:22" x14ac:dyDescent="0.3">
      <c r="A398" s="2">
        <v>42036</v>
      </c>
      <c r="B398">
        <v>2015</v>
      </c>
    </row>
    <row r="399" spans="1:22" x14ac:dyDescent="0.3">
      <c r="A399" s="2">
        <v>42037</v>
      </c>
      <c r="B399">
        <v>2015</v>
      </c>
      <c r="C399">
        <v>29.657499999999999</v>
      </c>
      <c r="D399">
        <v>41.28</v>
      </c>
      <c r="E399">
        <v>26.61</v>
      </c>
      <c r="F399">
        <v>118.146525</v>
      </c>
      <c r="G399">
        <v>9.2025348000000005</v>
      </c>
      <c r="H399">
        <v>66.524709999999999</v>
      </c>
      <c r="I399">
        <v>13.05941522461853</v>
      </c>
      <c r="J399">
        <v>4.3879758494586998</v>
      </c>
      <c r="K399">
        <v>29.967607194612562</v>
      </c>
      <c r="L399">
        <v>9.7562015173471988</v>
      </c>
      <c r="M399">
        <v>250956400</v>
      </c>
      <c r="N399">
        <v>50352532</v>
      </c>
      <c r="O399">
        <v>75377220</v>
      </c>
      <c r="P399">
        <v>1109509</v>
      </c>
      <c r="Q399">
        <v>3239206</v>
      </c>
      <c r="R399">
        <v>23982459</v>
      </c>
      <c r="S399">
        <v>39664000</v>
      </c>
      <c r="T399">
        <v>42377500</v>
      </c>
      <c r="U399">
        <v>12466800</v>
      </c>
      <c r="V399">
        <v>7040000</v>
      </c>
    </row>
    <row r="400" spans="1:22" x14ac:dyDescent="0.3">
      <c r="A400" s="2">
        <v>42038</v>
      </c>
      <c r="B400">
        <v>2015</v>
      </c>
      <c r="C400">
        <v>29.662500000000001</v>
      </c>
      <c r="D400">
        <v>41.6</v>
      </c>
      <c r="E400">
        <v>26.664999999999999</v>
      </c>
      <c r="F400">
        <v>121.93673</v>
      </c>
      <c r="G400">
        <v>9.3613</v>
      </c>
      <c r="H400">
        <v>67.816552000000001</v>
      </c>
      <c r="I400">
        <v>12.86639400136333</v>
      </c>
      <c r="J400">
        <v>4.3844810114178614</v>
      </c>
      <c r="K400">
        <v>29.639570552147241</v>
      </c>
      <c r="L400">
        <v>9.5645875937286995</v>
      </c>
      <c r="M400">
        <v>207662996</v>
      </c>
      <c r="N400">
        <v>52082448</v>
      </c>
      <c r="O400">
        <v>47061920</v>
      </c>
      <c r="P400">
        <v>1987805</v>
      </c>
      <c r="Q400">
        <v>3414361</v>
      </c>
      <c r="R400">
        <v>20982554</v>
      </c>
      <c r="S400">
        <v>50405000</v>
      </c>
      <c r="T400">
        <v>61305500</v>
      </c>
      <c r="U400">
        <v>15045200</v>
      </c>
      <c r="V400">
        <v>7208000</v>
      </c>
    </row>
    <row r="401" spans="1:22" x14ac:dyDescent="0.3">
      <c r="A401" s="2">
        <v>42039</v>
      </c>
      <c r="B401">
        <v>2015</v>
      </c>
      <c r="C401">
        <v>29.89</v>
      </c>
      <c r="D401">
        <v>41.84</v>
      </c>
      <c r="E401">
        <v>26.305</v>
      </c>
      <c r="F401">
        <v>121.74097500000001</v>
      </c>
      <c r="G401">
        <v>9.3583512000000013</v>
      </c>
      <c r="H401">
        <v>68.0334</v>
      </c>
      <c r="I401">
        <v>13.15180394826413</v>
      </c>
      <c r="J401">
        <v>4.4945686061946901</v>
      </c>
      <c r="K401">
        <v>29.918311776718859</v>
      </c>
      <c r="L401">
        <v>9.6494213750850921</v>
      </c>
      <c r="M401">
        <v>280598972</v>
      </c>
      <c r="N401">
        <v>41614812</v>
      </c>
      <c r="O401">
        <v>33896640</v>
      </c>
      <c r="P401">
        <v>1334047</v>
      </c>
      <c r="Q401">
        <v>3277797</v>
      </c>
      <c r="R401">
        <v>24292441</v>
      </c>
      <c r="S401">
        <v>47813000</v>
      </c>
      <c r="T401">
        <v>58960500</v>
      </c>
      <c r="U401">
        <v>12756600</v>
      </c>
      <c r="V401">
        <v>6196000</v>
      </c>
    </row>
    <row r="402" spans="1:22" x14ac:dyDescent="0.3">
      <c r="A402" s="2">
        <v>42040</v>
      </c>
      <c r="B402">
        <v>2015</v>
      </c>
      <c r="C402">
        <v>29.984999999999999</v>
      </c>
      <c r="D402">
        <v>42.45</v>
      </c>
      <c r="E402">
        <v>26.491499999999998</v>
      </c>
      <c r="F402">
        <v>122.124915</v>
      </c>
      <c r="G402">
        <v>9.385019999999999</v>
      </c>
      <c r="H402">
        <v>68.339568</v>
      </c>
      <c r="I402">
        <v>13.050298380221649</v>
      </c>
      <c r="J402">
        <v>5.0437158832054561</v>
      </c>
      <c r="K402">
        <v>29.803921568627452</v>
      </c>
      <c r="L402">
        <v>9.6248934356351246</v>
      </c>
      <c r="M402">
        <v>168984980</v>
      </c>
      <c r="N402">
        <v>36548168</v>
      </c>
      <c r="O402">
        <v>33175020</v>
      </c>
      <c r="P402">
        <v>1389057</v>
      </c>
      <c r="Q402">
        <v>1888903</v>
      </c>
      <c r="R402">
        <v>14770182</v>
      </c>
      <c r="S402">
        <v>60387000</v>
      </c>
      <c r="T402">
        <v>355186000</v>
      </c>
      <c r="U402">
        <v>11068600</v>
      </c>
      <c r="V402">
        <v>6174000</v>
      </c>
    </row>
    <row r="403" spans="1:22" x14ac:dyDescent="0.3">
      <c r="A403" s="2">
        <v>42041</v>
      </c>
      <c r="B403">
        <v>2015</v>
      </c>
      <c r="C403">
        <v>29.732500000000002</v>
      </c>
      <c r="D403">
        <v>42.41</v>
      </c>
      <c r="E403">
        <v>26.693750000000001</v>
      </c>
      <c r="F403">
        <v>120.97557</v>
      </c>
      <c r="G403">
        <v>9.4603711999999991</v>
      </c>
      <c r="H403">
        <v>67.026240000000016</v>
      </c>
      <c r="I403">
        <v>12.793488294033731</v>
      </c>
      <c r="J403">
        <v>5.0237964496098018</v>
      </c>
      <c r="K403">
        <v>29.789376520936479</v>
      </c>
      <c r="L403">
        <v>9.8766468070823201</v>
      </c>
      <c r="M403">
        <v>174826268</v>
      </c>
      <c r="N403">
        <v>34616554</v>
      </c>
      <c r="O403">
        <v>42938440</v>
      </c>
      <c r="P403">
        <v>943311</v>
      </c>
      <c r="Q403">
        <v>2259661</v>
      </c>
      <c r="R403">
        <v>18587507</v>
      </c>
      <c r="S403">
        <v>34881500</v>
      </c>
      <c r="T403">
        <v>131400500</v>
      </c>
      <c r="U403">
        <v>19931600</v>
      </c>
      <c r="V403">
        <v>15424000</v>
      </c>
    </row>
    <row r="404" spans="1:22" x14ac:dyDescent="0.3">
      <c r="A404" s="2">
        <v>42042</v>
      </c>
      <c r="B404">
        <v>2015</v>
      </c>
    </row>
    <row r="405" spans="1:22" x14ac:dyDescent="0.3">
      <c r="A405" s="2">
        <v>42043</v>
      </c>
      <c r="B405">
        <v>2015</v>
      </c>
    </row>
    <row r="406" spans="1:22" x14ac:dyDescent="0.3">
      <c r="A406" s="2">
        <v>42044</v>
      </c>
      <c r="B406">
        <v>2015</v>
      </c>
      <c r="C406">
        <v>29.93</v>
      </c>
      <c r="D406">
        <v>42.36</v>
      </c>
      <c r="E406">
        <v>26.463999999999999</v>
      </c>
      <c r="F406">
        <v>116.12224999999999</v>
      </c>
      <c r="G406">
        <v>9.2908895999999999</v>
      </c>
      <c r="H406">
        <v>66.625849000000002</v>
      </c>
      <c r="I406">
        <v>12.97497683039852</v>
      </c>
      <c r="J406">
        <v>4.9243790176088984</v>
      </c>
      <c r="K406">
        <v>30.06150476029994</v>
      </c>
      <c r="L406">
        <v>9.8913135057713379</v>
      </c>
      <c r="M406">
        <v>155559188</v>
      </c>
      <c r="N406">
        <v>31381061</v>
      </c>
      <c r="O406">
        <v>30313740</v>
      </c>
      <c r="P406">
        <v>1964708</v>
      </c>
      <c r="Q406">
        <v>3446789</v>
      </c>
      <c r="R406">
        <v>27768516</v>
      </c>
      <c r="S406">
        <v>32517500</v>
      </c>
      <c r="T406">
        <v>66689500</v>
      </c>
      <c r="U406">
        <v>9772600</v>
      </c>
      <c r="V406">
        <v>5494000</v>
      </c>
    </row>
    <row r="407" spans="1:22" x14ac:dyDescent="0.3">
      <c r="A407" s="2">
        <v>42045</v>
      </c>
      <c r="B407">
        <v>2015</v>
      </c>
      <c r="C407">
        <v>30.504999999999999</v>
      </c>
      <c r="D407">
        <v>42.6</v>
      </c>
      <c r="E407">
        <v>27.007999999999999</v>
      </c>
      <c r="F407">
        <v>118.43664</v>
      </c>
      <c r="G407">
        <v>9.1212324000000002</v>
      </c>
      <c r="H407">
        <v>66.876543999999996</v>
      </c>
      <c r="I407">
        <v>12.922844935913551</v>
      </c>
      <c r="J407">
        <v>4.9115081000251326</v>
      </c>
      <c r="K407">
        <v>29.865125240847782</v>
      </c>
      <c r="L407">
        <v>9.8810421378905922</v>
      </c>
      <c r="M407">
        <v>248034024</v>
      </c>
      <c r="N407">
        <v>29670676</v>
      </c>
      <c r="O407">
        <v>47429360</v>
      </c>
      <c r="P407">
        <v>1595601</v>
      </c>
      <c r="Q407">
        <v>2372752</v>
      </c>
      <c r="R407">
        <v>33309725</v>
      </c>
      <c r="S407">
        <v>29725000</v>
      </c>
      <c r="T407">
        <v>47054500</v>
      </c>
      <c r="U407">
        <v>8454400</v>
      </c>
      <c r="V407">
        <v>3023000</v>
      </c>
    </row>
    <row r="408" spans="1:22" x14ac:dyDescent="0.3">
      <c r="A408" s="2">
        <v>42046</v>
      </c>
      <c r="B408">
        <v>2015</v>
      </c>
      <c r="C408">
        <v>31.22</v>
      </c>
      <c r="D408">
        <v>42.38</v>
      </c>
      <c r="E408">
        <v>26.9</v>
      </c>
      <c r="F408">
        <v>117.96583</v>
      </c>
      <c r="G408">
        <v>9.0200514000000016</v>
      </c>
      <c r="H408">
        <v>66.804009999999991</v>
      </c>
      <c r="M408">
        <v>294247188</v>
      </c>
      <c r="N408">
        <v>38262509</v>
      </c>
      <c r="O408">
        <v>38306720</v>
      </c>
      <c r="P408">
        <v>859053</v>
      </c>
      <c r="Q408">
        <v>1750578</v>
      </c>
      <c r="R408">
        <v>26474421</v>
      </c>
    </row>
    <row r="409" spans="1:22" x14ac:dyDescent="0.3">
      <c r="A409" s="2">
        <v>42047</v>
      </c>
      <c r="B409">
        <v>2015</v>
      </c>
      <c r="C409">
        <v>31.614999999999998</v>
      </c>
      <c r="D409">
        <v>43.09</v>
      </c>
      <c r="E409">
        <v>27.3005</v>
      </c>
      <c r="F409">
        <v>121.50996000000001</v>
      </c>
      <c r="G409">
        <v>9.1666679999999996</v>
      </c>
      <c r="H409">
        <v>68.703804000000005</v>
      </c>
      <c r="I409">
        <v>13.209388407503999</v>
      </c>
      <c r="J409">
        <v>5.1857161192899808</v>
      </c>
      <c r="K409">
        <v>29.83932026583663</v>
      </c>
      <c r="L409">
        <v>9.968873559350552</v>
      </c>
      <c r="M409">
        <v>297897864</v>
      </c>
      <c r="N409">
        <v>33268831</v>
      </c>
      <c r="O409">
        <v>48590400</v>
      </c>
      <c r="P409">
        <v>1288502</v>
      </c>
      <c r="Q409">
        <v>3783578</v>
      </c>
      <c r="R409">
        <v>25378552</v>
      </c>
      <c r="S409">
        <v>69529000</v>
      </c>
      <c r="T409">
        <v>103763000</v>
      </c>
      <c r="U409">
        <v>21399600</v>
      </c>
      <c r="V409">
        <v>5664000</v>
      </c>
    </row>
    <row r="410" spans="1:22" x14ac:dyDescent="0.3">
      <c r="A410" s="2">
        <v>42048</v>
      </c>
      <c r="B410">
        <v>2015</v>
      </c>
      <c r="C410">
        <v>31.77</v>
      </c>
      <c r="D410">
        <v>43.87</v>
      </c>
      <c r="E410">
        <v>27.558</v>
      </c>
      <c r="F410">
        <v>122.97824</v>
      </c>
      <c r="G410">
        <v>9.2122799999999998</v>
      </c>
      <c r="H410">
        <v>69.235151999999999</v>
      </c>
      <c r="I410">
        <v>13.155855096882901</v>
      </c>
      <c r="J410">
        <v>5.1754655914069074</v>
      </c>
      <c r="K410">
        <v>29.73041280539174</v>
      </c>
      <c r="L410">
        <v>9.8904802021903944</v>
      </c>
      <c r="M410">
        <v>217088876</v>
      </c>
      <c r="N410">
        <v>40264887</v>
      </c>
      <c r="O410">
        <v>47382300</v>
      </c>
      <c r="P410">
        <v>1154337</v>
      </c>
      <c r="Q410">
        <v>2529071</v>
      </c>
      <c r="R410">
        <v>20748084</v>
      </c>
      <c r="S410">
        <v>39674000</v>
      </c>
      <c r="T410">
        <v>66351500</v>
      </c>
      <c r="U410">
        <v>11620800</v>
      </c>
      <c r="V410">
        <v>4558000</v>
      </c>
    </row>
    <row r="411" spans="1:22" x14ac:dyDescent="0.3">
      <c r="A411" s="2">
        <v>42049</v>
      </c>
      <c r="B411">
        <v>2015</v>
      </c>
    </row>
    <row r="412" spans="1:22" x14ac:dyDescent="0.3">
      <c r="A412" s="2">
        <v>42050</v>
      </c>
      <c r="B412">
        <v>2015</v>
      </c>
    </row>
    <row r="413" spans="1:22" x14ac:dyDescent="0.3">
      <c r="A413" s="2">
        <v>42051</v>
      </c>
      <c r="B413">
        <v>2015</v>
      </c>
      <c r="F413">
        <v>121.05495999999999</v>
      </c>
      <c r="G413">
        <v>9.2286883000000017</v>
      </c>
      <c r="H413">
        <v>68.919563999999994</v>
      </c>
      <c r="I413">
        <v>13.22689643520865</v>
      </c>
      <c r="J413">
        <v>5.0661849771920933</v>
      </c>
      <c r="K413">
        <v>29.975502618685589</v>
      </c>
      <c r="L413">
        <v>9.8580841358337548</v>
      </c>
      <c r="P413">
        <v>726571</v>
      </c>
      <c r="Q413">
        <v>1156905</v>
      </c>
      <c r="R413">
        <v>11851066</v>
      </c>
      <c r="S413">
        <v>30191000</v>
      </c>
      <c r="T413">
        <v>62761500</v>
      </c>
      <c r="U413">
        <v>8876600</v>
      </c>
      <c r="V413">
        <v>6886000</v>
      </c>
    </row>
    <row r="414" spans="1:22" x14ac:dyDescent="0.3">
      <c r="A414" s="2">
        <v>42052</v>
      </c>
      <c r="B414">
        <v>2015</v>
      </c>
      <c r="C414">
        <v>31.9575</v>
      </c>
      <c r="D414">
        <v>43.58</v>
      </c>
      <c r="E414">
        <v>27.250499999999999</v>
      </c>
      <c r="F414">
        <v>121.88715000000001</v>
      </c>
      <c r="G414">
        <v>9.2608163999999995</v>
      </c>
      <c r="H414">
        <v>69.056063999999992</v>
      </c>
      <c r="I414">
        <v>13.101595298068849</v>
      </c>
      <c r="J414">
        <v>5.0051269941225858</v>
      </c>
      <c r="K414">
        <v>29.6431570109152</v>
      </c>
      <c r="L414">
        <v>9.8656591099916042</v>
      </c>
      <c r="M414">
        <v>252609620</v>
      </c>
      <c r="N414">
        <v>33695749</v>
      </c>
      <c r="O414">
        <v>39173580</v>
      </c>
      <c r="P414">
        <v>989415</v>
      </c>
      <c r="Q414">
        <v>2335657</v>
      </c>
      <c r="R414">
        <v>22143625</v>
      </c>
      <c r="S414">
        <v>35560500</v>
      </c>
      <c r="T414">
        <v>45962500</v>
      </c>
      <c r="U414">
        <v>8933000</v>
      </c>
      <c r="V414">
        <v>4341000</v>
      </c>
    </row>
    <row r="415" spans="1:22" x14ac:dyDescent="0.3">
      <c r="A415" s="2">
        <v>42053</v>
      </c>
      <c r="B415">
        <v>2015</v>
      </c>
      <c r="C415">
        <v>32.178750000000001</v>
      </c>
      <c r="D415">
        <v>43.53</v>
      </c>
      <c r="E415">
        <v>27.1325</v>
      </c>
      <c r="F415">
        <v>123.355125</v>
      </c>
      <c r="G415">
        <v>9.3362045000000009</v>
      </c>
      <c r="H415">
        <v>68.659179000000009</v>
      </c>
      <c r="I415">
        <v>13.347308401811169</v>
      </c>
      <c r="J415">
        <v>5.0775869302364578</v>
      </c>
      <c r="K415">
        <v>29.423109173234948</v>
      </c>
      <c r="L415">
        <v>9.9823914137179273</v>
      </c>
      <c r="M415">
        <v>179566948</v>
      </c>
      <c r="N415">
        <v>27111657</v>
      </c>
      <c r="O415">
        <v>31163060</v>
      </c>
      <c r="P415">
        <v>952729</v>
      </c>
      <c r="Q415">
        <v>2027643</v>
      </c>
      <c r="R415">
        <v>22811434</v>
      </c>
      <c r="S415">
        <v>63776000</v>
      </c>
      <c r="T415">
        <v>65383500</v>
      </c>
      <c r="U415">
        <v>12782600</v>
      </c>
      <c r="V415">
        <v>4765000</v>
      </c>
    </row>
    <row r="416" spans="1:22" x14ac:dyDescent="0.3">
      <c r="A416" s="2">
        <v>42054</v>
      </c>
      <c r="B416">
        <v>2015</v>
      </c>
      <c r="C416">
        <v>32.112499999999997</v>
      </c>
      <c r="D416">
        <v>43.5</v>
      </c>
      <c r="E416">
        <v>27.322500000000002</v>
      </c>
      <c r="F416">
        <v>124.477485</v>
      </c>
      <c r="G416">
        <v>9.2891227000000001</v>
      </c>
      <c r="H416">
        <v>69.113720999999998</v>
      </c>
      <c r="I416">
        <v>13.44992852938703</v>
      </c>
      <c r="J416">
        <v>5.1758822483814004</v>
      </c>
      <c r="K416">
        <v>29.429075927015891</v>
      </c>
      <c r="L416">
        <v>10.136214580005049</v>
      </c>
      <c r="M416">
        <v>149449524</v>
      </c>
      <c r="N416">
        <v>27603420</v>
      </c>
      <c r="O416">
        <v>30833380</v>
      </c>
      <c r="P416">
        <v>1029587</v>
      </c>
      <c r="Q416">
        <v>1874347</v>
      </c>
      <c r="R416">
        <v>19017408</v>
      </c>
      <c r="S416">
        <v>45424500</v>
      </c>
      <c r="T416">
        <v>81811000</v>
      </c>
      <c r="U416">
        <v>12499400</v>
      </c>
      <c r="V416">
        <v>5235000</v>
      </c>
    </row>
    <row r="417" spans="1:22" x14ac:dyDescent="0.3">
      <c r="A417" s="2">
        <v>42055</v>
      </c>
      <c r="B417">
        <v>2015</v>
      </c>
      <c r="C417">
        <v>32.373750000000001</v>
      </c>
      <c r="D417">
        <v>43.854999999999997</v>
      </c>
      <c r="E417">
        <v>27.09</v>
      </c>
      <c r="F417">
        <v>126.57623</v>
      </c>
      <c r="G417">
        <v>9.3206851999999998</v>
      </c>
      <c r="H417">
        <v>69.417548999999994</v>
      </c>
      <c r="I417">
        <v>13.60276164014482</v>
      </c>
      <c r="J417">
        <v>5.1410965344784039</v>
      </c>
      <c r="K417">
        <v>29.54870758609076</v>
      </c>
      <c r="L417">
        <v>10.18354803401532</v>
      </c>
      <c r="M417">
        <v>195793676</v>
      </c>
      <c r="N417">
        <v>29721133</v>
      </c>
      <c r="O417">
        <v>38234640</v>
      </c>
      <c r="P417">
        <v>2282118</v>
      </c>
      <c r="Q417">
        <v>4509824</v>
      </c>
      <c r="R417">
        <v>24262980</v>
      </c>
      <c r="S417">
        <v>45417500</v>
      </c>
      <c r="T417">
        <v>51237000</v>
      </c>
      <c r="U417">
        <v>13479200</v>
      </c>
      <c r="V417">
        <v>3535000</v>
      </c>
    </row>
    <row r="418" spans="1:22" x14ac:dyDescent="0.3">
      <c r="A418" s="2">
        <v>42056</v>
      </c>
      <c r="B418">
        <v>2015</v>
      </c>
    </row>
    <row r="419" spans="1:22" x14ac:dyDescent="0.3">
      <c r="A419" s="2">
        <v>42057</v>
      </c>
      <c r="B419">
        <v>2015</v>
      </c>
    </row>
    <row r="420" spans="1:22" x14ac:dyDescent="0.3">
      <c r="A420" s="2">
        <v>42058</v>
      </c>
      <c r="B420">
        <v>2015</v>
      </c>
      <c r="C420">
        <v>33.25</v>
      </c>
      <c r="D420">
        <v>44.15</v>
      </c>
      <c r="E420">
        <v>26.75</v>
      </c>
      <c r="F420">
        <v>126.52178000000001</v>
      </c>
      <c r="G420">
        <v>8.9194716000000014</v>
      </c>
      <c r="H420">
        <v>69.952435999999992</v>
      </c>
      <c r="I420">
        <v>13.676507696189759</v>
      </c>
      <c r="J420">
        <v>5.1431275523593243</v>
      </c>
      <c r="K420">
        <v>29.657666750778031</v>
      </c>
      <c r="L420">
        <v>10.240558499453281</v>
      </c>
      <c r="M420">
        <v>283896440</v>
      </c>
      <c r="N420">
        <v>32518754</v>
      </c>
      <c r="O420">
        <v>32905520</v>
      </c>
      <c r="P420">
        <v>1213324</v>
      </c>
      <c r="Q420">
        <v>2522806</v>
      </c>
      <c r="R420">
        <v>65523327</v>
      </c>
      <c r="S420">
        <v>44250000</v>
      </c>
      <c r="T420">
        <v>42775500</v>
      </c>
      <c r="U420">
        <v>9705000</v>
      </c>
      <c r="V420">
        <v>4589000</v>
      </c>
    </row>
    <row r="421" spans="1:22" x14ac:dyDescent="0.3">
      <c r="A421" s="2">
        <v>42059</v>
      </c>
      <c r="B421">
        <v>2015</v>
      </c>
      <c r="C421">
        <v>33.042499999999997</v>
      </c>
      <c r="D421">
        <v>44.09</v>
      </c>
      <c r="E421">
        <v>26.932500000000001</v>
      </c>
      <c r="F421">
        <v>125.43284</v>
      </c>
      <c r="G421">
        <v>8.9915360000000017</v>
      </c>
      <c r="H421">
        <v>70.033807999999993</v>
      </c>
      <c r="I421">
        <v>13.794785534062241</v>
      </c>
      <c r="J421">
        <v>5.2558005920941966</v>
      </c>
      <c r="K421">
        <v>29.878048780487809</v>
      </c>
      <c r="L421">
        <v>10.260723296888139</v>
      </c>
      <c r="M421">
        <v>276912520</v>
      </c>
      <c r="N421">
        <v>25271747</v>
      </c>
      <c r="O421">
        <v>28427460</v>
      </c>
      <c r="P421">
        <v>1396309</v>
      </c>
      <c r="Q421">
        <v>2125376</v>
      </c>
      <c r="R421">
        <v>54307431</v>
      </c>
      <c r="S421">
        <v>47249500</v>
      </c>
      <c r="T421">
        <v>49724500</v>
      </c>
      <c r="U421">
        <v>11519600</v>
      </c>
      <c r="V421">
        <v>5045000</v>
      </c>
    </row>
    <row r="422" spans="1:22" x14ac:dyDescent="0.3">
      <c r="A422" s="2">
        <v>42060</v>
      </c>
      <c r="B422">
        <v>2015</v>
      </c>
      <c r="C422">
        <v>32.197499999999998</v>
      </c>
      <c r="D422">
        <v>43.99</v>
      </c>
      <c r="E422">
        <v>27.366499999999998</v>
      </c>
      <c r="F422">
        <v>124.59529499999999</v>
      </c>
      <c r="G422">
        <v>8.9548965999999997</v>
      </c>
      <c r="H422">
        <v>70.314244000000002</v>
      </c>
      <c r="I422">
        <v>13.66686286050618</v>
      </c>
      <c r="J422">
        <v>5.2608905406541666</v>
      </c>
      <c r="K422">
        <v>30.753384343731611</v>
      </c>
      <c r="L422">
        <v>10.287564113343979</v>
      </c>
      <c r="M422">
        <v>298846984</v>
      </c>
      <c r="N422">
        <v>29759820</v>
      </c>
      <c r="O422">
        <v>40836540</v>
      </c>
      <c r="P422">
        <v>1316753</v>
      </c>
      <c r="Q422">
        <v>1904544</v>
      </c>
      <c r="R422">
        <v>30564543</v>
      </c>
      <c r="S422">
        <v>42739500</v>
      </c>
      <c r="T422">
        <v>57660500</v>
      </c>
      <c r="U422">
        <v>29103000</v>
      </c>
      <c r="V422">
        <v>3646000</v>
      </c>
    </row>
    <row r="423" spans="1:22" x14ac:dyDescent="0.3">
      <c r="A423" s="2">
        <v>42061</v>
      </c>
      <c r="B423">
        <v>2015</v>
      </c>
      <c r="C423">
        <v>32.603749999999998</v>
      </c>
      <c r="D423">
        <v>44.055</v>
      </c>
      <c r="E423">
        <v>27.964500000000001</v>
      </c>
      <c r="F423">
        <v>125.384</v>
      </c>
      <c r="G423">
        <v>8.9612928000000007</v>
      </c>
      <c r="H423">
        <v>70.047114999999991</v>
      </c>
      <c r="I423">
        <v>13.60797119651679</v>
      </c>
      <c r="J423">
        <v>5.3450803491585024</v>
      </c>
      <c r="K423">
        <v>31.13120656451478</v>
      </c>
      <c r="L423">
        <v>10.40358368919032</v>
      </c>
      <c r="M423">
        <v>365150116</v>
      </c>
      <c r="N423">
        <v>28957329</v>
      </c>
      <c r="O423">
        <v>54031680</v>
      </c>
      <c r="P423">
        <v>1319509</v>
      </c>
      <c r="Q423">
        <v>2639190</v>
      </c>
      <c r="R423">
        <v>21424969</v>
      </c>
      <c r="S423">
        <v>41796000</v>
      </c>
      <c r="T423">
        <v>56721500</v>
      </c>
      <c r="U423">
        <v>22196800</v>
      </c>
      <c r="V423">
        <v>4927000</v>
      </c>
    </row>
    <row r="424" spans="1:22" x14ac:dyDescent="0.3">
      <c r="A424" s="2">
        <v>42062</v>
      </c>
      <c r="B424">
        <v>2015</v>
      </c>
      <c r="C424">
        <v>32.115000000000002</v>
      </c>
      <c r="D424">
        <v>43.85</v>
      </c>
      <c r="E424">
        <v>28.131499999999999</v>
      </c>
      <c r="F424">
        <v>126.5035</v>
      </c>
      <c r="G424">
        <v>8.913511999999999</v>
      </c>
      <c r="H424">
        <v>70.349379999999996</v>
      </c>
      <c r="I424">
        <v>13.467512944713549</v>
      </c>
      <c r="J424">
        <v>5.4395716828127609</v>
      </c>
      <c r="K424">
        <v>30.76248538500084</v>
      </c>
      <c r="L424">
        <v>10.673125104392851</v>
      </c>
      <c r="M424">
        <v>248059388</v>
      </c>
      <c r="N424">
        <v>33807740</v>
      </c>
      <c r="O424">
        <v>68328900</v>
      </c>
      <c r="P424">
        <v>1761239</v>
      </c>
      <c r="Q424">
        <v>2995421</v>
      </c>
      <c r="R424">
        <v>49485419</v>
      </c>
      <c r="S424">
        <v>51051500</v>
      </c>
      <c r="T424">
        <v>120696000</v>
      </c>
      <c r="U424">
        <v>14235800</v>
      </c>
      <c r="V424">
        <v>13026000</v>
      </c>
    </row>
    <row r="425" spans="1:22" x14ac:dyDescent="0.3">
      <c r="A425" s="2">
        <v>42063</v>
      </c>
      <c r="B425">
        <v>2015</v>
      </c>
    </row>
    <row r="426" spans="1:22" x14ac:dyDescent="0.3">
      <c r="A426" s="2">
        <v>42064</v>
      </c>
      <c r="B426">
        <v>2015</v>
      </c>
    </row>
    <row r="427" spans="1:22" x14ac:dyDescent="0.3">
      <c r="A427" s="2">
        <v>42065</v>
      </c>
      <c r="B427">
        <v>2015</v>
      </c>
      <c r="C427">
        <v>32.272500000000001</v>
      </c>
      <c r="D427">
        <v>43.88</v>
      </c>
      <c r="E427">
        <v>28.751000000000001</v>
      </c>
      <c r="F427">
        <v>127.65276</v>
      </c>
      <c r="G427">
        <v>8.9527611</v>
      </c>
      <c r="H427">
        <v>70.812629999999999</v>
      </c>
      <c r="I427">
        <v>13.52588646578991</v>
      </c>
      <c r="J427">
        <v>5.3119043674046944</v>
      </c>
      <c r="K427">
        <v>30.672548693191281</v>
      </c>
      <c r="L427">
        <v>10.79990011653071</v>
      </c>
      <c r="M427">
        <v>192386652</v>
      </c>
      <c r="N427">
        <v>31924049</v>
      </c>
      <c r="O427">
        <v>50406080</v>
      </c>
      <c r="P427">
        <v>1501878</v>
      </c>
      <c r="Q427">
        <v>2874617</v>
      </c>
      <c r="R427">
        <v>25524200</v>
      </c>
      <c r="S427">
        <v>31435000</v>
      </c>
      <c r="T427">
        <v>57671000</v>
      </c>
      <c r="U427">
        <v>11322400</v>
      </c>
      <c r="V427">
        <v>6387000</v>
      </c>
    </row>
    <row r="428" spans="1:22" x14ac:dyDescent="0.3">
      <c r="A428" s="2">
        <v>42066</v>
      </c>
      <c r="B428">
        <v>2015</v>
      </c>
      <c r="C428">
        <v>32.340000000000003</v>
      </c>
      <c r="D428">
        <v>43.28</v>
      </c>
      <c r="E428">
        <v>28.93975</v>
      </c>
      <c r="F428">
        <v>124.33110000000001</v>
      </c>
      <c r="G428">
        <v>8.9354037999999996</v>
      </c>
      <c r="H428">
        <v>70.331079000000003</v>
      </c>
      <c r="I428">
        <v>13.607626693426999</v>
      </c>
      <c r="J428">
        <v>5.3359827145007532</v>
      </c>
      <c r="K428">
        <v>30.247533032279641</v>
      </c>
      <c r="L428">
        <v>10.913196186653289</v>
      </c>
      <c r="M428">
        <v>151265132</v>
      </c>
      <c r="N428">
        <v>31748648</v>
      </c>
      <c r="O428">
        <v>50525600</v>
      </c>
      <c r="P428">
        <v>1388578</v>
      </c>
      <c r="Q428">
        <v>2380121</v>
      </c>
      <c r="R428">
        <v>28561844</v>
      </c>
      <c r="S428">
        <v>40661000</v>
      </c>
      <c r="T428">
        <v>46444500</v>
      </c>
      <c r="U428">
        <v>16266800</v>
      </c>
      <c r="V428">
        <v>5040000</v>
      </c>
    </row>
    <row r="429" spans="1:22" x14ac:dyDescent="0.3">
      <c r="A429" s="2">
        <v>42067</v>
      </c>
      <c r="B429">
        <v>2015</v>
      </c>
      <c r="C429">
        <v>32.134999999999998</v>
      </c>
      <c r="D429">
        <v>43.055</v>
      </c>
      <c r="E429">
        <v>28.916499999999999</v>
      </c>
      <c r="F429">
        <v>125.1249</v>
      </c>
      <c r="G429">
        <v>8.9456442999999997</v>
      </c>
      <c r="H429">
        <v>69.837411000000003</v>
      </c>
      <c r="I429">
        <v>13.545963095933869</v>
      </c>
      <c r="J429">
        <v>5.2956642314435998</v>
      </c>
      <c r="K429">
        <v>29.57752358687484</v>
      </c>
      <c r="L429">
        <v>10.858311764214751</v>
      </c>
      <c r="M429">
        <v>126665360</v>
      </c>
      <c r="N429">
        <v>25748692</v>
      </c>
      <c r="O429">
        <v>37963000</v>
      </c>
      <c r="P429">
        <v>1947448</v>
      </c>
      <c r="Q429">
        <v>2297112</v>
      </c>
      <c r="R429">
        <v>19951150</v>
      </c>
      <c r="S429">
        <v>35366500</v>
      </c>
      <c r="T429">
        <v>41832500</v>
      </c>
      <c r="U429">
        <v>15640200</v>
      </c>
      <c r="V429">
        <v>4426000</v>
      </c>
    </row>
    <row r="430" spans="1:22" x14ac:dyDescent="0.3">
      <c r="A430" s="2">
        <v>42068</v>
      </c>
      <c r="B430">
        <v>2015</v>
      </c>
      <c r="C430">
        <v>31.602499999999999</v>
      </c>
      <c r="D430">
        <v>43.11</v>
      </c>
      <c r="E430">
        <v>29.071750000000002</v>
      </c>
      <c r="F430">
        <v>126.14465</v>
      </c>
      <c r="G430">
        <v>8.6890967999999997</v>
      </c>
      <c r="H430">
        <v>70.057102999999998</v>
      </c>
      <c r="I430">
        <v>13.42267354752788</v>
      </c>
      <c r="J430">
        <v>5.3095227035125676</v>
      </c>
      <c r="K430">
        <v>29.503079740302979</v>
      </c>
      <c r="L430">
        <v>11.32845014150158</v>
      </c>
      <c r="M430">
        <v>226068584</v>
      </c>
      <c r="N430">
        <v>23193541</v>
      </c>
      <c r="O430">
        <v>35917780</v>
      </c>
      <c r="P430">
        <v>1341334</v>
      </c>
      <c r="Q430">
        <v>2454669</v>
      </c>
      <c r="R430">
        <v>24373359</v>
      </c>
      <c r="S430">
        <v>36651000</v>
      </c>
      <c r="T430">
        <v>35709000</v>
      </c>
      <c r="U430">
        <v>13447200</v>
      </c>
      <c r="V430">
        <v>9759000</v>
      </c>
    </row>
    <row r="431" spans="1:22" x14ac:dyDescent="0.3">
      <c r="A431" s="2">
        <v>42069</v>
      </c>
      <c r="B431">
        <v>2015</v>
      </c>
      <c r="C431">
        <v>31.65</v>
      </c>
      <c r="D431">
        <v>42.36</v>
      </c>
      <c r="E431">
        <v>28.645</v>
      </c>
      <c r="F431">
        <v>125.16968</v>
      </c>
      <c r="G431">
        <v>8.5535120000000013</v>
      </c>
      <c r="H431">
        <v>68.903031999999996</v>
      </c>
      <c r="I431">
        <v>13.545026048127021</v>
      </c>
      <c r="J431">
        <v>5.2637953344910278</v>
      </c>
      <c r="K431">
        <v>29.260729347556431</v>
      </c>
      <c r="L431">
        <v>11.440502770197631</v>
      </c>
      <c r="M431">
        <v>291368240</v>
      </c>
      <c r="N431">
        <v>36248785</v>
      </c>
      <c r="O431">
        <v>37592380</v>
      </c>
      <c r="P431">
        <v>1314922</v>
      </c>
      <c r="Q431">
        <v>2373370</v>
      </c>
      <c r="R431">
        <v>26919545</v>
      </c>
      <c r="S431">
        <v>43350000</v>
      </c>
      <c r="T431">
        <v>38236500</v>
      </c>
      <c r="U431">
        <v>10135000</v>
      </c>
      <c r="V431">
        <v>11647000</v>
      </c>
    </row>
    <row r="432" spans="1:22" x14ac:dyDescent="0.3">
      <c r="A432" s="2">
        <v>42070</v>
      </c>
      <c r="B432">
        <v>2015</v>
      </c>
    </row>
    <row r="433" spans="1:22" x14ac:dyDescent="0.3">
      <c r="A433" s="2">
        <v>42071</v>
      </c>
      <c r="B433">
        <v>2015</v>
      </c>
    </row>
    <row r="434" spans="1:22" x14ac:dyDescent="0.3">
      <c r="A434" s="2">
        <v>42072</v>
      </c>
      <c r="B434">
        <v>2015</v>
      </c>
      <c r="C434">
        <v>31.785</v>
      </c>
      <c r="D434">
        <v>42.85</v>
      </c>
      <c r="E434">
        <v>28.704999999999998</v>
      </c>
      <c r="F434">
        <v>124.1841</v>
      </c>
      <c r="G434">
        <v>8.5654800000000009</v>
      </c>
      <c r="H434">
        <v>68.439720000000008</v>
      </c>
      <c r="I434">
        <v>13.50642927794263</v>
      </c>
      <c r="J434">
        <v>5.1627543348170137</v>
      </c>
      <c r="K434">
        <v>28.869930761622161</v>
      </c>
      <c r="L434">
        <v>11.42021101219914</v>
      </c>
      <c r="M434">
        <v>354113948</v>
      </c>
      <c r="N434">
        <v>32107957</v>
      </c>
      <c r="O434">
        <v>23484880</v>
      </c>
      <c r="P434">
        <v>1375639</v>
      </c>
      <c r="Q434">
        <v>2569651</v>
      </c>
      <c r="R434">
        <v>23855850</v>
      </c>
      <c r="S434">
        <v>34455000</v>
      </c>
      <c r="T434">
        <v>37346000</v>
      </c>
      <c r="U434">
        <v>12666400</v>
      </c>
      <c r="V434">
        <v>6444000</v>
      </c>
    </row>
    <row r="435" spans="1:22" x14ac:dyDescent="0.3">
      <c r="A435" s="2">
        <v>42073</v>
      </c>
      <c r="B435">
        <v>2015</v>
      </c>
      <c r="C435">
        <v>31.127500000000001</v>
      </c>
      <c r="D435">
        <v>42.03</v>
      </c>
      <c r="E435">
        <v>27.9925</v>
      </c>
      <c r="F435">
        <v>121.87503</v>
      </c>
      <c r="G435">
        <v>8.4528102999999994</v>
      </c>
      <c r="H435">
        <v>67.100940000000008</v>
      </c>
      <c r="I435">
        <v>13.512888301387971</v>
      </c>
      <c r="J435">
        <v>5.11402241407799</v>
      </c>
      <c r="K435">
        <v>28.65994712491738</v>
      </c>
      <c r="L435">
        <v>11.16159947124917</v>
      </c>
      <c r="M435">
        <v>275426328</v>
      </c>
      <c r="N435">
        <v>39159730</v>
      </c>
      <c r="O435">
        <v>40080480</v>
      </c>
      <c r="P435">
        <v>1559777</v>
      </c>
      <c r="Q435">
        <v>2726507</v>
      </c>
      <c r="R435">
        <v>43081877</v>
      </c>
      <c r="S435">
        <v>46329500</v>
      </c>
      <c r="T435">
        <v>43822500</v>
      </c>
      <c r="U435">
        <v>18038200</v>
      </c>
      <c r="V435">
        <v>10143000</v>
      </c>
    </row>
    <row r="436" spans="1:22" x14ac:dyDescent="0.3">
      <c r="A436" s="2">
        <v>42074</v>
      </c>
      <c r="B436">
        <v>2015</v>
      </c>
      <c r="C436">
        <v>30.56</v>
      </c>
      <c r="D436">
        <v>41.98</v>
      </c>
      <c r="E436">
        <v>27.784500000000001</v>
      </c>
      <c r="F436">
        <v>125.69942</v>
      </c>
      <c r="G436">
        <v>8.3781233999999998</v>
      </c>
      <c r="H436">
        <v>67.141499999999994</v>
      </c>
      <c r="I436">
        <v>13.43765442266513</v>
      </c>
      <c r="J436">
        <v>5.1160843361884369</v>
      </c>
      <c r="K436">
        <v>28.487893263053859</v>
      </c>
      <c r="L436">
        <v>10.95371437983858</v>
      </c>
      <c r="M436">
        <v>275755896</v>
      </c>
      <c r="N436">
        <v>32215314</v>
      </c>
      <c r="O436">
        <v>40523160</v>
      </c>
      <c r="P436">
        <v>2282116</v>
      </c>
      <c r="Q436">
        <v>2749465</v>
      </c>
      <c r="R436">
        <v>31891884</v>
      </c>
      <c r="S436">
        <v>39888000</v>
      </c>
      <c r="T436">
        <v>44944000</v>
      </c>
      <c r="U436">
        <v>13351000</v>
      </c>
      <c r="V436">
        <v>10888000</v>
      </c>
    </row>
    <row r="437" spans="1:22" x14ac:dyDescent="0.3">
      <c r="A437" s="2">
        <v>42075</v>
      </c>
      <c r="B437">
        <v>2015</v>
      </c>
      <c r="C437">
        <v>31.112500000000001</v>
      </c>
      <c r="D437">
        <v>41.02</v>
      </c>
      <c r="E437">
        <v>28.058499999999999</v>
      </c>
      <c r="F437">
        <v>125.769695</v>
      </c>
      <c r="G437">
        <v>8.3266182999999998</v>
      </c>
      <c r="H437">
        <v>67.685419999999993</v>
      </c>
      <c r="I437">
        <v>13.607975611765671</v>
      </c>
      <c r="J437">
        <v>5.1276220853588201</v>
      </c>
      <c r="K437">
        <v>28.837439235395902</v>
      </c>
      <c r="L437">
        <v>11.09829447145094</v>
      </c>
      <c r="M437">
        <v>193450876</v>
      </c>
      <c r="N437">
        <v>59992502</v>
      </c>
      <c r="O437">
        <v>35601140</v>
      </c>
      <c r="P437">
        <v>2214793</v>
      </c>
      <c r="Q437">
        <v>2880081</v>
      </c>
      <c r="R437">
        <v>36316298</v>
      </c>
      <c r="S437">
        <v>46460500</v>
      </c>
      <c r="T437">
        <v>49119500</v>
      </c>
      <c r="U437">
        <v>18912600</v>
      </c>
      <c r="V437">
        <v>5149000</v>
      </c>
    </row>
    <row r="438" spans="1:22" x14ac:dyDescent="0.3">
      <c r="A438" s="2">
        <v>42076</v>
      </c>
      <c r="B438">
        <v>2015</v>
      </c>
      <c r="C438">
        <v>30.897500000000001</v>
      </c>
      <c r="D438">
        <v>41.38</v>
      </c>
      <c r="E438">
        <v>27.65</v>
      </c>
      <c r="F438">
        <v>125.85154</v>
      </c>
      <c r="G438">
        <v>8.2662650999999983</v>
      </c>
      <c r="H438">
        <v>67.883240000000001</v>
      </c>
      <c r="I438">
        <v>13.617547621010971</v>
      </c>
      <c r="J438">
        <v>5.0697176069926604</v>
      </c>
      <c r="K438">
        <v>28.96429454935268</v>
      </c>
      <c r="L438">
        <v>11.29710563206069</v>
      </c>
      <c r="M438">
        <v>207309132</v>
      </c>
      <c r="N438">
        <v>58007705</v>
      </c>
      <c r="O438">
        <v>35427080</v>
      </c>
      <c r="P438">
        <v>1479424</v>
      </c>
      <c r="Q438">
        <v>2952479</v>
      </c>
      <c r="R438">
        <v>41833834</v>
      </c>
      <c r="S438">
        <v>67021500</v>
      </c>
      <c r="T438">
        <v>73831500</v>
      </c>
      <c r="U438">
        <v>21760000</v>
      </c>
      <c r="V438">
        <v>8862000</v>
      </c>
    </row>
    <row r="439" spans="1:22" x14ac:dyDescent="0.3">
      <c r="A439" s="2">
        <v>42077</v>
      </c>
      <c r="B439">
        <v>2015</v>
      </c>
    </row>
    <row r="440" spans="1:22" x14ac:dyDescent="0.3">
      <c r="A440" s="2">
        <v>42078</v>
      </c>
      <c r="B440">
        <v>2015</v>
      </c>
    </row>
    <row r="441" spans="1:22" x14ac:dyDescent="0.3">
      <c r="A441" s="2">
        <v>42079</v>
      </c>
      <c r="B441">
        <v>2015</v>
      </c>
      <c r="C441">
        <v>31.237500000000001</v>
      </c>
      <c r="D441">
        <v>41.56</v>
      </c>
      <c r="E441">
        <v>28.082000000000001</v>
      </c>
      <c r="F441">
        <v>129.83340000000001</v>
      </c>
      <c r="G441">
        <v>8.3389560000000014</v>
      </c>
      <c r="H441">
        <v>69.353909999999985</v>
      </c>
      <c r="I441">
        <v>13.644228392518739</v>
      </c>
      <c r="J441">
        <v>4.8753666540331224</v>
      </c>
      <c r="K441">
        <v>28.837439235395902</v>
      </c>
      <c r="L441">
        <v>11.4402241080992</v>
      </c>
      <c r="M441">
        <v>143497200</v>
      </c>
      <c r="N441">
        <v>35273452</v>
      </c>
      <c r="O441">
        <v>36855080</v>
      </c>
      <c r="P441">
        <v>2002769</v>
      </c>
      <c r="Q441">
        <v>3136083</v>
      </c>
      <c r="R441">
        <v>22902100</v>
      </c>
      <c r="S441">
        <v>30516500</v>
      </c>
      <c r="T441">
        <v>71967000</v>
      </c>
      <c r="U441">
        <v>11211000</v>
      </c>
      <c r="V441">
        <v>10750000</v>
      </c>
    </row>
    <row r="442" spans="1:22" x14ac:dyDescent="0.3">
      <c r="A442" s="2">
        <v>42080</v>
      </c>
      <c r="B442">
        <v>2015</v>
      </c>
      <c r="C442">
        <v>31.76</v>
      </c>
      <c r="D442">
        <v>41.695</v>
      </c>
      <c r="E442">
        <v>27.880500000000001</v>
      </c>
      <c r="F442">
        <v>128.1995</v>
      </c>
      <c r="G442">
        <v>8.4127308000000003</v>
      </c>
      <c r="H442">
        <v>68.994640000000018</v>
      </c>
      <c r="I442">
        <v>13.736408566721581</v>
      </c>
      <c r="J442">
        <v>5.0831443080724874</v>
      </c>
      <c r="K442">
        <v>28.842668863261942</v>
      </c>
      <c r="L442">
        <v>11.598023064250411</v>
      </c>
      <c r="M442">
        <v>204092416</v>
      </c>
      <c r="N442">
        <v>31673448</v>
      </c>
      <c r="O442">
        <v>28891200</v>
      </c>
      <c r="P442">
        <v>2158329</v>
      </c>
      <c r="Q442">
        <v>3245175</v>
      </c>
      <c r="R442">
        <v>24673444</v>
      </c>
      <c r="S442">
        <v>38008000</v>
      </c>
      <c r="T442">
        <v>89856000</v>
      </c>
      <c r="U442">
        <v>9084200</v>
      </c>
      <c r="V442">
        <v>12953000</v>
      </c>
    </row>
    <row r="443" spans="1:22" x14ac:dyDescent="0.3">
      <c r="A443" s="2">
        <v>42081</v>
      </c>
      <c r="B443">
        <v>2015</v>
      </c>
      <c r="C443">
        <v>32.1175</v>
      </c>
      <c r="D443">
        <v>42.5</v>
      </c>
      <c r="E443">
        <v>28.308</v>
      </c>
      <c r="F443">
        <v>123.46827</v>
      </c>
      <c r="G443">
        <v>8.5377233999999991</v>
      </c>
      <c r="H443">
        <v>69.809108999999992</v>
      </c>
      <c r="I443">
        <v>13.990742271449831</v>
      </c>
      <c r="J443">
        <v>5.3767227144982641</v>
      </c>
      <c r="K443">
        <v>28.872540915853861</v>
      </c>
      <c r="L443">
        <v>14.11803603901471</v>
      </c>
      <c r="M443">
        <v>261083780</v>
      </c>
      <c r="N443">
        <v>44194771</v>
      </c>
      <c r="O443">
        <v>35324420</v>
      </c>
      <c r="P443">
        <v>4162275</v>
      </c>
      <c r="Q443">
        <v>3334219</v>
      </c>
      <c r="R443">
        <v>34608175</v>
      </c>
      <c r="S443">
        <v>50194500</v>
      </c>
      <c r="T443">
        <v>99410000</v>
      </c>
      <c r="U443">
        <v>12264800</v>
      </c>
      <c r="V443">
        <v>1177000</v>
      </c>
    </row>
    <row r="444" spans="1:22" x14ac:dyDescent="0.3">
      <c r="A444" s="2">
        <v>42082</v>
      </c>
      <c r="B444">
        <v>2015</v>
      </c>
      <c r="C444">
        <v>31.873750000000001</v>
      </c>
      <c r="D444">
        <v>42.284999999999997</v>
      </c>
      <c r="E444">
        <v>28.183499999999999</v>
      </c>
      <c r="F444">
        <v>124.00409999999999</v>
      </c>
      <c r="G444">
        <v>8.4960661999999996</v>
      </c>
      <c r="H444">
        <v>70.29734999999998</v>
      </c>
      <c r="I444">
        <v>14.04283469775903</v>
      </c>
      <c r="J444">
        <v>5.3332010865790123</v>
      </c>
      <c r="K444">
        <v>29.074671297444802</v>
      </c>
      <c r="L444">
        <v>15.794261142809891</v>
      </c>
      <c r="M444">
        <v>183237960</v>
      </c>
      <c r="N444">
        <v>33879066</v>
      </c>
      <c r="O444">
        <v>24659380</v>
      </c>
      <c r="P444">
        <v>2544757</v>
      </c>
      <c r="Q444">
        <v>4868591</v>
      </c>
      <c r="R444">
        <v>37211130</v>
      </c>
      <c r="S444">
        <v>61036000</v>
      </c>
      <c r="T444">
        <v>71778000</v>
      </c>
      <c r="U444">
        <v>18207200</v>
      </c>
      <c r="V444">
        <v>85218000</v>
      </c>
    </row>
    <row r="445" spans="1:22" x14ac:dyDescent="0.3">
      <c r="A445" s="2">
        <v>42083</v>
      </c>
      <c r="B445">
        <v>2015</v>
      </c>
      <c r="C445">
        <v>31.475000000000001</v>
      </c>
      <c r="D445">
        <v>42.88</v>
      </c>
      <c r="E445">
        <v>28.247499999999999</v>
      </c>
      <c r="F445">
        <v>126.63872499999999</v>
      </c>
      <c r="G445">
        <v>8.7541284000000008</v>
      </c>
      <c r="H445">
        <v>72.783369999999991</v>
      </c>
      <c r="I445">
        <v>14.33477825941981</v>
      </c>
      <c r="J445">
        <v>5.3421370981993999</v>
      </c>
      <c r="K445">
        <v>29.45981993997999</v>
      </c>
      <c r="L445">
        <v>14.875791930643549</v>
      </c>
      <c r="M445">
        <v>274780544</v>
      </c>
      <c r="N445">
        <v>71904529</v>
      </c>
      <c r="O445">
        <v>44320760</v>
      </c>
      <c r="P445">
        <v>2985688</v>
      </c>
      <c r="Q445">
        <v>7687202</v>
      </c>
      <c r="R445">
        <v>44455606</v>
      </c>
      <c r="S445">
        <v>49483500</v>
      </c>
      <c r="T445">
        <v>43591000</v>
      </c>
      <c r="U445">
        <v>16173000</v>
      </c>
      <c r="V445">
        <v>35046000</v>
      </c>
    </row>
    <row r="446" spans="1:22" x14ac:dyDescent="0.3">
      <c r="A446" s="2">
        <v>42084</v>
      </c>
      <c r="B446">
        <v>2015</v>
      </c>
    </row>
    <row r="447" spans="1:22" x14ac:dyDescent="0.3">
      <c r="A447" s="2">
        <v>42085</v>
      </c>
      <c r="B447">
        <v>2015</v>
      </c>
    </row>
    <row r="448" spans="1:22" x14ac:dyDescent="0.3">
      <c r="A448" s="2">
        <v>42086</v>
      </c>
      <c r="B448">
        <v>2015</v>
      </c>
      <c r="C448">
        <v>31.802499999999998</v>
      </c>
      <c r="D448">
        <v>42.854999999999997</v>
      </c>
      <c r="E448">
        <v>28.2685</v>
      </c>
      <c r="F448">
        <v>124.3515</v>
      </c>
      <c r="G448">
        <v>8.6463567000000001</v>
      </c>
      <c r="H448">
        <v>73.135080000000002</v>
      </c>
      <c r="I448">
        <v>14.59509100016697</v>
      </c>
      <c r="J448">
        <v>5.3270730756386708</v>
      </c>
      <c r="K448">
        <v>29.470696276506931</v>
      </c>
      <c r="L448">
        <v>15.432459509100021</v>
      </c>
      <c r="M448">
        <v>150838696</v>
      </c>
      <c r="N448">
        <v>26246086</v>
      </c>
      <c r="O448">
        <v>30233720</v>
      </c>
      <c r="P448">
        <v>1697260</v>
      </c>
      <c r="Q448">
        <v>2746530</v>
      </c>
      <c r="R448">
        <v>31228787</v>
      </c>
      <c r="S448">
        <v>45977500</v>
      </c>
      <c r="T448">
        <v>55853500</v>
      </c>
      <c r="U448">
        <v>12378400</v>
      </c>
      <c r="V448">
        <v>24800000</v>
      </c>
    </row>
    <row r="449" spans="1:22" x14ac:dyDescent="0.3">
      <c r="A449" s="2">
        <v>42087</v>
      </c>
      <c r="B449">
        <v>2015</v>
      </c>
      <c r="C449">
        <v>31.672499999999999</v>
      </c>
      <c r="D449">
        <v>42.9</v>
      </c>
      <c r="E449">
        <v>28.876999999999999</v>
      </c>
      <c r="F449">
        <v>125.6892</v>
      </c>
      <c r="G449">
        <v>8.5964294999999993</v>
      </c>
      <c r="H449">
        <v>73.819199999999995</v>
      </c>
      <c r="I449">
        <v>14.52160106960809</v>
      </c>
      <c r="J449">
        <v>5.2706002348123997</v>
      </c>
      <c r="K449">
        <v>29.318124843319129</v>
      </c>
      <c r="L449">
        <v>14.99122587114565</v>
      </c>
      <c r="M449">
        <v>131369216</v>
      </c>
      <c r="N449">
        <v>25513252</v>
      </c>
      <c r="O449">
        <v>79156880</v>
      </c>
      <c r="P449">
        <v>1938037</v>
      </c>
      <c r="Q449">
        <v>3234703</v>
      </c>
      <c r="R449">
        <v>27195024</v>
      </c>
      <c r="S449">
        <v>46357000</v>
      </c>
      <c r="T449">
        <v>39684000</v>
      </c>
      <c r="U449">
        <v>11102400</v>
      </c>
      <c r="V449">
        <v>14060000</v>
      </c>
    </row>
    <row r="450" spans="1:22" x14ac:dyDescent="0.3">
      <c r="A450" s="2">
        <v>42088</v>
      </c>
      <c r="B450">
        <v>2015</v>
      </c>
      <c r="C450">
        <v>30.844999999999999</v>
      </c>
      <c r="D450">
        <v>41.46</v>
      </c>
      <c r="E450">
        <v>28.35</v>
      </c>
      <c r="F450">
        <v>125.211135</v>
      </c>
      <c r="G450">
        <v>8.6836470000000006</v>
      </c>
      <c r="H450">
        <v>72.461213999999998</v>
      </c>
      <c r="I450">
        <v>14.55108359133127</v>
      </c>
      <c r="J450">
        <v>5.2241856263074222</v>
      </c>
      <c r="K450">
        <v>29.336457200234289</v>
      </c>
      <c r="L450">
        <v>15.52589741444231</v>
      </c>
      <c r="M450">
        <v>206620708</v>
      </c>
      <c r="N450">
        <v>43469907</v>
      </c>
      <c r="O450">
        <v>53069020</v>
      </c>
      <c r="P450">
        <v>1580463</v>
      </c>
      <c r="Q450">
        <v>3453951</v>
      </c>
      <c r="R450">
        <v>24250221</v>
      </c>
      <c r="S450">
        <v>42150000</v>
      </c>
      <c r="T450">
        <v>36569500</v>
      </c>
      <c r="U450">
        <v>9405200</v>
      </c>
      <c r="V450">
        <v>19390000</v>
      </c>
    </row>
    <row r="451" spans="1:22" x14ac:dyDescent="0.3">
      <c r="A451" s="2">
        <v>42089</v>
      </c>
      <c r="B451">
        <v>2015</v>
      </c>
      <c r="C451">
        <v>31.06</v>
      </c>
      <c r="D451">
        <v>41.21</v>
      </c>
      <c r="E451">
        <v>28.181999999999999</v>
      </c>
      <c r="F451">
        <v>126.546215</v>
      </c>
      <c r="G451">
        <v>8.6207940000000001</v>
      </c>
      <c r="H451">
        <v>71.667865000000006</v>
      </c>
      <c r="I451">
        <v>14.416150108895961</v>
      </c>
      <c r="J451">
        <v>5.0573030742167866</v>
      </c>
      <c r="K451">
        <v>29.158988105210248</v>
      </c>
      <c r="L451">
        <v>15.073714189981571</v>
      </c>
      <c r="M451">
        <v>190291476</v>
      </c>
      <c r="N451">
        <v>37495627</v>
      </c>
      <c r="O451">
        <v>49842820</v>
      </c>
      <c r="P451">
        <v>2379172</v>
      </c>
      <c r="Q451">
        <v>3708152</v>
      </c>
      <c r="R451">
        <v>24904163</v>
      </c>
      <c r="S451">
        <v>47554500</v>
      </c>
      <c r="T451">
        <v>51346000</v>
      </c>
      <c r="U451">
        <v>11506800</v>
      </c>
      <c r="V451">
        <v>25083000</v>
      </c>
    </row>
    <row r="452" spans="1:22" x14ac:dyDescent="0.3">
      <c r="A452" s="2">
        <v>42090</v>
      </c>
      <c r="B452">
        <v>2015</v>
      </c>
      <c r="C452">
        <v>30.8125</v>
      </c>
      <c r="D452">
        <v>40.97</v>
      </c>
      <c r="E452">
        <v>27.877500000000001</v>
      </c>
      <c r="F452">
        <v>126.57222</v>
      </c>
      <c r="G452">
        <v>8.6080799999999993</v>
      </c>
      <c r="H452">
        <v>72.334769999999992</v>
      </c>
      <c r="I452">
        <v>14.23464249748238</v>
      </c>
      <c r="J452">
        <v>5.117066432527694</v>
      </c>
      <c r="K452">
        <v>29.128902316213502</v>
      </c>
      <c r="L452">
        <v>15.27777777777778</v>
      </c>
      <c r="M452">
        <v>158184604</v>
      </c>
      <c r="N452">
        <v>34401398</v>
      </c>
      <c r="O452">
        <v>34552580</v>
      </c>
      <c r="P452">
        <v>1870303</v>
      </c>
      <c r="Q452">
        <v>3301453</v>
      </c>
      <c r="R452">
        <v>63379258</v>
      </c>
      <c r="S452">
        <v>53216000</v>
      </c>
      <c r="T452">
        <v>39335500</v>
      </c>
      <c r="U452">
        <v>13177600</v>
      </c>
      <c r="V452">
        <v>9797000</v>
      </c>
    </row>
    <row r="453" spans="1:22" x14ac:dyDescent="0.3">
      <c r="A453" s="2">
        <v>42091</v>
      </c>
      <c r="B453">
        <v>2015</v>
      </c>
    </row>
    <row r="454" spans="1:22" x14ac:dyDescent="0.3">
      <c r="A454" s="2">
        <v>42092</v>
      </c>
      <c r="B454">
        <v>2015</v>
      </c>
    </row>
    <row r="455" spans="1:22" x14ac:dyDescent="0.3">
      <c r="A455" s="2">
        <v>42093</v>
      </c>
      <c r="B455">
        <v>2015</v>
      </c>
      <c r="C455">
        <v>31.592500000000001</v>
      </c>
      <c r="D455">
        <v>40.96</v>
      </c>
      <c r="E455">
        <v>28.056750000000001</v>
      </c>
      <c r="F455">
        <v>127.676</v>
      </c>
      <c r="G455">
        <v>8.6410061999999996</v>
      </c>
      <c r="H455">
        <v>72.883520000000004</v>
      </c>
      <c r="I455">
        <v>14.036315175745459</v>
      </c>
      <c r="J455">
        <v>5.1009512885224044</v>
      </c>
      <c r="K455">
        <v>28.91887389638514</v>
      </c>
      <c r="L455">
        <v>15.00083291687489</v>
      </c>
      <c r="M455">
        <v>188398680</v>
      </c>
      <c r="N455">
        <v>35049662</v>
      </c>
      <c r="O455">
        <v>24787000</v>
      </c>
      <c r="P455">
        <v>1198811</v>
      </c>
      <c r="Q455">
        <v>3192904</v>
      </c>
      <c r="R455">
        <v>17300619</v>
      </c>
      <c r="S455">
        <v>39951000</v>
      </c>
      <c r="T455">
        <v>38988000</v>
      </c>
      <c r="U455">
        <v>9772200</v>
      </c>
      <c r="V455">
        <v>10445000</v>
      </c>
    </row>
    <row r="456" spans="1:22" x14ac:dyDescent="0.3">
      <c r="A456" s="2">
        <v>42094</v>
      </c>
      <c r="B456">
        <v>2015</v>
      </c>
      <c r="C456">
        <v>31.107500000000002</v>
      </c>
      <c r="D456">
        <v>40.655000000000001</v>
      </c>
      <c r="E456">
        <v>27.734999999999999</v>
      </c>
      <c r="F456">
        <v>124.92756</v>
      </c>
      <c r="G456">
        <v>8.5198820000000008</v>
      </c>
      <c r="H456">
        <v>72.446184000000002</v>
      </c>
      <c r="I456">
        <v>13.977490621092119</v>
      </c>
      <c r="J456">
        <v>5.0730281450604418</v>
      </c>
      <c r="K456">
        <v>29.095456440183408</v>
      </c>
      <c r="L456">
        <v>14.735306377657359</v>
      </c>
      <c r="M456">
        <v>168362212</v>
      </c>
      <c r="N456">
        <v>34887219</v>
      </c>
      <c r="O456">
        <v>34932440</v>
      </c>
      <c r="P456">
        <v>1922608</v>
      </c>
      <c r="Q456">
        <v>3467937</v>
      </c>
      <c r="R456">
        <v>32492186</v>
      </c>
      <c r="S456">
        <v>51328500</v>
      </c>
      <c r="T456">
        <v>38658500</v>
      </c>
      <c r="U456">
        <v>16498000</v>
      </c>
      <c r="V456">
        <v>9157000</v>
      </c>
    </row>
    <row r="457" spans="1:22" x14ac:dyDescent="0.3">
      <c r="A457" s="2">
        <v>42095</v>
      </c>
      <c r="B457">
        <v>2015</v>
      </c>
      <c r="C457">
        <v>31.0625</v>
      </c>
      <c r="D457">
        <v>40.72</v>
      </c>
      <c r="E457">
        <v>27.474499999999999</v>
      </c>
      <c r="F457">
        <v>124.509</v>
      </c>
      <c r="G457">
        <v>8.5800594000000014</v>
      </c>
      <c r="H457">
        <v>72.657200000000017</v>
      </c>
      <c r="I457">
        <v>13.78410041841004</v>
      </c>
      <c r="J457">
        <v>5.1639641757322172</v>
      </c>
      <c r="K457">
        <v>28.98744769874477</v>
      </c>
      <c r="L457">
        <v>14.92468619246862</v>
      </c>
      <c r="M457">
        <v>162485748</v>
      </c>
      <c r="N457">
        <v>36865322</v>
      </c>
      <c r="O457">
        <v>38901800</v>
      </c>
      <c r="P457">
        <v>1663499</v>
      </c>
      <c r="Q457">
        <v>3120914</v>
      </c>
      <c r="R457">
        <v>23966101</v>
      </c>
      <c r="S457">
        <v>55307000</v>
      </c>
      <c r="T457">
        <v>48004000</v>
      </c>
      <c r="U457">
        <v>14610200</v>
      </c>
      <c r="V457">
        <v>8665000</v>
      </c>
    </row>
    <row r="458" spans="1:22" x14ac:dyDescent="0.3">
      <c r="A458" s="2">
        <v>42096</v>
      </c>
      <c r="B458">
        <v>2015</v>
      </c>
      <c r="C458">
        <v>31.33</v>
      </c>
      <c r="D458">
        <v>40.29</v>
      </c>
      <c r="E458">
        <v>27.0655</v>
      </c>
      <c r="F458">
        <v>125.0656</v>
      </c>
      <c r="G458">
        <v>8.6436611999999986</v>
      </c>
      <c r="H458">
        <v>72.972160000000002</v>
      </c>
      <c r="I458">
        <v>13.99548909865509</v>
      </c>
      <c r="J458">
        <v>5.3158467496449768</v>
      </c>
      <c r="K458">
        <v>29.216439729345922</v>
      </c>
      <c r="L458">
        <v>14.618661765934339</v>
      </c>
      <c r="M458">
        <v>128880524</v>
      </c>
      <c r="N458">
        <v>37487476</v>
      </c>
      <c r="O458">
        <v>47760380</v>
      </c>
      <c r="P458">
        <v>1107060</v>
      </c>
      <c r="Q458">
        <v>2310557</v>
      </c>
      <c r="R458">
        <v>21648644</v>
      </c>
      <c r="S458">
        <v>50813000</v>
      </c>
      <c r="T458">
        <v>64050000</v>
      </c>
      <c r="U458">
        <v>12239400</v>
      </c>
      <c r="V458">
        <v>10359000</v>
      </c>
    </row>
    <row r="459" spans="1:22" x14ac:dyDescent="0.3">
      <c r="A459" s="2">
        <v>42097</v>
      </c>
      <c r="B459">
        <v>2015</v>
      </c>
      <c r="I459">
        <v>14.15777535075191</v>
      </c>
      <c r="J459">
        <v>5.5289097706460559</v>
      </c>
      <c r="K459">
        <v>29.257330084852558</v>
      </c>
      <c r="L459">
        <v>15.328068554146011</v>
      </c>
      <c r="S459">
        <v>25513000</v>
      </c>
      <c r="T459">
        <v>70017000</v>
      </c>
      <c r="U459">
        <v>9659800</v>
      </c>
      <c r="V459">
        <v>11267000</v>
      </c>
    </row>
    <row r="460" spans="1:22" x14ac:dyDescent="0.3">
      <c r="A460" s="2">
        <v>42098</v>
      </c>
      <c r="B460">
        <v>2015</v>
      </c>
    </row>
    <row r="461" spans="1:22" x14ac:dyDescent="0.3">
      <c r="A461" s="2">
        <v>42099</v>
      </c>
      <c r="B461">
        <v>2015</v>
      </c>
    </row>
    <row r="462" spans="1:22" x14ac:dyDescent="0.3">
      <c r="A462" s="2">
        <v>42100</v>
      </c>
      <c r="B462">
        <v>2015</v>
      </c>
      <c r="C462">
        <v>31.837499999999999</v>
      </c>
      <c r="D462">
        <v>41.545000000000002</v>
      </c>
      <c r="E462">
        <v>27.197500000000002</v>
      </c>
      <c r="I462">
        <v>13.98741082668905</v>
      </c>
      <c r="J462">
        <v>5.5753728955098616</v>
      </c>
      <c r="K462">
        <v>29.26982794796475</v>
      </c>
      <c r="L462">
        <v>15.65673520772136</v>
      </c>
      <c r="M462">
        <v>148775900</v>
      </c>
      <c r="N462">
        <v>39223692</v>
      </c>
      <c r="O462">
        <v>33717880</v>
      </c>
      <c r="R462">
        <v>78936</v>
      </c>
      <c r="S462">
        <v>22308000</v>
      </c>
      <c r="T462">
        <v>45537000</v>
      </c>
      <c r="U462">
        <v>7440400</v>
      </c>
      <c r="V462">
        <v>8217000</v>
      </c>
    </row>
    <row r="463" spans="1:22" x14ac:dyDescent="0.3">
      <c r="A463" s="2">
        <v>42101</v>
      </c>
      <c r="B463">
        <v>2015</v>
      </c>
      <c r="C463">
        <v>31.502500000000001</v>
      </c>
      <c r="D463">
        <v>41.53</v>
      </c>
      <c r="E463">
        <v>27.242999999999999</v>
      </c>
      <c r="F463">
        <v>124.67798999999999</v>
      </c>
      <c r="G463">
        <v>8.7172257000000002</v>
      </c>
      <c r="H463">
        <v>73.461269999999999</v>
      </c>
      <c r="I463">
        <v>13.98287471942805</v>
      </c>
      <c r="J463">
        <v>5.5344280156288974</v>
      </c>
      <c r="K463">
        <v>29.470446421148889</v>
      </c>
      <c r="L463">
        <v>15.865824258043061</v>
      </c>
      <c r="M463">
        <v>140049072</v>
      </c>
      <c r="N463">
        <v>28809375</v>
      </c>
      <c r="O463">
        <v>27318320</v>
      </c>
      <c r="P463">
        <v>1567562</v>
      </c>
      <c r="Q463">
        <v>2852808</v>
      </c>
      <c r="R463">
        <v>25805075</v>
      </c>
      <c r="S463">
        <v>31657000</v>
      </c>
      <c r="T463">
        <v>41865000</v>
      </c>
      <c r="U463">
        <v>16261000</v>
      </c>
      <c r="V463">
        <v>10984000</v>
      </c>
    </row>
    <row r="464" spans="1:22" x14ac:dyDescent="0.3">
      <c r="A464" s="2">
        <v>42102</v>
      </c>
      <c r="B464">
        <v>2015</v>
      </c>
      <c r="C464">
        <v>31.4</v>
      </c>
      <c r="D464">
        <v>41.42</v>
      </c>
      <c r="E464">
        <v>27.442</v>
      </c>
      <c r="F464">
        <v>122.525175</v>
      </c>
      <c r="G464">
        <v>8.756279000000001</v>
      </c>
      <c r="H464">
        <v>72.865965000000003</v>
      </c>
      <c r="I464">
        <v>13.96031349007837</v>
      </c>
      <c r="J464">
        <v>5.6062429964982483</v>
      </c>
      <c r="K464">
        <v>29.68150742037685</v>
      </c>
      <c r="L464">
        <v>15.928797732199429</v>
      </c>
      <c r="M464">
        <v>149316972</v>
      </c>
      <c r="N464">
        <v>24753438</v>
      </c>
      <c r="O464">
        <v>28386320</v>
      </c>
      <c r="P464">
        <v>1938165</v>
      </c>
      <c r="Q464">
        <v>2329511</v>
      </c>
      <c r="R464">
        <v>31230636</v>
      </c>
      <c r="S464">
        <v>36096500</v>
      </c>
      <c r="T464">
        <v>65602000</v>
      </c>
      <c r="U464">
        <v>13202000</v>
      </c>
      <c r="V464">
        <v>8695000</v>
      </c>
    </row>
    <row r="465" spans="1:22" x14ac:dyDescent="0.3">
      <c r="A465" s="2">
        <v>42103</v>
      </c>
      <c r="B465">
        <v>2015</v>
      </c>
      <c r="C465">
        <v>31.64</v>
      </c>
      <c r="D465">
        <v>41.48</v>
      </c>
      <c r="E465">
        <v>27.401</v>
      </c>
      <c r="F465">
        <v>123.96216</v>
      </c>
      <c r="G465">
        <v>8.8993359999999999</v>
      </c>
      <c r="H465">
        <v>72.649079999999998</v>
      </c>
      <c r="I465">
        <v>13.89982556690755</v>
      </c>
      <c r="J465">
        <v>5.7350209344629954</v>
      </c>
      <c r="K465">
        <v>29.545643325857629</v>
      </c>
      <c r="L465">
        <v>15.66575296951574</v>
      </c>
      <c r="M465">
        <v>129935896</v>
      </c>
      <c r="N465">
        <v>25723861</v>
      </c>
      <c r="O465">
        <v>32365980</v>
      </c>
      <c r="P465">
        <v>1616394</v>
      </c>
      <c r="Q465">
        <v>2278792</v>
      </c>
      <c r="R465">
        <v>49232348</v>
      </c>
      <c r="S465">
        <v>28207000</v>
      </c>
      <c r="T465">
        <v>66360500</v>
      </c>
      <c r="U465">
        <v>11334200</v>
      </c>
      <c r="V465">
        <v>6302000</v>
      </c>
    </row>
    <row r="466" spans="1:22" x14ac:dyDescent="0.3">
      <c r="A466" s="2">
        <v>42104</v>
      </c>
      <c r="B466">
        <v>2015</v>
      </c>
      <c r="C466">
        <v>31.774999999999999</v>
      </c>
      <c r="D466">
        <v>41.72</v>
      </c>
      <c r="E466">
        <v>27.427</v>
      </c>
      <c r="F466">
        <v>124.29712000000001</v>
      </c>
      <c r="G466">
        <v>8.9697133999999998</v>
      </c>
      <c r="H466">
        <v>73.137759999999986</v>
      </c>
      <c r="I466">
        <v>13.85012060217916</v>
      </c>
      <c r="J466">
        <v>5.8346750686184814</v>
      </c>
      <c r="K466">
        <v>29.988355651667639</v>
      </c>
      <c r="L466">
        <v>15.728187640355991</v>
      </c>
      <c r="M466">
        <v>160751812</v>
      </c>
      <c r="N466">
        <v>28022002</v>
      </c>
      <c r="O466">
        <v>26104380</v>
      </c>
      <c r="P466">
        <v>1481240</v>
      </c>
      <c r="Q466">
        <v>2956872</v>
      </c>
      <c r="R466">
        <v>72795469</v>
      </c>
      <c r="S466">
        <v>39371000</v>
      </c>
      <c r="T466">
        <v>88551500</v>
      </c>
      <c r="U466">
        <v>20507000</v>
      </c>
      <c r="V466">
        <v>6151000</v>
      </c>
    </row>
    <row r="467" spans="1:22" x14ac:dyDescent="0.3">
      <c r="A467" s="2">
        <v>42105</v>
      </c>
      <c r="B467">
        <v>2015</v>
      </c>
    </row>
    <row r="468" spans="1:22" x14ac:dyDescent="0.3">
      <c r="A468" s="2">
        <v>42106</v>
      </c>
      <c r="B468">
        <v>2015</v>
      </c>
    </row>
    <row r="469" spans="1:22" x14ac:dyDescent="0.3">
      <c r="A469" s="2">
        <v>42107</v>
      </c>
      <c r="B469">
        <v>2015</v>
      </c>
      <c r="C469">
        <v>31.712499999999999</v>
      </c>
      <c r="D469">
        <v>41.76</v>
      </c>
      <c r="E469">
        <v>27.431999999999999</v>
      </c>
      <c r="F469">
        <v>123.01575</v>
      </c>
      <c r="G469">
        <v>9.0648240000000015</v>
      </c>
      <c r="H469">
        <v>73.153365999999991</v>
      </c>
      <c r="I469">
        <v>13.72036929218997</v>
      </c>
      <c r="J469">
        <v>5.8227756633119858</v>
      </c>
      <c r="K469">
        <v>30.578890459951761</v>
      </c>
      <c r="L469">
        <v>16.439324627796719</v>
      </c>
      <c r="M469">
        <v>145460492</v>
      </c>
      <c r="N469">
        <v>30276692</v>
      </c>
      <c r="O469">
        <v>29325540</v>
      </c>
      <c r="P469">
        <v>1295423</v>
      </c>
      <c r="Q469">
        <v>1812538</v>
      </c>
      <c r="R469">
        <v>31289014</v>
      </c>
      <c r="S469">
        <v>35391000</v>
      </c>
      <c r="T469">
        <v>63147500</v>
      </c>
      <c r="U469">
        <v>18786200</v>
      </c>
      <c r="V469">
        <v>15645000</v>
      </c>
    </row>
    <row r="470" spans="1:22" x14ac:dyDescent="0.3">
      <c r="A470" s="2">
        <v>42108</v>
      </c>
      <c r="B470">
        <v>2015</v>
      </c>
      <c r="C470">
        <v>31.574999999999999</v>
      </c>
      <c r="D470">
        <v>41.65</v>
      </c>
      <c r="E470">
        <v>26.989000000000001</v>
      </c>
      <c r="F470">
        <v>122.73838499999999</v>
      </c>
      <c r="G470">
        <v>9.1101466000000002</v>
      </c>
      <c r="H470">
        <v>73.323261000000016</v>
      </c>
      <c r="I470">
        <v>13.88469917881682</v>
      </c>
      <c r="J470">
        <v>5.9940736551030662</v>
      </c>
      <c r="K470">
        <v>31.42701525054466</v>
      </c>
      <c r="L470">
        <v>16.289592760180991</v>
      </c>
      <c r="M470">
        <v>102098372</v>
      </c>
      <c r="N470">
        <v>24244382</v>
      </c>
      <c r="O470">
        <v>47206580</v>
      </c>
      <c r="P470">
        <v>1640549</v>
      </c>
      <c r="Q470">
        <v>2411820</v>
      </c>
      <c r="R470">
        <v>32175766</v>
      </c>
      <c r="S470">
        <v>23417500</v>
      </c>
      <c r="T470">
        <v>52547500</v>
      </c>
      <c r="U470">
        <v>25690200</v>
      </c>
      <c r="V470">
        <v>8687000</v>
      </c>
    </row>
    <row r="471" spans="1:22" x14ac:dyDescent="0.3">
      <c r="A471" s="2">
        <v>42109</v>
      </c>
      <c r="B471">
        <v>2015</v>
      </c>
      <c r="C471">
        <v>31.695</v>
      </c>
      <c r="D471">
        <v>42.255000000000003</v>
      </c>
      <c r="E471">
        <v>27.052</v>
      </c>
      <c r="F471">
        <v>122.54326</v>
      </c>
      <c r="G471">
        <v>9.140106900000001</v>
      </c>
      <c r="H471">
        <v>73.016244000000015</v>
      </c>
      <c r="I471">
        <v>13.89019476158496</v>
      </c>
      <c r="J471">
        <v>6.0523844383814636</v>
      </c>
      <c r="K471">
        <v>32.001343183344517</v>
      </c>
      <c r="L471">
        <v>16.722632639355268</v>
      </c>
      <c r="M471">
        <v>115881676</v>
      </c>
      <c r="N471">
        <v>27343581</v>
      </c>
      <c r="O471">
        <v>46961740</v>
      </c>
      <c r="P471">
        <v>1455244</v>
      </c>
      <c r="Q471">
        <v>1973386</v>
      </c>
      <c r="R471">
        <v>32727206</v>
      </c>
      <c r="S471">
        <v>26669000</v>
      </c>
      <c r="T471">
        <v>53054500</v>
      </c>
      <c r="U471">
        <v>31500200</v>
      </c>
      <c r="V471">
        <v>11557000</v>
      </c>
    </row>
    <row r="472" spans="1:22" x14ac:dyDescent="0.3">
      <c r="A472" s="2">
        <v>42110</v>
      </c>
      <c r="B472">
        <v>2015</v>
      </c>
      <c r="C472">
        <v>31.5425</v>
      </c>
      <c r="D472">
        <v>42.16</v>
      </c>
      <c r="E472">
        <v>27.175999999999998</v>
      </c>
      <c r="F472">
        <v>121.1417</v>
      </c>
      <c r="G472">
        <v>9.0540627999999987</v>
      </c>
      <c r="H472">
        <v>72.685019999999994</v>
      </c>
      <c r="I472">
        <v>13.93426127788026</v>
      </c>
      <c r="J472">
        <v>5.9053239711554584</v>
      </c>
      <c r="K472">
        <v>32.223712896193192</v>
      </c>
      <c r="L472">
        <v>17.319302364581581</v>
      </c>
      <c r="M472">
        <v>113475948</v>
      </c>
      <c r="N472">
        <v>22509652</v>
      </c>
      <c r="O472">
        <v>31721760</v>
      </c>
      <c r="P472">
        <v>1900217</v>
      </c>
      <c r="Q472">
        <v>3170751</v>
      </c>
      <c r="R472">
        <v>28401754</v>
      </c>
      <c r="S472">
        <v>24015500</v>
      </c>
      <c r="T472">
        <v>72286000</v>
      </c>
      <c r="U472">
        <v>23963400</v>
      </c>
      <c r="V472">
        <v>14767000</v>
      </c>
    </row>
    <row r="473" spans="1:22" x14ac:dyDescent="0.3">
      <c r="A473" s="2">
        <v>42111</v>
      </c>
      <c r="B473">
        <v>2015</v>
      </c>
      <c r="C473">
        <v>31.1875</v>
      </c>
      <c r="D473">
        <v>41.615000000000002</v>
      </c>
      <c r="E473">
        <v>26.637</v>
      </c>
      <c r="F473">
        <v>119.00015999999999</v>
      </c>
      <c r="G473">
        <v>8.9634</v>
      </c>
      <c r="H473">
        <v>71.798918999999998</v>
      </c>
      <c r="I473">
        <v>13.95039932744851</v>
      </c>
      <c r="J473">
        <v>5.7018144153005466</v>
      </c>
      <c r="K473">
        <v>32.215216477511561</v>
      </c>
      <c r="L473">
        <v>17.124842370744009</v>
      </c>
      <c r="M473">
        <v>207828184</v>
      </c>
      <c r="N473">
        <v>42387608</v>
      </c>
      <c r="O473">
        <v>49233960</v>
      </c>
      <c r="P473">
        <v>2402282</v>
      </c>
      <c r="Q473">
        <v>4906020</v>
      </c>
      <c r="R473">
        <v>29631194</v>
      </c>
      <c r="S473">
        <v>37582000</v>
      </c>
      <c r="T473">
        <v>67236500</v>
      </c>
      <c r="U473">
        <v>20106000</v>
      </c>
      <c r="V473">
        <v>10527000</v>
      </c>
    </row>
    <row r="474" spans="1:22" x14ac:dyDescent="0.3">
      <c r="A474" s="2">
        <v>42112</v>
      </c>
      <c r="B474">
        <v>2015</v>
      </c>
    </row>
    <row r="475" spans="1:22" x14ac:dyDescent="0.3">
      <c r="A475" s="2">
        <v>42113</v>
      </c>
      <c r="B475">
        <v>2015</v>
      </c>
    </row>
    <row r="476" spans="1:22" x14ac:dyDescent="0.3">
      <c r="A476" s="2">
        <v>42114</v>
      </c>
      <c r="B476">
        <v>2015</v>
      </c>
      <c r="C476">
        <v>31.9</v>
      </c>
      <c r="D476">
        <v>42.905000000000001</v>
      </c>
      <c r="E476">
        <v>27.226500000000001</v>
      </c>
      <c r="F476">
        <v>120.06632999999999</v>
      </c>
      <c r="G476">
        <v>9.1424630999999987</v>
      </c>
      <c r="H476">
        <v>72.459008999999995</v>
      </c>
      <c r="I476">
        <v>13.84151449153962</v>
      </c>
      <c r="J476">
        <v>5.7779487887418339</v>
      </c>
      <c r="K476">
        <v>31.759926285810021</v>
      </c>
      <c r="L476">
        <v>16.958452002010389</v>
      </c>
      <c r="M476">
        <v>188217240</v>
      </c>
      <c r="N476">
        <v>46057733</v>
      </c>
      <c r="O476">
        <v>38521280</v>
      </c>
      <c r="P476">
        <v>1828615</v>
      </c>
      <c r="Q476">
        <v>3090624</v>
      </c>
      <c r="R476">
        <v>30615357</v>
      </c>
      <c r="S476">
        <v>29700500</v>
      </c>
      <c r="T476">
        <v>56138000</v>
      </c>
      <c r="U476">
        <v>14075800</v>
      </c>
      <c r="V476">
        <v>5616000</v>
      </c>
    </row>
    <row r="477" spans="1:22" x14ac:dyDescent="0.3">
      <c r="A477" s="2">
        <v>42115</v>
      </c>
      <c r="B477">
        <v>2015</v>
      </c>
      <c r="C477">
        <v>31.727499999999999</v>
      </c>
      <c r="D477">
        <v>42.634999999999998</v>
      </c>
      <c r="E477">
        <v>27.146249999999998</v>
      </c>
      <c r="F477">
        <v>120.4448</v>
      </c>
      <c r="G477">
        <v>9.1734720000000003</v>
      </c>
      <c r="H477">
        <v>74.138075999999998</v>
      </c>
      <c r="I477">
        <v>14.132507947130669</v>
      </c>
      <c r="J477">
        <v>5.8731407871842061</v>
      </c>
      <c r="K477">
        <v>31.738330266019741</v>
      </c>
      <c r="L477">
        <v>17.291283252467789</v>
      </c>
      <c r="M477">
        <v>129740228</v>
      </c>
      <c r="N477">
        <v>26013844</v>
      </c>
      <c r="O477">
        <v>29127740</v>
      </c>
      <c r="P477">
        <v>1309402</v>
      </c>
      <c r="Q477">
        <v>4977415</v>
      </c>
      <c r="R477">
        <v>35207287</v>
      </c>
      <c r="S477">
        <v>44515500</v>
      </c>
      <c r="T477">
        <v>47560500</v>
      </c>
      <c r="U477">
        <v>10168000</v>
      </c>
      <c r="V477">
        <v>6829000</v>
      </c>
    </row>
    <row r="478" spans="1:22" x14ac:dyDescent="0.3">
      <c r="A478" s="2">
        <v>42116</v>
      </c>
      <c r="B478">
        <v>2015</v>
      </c>
      <c r="C478">
        <v>32.155000000000001</v>
      </c>
      <c r="D478">
        <v>42.984999999999999</v>
      </c>
      <c r="E478">
        <v>27.459</v>
      </c>
      <c r="F478">
        <v>118.008</v>
      </c>
      <c r="G478">
        <v>9.1289024999999988</v>
      </c>
      <c r="H478">
        <v>74.173391999999993</v>
      </c>
      <c r="I478">
        <v>14.11627325047961</v>
      </c>
      <c r="J478">
        <v>5.8480396421719911</v>
      </c>
      <c r="K478">
        <v>32.233714238051547</v>
      </c>
      <c r="L478">
        <v>17.44515806155643</v>
      </c>
      <c r="M478">
        <v>150618020</v>
      </c>
      <c r="N478">
        <v>25064273</v>
      </c>
      <c r="O478">
        <v>31806400</v>
      </c>
      <c r="P478">
        <v>2336912</v>
      </c>
      <c r="Q478">
        <v>3926311</v>
      </c>
      <c r="R478">
        <v>28503190</v>
      </c>
      <c r="S478">
        <v>41978000</v>
      </c>
      <c r="T478">
        <v>47087500</v>
      </c>
      <c r="U478">
        <v>14972800</v>
      </c>
      <c r="V478">
        <v>9327000</v>
      </c>
    </row>
    <row r="479" spans="1:22" x14ac:dyDescent="0.3">
      <c r="A479" s="2">
        <v>42117</v>
      </c>
      <c r="B479">
        <v>2015</v>
      </c>
      <c r="C479">
        <v>32.417499999999997</v>
      </c>
      <c r="D479">
        <v>43.34</v>
      </c>
      <c r="E479">
        <v>27.873000000000001</v>
      </c>
      <c r="F479">
        <v>119.33459999999999</v>
      </c>
      <c r="G479">
        <v>9.2160588000000008</v>
      </c>
      <c r="H479">
        <v>74.588183999999998</v>
      </c>
      <c r="I479">
        <v>14.164230223039009</v>
      </c>
      <c r="J479">
        <v>5.762020937265059</v>
      </c>
      <c r="K479">
        <v>32.194469969091983</v>
      </c>
      <c r="L479">
        <v>17.016122295547579</v>
      </c>
      <c r="M479">
        <v>183083608</v>
      </c>
      <c r="N479">
        <v>46309530</v>
      </c>
      <c r="O479">
        <v>78183100</v>
      </c>
      <c r="P479">
        <v>1884209</v>
      </c>
      <c r="Q479">
        <v>2981304</v>
      </c>
      <c r="R479">
        <v>18418871</v>
      </c>
      <c r="S479">
        <v>29537000</v>
      </c>
      <c r="T479">
        <v>100824000</v>
      </c>
      <c r="U479">
        <v>14404600</v>
      </c>
      <c r="V479">
        <v>8154000</v>
      </c>
    </row>
    <row r="480" spans="1:22" x14ac:dyDescent="0.3">
      <c r="A480" s="2">
        <v>42118</v>
      </c>
      <c r="B480">
        <v>2015</v>
      </c>
      <c r="C480">
        <v>32.57</v>
      </c>
      <c r="D480">
        <v>47.87</v>
      </c>
      <c r="E480">
        <v>28.683</v>
      </c>
      <c r="F480">
        <v>119.871385</v>
      </c>
      <c r="G480">
        <v>9.5494005000000008</v>
      </c>
      <c r="H480">
        <v>75.015935999999996</v>
      </c>
      <c r="I480">
        <v>14.13474462365591</v>
      </c>
      <c r="J480">
        <v>5.9915527604166661</v>
      </c>
      <c r="K480">
        <v>32.53948252688172</v>
      </c>
      <c r="L480">
        <v>17.431115591397852</v>
      </c>
      <c r="M480">
        <v>178103620</v>
      </c>
      <c r="N480">
        <v>130933665</v>
      </c>
      <c r="O480">
        <v>92168060</v>
      </c>
      <c r="P480">
        <v>1469805</v>
      </c>
      <c r="Q480">
        <v>2721746</v>
      </c>
      <c r="R480">
        <v>48842972</v>
      </c>
      <c r="S480">
        <v>26116500</v>
      </c>
      <c r="T480">
        <v>82451000</v>
      </c>
      <c r="U480">
        <v>10406400</v>
      </c>
      <c r="V480">
        <v>6616000</v>
      </c>
    </row>
    <row r="481" spans="1:22" x14ac:dyDescent="0.3">
      <c r="A481" s="2">
        <v>42119</v>
      </c>
      <c r="B481">
        <v>2015</v>
      </c>
    </row>
    <row r="482" spans="1:22" x14ac:dyDescent="0.3">
      <c r="A482" s="2">
        <v>42120</v>
      </c>
      <c r="B482">
        <v>2015</v>
      </c>
    </row>
    <row r="483" spans="1:22" x14ac:dyDescent="0.3">
      <c r="A483" s="2">
        <v>42121</v>
      </c>
      <c r="B483">
        <v>2015</v>
      </c>
      <c r="C483">
        <v>33.162500000000001</v>
      </c>
      <c r="D483">
        <v>48.03</v>
      </c>
      <c r="E483">
        <v>28.306000000000001</v>
      </c>
      <c r="F483">
        <v>123.2491</v>
      </c>
      <c r="G483">
        <v>9.8985784999999993</v>
      </c>
      <c r="H483">
        <v>77.134304</v>
      </c>
      <c r="I483">
        <v>14.023877585337139</v>
      </c>
      <c r="J483">
        <v>5.9805522666890862</v>
      </c>
      <c r="K483">
        <v>32.592063225155542</v>
      </c>
      <c r="L483">
        <v>17.298637968723721</v>
      </c>
      <c r="M483">
        <v>387816828</v>
      </c>
      <c r="N483">
        <v>59248172</v>
      </c>
      <c r="O483">
        <v>48062100</v>
      </c>
      <c r="P483">
        <v>1523575</v>
      </c>
      <c r="Q483">
        <v>3937112</v>
      </c>
      <c r="R483">
        <v>57542780</v>
      </c>
      <c r="S483">
        <v>31513500</v>
      </c>
      <c r="T483">
        <v>54243000</v>
      </c>
      <c r="U483">
        <v>8669000</v>
      </c>
      <c r="V483">
        <v>5384000</v>
      </c>
    </row>
    <row r="484" spans="1:22" x14ac:dyDescent="0.3">
      <c r="A484" s="2">
        <v>42122</v>
      </c>
      <c r="B484">
        <v>2015</v>
      </c>
      <c r="C484">
        <v>32.64</v>
      </c>
      <c r="D484">
        <v>49.155000000000001</v>
      </c>
      <c r="E484">
        <v>28.218499999999999</v>
      </c>
      <c r="F484">
        <v>120.49446500000001</v>
      </c>
      <c r="G484">
        <v>9.9155784000000011</v>
      </c>
      <c r="H484">
        <v>76.574589000000003</v>
      </c>
      <c r="I484">
        <v>14.319347515345161</v>
      </c>
      <c r="J484">
        <v>5.9201057882788204</v>
      </c>
      <c r="K484">
        <v>32.599007819725891</v>
      </c>
      <c r="L484">
        <v>17.476666946943581</v>
      </c>
      <c r="M484">
        <v>475695880</v>
      </c>
      <c r="N484">
        <v>60730778</v>
      </c>
      <c r="O484">
        <v>37195740</v>
      </c>
      <c r="P484">
        <v>2062331</v>
      </c>
      <c r="Q484">
        <v>3548201</v>
      </c>
      <c r="R484">
        <v>30169856</v>
      </c>
      <c r="S484">
        <v>56558000</v>
      </c>
      <c r="T484">
        <v>37706500</v>
      </c>
      <c r="U484">
        <v>11922400</v>
      </c>
      <c r="V484">
        <v>4560000</v>
      </c>
    </row>
    <row r="485" spans="1:22" x14ac:dyDescent="0.3">
      <c r="A485" s="2">
        <v>42123</v>
      </c>
      <c r="B485">
        <v>2015</v>
      </c>
      <c r="C485">
        <v>32.159999999999997</v>
      </c>
      <c r="D485">
        <v>49.06</v>
      </c>
      <c r="E485">
        <v>28.069500000000001</v>
      </c>
      <c r="F485">
        <v>118.51644</v>
      </c>
      <c r="G485">
        <v>9.9821305999999996</v>
      </c>
      <c r="H485">
        <v>76.470128000000003</v>
      </c>
      <c r="M485">
        <v>253544332</v>
      </c>
      <c r="N485">
        <v>47804562</v>
      </c>
      <c r="O485">
        <v>33621280</v>
      </c>
      <c r="P485">
        <v>2720609</v>
      </c>
      <c r="Q485">
        <v>4461943</v>
      </c>
      <c r="R485">
        <v>27781260</v>
      </c>
    </row>
    <row r="486" spans="1:22" x14ac:dyDescent="0.3">
      <c r="A486" s="2">
        <v>42124</v>
      </c>
      <c r="B486">
        <v>2015</v>
      </c>
      <c r="C486">
        <v>31.287500000000001</v>
      </c>
      <c r="D486">
        <v>48.64</v>
      </c>
      <c r="E486">
        <v>27.438500000000001</v>
      </c>
      <c r="F486">
        <v>118.98054</v>
      </c>
      <c r="G486">
        <v>9.9379654000000013</v>
      </c>
      <c r="H486">
        <v>76.176702000000006</v>
      </c>
      <c r="I486">
        <v>13.970748015043879</v>
      </c>
      <c r="J486">
        <v>5.8103473071458422</v>
      </c>
      <c r="K486">
        <v>31.36230672795654</v>
      </c>
      <c r="L486">
        <v>16.982866694525701</v>
      </c>
      <c r="M486">
        <v>332781692</v>
      </c>
      <c r="N486">
        <v>64725457</v>
      </c>
      <c r="O486">
        <v>47240480</v>
      </c>
      <c r="P486">
        <v>2293553</v>
      </c>
      <c r="Q486">
        <v>5040151</v>
      </c>
      <c r="R486">
        <v>34883088</v>
      </c>
      <c r="S486">
        <v>50572000</v>
      </c>
      <c r="T486">
        <v>48200500</v>
      </c>
      <c r="U486">
        <v>17507000</v>
      </c>
      <c r="V486">
        <v>6597000</v>
      </c>
    </row>
    <row r="487" spans="1:22" x14ac:dyDescent="0.3">
      <c r="A487" s="2">
        <v>42125</v>
      </c>
      <c r="B487">
        <v>2015</v>
      </c>
      <c r="C487">
        <v>32.237499999999997</v>
      </c>
      <c r="D487">
        <v>48.655000000000001</v>
      </c>
      <c r="E487">
        <v>27.558</v>
      </c>
      <c r="G487">
        <v>9.7688244999999991</v>
      </c>
      <c r="I487">
        <v>13.827222083645131</v>
      </c>
      <c r="J487">
        <v>5.7550176178598162</v>
      </c>
      <c r="K487">
        <v>31.09669909370583</v>
      </c>
      <c r="L487">
        <v>16.84127380061528</v>
      </c>
      <c r="M487">
        <v>234050552</v>
      </c>
      <c r="N487">
        <v>38937336</v>
      </c>
      <c r="O487">
        <v>36571320</v>
      </c>
      <c r="R487">
        <v>17674429</v>
      </c>
      <c r="S487">
        <v>37228500</v>
      </c>
      <c r="T487">
        <v>44574500</v>
      </c>
      <c r="U487">
        <v>15039800</v>
      </c>
      <c r="V487">
        <v>7727000</v>
      </c>
    </row>
    <row r="488" spans="1:22" x14ac:dyDescent="0.3">
      <c r="A488" s="2">
        <v>42126</v>
      </c>
      <c r="B488">
        <v>2015</v>
      </c>
    </row>
    <row r="489" spans="1:22" x14ac:dyDescent="0.3">
      <c r="A489" s="2">
        <v>42127</v>
      </c>
      <c r="B489">
        <v>2015</v>
      </c>
    </row>
    <row r="490" spans="1:22" x14ac:dyDescent="0.3">
      <c r="A490" s="2">
        <v>42128</v>
      </c>
      <c r="B490">
        <v>2015</v>
      </c>
      <c r="C490">
        <v>32.174999999999997</v>
      </c>
      <c r="D490">
        <v>48.24</v>
      </c>
      <c r="E490">
        <v>27.641999999999999</v>
      </c>
      <c r="F490">
        <v>119.122325</v>
      </c>
      <c r="H490">
        <v>76.394513999999987</v>
      </c>
      <c r="M490">
        <v>203953112</v>
      </c>
      <c r="N490">
        <v>34039485</v>
      </c>
      <c r="O490">
        <v>35259040</v>
      </c>
      <c r="P490">
        <v>1417230</v>
      </c>
      <c r="Q490">
        <v>2507081</v>
      </c>
      <c r="R490">
        <v>636720</v>
      </c>
    </row>
    <row r="491" spans="1:22" x14ac:dyDescent="0.3">
      <c r="A491" s="2">
        <v>42129</v>
      </c>
      <c r="B491">
        <v>2015</v>
      </c>
      <c r="C491">
        <v>31.45</v>
      </c>
      <c r="D491">
        <v>47.6</v>
      </c>
      <c r="E491">
        <v>27.152249999999999</v>
      </c>
      <c r="F491">
        <v>119.29065</v>
      </c>
      <c r="G491">
        <v>9.5155576999999987</v>
      </c>
      <c r="H491">
        <v>74.766675000000006</v>
      </c>
      <c r="M491">
        <v>197085664</v>
      </c>
      <c r="N491">
        <v>50369191</v>
      </c>
      <c r="O491">
        <v>28528340</v>
      </c>
      <c r="P491">
        <v>2045175</v>
      </c>
      <c r="Q491">
        <v>4343280</v>
      </c>
      <c r="R491">
        <v>41661382</v>
      </c>
    </row>
    <row r="492" spans="1:22" x14ac:dyDescent="0.3">
      <c r="A492" s="2">
        <v>42130</v>
      </c>
      <c r="B492">
        <v>2015</v>
      </c>
      <c r="C492">
        <v>31.252500000000001</v>
      </c>
      <c r="D492">
        <v>46.28</v>
      </c>
      <c r="E492">
        <v>26.754000000000001</v>
      </c>
      <c r="F492">
        <v>117.87242999999999</v>
      </c>
      <c r="G492">
        <v>9.6327168000000007</v>
      </c>
      <c r="H492">
        <v>75.060167000000007</v>
      </c>
      <c r="M492">
        <v>288564040</v>
      </c>
      <c r="N492">
        <v>52433020</v>
      </c>
      <c r="O492">
        <v>39034560</v>
      </c>
      <c r="P492">
        <v>3585784</v>
      </c>
      <c r="Q492">
        <v>3707940</v>
      </c>
      <c r="R492">
        <v>37659094</v>
      </c>
    </row>
    <row r="493" spans="1:22" x14ac:dyDescent="0.3">
      <c r="A493" s="2">
        <v>42131</v>
      </c>
      <c r="B493">
        <v>2015</v>
      </c>
      <c r="C493">
        <v>31.315000000000001</v>
      </c>
      <c r="D493">
        <v>46.7</v>
      </c>
      <c r="E493">
        <v>27.102</v>
      </c>
      <c r="F493">
        <v>117.85281999999999</v>
      </c>
      <c r="G493">
        <v>9.5972508000000012</v>
      </c>
      <c r="H493">
        <v>75.691706000000011</v>
      </c>
      <c r="I493">
        <v>13.712854757929881</v>
      </c>
      <c r="J493">
        <v>5.7473423731218691</v>
      </c>
      <c r="K493">
        <v>30.171118530884812</v>
      </c>
      <c r="L493">
        <v>16.477462437395658</v>
      </c>
      <c r="M493">
        <v>175763580</v>
      </c>
      <c r="N493">
        <v>32971654</v>
      </c>
      <c r="O493">
        <v>31844400</v>
      </c>
      <c r="P493">
        <v>2172455</v>
      </c>
      <c r="Q493">
        <v>4132214</v>
      </c>
      <c r="R493">
        <v>25020087</v>
      </c>
      <c r="S493">
        <v>40812500</v>
      </c>
      <c r="T493">
        <v>60282500</v>
      </c>
      <c r="U493">
        <v>20941200</v>
      </c>
      <c r="V493">
        <v>8614000</v>
      </c>
    </row>
    <row r="494" spans="1:22" x14ac:dyDescent="0.3">
      <c r="A494" s="2">
        <v>42132</v>
      </c>
      <c r="B494">
        <v>2015</v>
      </c>
      <c r="C494">
        <v>31.905000000000001</v>
      </c>
      <c r="D494">
        <v>47.75</v>
      </c>
      <c r="E494">
        <v>27.447500000000002</v>
      </c>
      <c r="F494">
        <v>122.86995</v>
      </c>
      <c r="G494">
        <v>9.9049949999999995</v>
      </c>
      <c r="H494">
        <v>76.213032000000013</v>
      </c>
      <c r="I494">
        <v>13.83060474440361</v>
      </c>
      <c r="J494">
        <v>5.7726930688272642</v>
      </c>
      <c r="K494">
        <v>30.713331105913799</v>
      </c>
      <c r="L494">
        <v>17.670397594386898</v>
      </c>
      <c r="M494">
        <v>222201528</v>
      </c>
      <c r="N494">
        <v>35364911</v>
      </c>
      <c r="O494">
        <v>28225280</v>
      </c>
      <c r="P494">
        <v>2848869</v>
      </c>
      <c r="Q494">
        <v>3698183</v>
      </c>
      <c r="R494">
        <v>30057652</v>
      </c>
      <c r="S494">
        <v>44073500</v>
      </c>
      <c r="T494">
        <v>35268000</v>
      </c>
      <c r="U494">
        <v>17862400</v>
      </c>
      <c r="V494">
        <v>27190000</v>
      </c>
    </row>
    <row r="495" spans="1:22" x14ac:dyDescent="0.3">
      <c r="A495" s="2">
        <v>42133</v>
      </c>
      <c r="B495">
        <v>2015</v>
      </c>
    </row>
    <row r="496" spans="1:22" x14ac:dyDescent="0.3">
      <c r="A496" s="2">
        <v>42134</v>
      </c>
      <c r="B496">
        <v>2015</v>
      </c>
    </row>
    <row r="497" spans="1:22" x14ac:dyDescent="0.3">
      <c r="A497" s="2">
        <v>42135</v>
      </c>
      <c r="B497">
        <v>2015</v>
      </c>
      <c r="C497">
        <v>31.58</v>
      </c>
      <c r="D497">
        <v>47.37</v>
      </c>
      <c r="E497">
        <v>27.289000000000001</v>
      </c>
      <c r="F497">
        <v>121.95694</v>
      </c>
      <c r="G497">
        <v>9.8524985999999988</v>
      </c>
      <c r="H497">
        <v>75.863241999999985</v>
      </c>
      <c r="I497">
        <v>13.718140929535229</v>
      </c>
      <c r="J497">
        <v>5.9215840063301677</v>
      </c>
      <c r="K497">
        <v>30.817924371147761</v>
      </c>
      <c r="L497">
        <v>17.153923038480759</v>
      </c>
      <c r="M497">
        <v>168143028</v>
      </c>
      <c r="N497">
        <v>24609416</v>
      </c>
      <c r="O497">
        <v>21858460</v>
      </c>
      <c r="P497">
        <v>1548211</v>
      </c>
      <c r="Q497">
        <v>1788011</v>
      </c>
      <c r="R497">
        <v>23934993</v>
      </c>
      <c r="S497">
        <v>55217000</v>
      </c>
      <c r="T497">
        <v>44595000</v>
      </c>
      <c r="U497">
        <v>10303400</v>
      </c>
      <c r="V497">
        <v>13442000</v>
      </c>
    </row>
    <row r="498" spans="1:22" x14ac:dyDescent="0.3">
      <c r="A498" s="2">
        <v>42136</v>
      </c>
      <c r="B498">
        <v>2015</v>
      </c>
      <c r="C498">
        <v>31.466249999999999</v>
      </c>
      <c r="D498">
        <v>47.35</v>
      </c>
      <c r="E498">
        <v>26.936499999999999</v>
      </c>
      <c r="F498">
        <v>119.505495</v>
      </c>
      <c r="G498">
        <v>9.7364800000000002</v>
      </c>
      <c r="H498">
        <v>75.310373999999996</v>
      </c>
      <c r="I498">
        <v>13.82740777833417</v>
      </c>
      <c r="J498">
        <v>6.102198699716241</v>
      </c>
      <c r="K498">
        <v>30.6668335837089</v>
      </c>
      <c r="L498">
        <v>17.363545317976961</v>
      </c>
      <c r="M498">
        <v>192640128</v>
      </c>
      <c r="N498">
        <v>29928264</v>
      </c>
      <c r="O498">
        <v>35282460</v>
      </c>
      <c r="P498">
        <v>2661247</v>
      </c>
      <c r="Q498">
        <v>3126587</v>
      </c>
      <c r="R498">
        <v>29773552</v>
      </c>
      <c r="S498">
        <v>35281500</v>
      </c>
      <c r="T498">
        <v>77849500</v>
      </c>
      <c r="U498">
        <v>13807000</v>
      </c>
      <c r="V498">
        <v>5603000</v>
      </c>
    </row>
    <row r="499" spans="1:22" x14ac:dyDescent="0.3">
      <c r="A499" s="2">
        <v>42137</v>
      </c>
      <c r="B499">
        <v>2015</v>
      </c>
      <c r="C499">
        <v>31.502500000000001</v>
      </c>
      <c r="D499">
        <v>47.625</v>
      </c>
      <c r="E499">
        <v>26.974499999999999</v>
      </c>
      <c r="F499">
        <v>119.28179</v>
      </c>
      <c r="G499">
        <v>9.6674300000000013</v>
      </c>
      <c r="H499">
        <v>75.981021999999996</v>
      </c>
      <c r="I499">
        <v>13.7655357742694</v>
      </c>
      <c r="J499">
        <v>6.2170113150822974</v>
      </c>
      <c r="K499">
        <v>30.77762848505207</v>
      </c>
      <c r="L499">
        <v>18.65132683909976</v>
      </c>
      <c r="M499">
        <v>138776940</v>
      </c>
      <c r="N499">
        <v>34184613</v>
      </c>
      <c r="O499">
        <v>24238400</v>
      </c>
      <c r="P499">
        <v>2524029</v>
      </c>
      <c r="Q499">
        <v>2380269</v>
      </c>
      <c r="R499">
        <v>27351113</v>
      </c>
      <c r="S499">
        <v>47919000</v>
      </c>
      <c r="T499">
        <v>75269000</v>
      </c>
      <c r="U499">
        <v>12371800</v>
      </c>
      <c r="V499">
        <v>14525000</v>
      </c>
    </row>
    <row r="500" spans="1:22" x14ac:dyDescent="0.3">
      <c r="A500" s="2">
        <v>42138</v>
      </c>
      <c r="B500">
        <v>2015</v>
      </c>
      <c r="C500">
        <v>32.237499999999997</v>
      </c>
      <c r="D500">
        <v>48.72</v>
      </c>
      <c r="E500">
        <v>27.46</v>
      </c>
      <c r="F500">
        <v>119.02434</v>
      </c>
      <c r="G500">
        <v>9.7321408000000016</v>
      </c>
      <c r="H500">
        <v>77.183756999999986</v>
      </c>
      <c r="I500">
        <v>13.731217997145979</v>
      </c>
      <c r="J500">
        <v>6.1103215512465381</v>
      </c>
      <c r="K500">
        <v>30.470914127423821</v>
      </c>
      <c r="L500">
        <v>18.903718626710319</v>
      </c>
      <c r="M500">
        <v>180813824</v>
      </c>
      <c r="N500">
        <v>32980892</v>
      </c>
      <c r="O500">
        <v>31736660</v>
      </c>
      <c r="P500">
        <v>2342047</v>
      </c>
      <c r="Q500">
        <v>1875846</v>
      </c>
      <c r="R500">
        <v>24433777</v>
      </c>
      <c r="S500">
        <v>32055500</v>
      </c>
      <c r="T500">
        <v>51291000</v>
      </c>
      <c r="U500">
        <v>10855800</v>
      </c>
      <c r="V500">
        <v>18168000</v>
      </c>
    </row>
    <row r="501" spans="1:22" x14ac:dyDescent="0.3">
      <c r="A501" s="2">
        <v>42139</v>
      </c>
      <c r="B501">
        <v>2015</v>
      </c>
      <c r="C501">
        <v>32.192500000000003</v>
      </c>
      <c r="D501">
        <v>48.295000000000002</v>
      </c>
      <c r="E501">
        <v>27.3245</v>
      </c>
      <c r="F501">
        <v>116.60639999999999</v>
      </c>
      <c r="G501">
        <v>9.723577800000001</v>
      </c>
      <c r="H501">
        <v>77.143135999999998</v>
      </c>
      <c r="I501">
        <v>13.89498366970941</v>
      </c>
      <c r="J501">
        <v>6.2174023683108626</v>
      </c>
      <c r="K501">
        <v>30.340842475504569</v>
      </c>
      <c r="L501">
        <v>19.068754710660748</v>
      </c>
      <c r="M501">
        <v>152832136</v>
      </c>
      <c r="N501">
        <v>28642694</v>
      </c>
      <c r="O501">
        <v>33439540</v>
      </c>
      <c r="P501">
        <v>2600927</v>
      </c>
      <c r="Q501">
        <v>3795333</v>
      </c>
      <c r="R501">
        <v>23562821</v>
      </c>
      <c r="S501">
        <v>34929000</v>
      </c>
      <c r="T501">
        <v>40491000</v>
      </c>
      <c r="U501">
        <v>9111800</v>
      </c>
      <c r="V501">
        <v>9978000</v>
      </c>
    </row>
    <row r="502" spans="1:22" x14ac:dyDescent="0.3">
      <c r="A502" s="2">
        <v>42140</v>
      </c>
      <c r="B502">
        <v>2015</v>
      </c>
    </row>
    <row r="503" spans="1:22" x14ac:dyDescent="0.3">
      <c r="A503" s="2">
        <v>42141</v>
      </c>
      <c r="B503">
        <v>2015</v>
      </c>
    </row>
    <row r="504" spans="1:22" x14ac:dyDescent="0.3">
      <c r="A504" s="2">
        <v>42142</v>
      </c>
      <c r="B504">
        <v>2015</v>
      </c>
      <c r="C504">
        <v>32.547499999999999</v>
      </c>
      <c r="D504">
        <v>48.01</v>
      </c>
      <c r="E504">
        <v>27.333500000000001</v>
      </c>
      <c r="F504">
        <v>117.312585</v>
      </c>
      <c r="G504">
        <v>9.6953177999999998</v>
      </c>
      <c r="H504">
        <v>77.209502000000001</v>
      </c>
      <c r="I504">
        <v>13.936258968796929</v>
      </c>
      <c r="J504">
        <v>6.2067917570498921</v>
      </c>
      <c r="K504">
        <v>30.53562489571166</v>
      </c>
      <c r="L504">
        <v>18.734356749541131</v>
      </c>
      <c r="M504">
        <v>203531672</v>
      </c>
      <c r="N504">
        <v>24136502</v>
      </c>
      <c r="O504">
        <v>26705120</v>
      </c>
      <c r="P504">
        <v>1594978</v>
      </c>
      <c r="Q504">
        <v>3671548</v>
      </c>
      <c r="R504">
        <v>15983997</v>
      </c>
      <c r="S504">
        <v>31012500</v>
      </c>
      <c r="T504">
        <v>39926500</v>
      </c>
      <c r="U504">
        <v>10557000</v>
      </c>
      <c r="V504">
        <v>8440000</v>
      </c>
    </row>
    <row r="505" spans="1:22" x14ac:dyDescent="0.3">
      <c r="A505" s="2">
        <v>42143</v>
      </c>
      <c r="B505">
        <v>2015</v>
      </c>
      <c r="C505">
        <v>32.517499999999998</v>
      </c>
      <c r="D505">
        <v>47.58</v>
      </c>
      <c r="E505">
        <v>27.463999999999999</v>
      </c>
      <c r="F505">
        <v>119.440105</v>
      </c>
      <c r="G505">
        <v>9.5613168000000002</v>
      </c>
      <c r="H505">
        <v>76.981182000000004</v>
      </c>
      <c r="I505">
        <v>13.87179699809271</v>
      </c>
      <c r="J505">
        <v>6.2593840102827762</v>
      </c>
      <c r="K505">
        <v>30.14346131520027</v>
      </c>
      <c r="L505">
        <v>18.285098266854629</v>
      </c>
      <c r="M505">
        <v>178532960</v>
      </c>
      <c r="N505">
        <v>28574813</v>
      </c>
      <c r="O505">
        <v>47125480</v>
      </c>
      <c r="P505">
        <v>2736997</v>
      </c>
      <c r="Q505">
        <v>5065370</v>
      </c>
      <c r="R505">
        <v>29074985</v>
      </c>
      <c r="S505">
        <v>34227000</v>
      </c>
      <c r="T505">
        <v>46900500</v>
      </c>
      <c r="U505">
        <v>11911000</v>
      </c>
      <c r="V505">
        <v>9151000</v>
      </c>
    </row>
    <row r="506" spans="1:22" x14ac:dyDescent="0.3">
      <c r="A506" s="2">
        <v>42144</v>
      </c>
      <c r="B506">
        <v>2015</v>
      </c>
      <c r="C506">
        <v>32.515000000000001</v>
      </c>
      <c r="D506">
        <v>47.58</v>
      </c>
      <c r="E506">
        <v>27.625499999999999</v>
      </c>
      <c r="F506">
        <v>118.13821</v>
      </c>
      <c r="G506">
        <v>9.6854721000000001</v>
      </c>
      <c r="H506">
        <v>76.787061999999992</v>
      </c>
      <c r="I506">
        <v>13.86506103596173</v>
      </c>
      <c r="J506">
        <v>6.1463705880897397</v>
      </c>
      <c r="K506">
        <v>29.887000989772361</v>
      </c>
      <c r="L506">
        <v>17.97674034971957</v>
      </c>
      <c r="M506">
        <v>145819728</v>
      </c>
      <c r="N506">
        <v>25047919</v>
      </c>
      <c r="O506">
        <v>30839240</v>
      </c>
      <c r="P506">
        <v>1307453</v>
      </c>
      <c r="Q506">
        <v>3286441</v>
      </c>
      <c r="R506">
        <v>27237428</v>
      </c>
      <c r="S506">
        <v>39659000</v>
      </c>
      <c r="T506">
        <v>45107500</v>
      </c>
      <c r="U506">
        <v>16021600</v>
      </c>
      <c r="V506">
        <v>10313000</v>
      </c>
    </row>
    <row r="507" spans="1:22" x14ac:dyDescent="0.3">
      <c r="A507" s="2">
        <v>42145</v>
      </c>
      <c r="B507">
        <v>2015</v>
      </c>
      <c r="C507">
        <v>32.847499999999997</v>
      </c>
      <c r="D507">
        <v>47.42</v>
      </c>
      <c r="E507">
        <v>27.840499999999999</v>
      </c>
      <c r="F507">
        <v>117.27562</v>
      </c>
      <c r="G507">
        <v>9.6316729999999993</v>
      </c>
      <c r="H507">
        <v>76.031559999999999</v>
      </c>
      <c r="I507">
        <v>13.91541384437469</v>
      </c>
      <c r="J507">
        <v>6.0719968106723936</v>
      </c>
      <c r="K507">
        <v>29.799273087725091</v>
      </c>
      <c r="L507">
        <v>17.867173302494631</v>
      </c>
      <c r="M507">
        <v>158921456</v>
      </c>
      <c r="N507">
        <v>22410698</v>
      </c>
      <c r="O507">
        <v>34170240</v>
      </c>
      <c r="P507">
        <v>1625269</v>
      </c>
      <c r="Q507">
        <v>3300429</v>
      </c>
      <c r="R507">
        <v>17259583</v>
      </c>
      <c r="S507">
        <v>26464000</v>
      </c>
      <c r="T507">
        <v>45279500</v>
      </c>
      <c r="U507">
        <v>12092600</v>
      </c>
      <c r="V507">
        <v>5184000</v>
      </c>
    </row>
    <row r="508" spans="1:22" x14ac:dyDescent="0.3">
      <c r="A508" s="2">
        <v>42146</v>
      </c>
      <c r="B508">
        <v>2015</v>
      </c>
      <c r="C508">
        <v>33.134999999999998</v>
      </c>
      <c r="D508">
        <v>46.9</v>
      </c>
      <c r="E508">
        <v>27.725999999999999</v>
      </c>
      <c r="F508">
        <v>115.65728</v>
      </c>
      <c r="G508">
        <v>9.6093703999999995</v>
      </c>
      <c r="H508">
        <v>75.066871999999989</v>
      </c>
      <c r="I508">
        <v>13.73714097605135</v>
      </c>
      <c r="J508">
        <v>6.0314562324088543</v>
      </c>
      <c r="K508">
        <v>30.252654102543001</v>
      </c>
      <c r="L508">
        <v>17.5541107727759</v>
      </c>
      <c r="M508">
        <v>182383888</v>
      </c>
      <c r="N508">
        <v>25720583</v>
      </c>
      <c r="O508">
        <v>24265760</v>
      </c>
      <c r="P508">
        <v>1386501</v>
      </c>
      <c r="Q508">
        <v>1910842</v>
      </c>
      <c r="R508">
        <v>32980082</v>
      </c>
      <c r="S508">
        <v>29789500</v>
      </c>
      <c r="T508">
        <v>45082000</v>
      </c>
      <c r="U508">
        <v>15944000</v>
      </c>
      <c r="V508">
        <v>14893000</v>
      </c>
    </row>
    <row r="509" spans="1:22" x14ac:dyDescent="0.3">
      <c r="A509" s="2">
        <v>42147</v>
      </c>
      <c r="B509">
        <v>2015</v>
      </c>
    </row>
    <row r="510" spans="1:22" x14ac:dyDescent="0.3">
      <c r="A510" s="2">
        <v>42148</v>
      </c>
      <c r="B510">
        <v>2015</v>
      </c>
    </row>
    <row r="511" spans="1:22" x14ac:dyDescent="0.3">
      <c r="A511" s="2">
        <v>42149</v>
      </c>
      <c r="B511">
        <v>2015</v>
      </c>
      <c r="I511">
        <v>13.925425960984439</v>
      </c>
      <c r="J511">
        <v>6.1698357420363816</v>
      </c>
      <c r="K511">
        <v>30.47164375668779</v>
      </c>
      <c r="L511">
        <v>17.622849617252449</v>
      </c>
      <c r="S511">
        <v>29564500</v>
      </c>
      <c r="T511">
        <v>43050500</v>
      </c>
      <c r="U511">
        <v>11993800</v>
      </c>
      <c r="V511">
        <v>6893000</v>
      </c>
    </row>
    <row r="512" spans="1:22" x14ac:dyDescent="0.3">
      <c r="A512" s="2">
        <v>42150</v>
      </c>
      <c r="B512">
        <v>2015</v>
      </c>
      <c r="C512">
        <v>32.405000000000001</v>
      </c>
      <c r="D512">
        <v>46.59</v>
      </c>
      <c r="E512">
        <v>27.359500000000001</v>
      </c>
      <c r="F512">
        <v>112.83076</v>
      </c>
      <c r="G512">
        <v>9.4987150000000007</v>
      </c>
      <c r="H512">
        <v>73.296430000000001</v>
      </c>
      <c r="I512">
        <v>13.75040676863</v>
      </c>
      <c r="J512">
        <v>6.0646933224861694</v>
      </c>
      <c r="K512">
        <v>30.129352424341029</v>
      </c>
      <c r="L512">
        <v>17.2754637162382</v>
      </c>
      <c r="M512">
        <v>282790240</v>
      </c>
      <c r="N512">
        <v>29581860</v>
      </c>
      <c r="O512">
        <v>37474180</v>
      </c>
      <c r="P512">
        <v>2308592</v>
      </c>
      <c r="Q512">
        <v>3095363</v>
      </c>
      <c r="R512">
        <v>25264352</v>
      </c>
      <c r="S512">
        <v>22355000</v>
      </c>
      <c r="T512">
        <v>31078000</v>
      </c>
      <c r="U512">
        <v>7047800</v>
      </c>
      <c r="V512">
        <v>5255000</v>
      </c>
    </row>
    <row r="513" spans="1:22" x14ac:dyDescent="0.3">
      <c r="A513" s="2">
        <v>42151</v>
      </c>
      <c r="B513">
        <v>2015</v>
      </c>
      <c r="C513">
        <v>33.011249999999997</v>
      </c>
      <c r="D513">
        <v>47.61</v>
      </c>
      <c r="E513">
        <v>27.712499999999999</v>
      </c>
      <c r="F513">
        <v>114.15218</v>
      </c>
      <c r="G513">
        <v>9.5820971999999998</v>
      </c>
      <c r="H513">
        <v>74.160830000000004</v>
      </c>
      <c r="I513">
        <v>13.71760716880601</v>
      </c>
      <c r="J513">
        <v>5.8957540074271417</v>
      </c>
      <c r="K513">
        <v>29.88617098571083</v>
      </c>
      <c r="L513">
        <v>16.75950593364011</v>
      </c>
      <c r="M513">
        <v>183332984</v>
      </c>
      <c r="N513">
        <v>27335639</v>
      </c>
      <c r="O513">
        <v>34844740</v>
      </c>
      <c r="P513">
        <v>1840832</v>
      </c>
      <c r="Q513">
        <v>3370430</v>
      </c>
      <c r="R513">
        <v>20236251</v>
      </c>
      <c r="S513">
        <v>40600500</v>
      </c>
      <c r="T513">
        <v>66144000</v>
      </c>
      <c r="U513">
        <v>8098200</v>
      </c>
      <c r="V513">
        <v>10149000</v>
      </c>
    </row>
    <row r="514" spans="1:22" x14ac:dyDescent="0.3">
      <c r="A514" s="2">
        <v>42152</v>
      </c>
      <c r="B514">
        <v>2015</v>
      </c>
      <c r="C514">
        <v>32.945</v>
      </c>
      <c r="D514">
        <v>47.45</v>
      </c>
      <c r="E514">
        <v>27.709</v>
      </c>
      <c r="F514">
        <v>112.63365</v>
      </c>
      <c r="G514">
        <v>9.5423272000000008</v>
      </c>
      <c r="H514">
        <v>74.455160000000006</v>
      </c>
      <c r="I514">
        <v>13.948643410852711</v>
      </c>
      <c r="J514">
        <v>5.9102751114341094</v>
      </c>
      <c r="K514">
        <v>29.731912144702839</v>
      </c>
      <c r="L514">
        <v>16.820090439276481</v>
      </c>
      <c r="M514">
        <v>122933236</v>
      </c>
      <c r="N514">
        <v>19283666</v>
      </c>
      <c r="O514">
        <v>23546360</v>
      </c>
      <c r="P514">
        <v>1704937</v>
      </c>
      <c r="Q514">
        <v>2412361</v>
      </c>
      <c r="R514">
        <v>19624369</v>
      </c>
      <c r="S514">
        <v>60461000</v>
      </c>
      <c r="T514">
        <v>46378500</v>
      </c>
      <c r="U514">
        <v>9674600</v>
      </c>
      <c r="V514">
        <v>7941000</v>
      </c>
    </row>
    <row r="515" spans="1:22" x14ac:dyDescent="0.3">
      <c r="A515" s="2">
        <v>42153</v>
      </c>
      <c r="B515">
        <v>2015</v>
      </c>
      <c r="C515">
        <v>32.57</v>
      </c>
      <c r="D515">
        <v>46.86</v>
      </c>
      <c r="E515">
        <v>27.265999999999998</v>
      </c>
      <c r="F515">
        <v>110.49811</v>
      </c>
      <c r="G515">
        <v>9.5092517000000001</v>
      </c>
      <c r="H515">
        <v>73.947046999999998</v>
      </c>
      <c r="I515">
        <v>13.865119651921679</v>
      </c>
      <c r="J515">
        <v>5.9358420336797986</v>
      </c>
      <c r="K515">
        <v>30.001611473692691</v>
      </c>
      <c r="L515">
        <v>17.017162194827169</v>
      </c>
      <c r="M515">
        <v>203537808</v>
      </c>
      <c r="N515">
        <v>36519594</v>
      </c>
      <c r="O515">
        <v>43445640</v>
      </c>
      <c r="P515">
        <v>2023928</v>
      </c>
      <c r="Q515">
        <v>7713801</v>
      </c>
      <c r="R515">
        <v>28101652</v>
      </c>
      <c r="S515">
        <v>39633000</v>
      </c>
      <c r="T515">
        <v>40138500</v>
      </c>
      <c r="U515">
        <v>19994200</v>
      </c>
      <c r="V515">
        <v>10686000</v>
      </c>
    </row>
    <row r="516" spans="1:22" x14ac:dyDescent="0.3">
      <c r="A516" s="2">
        <v>42154</v>
      </c>
      <c r="B516">
        <v>2015</v>
      </c>
    </row>
    <row r="517" spans="1:22" x14ac:dyDescent="0.3">
      <c r="A517" s="2">
        <v>42155</v>
      </c>
      <c r="B517">
        <v>2015</v>
      </c>
    </row>
    <row r="518" spans="1:22" x14ac:dyDescent="0.3">
      <c r="A518" s="2">
        <v>42156</v>
      </c>
      <c r="B518">
        <v>2015</v>
      </c>
      <c r="C518">
        <v>32.633749999999999</v>
      </c>
      <c r="D518">
        <v>47.23</v>
      </c>
      <c r="E518">
        <v>27.4605</v>
      </c>
      <c r="F518">
        <v>110.008925</v>
      </c>
      <c r="G518">
        <v>9.4797253999999995</v>
      </c>
      <c r="H518">
        <v>73.812439999999995</v>
      </c>
      <c r="I518">
        <v>13.64619203972131</v>
      </c>
      <c r="J518">
        <v>5.8393730800032033</v>
      </c>
      <c r="K518">
        <v>29.53071194041803</v>
      </c>
      <c r="L518">
        <v>17.205894129895089</v>
      </c>
      <c r="M518">
        <v>128451188</v>
      </c>
      <c r="N518">
        <v>28837332</v>
      </c>
      <c r="O518">
        <v>33210000</v>
      </c>
      <c r="P518">
        <v>1477159</v>
      </c>
      <c r="Q518">
        <v>2930403</v>
      </c>
      <c r="R518">
        <v>26544301</v>
      </c>
      <c r="S518">
        <v>29694000</v>
      </c>
      <c r="T518">
        <v>42455500</v>
      </c>
      <c r="U518">
        <v>11401800</v>
      </c>
      <c r="V518">
        <v>6233000</v>
      </c>
    </row>
    <row r="519" spans="1:22" x14ac:dyDescent="0.3">
      <c r="A519" s="2">
        <v>42157</v>
      </c>
      <c r="B519">
        <v>2015</v>
      </c>
      <c r="C519">
        <v>32.49</v>
      </c>
      <c r="D519">
        <v>46.92</v>
      </c>
      <c r="E519">
        <v>27.697500000000002</v>
      </c>
      <c r="F519">
        <v>111.9735</v>
      </c>
      <c r="G519">
        <v>9.5907839999999993</v>
      </c>
      <c r="H519">
        <v>75.096000000000004</v>
      </c>
      <c r="I519">
        <v>13.730043541364299</v>
      </c>
      <c r="J519">
        <v>5.854784954845992</v>
      </c>
      <c r="K519">
        <v>29.821802935010481</v>
      </c>
      <c r="L519">
        <v>17.009353330108041</v>
      </c>
      <c r="M519">
        <v>134670508</v>
      </c>
      <c r="N519">
        <v>21498326</v>
      </c>
      <c r="O519">
        <v>31856560</v>
      </c>
      <c r="P519">
        <v>2086954</v>
      </c>
      <c r="Q519">
        <v>2685217</v>
      </c>
      <c r="R519">
        <v>27035459</v>
      </c>
      <c r="S519">
        <v>27149000</v>
      </c>
      <c r="T519">
        <v>26445000</v>
      </c>
      <c r="U519">
        <v>10100000</v>
      </c>
      <c r="V519">
        <v>7337000</v>
      </c>
    </row>
    <row r="520" spans="1:22" x14ac:dyDescent="0.3">
      <c r="A520" s="2">
        <v>42158</v>
      </c>
      <c r="B520">
        <v>2015</v>
      </c>
      <c r="C520">
        <v>32.53</v>
      </c>
      <c r="D520">
        <v>46.85</v>
      </c>
      <c r="E520">
        <v>27.764500000000002</v>
      </c>
      <c r="F520">
        <v>113.956875</v>
      </c>
      <c r="G520">
        <v>9.5852236999999985</v>
      </c>
      <c r="H520">
        <v>75.813679999999991</v>
      </c>
      <c r="I520">
        <v>13.69191188293938</v>
      </c>
      <c r="J520">
        <v>5.7580893174143757</v>
      </c>
      <c r="K520">
        <v>29.888245698665379</v>
      </c>
      <c r="L520">
        <v>16.843543978131539</v>
      </c>
      <c r="M520">
        <v>123934168</v>
      </c>
      <c r="N520">
        <v>28002154</v>
      </c>
      <c r="O520">
        <v>26709580</v>
      </c>
      <c r="P520">
        <v>2239851</v>
      </c>
      <c r="Q520">
        <v>3021899</v>
      </c>
      <c r="R520">
        <v>26603936</v>
      </c>
      <c r="S520">
        <v>24643500</v>
      </c>
      <c r="T520">
        <v>40723000</v>
      </c>
      <c r="U520">
        <v>8634200</v>
      </c>
      <c r="V520">
        <v>5151000</v>
      </c>
    </row>
    <row r="521" spans="1:22" x14ac:dyDescent="0.3">
      <c r="A521" s="2">
        <v>42159</v>
      </c>
      <c r="B521">
        <v>2015</v>
      </c>
      <c r="C521">
        <v>32.340000000000003</v>
      </c>
      <c r="D521">
        <v>46.36</v>
      </c>
      <c r="E521">
        <v>27.584499999999998</v>
      </c>
      <c r="F521">
        <v>113.21863999999999</v>
      </c>
      <c r="G521">
        <v>9.5183815999999997</v>
      </c>
      <c r="H521">
        <v>75.426415999999989</v>
      </c>
      <c r="I521">
        <v>13.69579184066817</v>
      </c>
      <c r="J521">
        <v>5.7799560247349824</v>
      </c>
      <c r="K521">
        <v>29.50530035335689</v>
      </c>
      <c r="L521">
        <v>17.017346610986191</v>
      </c>
      <c r="M521">
        <v>153800472</v>
      </c>
      <c r="N521">
        <v>27745512</v>
      </c>
      <c r="O521">
        <v>26866340</v>
      </c>
      <c r="P521">
        <v>2008434</v>
      </c>
      <c r="Q521">
        <v>2686989</v>
      </c>
      <c r="R521">
        <v>21724082</v>
      </c>
      <c r="S521">
        <v>26261000</v>
      </c>
      <c r="T521">
        <v>35280500</v>
      </c>
      <c r="U521">
        <v>17901600</v>
      </c>
      <c r="V521">
        <v>4851000</v>
      </c>
    </row>
    <row r="522" spans="1:22" x14ac:dyDescent="0.3">
      <c r="A522" s="2">
        <v>42160</v>
      </c>
      <c r="B522">
        <v>2015</v>
      </c>
      <c r="C522">
        <v>32.162500000000001</v>
      </c>
      <c r="D522">
        <v>46.14</v>
      </c>
      <c r="E522">
        <v>27.476500000000001</v>
      </c>
      <c r="F522">
        <v>110.80383399999999</v>
      </c>
      <c r="G522">
        <v>9.4530785999999996</v>
      </c>
      <c r="H522">
        <v>73.776505999999998</v>
      </c>
      <c r="I522">
        <v>13.49585723390695</v>
      </c>
      <c r="J522">
        <v>5.6738789507648191</v>
      </c>
      <c r="K522">
        <v>29.306086679413639</v>
      </c>
      <c r="L522">
        <v>16.634799235181649</v>
      </c>
      <c r="M522">
        <v>142507200</v>
      </c>
      <c r="N522">
        <v>25438086</v>
      </c>
      <c r="O522">
        <v>24396820</v>
      </c>
      <c r="P522">
        <v>2573932</v>
      </c>
      <c r="Q522">
        <v>3038211</v>
      </c>
      <c r="R522">
        <v>22056442</v>
      </c>
      <c r="S522">
        <v>29047000</v>
      </c>
      <c r="T522">
        <v>32984500</v>
      </c>
      <c r="U522">
        <v>10962200</v>
      </c>
      <c r="V522">
        <v>7104000</v>
      </c>
    </row>
    <row r="523" spans="1:22" x14ac:dyDescent="0.3">
      <c r="A523" s="2">
        <v>42161</v>
      </c>
      <c r="B523">
        <v>2015</v>
      </c>
    </row>
    <row r="524" spans="1:22" x14ac:dyDescent="0.3">
      <c r="A524" s="2">
        <v>42162</v>
      </c>
      <c r="B524">
        <v>2015</v>
      </c>
    </row>
    <row r="525" spans="1:22" x14ac:dyDescent="0.3">
      <c r="A525" s="2">
        <v>42163</v>
      </c>
      <c r="B525">
        <v>2015</v>
      </c>
      <c r="C525">
        <v>31.95</v>
      </c>
      <c r="D525">
        <v>45.73</v>
      </c>
      <c r="E525">
        <v>27.173999999999999</v>
      </c>
      <c r="F525">
        <v>109.375721</v>
      </c>
      <c r="G525">
        <v>9.4826864999999998</v>
      </c>
      <c r="H525">
        <v>73.744645000000006</v>
      </c>
      <c r="I525">
        <v>13.366384135614901</v>
      </c>
      <c r="J525">
        <v>5.6344990212697894</v>
      </c>
      <c r="K525">
        <v>29.173996481688789</v>
      </c>
      <c r="L525">
        <v>16.648008955701261</v>
      </c>
      <c r="M525">
        <v>210699144</v>
      </c>
      <c r="N525">
        <v>22121634</v>
      </c>
      <c r="O525">
        <v>27336320</v>
      </c>
      <c r="P525">
        <v>2213431</v>
      </c>
      <c r="Q525">
        <v>2349989</v>
      </c>
      <c r="R525">
        <v>16584371</v>
      </c>
      <c r="S525">
        <v>41658000</v>
      </c>
      <c r="T525">
        <v>32892500</v>
      </c>
      <c r="U525">
        <v>9951800</v>
      </c>
      <c r="V525">
        <v>5870000</v>
      </c>
    </row>
    <row r="526" spans="1:22" x14ac:dyDescent="0.3">
      <c r="A526" s="2">
        <v>42164</v>
      </c>
      <c r="B526">
        <v>2015</v>
      </c>
      <c r="C526">
        <v>31.855</v>
      </c>
      <c r="D526">
        <v>45.65</v>
      </c>
      <c r="E526">
        <v>27.108000000000001</v>
      </c>
      <c r="F526">
        <v>110.49108</v>
      </c>
      <c r="G526">
        <v>9.4325689999999991</v>
      </c>
      <c r="H526">
        <v>73.063410000000005</v>
      </c>
      <c r="I526">
        <v>13.21908439938853</v>
      </c>
      <c r="J526">
        <v>5.5358816300587339</v>
      </c>
      <c r="K526">
        <v>29.129455306138869</v>
      </c>
      <c r="L526">
        <v>16.2523131386274</v>
      </c>
      <c r="M526">
        <v>224301680</v>
      </c>
      <c r="N526">
        <v>24406057</v>
      </c>
      <c r="O526">
        <v>30016920</v>
      </c>
      <c r="P526">
        <v>2791489</v>
      </c>
      <c r="Q526">
        <v>3246034</v>
      </c>
      <c r="R526">
        <v>31202128</v>
      </c>
      <c r="S526">
        <v>40978500</v>
      </c>
      <c r="T526">
        <v>39117000</v>
      </c>
      <c r="U526">
        <v>9935600</v>
      </c>
      <c r="V526">
        <v>6757000</v>
      </c>
    </row>
    <row r="527" spans="1:22" x14ac:dyDescent="0.3">
      <c r="A527" s="2">
        <v>42165</v>
      </c>
      <c r="B527">
        <v>2015</v>
      </c>
      <c r="C527">
        <v>32.22</v>
      </c>
      <c r="D527">
        <v>46.61</v>
      </c>
      <c r="E527">
        <v>27.63</v>
      </c>
      <c r="F527">
        <v>113.94432</v>
      </c>
      <c r="G527">
        <v>9.5119937999999991</v>
      </c>
      <c r="H527">
        <v>73.815120000000007</v>
      </c>
      <c r="I527">
        <v>13.32898916673455</v>
      </c>
      <c r="J527">
        <v>5.6758937541744734</v>
      </c>
      <c r="K527">
        <v>29.355705791317099</v>
      </c>
      <c r="L527">
        <v>16.420949743422661</v>
      </c>
      <c r="M527">
        <v>156349000</v>
      </c>
      <c r="N527">
        <v>28417405</v>
      </c>
      <c r="O527">
        <v>30316100</v>
      </c>
      <c r="P527">
        <v>2960651</v>
      </c>
      <c r="Q527">
        <v>3322415</v>
      </c>
      <c r="R527">
        <v>31591326</v>
      </c>
      <c r="S527">
        <v>48790500</v>
      </c>
      <c r="T527">
        <v>41827000</v>
      </c>
      <c r="U527">
        <v>10311400</v>
      </c>
      <c r="V527">
        <v>7722000</v>
      </c>
    </row>
    <row r="528" spans="1:22" x14ac:dyDescent="0.3">
      <c r="A528" s="2">
        <v>42166</v>
      </c>
      <c r="B528">
        <v>2015</v>
      </c>
      <c r="C528">
        <v>32.147500000000001</v>
      </c>
      <c r="D528">
        <v>46.44</v>
      </c>
      <c r="E528">
        <v>27.501999999999999</v>
      </c>
      <c r="F528">
        <v>113.80500000000001</v>
      </c>
      <c r="G528">
        <v>9.4714822000000005</v>
      </c>
      <c r="H528">
        <v>74.206479999999999</v>
      </c>
      <c r="I528">
        <v>13.46166289226788</v>
      </c>
      <c r="J528">
        <v>5.8002663078291814</v>
      </c>
      <c r="K528">
        <v>29.395826593335489</v>
      </c>
      <c r="L528">
        <v>16.175994823681659</v>
      </c>
      <c r="M528">
        <v>141563548</v>
      </c>
      <c r="N528">
        <v>27347758</v>
      </c>
      <c r="O528">
        <v>25871200</v>
      </c>
      <c r="P528">
        <v>1854943</v>
      </c>
      <c r="Q528">
        <v>2361569</v>
      </c>
      <c r="R528">
        <v>22686115</v>
      </c>
      <c r="S528">
        <v>38126500</v>
      </c>
      <c r="T528">
        <v>35810000</v>
      </c>
      <c r="U528">
        <v>8281800</v>
      </c>
      <c r="V528">
        <v>9099000</v>
      </c>
    </row>
    <row r="529" spans="1:22" x14ac:dyDescent="0.3">
      <c r="A529" s="2">
        <v>42167</v>
      </c>
      <c r="B529">
        <v>2015</v>
      </c>
      <c r="C529">
        <v>31.7925</v>
      </c>
      <c r="D529">
        <v>45.97</v>
      </c>
      <c r="E529">
        <v>27.3735</v>
      </c>
      <c r="F529">
        <v>112.64980799999999</v>
      </c>
      <c r="G529">
        <v>9.4527735000000011</v>
      </c>
      <c r="H529">
        <v>73.743233999999987</v>
      </c>
      <c r="I529">
        <v>13.607846315960121</v>
      </c>
      <c r="J529">
        <v>5.8547079687120034</v>
      </c>
      <c r="K529">
        <v>29.472319040285321</v>
      </c>
      <c r="L529">
        <v>16.620734376266508</v>
      </c>
      <c r="M529">
        <v>147544984</v>
      </c>
      <c r="N529">
        <v>23930972</v>
      </c>
      <c r="O529">
        <v>25467660</v>
      </c>
      <c r="P529">
        <v>1918746</v>
      </c>
      <c r="Q529">
        <v>2655252</v>
      </c>
      <c r="R529">
        <v>18074029</v>
      </c>
      <c r="S529">
        <v>50872000</v>
      </c>
      <c r="T529">
        <v>39651000</v>
      </c>
      <c r="U529">
        <v>14421800</v>
      </c>
      <c r="V529">
        <v>9963000</v>
      </c>
    </row>
    <row r="530" spans="1:22" x14ac:dyDescent="0.3">
      <c r="A530" s="2">
        <v>42168</v>
      </c>
      <c r="B530">
        <v>2015</v>
      </c>
    </row>
    <row r="531" spans="1:22" x14ac:dyDescent="0.3">
      <c r="A531" s="2">
        <v>42169</v>
      </c>
      <c r="B531">
        <v>2015</v>
      </c>
    </row>
    <row r="532" spans="1:22" x14ac:dyDescent="0.3">
      <c r="A532" s="2">
        <v>42170</v>
      </c>
      <c r="B532">
        <v>2015</v>
      </c>
      <c r="C532">
        <v>31.73</v>
      </c>
      <c r="D532">
        <v>45.475000000000001</v>
      </c>
      <c r="E532">
        <v>27.15</v>
      </c>
      <c r="F532">
        <v>111.229238</v>
      </c>
      <c r="G532">
        <v>9.3492000000000015</v>
      </c>
      <c r="H532">
        <v>72.498132000000012</v>
      </c>
      <c r="I532">
        <v>13.62443292287751</v>
      </c>
      <c r="J532">
        <v>5.8962024360012961</v>
      </c>
      <c r="K532">
        <v>29.905217109526891</v>
      </c>
      <c r="L532">
        <v>16.46143875567077</v>
      </c>
      <c r="M532">
        <v>175955784</v>
      </c>
      <c r="N532">
        <v>33254517</v>
      </c>
      <c r="O532">
        <v>27149620</v>
      </c>
      <c r="P532">
        <v>1761320</v>
      </c>
      <c r="Q532">
        <v>3147201</v>
      </c>
      <c r="R532">
        <v>18009679</v>
      </c>
      <c r="S532">
        <v>25034500</v>
      </c>
      <c r="T532">
        <v>30808500</v>
      </c>
      <c r="U532">
        <v>14228200</v>
      </c>
      <c r="V532">
        <v>4705000</v>
      </c>
    </row>
    <row r="533" spans="1:22" x14ac:dyDescent="0.3">
      <c r="A533" s="2">
        <v>42171</v>
      </c>
      <c r="B533">
        <v>2015</v>
      </c>
      <c r="C533">
        <v>31.9</v>
      </c>
      <c r="D533">
        <v>45.83</v>
      </c>
      <c r="E533">
        <v>27.243500000000001</v>
      </c>
      <c r="F533">
        <v>110.56507000000001</v>
      </c>
      <c r="G533">
        <v>9.301261499999999</v>
      </c>
      <c r="H533">
        <v>72.735740000000007</v>
      </c>
      <c r="I533">
        <v>13.60615883306321</v>
      </c>
      <c r="J533">
        <v>5.8138659594813609</v>
      </c>
      <c r="K533">
        <v>29.647487844408431</v>
      </c>
      <c r="L533">
        <v>16.491085899513781</v>
      </c>
      <c r="M533">
        <v>125976524</v>
      </c>
      <c r="N533">
        <v>27070306</v>
      </c>
      <c r="O533">
        <v>32526980</v>
      </c>
      <c r="P533">
        <v>2182298</v>
      </c>
      <c r="Q533">
        <v>2852737</v>
      </c>
      <c r="R533">
        <v>30155253</v>
      </c>
      <c r="S533">
        <v>36842000</v>
      </c>
      <c r="T533">
        <v>29842000</v>
      </c>
      <c r="U533">
        <v>9385400</v>
      </c>
      <c r="V533">
        <v>4291000</v>
      </c>
    </row>
    <row r="534" spans="1:22" x14ac:dyDescent="0.3">
      <c r="A534" s="2">
        <v>42172</v>
      </c>
      <c r="B534">
        <v>2015</v>
      </c>
      <c r="C534">
        <v>31.824999999999999</v>
      </c>
      <c r="D534">
        <v>45.97</v>
      </c>
      <c r="E534">
        <v>27.33</v>
      </c>
      <c r="F534">
        <v>109.28176499999999</v>
      </c>
      <c r="G534">
        <v>9.2873760000000001</v>
      </c>
      <c r="H534">
        <v>72.670515000000009</v>
      </c>
      <c r="I534">
        <v>13.381098051843511</v>
      </c>
      <c r="J534">
        <v>5.6795109233617778</v>
      </c>
      <c r="K534">
        <v>29.24649814844631</v>
      </c>
      <c r="L534">
        <v>15.999838995330871</v>
      </c>
      <c r="M534">
        <v>131672284</v>
      </c>
      <c r="N534">
        <v>28704061</v>
      </c>
      <c r="O534">
        <v>24440980</v>
      </c>
      <c r="P534">
        <v>1665320</v>
      </c>
      <c r="Q534">
        <v>2195392</v>
      </c>
      <c r="R534">
        <v>22156328</v>
      </c>
      <c r="S534">
        <v>26294500</v>
      </c>
      <c r="T534">
        <v>34960000</v>
      </c>
      <c r="U534">
        <v>8336600</v>
      </c>
      <c r="V534">
        <v>6684000</v>
      </c>
    </row>
    <row r="535" spans="1:22" x14ac:dyDescent="0.3">
      <c r="A535" s="2">
        <v>42173</v>
      </c>
      <c r="B535">
        <v>2015</v>
      </c>
      <c r="C535">
        <v>31.97</v>
      </c>
      <c r="D535">
        <v>46.72</v>
      </c>
      <c r="E535">
        <v>27.809000000000001</v>
      </c>
      <c r="F535">
        <v>111.328712</v>
      </c>
      <c r="G535">
        <v>9.3246243999999994</v>
      </c>
      <c r="H535">
        <v>72.907339999999991</v>
      </c>
      <c r="I535">
        <v>13.30407217751768</v>
      </c>
      <c r="J535">
        <v>5.7042113029342438</v>
      </c>
      <c r="K535">
        <v>28.984800455173541</v>
      </c>
      <c r="L535">
        <v>15.861984881736159</v>
      </c>
      <c r="M535">
        <v>141628880</v>
      </c>
      <c r="N535">
        <v>32658343</v>
      </c>
      <c r="O535">
        <v>41192060</v>
      </c>
      <c r="P535">
        <v>2315391</v>
      </c>
      <c r="Q535">
        <v>3540914</v>
      </c>
      <c r="R535">
        <v>25602841</v>
      </c>
      <c r="S535">
        <v>32330500</v>
      </c>
      <c r="T535">
        <v>22161000</v>
      </c>
      <c r="U535">
        <v>15563000</v>
      </c>
      <c r="V535">
        <v>5759000</v>
      </c>
    </row>
    <row r="536" spans="1:22" x14ac:dyDescent="0.3">
      <c r="A536" s="2">
        <v>42174</v>
      </c>
      <c r="B536">
        <v>2015</v>
      </c>
      <c r="C536">
        <v>31.65</v>
      </c>
      <c r="D536">
        <v>46.1</v>
      </c>
      <c r="E536">
        <v>27.876000000000001</v>
      </c>
      <c r="F536">
        <v>110.856708</v>
      </c>
      <c r="G536">
        <v>9.3771775999999996</v>
      </c>
      <c r="H536">
        <v>72.577458000000007</v>
      </c>
      <c r="I536">
        <v>13.42901410747778</v>
      </c>
      <c r="J536">
        <v>5.6885957579711324</v>
      </c>
      <c r="K536">
        <v>29.576775666639481</v>
      </c>
      <c r="L536">
        <v>16.09312566256218</v>
      </c>
      <c r="M536">
        <v>218867548</v>
      </c>
      <c r="N536">
        <v>63837036</v>
      </c>
      <c r="O536">
        <v>59289780</v>
      </c>
      <c r="P536">
        <v>3610880</v>
      </c>
      <c r="Q536">
        <v>6162901</v>
      </c>
      <c r="R536">
        <v>59826647</v>
      </c>
      <c r="S536">
        <v>40954500</v>
      </c>
      <c r="T536">
        <v>24911500</v>
      </c>
      <c r="U536">
        <v>17411400</v>
      </c>
      <c r="V536">
        <v>3362000</v>
      </c>
    </row>
    <row r="537" spans="1:22" x14ac:dyDescent="0.3">
      <c r="A537" s="2">
        <v>42175</v>
      </c>
      <c r="B537">
        <v>2015</v>
      </c>
    </row>
    <row r="538" spans="1:22" x14ac:dyDescent="0.3">
      <c r="A538" s="2">
        <v>42176</v>
      </c>
      <c r="B538">
        <v>2015</v>
      </c>
    </row>
    <row r="539" spans="1:22" x14ac:dyDescent="0.3">
      <c r="A539" s="2">
        <v>42177</v>
      </c>
      <c r="B539">
        <v>2015</v>
      </c>
      <c r="C539">
        <v>31.9025</v>
      </c>
      <c r="D539">
        <v>46.23</v>
      </c>
      <c r="E539">
        <v>27.984000000000002</v>
      </c>
      <c r="F539">
        <v>116.25372</v>
      </c>
      <c r="G539">
        <v>9.5296599999999998</v>
      </c>
      <c r="H539">
        <v>75.331956000000005</v>
      </c>
      <c r="I539">
        <v>13.457140540102181</v>
      </c>
      <c r="J539">
        <v>5.7732475289919716</v>
      </c>
      <c r="K539">
        <v>29.677236233882081</v>
      </c>
      <c r="L539">
        <v>16.219284729543421</v>
      </c>
      <c r="M539">
        <v>136157380</v>
      </c>
      <c r="N539">
        <v>20318055</v>
      </c>
      <c r="O539">
        <v>34751380</v>
      </c>
      <c r="P539">
        <v>3414958</v>
      </c>
      <c r="Q539">
        <v>3962425</v>
      </c>
      <c r="R539">
        <v>30305646</v>
      </c>
      <c r="S539">
        <v>23655500</v>
      </c>
      <c r="T539">
        <v>36071000</v>
      </c>
      <c r="U539">
        <v>11453600</v>
      </c>
      <c r="V539">
        <v>5158000</v>
      </c>
    </row>
    <row r="540" spans="1:22" x14ac:dyDescent="0.3">
      <c r="A540" s="2">
        <v>42178</v>
      </c>
      <c r="B540">
        <v>2015</v>
      </c>
      <c r="C540">
        <v>31.7575</v>
      </c>
      <c r="D540">
        <v>45.91</v>
      </c>
      <c r="E540">
        <v>28.169499999999999</v>
      </c>
      <c r="F540">
        <v>116.590255</v>
      </c>
      <c r="G540">
        <v>9.4461480000000009</v>
      </c>
      <c r="H540">
        <v>74.456872000000004</v>
      </c>
      <c r="I540">
        <v>13.684805425480381</v>
      </c>
      <c r="J540">
        <v>5.8939198756660751</v>
      </c>
      <c r="K540">
        <v>29.97335701598579</v>
      </c>
      <c r="L540">
        <v>16.914258033263359</v>
      </c>
      <c r="M540">
        <v>121075452</v>
      </c>
      <c r="N540">
        <v>25896473</v>
      </c>
      <c r="O540">
        <v>31396160</v>
      </c>
      <c r="P540">
        <v>2381362</v>
      </c>
      <c r="Q540">
        <v>2546323</v>
      </c>
      <c r="R540">
        <v>20494051</v>
      </c>
      <c r="S540">
        <v>43538500</v>
      </c>
      <c r="T540">
        <v>37009500</v>
      </c>
      <c r="U540">
        <v>17800400</v>
      </c>
      <c r="V540">
        <v>8561000</v>
      </c>
    </row>
    <row r="541" spans="1:22" x14ac:dyDescent="0.3">
      <c r="A541" s="2">
        <v>42179</v>
      </c>
      <c r="B541">
        <v>2015</v>
      </c>
      <c r="C541">
        <v>32.027500000000003</v>
      </c>
      <c r="D541">
        <v>45.634999999999998</v>
      </c>
      <c r="E541">
        <v>27.9285</v>
      </c>
      <c r="F541">
        <v>115.485125</v>
      </c>
      <c r="G541">
        <v>9.4449047999999998</v>
      </c>
      <c r="H541">
        <v>73.910480000000007</v>
      </c>
      <c r="I541">
        <v>13.623024830699769</v>
      </c>
      <c r="J541">
        <v>5.8746019671073846</v>
      </c>
      <c r="K541">
        <v>30.304740406320541</v>
      </c>
      <c r="L541">
        <v>16.833279587229921</v>
      </c>
      <c r="M541">
        <v>221123420</v>
      </c>
      <c r="N541">
        <v>34890901</v>
      </c>
      <c r="O541">
        <v>28923120</v>
      </c>
      <c r="P541">
        <v>2301626</v>
      </c>
      <c r="Q541">
        <v>2854109</v>
      </c>
      <c r="R541">
        <v>22446801</v>
      </c>
      <c r="S541">
        <v>36240500</v>
      </c>
      <c r="T541">
        <v>27746500</v>
      </c>
      <c r="U541">
        <v>20556600</v>
      </c>
      <c r="V541">
        <v>7753000</v>
      </c>
    </row>
    <row r="542" spans="1:22" x14ac:dyDescent="0.3">
      <c r="A542" s="2">
        <v>42180</v>
      </c>
      <c r="B542">
        <v>2015</v>
      </c>
      <c r="C542">
        <v>31.875</v>
      </c>
      <c r="D542">
        <v>45.65</v>
      </c>
      <c r="E542">
        <v>27.897500000000001</v>
      </c>
      <c r="F542">
        <v>116.20622</v>
      </c>
      <c r="G542">
        <v>9.3524990999999993</v>
      </c>
      <c r="H542">
        <v>73.959600000000009</v>
      </c>
      <c r="I542">
        <v>13.49300105186504</v>
      </c>
      <c r="J542">
        <v>5.9885990128651194</v>
      </c>
      <c r="K542">
        <v>30.28157617930253</v>
      </c>
      <c r="L542">
        <v>17.331499312242091</v>
      </c>
      <c r="M542">
        <v>127752400</v>
      </c>
      <c r="N542">
        <v>20615995</v>
      </c>
      <c r="O542">
        <v>26705400</v>
      </c>
      <c r="P542">
        <v>1679344</v>
      </c>
      <c r="Q542">
        <v>2357541</v>
      </c>
      <c r="R542">
        <v>33903256</v>
      </c>
      <c r="S542">
        <v>27504000</v>
      </c>
      <c r="T542">
        <v>52596500</v>
      </c>
      <c r="U542">
        <v>9631200</v>
      </c>
      <c r="V542">
        <v>9841000</v>
      </c>
    </row>
    <row r="543" spans="1:22" x14ac:dyDescent="0.3">
      <c r="A543" s="2">
        <v>42181</v>
      </c>
      <c r="B543">
        <v>2015</v>
      </c>
      <c r="C543">
        <v>31.6875</v>
      </c>
      <c r="D543">
        <v>45.26</v>
      </c>
      <c r="E543">
        <v>27.652999999999999</v>
      </c>
      <c r="F543">
        <v>115.4646</v>
      </c>
      <c r="G543">
        <v>9.2820764999999987</v>
      </c>
      <c r="H543">
        <v>73.261451999999991</v>
      </c>
      <c r="I543">
        <v>13.455514290327789</v>
      </c>
      <c r="J543">
        <v>5.9732344493783307</v>
      </c>
      <c r="K543">
        <v>29.953172937187151</v>
      </c>
      <c r="L543">
        <v>17.584369449378329</v>
      </c>
      <c r="M543">
        <v>176267364</v>
      </c>
      <c r="N543">
        <v>49835287</v>
      </c>
      <c r="O543">
        <v>43675060</v>
      </c>
      <c r="P543">
        <v>1414401</v>
      </c>
      <c r="Q543">
        <v>2169526</v>
      </c>
      <c r="R543">
        <v>20769291</v>
      </c>
      <c r="S543">
        <v>26156000</v>
      </c>
      <c r="T543">
        <v>30341000</v>
      </c>
      <c r="U543">
        <v>7919600</v>
      </c>
      <c r="V543">
        <v>12099000</v>
      </c>
    </row>
    <row r="544" spans="1:22" x14ac:dyDescent="0.3">
      <c r="A544" s="2">
        <v>42182</v>
      </c>
      <c r="B544">
        <v>2015</v>
      </c>
    </row>
    <row r="545" spans="1:22" x14ac:dyDescent="0.3">
      <c r="A545" s="2">
        <v>42183</v>
      </c>
      <c r="B545">
        <v>2015</v>
      </c>
    </row>
    <row r="546" spans="1:22" x14ac:dyDescent="0.3">
      <c r="A546" s="2">
        <v>42184</v>
      </c>
      <c r="B546">
        <v>2015</v>
      </c>
      <c r="C546">
        <v>31.1325</v>
      </c>
      <c r="D546">
        <v>44.37</v>
      </c>
      <c r="E546">
        <v>27.0625</v>
      </c>
      <c r="F546">
        <v>111.35502</v>
      </c>
      <c r="G546">
        <v>9.0829769000000002</v>
      </c>
      <c r="H546">
        <v>71.343467999999987</v>
      </c>
      <c r="I546">
        <v>13.31210191082803</v>
      </c>
      <c r="J546">
        <v>5.8771854009472486</v>
      </c>
      <c r="K546">
        <v>29.58108770210681</v>
      </c>
      <c r="L546">
        <v>17.14029070716969</v>
      </c>
      <c r="M546">
        <v>196645708</v>
      </c>
      <c r="N546">
        <v>34081746</v>
      </c>
      <c r="O546">
        <v>37756320</v>
      </c>
      <c r="P546">
        <v>2853136</v>
      </c>
      <c r="Q546">
        <v>4174279</v>
      </c>
      <c r="R546">
        <v>29392597</v>
      </c>
      <c r="S546">
        <v>36334000</v>
      </c>
      <c r="T546">
        <v>45312500</v>
      </c>
      <c r="U546">
        <v>13157000</v>
      </c>
      <c r="V546">
        <v>9635000</v>
      </c>
    </row>
    <row r="547" spans="1:22" x14ac:dyDescent="0.3">
      <c r="A547" s="2">
        <v>42185</v>
      </c>
      <c r="B547">
        <v>2015</v>
      </c>
      <c r="C547">
        <v>31.356249999999999</v>
      </c>
      <c r="D547">
        <v>44.15</v>
      </c>
      <c r="E547">
        <v>27.001999999999999</v>
      </c>
      <c r="F547">
        <v>109.50015399999999</v>
      </c>
      <c r="G547">
        <v>8.9648225000000004</v>
      </c>
      <c r="H547">
        <v>69.817779999999999</v>
      </c>
      <c r="I547">
        <v>13.43432689158205</v>
      </c>
      <c r="J547">
        <v>5.406975246478873</v>
      </c>
      <c r="K547">
        <v>29.516049787094659</v>
      </c>
      <c r="L547">
        <v>16.762201113658701</v>
      </c>
      <c r="M547">
        <v>177482728</v>
      </c>
      <c r="N547">
        <v>35945384</v>
      </c>
      <c r="O547">
        <v>34509280</v>
      </c>
      <c r="P547">
        <v>3594242</v>
      </c>
      <c r="Q547">
        <v>5552758</v>
      </c>
      <c r="R547">
        <v>31594244</v>
      </c>
      <c r="S547">
        <v>33771500</v>
      </c>
      <c r="T547">
        <v>145830000</v>
      </c>
      <c r="U547">
        <v>13708800</v>
      </c>
      <c r="V547">
        <v>9563000</v>
      </c>
    </row>
    <row r="548" spans="1:22" x14ac:dyDescent="0.3">
      <c r="A548" s="2">
        <v>42186</v>
      </c>
      <c r="B548">
        <v>2015</v>
      </c>
      <c r="C548">
        <v>31.65</v>
      </c>
      <c r="D548">
        <v>44.445</v>
      </c>
      <c r="E548">
        <v>27.164999999999999</v>
      </c>
      <c r="F548">
        <v>111.3138</v>
      </c>
      <c r="G548">
        <v>8.9157452999999993</v>
      </c>
      <c r="H548">
        <v>70.476587999999992</v>
      </c>
      <c r="I548">
        <v>13.23254490774608</v>
      </c>
      <c r="J548">
        <v>5.3832622027147856</v>
      </c>
      <c r="K548">
        <v>29.122978135414129</v>
      </c>
      <c r="L548">
        <v>17.105584003901491</v>
      </c>
      <c r="M548">
        <v>120955244</v>
      </c>
      <c r="N548">
        <v>28343907</v>
      </c>
      <c r="O548">
        <v>30759460</v>
      </c>
      <c r="P548">
        <v>2227877</v>
      </c>
      <c r="Q548">
        <v>3706082</v>
      </c>
      <c r="R548">
        <v>37250243</v>
      </c>
      <c r="S548">
        <v>27004000</v>
      </c>
      <c r="T548">
        <v>76943500</v>
      </c>
      <c r="U548">
        <v>8360600</v>
      </c>
      <c r="V548">
        <v>5647000</v>
      </c>
    </row>
    <row r="549" spans="1:22" x14ac:dyDescent="0.3">
      <c r="A549" s="2">
        <v>42187</v>
      </c>
      <c r="B549">
        <v>2015</v>
      </c>
      <c r="C549">
        <v>31.61</v>
      </c>
      <c r="D549">
        <v>44.4</v>
      </c>
      <c r="E549">
        <v>27.367000000000001</v>
      </c>
      <c r="F549">
        <v>110.07232</v>
      </c>
      <c r="G549">
        <v>9.0220020000000005</v>
      </c>
      <c r="H549">
        <v>69.904799999999994</v>
      </c>
      <c r="I549">
        <v>13.24291399334037</v>
      </c>
      <c r="J549">
        <v>5.444732017380006</v>
      </c>
      <c r="K549">
        <v>29.04247543246975</v>
      </c>
      <c r="L549">
        <v>17.095752456753029</v>
      </c>
      <c r="M549">
        <v>108843808</v>
      </c>
      <c r="N549">
        <v>21752013</v>
      </c>
      <c r="O549">
        <v>28124260</v>
      </c>
      <c r="P549">
        <v>1445447</v>
      </c>
      <c r="Q549">
        <v>1880628</v>
      </c>
      <c r="R549">
        <v>21346710</v>
      </c>
      <c r="S549">
        <v>35099500</v>
      </c>
      <c r="T549">
        <v>48885500</v>
      </c>
      <c r="U549">
        <v>11550600</v>
      </c>
      <c r="V549">
        <v>6236000</v>
      </c>
    </row>
    <row r="550" spans="1:22" x14ac:dyDescent="0.3">
      <c r="A550" s="2">
        <v>42188</v>
      </c>
      <c r="B550">
        <v>2015</v>
      </c>
      <c r="F550">
        <v>109.50208000000001</v>
      </c>
      <c r="G550">
        <v>8.9263548999999998</v>
      </c>
      <c r="H550">
        <v>69.155711999999994</v>
      </c>
      <c r="I550">
        <v>13.32464782998127</v>
      </c>
      <c r="J550">
        <v>5.4418332700920127</v>
      </c>
      <c r="K550">
        <v>29.171077273837639</v>
      </c>
      <c r="L550">
        <v>17.01408680074913</v>
      </c>
      <c r="P550">
        <v>1424217</v>
      </c>
      <c r="Q550">
        <v>1823025</v>
      </c>
      <c r="R550">
        <v>13717771</v>
      </c>
      <c r="S550">
        <v>25853000</v>
      </c>
      <c r="T550">
        <v>22342500</v>
      </c>
      <c r="U550">
        <v>6555400</v>
      </c>
      <c r="V550">
        <v>4248000</v>
      </c>
    </row>
    <row r="551" spans="1:22" x14ac:dyDescent="0.3">
      <c r="A551" s="2">
        <v>42189</v>
      </c>
      <c r="B551">
        <v>2015</v>
      </c>
    </row>
    <row r="552" spans="1:22" x14ac:dyDescent="0.3">
      <c r="A552" s="2">
        <v>42190</v>
      </c>
      <c r="B552">
        <v>2015</v>
      </c>
    </row>
    <row r="553" spans="1:22" x14ac:dyDescent="0.3">
      <c r="A553" s="2">
        <v>42191</v>
      </c>
      <c r="B553">
        <v>2015</v>
      </c>
      <c r="C553">
        <v>31.5</v>
      </c>
      <c r="D553">
        <v>44.39</v>
      </c>
      <c r="E553">
        <v>27.280999999999999</v>
      </c>
      <c r="F553">
        <v>107.71545</v>
      </c>
      <c r="G553">
        <v>8.8742901000000014</v>
      </c>
      <c r="H553">
        <v>68.199849999999998</v>
      </c>
      <c r="I553">
        <v>13.166313040639791</v>
      </c>
      <c r="J553">
        <v>5.3277326301615791</v>
      </c>
      <c r="K553">
        <v>28.811000489636029</v>
      </c>
      <c r="L553">
        <v>16.512975354986121</v>
      </c>
      <c r="M553">
        <v>112241724</v>
      </c>
      <c r="N553">
        <v>23033961</v>
      </c>
      <c r="O553">
        <v>25613740</v>
      </c>
      <c r="P553">
        <v>2239469</v>
      </c>
      <c r="Q553">
        <v>3434698</v>
      </c>
      <c r="R553">
        <v>20653971</v>
      </c>
      <c r="S553">
        <v>37968000</v>
      </c>
      <c r="T553">
        <v>31989000</v>
      </c>
      <c r="U553">
        <v>14909600</v>
      </c>
      <c r="V553">
        <v>5066000</v>
      </c>
    </row>
    <row r="554" spans="1:22" x14ac:dyDescent="0.3">
      <c r="A554" s="2">
        <v>42192</v>
      </c>
      <c r="B554">
        <v>2015</v>
      </c>
      <c r="C554">
        <v>31.422499999999999</v>
      </c>
      <c r="D554">
        <v>44.3</v>
      </c>
      <c r="E554">
        <v>27.5015</v>
      </c>
      <c r="F554">
        <v>102.71720999999999</v>
      </c>
      <c r="G554">
        <v>8.6169636000000001</v>
      </c>
      <c r="H554">
        <v>67.045130999999998</v>
      </c>
      <c r="I554">
        <v>13.27445207719987</v>
      </c>
      <c r="J554">
        <v>5.3843004833169763</v>
      </c>
      <c r="K554">
        <v>29.219823356231601</v>
      </c>
      <c r="L554">
        <v>16.63804383382401</v>
      </c>
      <c r="M554">
        <v>187787244</v>
      </c>
      <c r="N554">
        <v>36435827</v>
      </c>
      <c r="O554">
        <v>33595180</v>
      </c>
      <c r="P554">
        <v>3904588</v>
      </c>
      <c r="Q554">
        <v>4749254</v>
      </c>
      <c r="R554">
        <v>24266761</v>
      </c>
      <c r="S554">
        <v>26022500</v>
      </c>
      <c r="T554">
        <v>30418000</v>
      </c>
      <c r="U554">
        <v>10181600</v>
      </c>
      <c r="V554">
        <v>3839000</v>
      </c>
    </row>
    <row r="555" spans="1:22" x14ac:dyDescent="0.3">
      <c r="A555" s="2">
        <v>42193</v>
      </c>
      <c r="B555">
        <v>2015</v>
      </c>
      <c r="C555">
        <v>30.642499999999998</v>
      </c>
      <c r="D555">
        <v>44.24</v>
      </c>
      <c r="E555">
        <v>27.085000000000001</v>
      </c>
      <c r="F555">
        <v>101.75945</v>
      </c>
      <c r="G555">
        <v>8.5753320000000013</v>
      </c>
      <c r="H555">
        <v>68.940950000000001</v>
      </c>
      <c r="I555">
        <v>13.13623188405797</v>
      </c>
      <c r="J555">
        <v>5.2479456629399586</v>
      </c>
      <c r="K555">
        <v>28.712215320910971</v>
      </c>
      <c r="L555">
        <v>16.430641821946171</v>
      </c>
      <c r="M555">
        <v>243046456</v>
      </c>
      <c r="N555">
        <v>39785901</v>
      </c>
      <c r="O555">
        <v>27661300</v>
      </c>
      <c r="P555">
        <v>4832811</v>
      </c>
      <c r="Q555">
        <v>3881031</v>
      </c>
      <c r="R555">
        <v>43004930</v>
      </c>
      <c r="S555">
        <v>49569000</v>
      </c>
      <c r="T555">
        <v>42707000</v>
      </c>
      <c r="U555">
        <v>26348800</v>
      </c>
      <c r="V555">
        <v>9820000</v>
      </c>
    </row>
    <row r="556" spans="1:22" x14ac:dyDescent="0.3">
      <c r="A556" s="2">
        <v>42194</v>
      </c>
      <c r="B556">
        <v>2015</v>
      </c>
      <c r="C556">
        <v>30.017499999999998</v>
      </c>
      <c r="D556">
        <v>44.52</v>
      </c>
      <c r="E556">
        <v>27.232500000000002</v>
      </c>
      <c r="F556">
        <v>103.417197</v>
      </c>
      <c r="G556">
        <v>8.6590920000000011</v>
      </c>
      <c r="H556">
        <v>70.111115999999996</v>
      </c>
      <c r="I556">
        <v>13.020112100230801</v>
      </c>
      <c r="J556">
        <v>5.3435725923178383</v>
      </c>
      <c r="K556">
        <v>28.433069568084409</v>
      </c>
      <c r="L556">
        <v>16.295746785361029</v>
      </c>
      <c r="M556">
        <v>314380152</v>
      </c>
      <c r="N556">
        <v>32424672</v>
      </c>
      <c r="O556">
        <v>29766480</v>
      </c>
      <c r="P556">
        <v>3102574</v>
      </c>
      <c r="Q556">
        <v>3785941</v>
      </c>
      <c r="R556">
        <v>30346592</v>
      </c>
      <c r="S556">
        <v>68059000</v>
      </c>
      <c r="T556">
        <v>57227500</v>
      </c>
      <c r="U556">
        <v>24336200</v>
      </c>
      <c r="V556">
        <v>9836000</v>
      </c>
    </row>
    <row r="557" spans="1:22" x14ac:dyDescent="0.3">
      <c r="A557" s="2">
        <v>42195</v>
      </c>
      <c r="B557">
        <v>2015</v>
      </c>
      <c r="C557">
        <v>30.82</v>
      </c>
      <c r="D557">
        <v>44.61</v>
      </c>
      <c r="E557">
        <v>27.805499999999999</v>
      </c>
      <c r="F557">
        <v>105.94808</v>
      </c>
      <c r="G557">
        <v>8.7581674000000014</v>
      </c>
      <c r="H557">
        <v>72.127049</v>
      </c>
      <c r="I557">
        <v>12.902963204168019</v>
      </c>
      <c r="J557">
        <v>5.3108390426571148</v>
      </c>
      <c r="K557">
        <v>28.183002279387821</v>
      </c>
      <c r="L557">
        <v>15.88651904916965</v>
      </c>
      <c r="M557">
        <v>245417896</v>
      </c>
      <c r="N557">
        <v>25465757</v>
      </c>
      <c r="O557">
        <v>43435000</v>
      </c>
      <c r="P557">
        <v>3102690</v>
      </c>
      <c r="Q557">
        <v>4053871</v>
      </c>
      <c r="R557">
        <v>25395616</v>
      </c>
      <c r="S557">
        <v>49506500</v>
      </c>
      <c r="T557">
        <v>63222000</v>
      </c>
      <c r="U557">
        <v>15428000</v>
      </c>
      <c r="V557">
        <v>8694000</v>
      </c>
    </row>
    <row r="558" spans="1:22" x14ac:dyDescent="0.3">
      <c r="A558" s="2">
        <v>42196</v>
      </c>
      <c r="B558">
        <v>2015</v>
      </c>
    </row>
    <row r="559" spans="1:22" x14ac:dyDescent="0.3">
      <c r="A559" s="2">
        <v>42197</v>
      </c>
      <c r="B559">
        <v>2015</v>
      </c>
    </row>
    <row r="560" spans="1:22" x14ac:dyDescent="0.3">
      <c r="A560" s="2">
        <v>42198</v>
      </c>
      <c r="B560">
        <v>2015</v>
      </c>
      <c r="C560">
        <v>31.414999999999999</v>
      </c>
      <c r="D560">
        <v>45.54</v>
      </c>
      <c r="E560">
        <v>28.586500000000001</v>
      </c>
      <c r="F560">
        <v>104.666437</v>
      </c>
      <c r="G560">
        <v>8.9213520000000006</v>
      </c>
      <c r="H560">
        <v>72.970040999999995</v>
      </c>
      <c r="I560">
        <v>13.152306071168031</v>
      </c>
      <c r="J560">
        <v>5.4526944808300222</v>
      </c>
      <c r="K560">
        <v>28.0659803842101</v>
      </c>
      <c r="L560">
        <v>16.053335494852881</v>
      </c>
      <c r="M560">
        <v>165762152</v>
      </c>
      <c r="N560">
        <v>28178329</v>
      </c>
      <c r="O560">
        <v>41792820</v>
      </c>
      <c r="P560">
        <v>4172560</v>
      </c>
      <c r="Q560">
        <v>2827428</v>
      </c>
      <c r="R560">
        <v>25201460</v>
      </c>
      <c r="S560">
        <v>33879000</v>
      </c>
      <c r="T560">
        <v>84075500</v>
      </c>
      <c r="U560">
        <v>8811600</v>
      </c>
      <c r="V560">
        <v>15266000</v>
      </c>
    </row>
    <row r="561" spans="1:22" x14ac:dyDescent="0.3">
      <c r="A561" s="2">
        <v>42199</v>
      </c>
      <c r="B561">
        <v>2015</v>
      </c>
      <c r="C561">
        <v>31.4025</v>
      </c>
      <c r="D561">
        <v>45.62</v>
      </c>
      <c r="E561">
        <v>29.209</v>
      </c>
      <c r="F561">
        <v>104.23166999999999</v>
      </c>
      <c r="G561">
        <v>8.9255295000000014</v>
      </c>
      <c r="H561">
        <v>73.381650000000008</v>
      </c>
      <c r="I561">
        <v>13.29604409857328</v>
      </c>
      <c r="J561">
        <v>5.3889637564850847</v>
      </c>
      <c r="K561">
        <v>28.408722438391699</v>
      </c>
      <c r="L561">
        <v>15.997892347600519</v>
      </c>
      <c r="M561">
        <v>127072556</v>
      </c>
      <c r="N561">
        <v>22880260</v>
      </c>
      <c r="O561">
        <v>74831660</v>
      </c>
      <c r="P561">
        <v>2515058</v>
      </c>
      <c r="Q561">
        <v>2281333</v>
      </c>
      <c r="R561">
        <v>17901716</v>
      </c>
      <c r="S561">
        <v>35667500</v>
      </c>
      <c r="T561">
        <v>124704000</v>
      </c>
      <c r="U561">
        <v>12947400</v>
      </c>
      <c r="V561">
        <v>9121000</v>
      </c>
    </row>
    <row r="562" spans="1:22" x14ac:dyDescent="0.3">
      <c r="A562" s="2">
        <v>42200</v>
      </c>
      <c r="B562">
        <v>2015</v>
      </c>
      <c r="C562">
        <v>31.704999999999998</v>
      </c>
      <c r="D562">
        <v>45.76</v>
      </c>
      <c r="E562">
        <v>29.198</v>
      </c>
      <c r="F562">
        <v>102.40918499999999</v>
      </c>
      <c r="G562">
        <v>8.9595323999999987</v>
      </c>
      <c r="H562">
        <v>73.607627999999991</v>
      </c>
      <c r="I562">
        <v>13.3553959157317</v>
      </c>
      <c r="J562">
        <v>5.3158690652998626</v>
      </c>
      <c r="K562">
        <v>28.311405278876421</v>
      </c>
      <c r="L562">
        <v>16.324965695374932</v>
      </c>
      <c r="M562">
        <v>134596800</v>
      </c>
      <c r="N562">
        <v>26629615</v>
      </c>
      <c r="O562">
        <v>41466600</v>
      </c>
      <c r="P562">
        <v>1970743</v>
      </c>
      <c r="Q562">
        <v>1735979</v>
      </c>
      <c r="R562">
        <v>15407656</v>
      </c>
      <c r="S562">
        <v>28533500</v>
      </c>
      <c r="T562">
        <v>40964000</v>
      </c>
      <c r="U562">
        <v>8032200</v>
      </c>
      <c r="V562">
        <v>9490000</v>
      </c>
    </row>
    <row r="563" spans="1:22" x14ac:dyDescent="0.3">
      <c r="A563" s="2">
        <v>42201</v>
      </c>
      <c r="B563">
        <v>2015</v>
      </c>
      <c r="C563">
        <v>32.127499999999998</v>
      </c>
      <c r="D563">
        <v>46.66</v>
      </c>
      <c r="E563">
        <v>30.088999999999999</v>
      </c>
      <c r="F563">
        <v>104.126824</v>
      </c>
      <c r="G563">
        <v>9.0776128000000007</v>
      </c>
      <c r="H563">
        <v>74.707243999999989</v>
      </c>
      <c r="I563">
        <v>13.592326912226969</v>
      </c>
      <c r="J563">
        <v>5.3427501813492393</v>
      </c>
      <c r="K563">
        <v>28.322721044571619</v>
      </c>
      <c r="L563">
        <v>16.933988877246719</v>
      </c>
      <c r="M563">
        <v>144889788</v>
      </c>
      <c r="N563">
        <v>26271673</v>
      </c>
      <c r="O563">
        <v>112641080</v>
      </c>
      <c r="P563">
        <v>2577091</v>
      </c>
      <c r="Q563">
        <v>3142492</v>
      </c>
      <c r="R563">
        <v>21198215</v>
      </c>
      <c r="S563">
        <v>50401000</v>
      </c>
      <c r="T563">
        <v>46409000</v>
      </c>
      <c r="U563">
        <v>7515400</v>
      </c>
      <c r="V563">
        <v>10345000</v>
      </c>
    </row>
    <row r="564" spans="1:22" x14ac:dyDescent="0.3">
      <c r="A564" s="2">
        <v>42202</v>
      </c>
      <c r="B564">
        <v>2015</v>
      </c>
      <c r="C564">
        <v>32.405000000000001</v>
      </c>
      <c r="D564">
        <v>46.62</v>
      </c>
      <c r="E564">
        <v>34.981000000000002</v>
      </c>
      <c r="F564">
        <v>103.77120600000001</v>
      </c>
      <c r="G564">
        <v>9.0667854000000005</v>
      </c>
      <c r="H564">
        <v>74.261880000000019</v>
      </c>
      <c r="I564">
        <v>13.455336988068369</v>
      </c>
      <c r="J564">
        <v>5.4055565220896487</v>
      </c>
      <c r="K564">
        <v>28.502902289584</v>
      </c>
      <c r="L564">
        <v>17.171880038697189</v>
      </c>
      <c r="M564">
        <v>184658840</v>
      </c>
      <c r="N564">
        <v>29467107</v>
      </c>
      <c r="O564">
        <v>257162720</v>
      </c>
      <c r="P564">
        <v>1718430</v>
      </c>
      <c r="Q564">
        <v>2656141</v>
      </c>
      <c r="R564">
        <v>15020787</v>
      </c>
      <c r="S564">
        <v>37529500</v>
      </c>
      <c r="T564">
        <v>36185000</v>
      </c>
      <c r="U564">
        <v>11740800</v>
      </c>
      <c r="V564">
        <v>10784000</v>
      </c>
    </row>
    <row r="565" spans="1:22" x14ac:dyDescent="0.3">
      <c r="A565" s="2">
        <v>42203</v>
      </c>
      <c r="B565">
        <v>2015</v>
      </c>
    </row>
    <row r="566" spans="1:22" x14ac:dyDescent="0.3">
      <c r="A566" s="2">
        <v>42204</v>
      </c>
      <c r="B566">
        <v>2015</v>
      </c>
    </row>
    <row r="567" spans="1:22" x14ac:dyDescent="0.3">
      <c r="A567" s="2">
        <v>42205</v>
      </c>
      <c r="B567">
        <v>2015</v>
      </c>
      <c r="C567">
        <v>33.017499999999998</v>
      </c>
      <c r="D567">
        <v>46.92</v>
      </c>
      <c r="E567">
        <v>34.642000000000003</v>
      </c>
      <c r="F567">
        <v>103.650801</v>
      </c>
      <c r="G567">
        <v>9.1413726999999998</v>
      </c>
      <c r="H567">
        <v>74.553556999999998</v>
      </c>
      <c r="M567">
        <v>235600812</v>
      </c>
      <c r="N567">
        <v>30631905</v>
      </c>
      <c r="O567">
        <v>102435040</v>
      </c>
      <c r="P567">
        <v>1588553</v>
      </c>
      <c r="Q567">
        <v>2787094</v>
      </c>
      <c r="R567">
        <v>14888007</v>
      </c>
    </row>
    <row r="568" spans="1:22" x14ac:dyDescent="0.3">
      <c r="A568" s="2">
        <v>42206</v>
      </c>
      <c r="B568">
        <v>2015</v>
      </c>
      <c r="C568">
        <v>32.6875</v>
      </c>
      <c r="D568">
        <v>47.28</v>
      </c>
      <c r="E568">
        <v>34.767499999999998</v>
      </c>
      <c r="F568">
        <v>104.27343999999999</v>
      </c>
      <c r="G568">
        <v>9.1290751999999991</v>
      </c>
      <c r="H568">
        <v>74.308800000000005</v>
      </c>
      <c r="I568">
        <v>13.53150242326333</v>
      </c>
      <c r="J568">
        <v>5.5146492455573499</v>
      </c>
      <c r="K568">
        <v>28.50565428109855</v>
      </c>
      <c r="L568">
        <v>17.572697899838449</v>
      </c>
      <c r="M568">
        <v>307025708</v>
      </c>
      <c r="N568">
        <v>42781899</v>
      </c>
      <c r="O568">
        <v>75604600</v>
      </c>
      <c r="P568">
        <v>1460054</v>
      </c>
      <c r="Q568">
        <v>4210895</v>
      </c>
      <c r="R568">
        <v>14077387</v>
      </c>
      <c r="S568">
        <v>24991500</v>
      </c>
      <c r="T568">
        <v>80895000</v>
      </c>
      <c r="U568">
        <v>7679000</v>
      </c>
      <c r="V568">
        <v>7948000</v>
      </c>
    </row>
    <row r="569" spans="1:22" x14ac:dyDescent="0.3">
      <c r="A569" s="2">
        <v>42207</v>
      </c>
      <c r="B569">
        <v>2015</v>
      </c>
      <c r="C569">
        <v>31.305</v>
      </c>
      <c r="D569">
        <v>45.54</v>
      </c>
      <c r="E569">
        <v>34.755000000000003</v>
      </c>
      <c r="F569">
        <v>102.62993899999999</v>
      </c>
      <c r="G569">
        <v>9.0039755999999986</v>
      </c>
      <c r="H569">
        <v>72.864749000000003</v>
      </c>
      <c r="I569">
        <v>13.34407995486419</v>
      </c>
      <c r="J569">
        <v>5.4280804360441692</v>
      </c>
      <c r="K569">
        <v>28.17361167083099</v>
      </c>
      <c r="L569">
        <v>17.30474732006126</v>
      </c>
      <c r="M569">
        <v>461802428</v>
      </c>
      <c r="N569">
        <v>59152427</v>
      </c>
      <c r="O569">
        <v>83099740</v>
      </c>
      <c r="P569">
        <v>1984416</v>
      </c>
      <c r="Q569">
        <v>2959220</v>
      </c>
      <c r="R569">
        <v>20885768</v>
      </c>
      <c r="S569">
        <v>23958000</v>
      </c>
      <c r="T569">
        <v>159880500</v>
      </c>
      <c r="U569">
        <v>10299400</v>
      </c>
      <c r="V569">
        <v>5662000</v>
      </c>
    </row>
    <row r="570" spans="1:22" x14ac:dyDescent="0.3">
      <c r="A570" s="2">
        <v>42208</v>
      </c>
      <c r="B570">
        <v>2015</v>
      </c>
      <c r="C570">
        <v>31.29</v>
      </c>
      <c r="D570">
        <v>46.11</v>
      </c>
      <c r="E570">
        <v>33.736499999999999</v>
      </c>
      <c r="F570">
        <v>102.99341699999999</v>
      </c>
      <c r="G570">
        <v>8.9851296000000005</v>
      </c>
      <c r="H570">
        <v>73.730050999999989</v>
      </c>
      <c r="I570">
        <v>13.37264722513935</v>
      </c>
      <c r="J570">
        <v>5.6406829445027871</v>
      </c>
      <c r="K570">
        <v>28.2858066079651</v>
      </c>
      <c r="L570">
        <v>17.675094918814121</v>
      </c>
      <c r="M570">
        <v>203997808</v>
      </c>
      <c r="N570">
        <v>33934010</v>
      </c>
      <c r="O570">
        <v>76231960</v>
      </c>
      <c r="P570">
        <v>2282123</v>
      </c>
      <c r="Q570">
        <v>2196045</v>
      </c>
      <c r="R570">
        <v>19283683</v>
      </c>
      <c r="S570">
        <v>24667000</v>
      </c>
      <c r="T570">
        <v>75264500</v>
      </c>
      <c r="U570">
        <v>8631600</v>
      </c>
      <c r="V570">
        <v>5716000</v>
      </c>
    </row>
    <row r="571" spans="1:22" x14ac:dyDescent="0.3">
      <c r="A571" s="2">
        <v>42209</v>
      </c>
      <c r="B571">
        <v>2015</v>
      </c>
      <c r="C571">
        <v>31.125</v>
      </c>
      <c r="D571">
        <v>45.94</v>
      </c>
      <c r="E571">
        <v>32.738500000000002</v>
      </c>
      <c r="F571">
        <v>100.60239199999999</v>
      </c>
      <c r="G571">
        <v>8.8308245999999997</v>
      </c>
      <c r="H571">
        <v>72.992722000000001</v>
      </c>
      <c r="I571">
        <v>13.37805075157589</v>
      </c>
      <c r="J571">
        <v>5.6953759924034273</v>
      </c>
      <c r="K571">
        <v>28.091158881525779</v>
      </c>
      <c r="L571">
        <v>17.581218684338129</v>
      </c>
      <c r="M571">
        <v>168649328</v>
      </c>
      <c r="N571">
        <v>32333244</v>
      </c>
      <c r="O571">
        <v>82622740</v>
      </c>
      <c r="P571">
        <v>2273645</v>
      </c>
      <c r="Q571">
        <v>1994056</v>
      </c>
      <c r="R571">
        <v>19046486</v>
      </c>
      <c r="S571">
        <v>17693000</v>
      </c>
      <c r="T571">
        <v>61521000</v>
      </c>
      <c r="U571">
        <v>8167600</v>
      </c>
      <c r="V571">
        <v>6473000</v>
      </c>
    </row>
    <row r="572" spans="1:22" x14ac:dyDescent="0.3">
      <c r="A572" s="2">
        <v>42210</v>
      </c>
      <c r="B572">
        <v>2015</v>
      </c>
    </row>
    <row r="573" spans="1:22" x14ac:dyDescent="0.3">
      <c r="A573" s="2">
        <v>42211</v>
      </c>
      <c r="B573">
        <v>2015</v>
      </c>
    </row>
    <row r="574" spans="1:22" x14ac:dyDescent="0.3">
      <c r="A574" s="2">
        <v>42212</v>
      </c>
      <c r="B574">
        <v>2015</v>
      </c>
      <c r="C574">
        <v>30.692499999999999</v>
      </c>
      <c r="D574">
        <v>45.35</v>
      </c>
      <c r="E574">
        <v>32.913499999999999</v>
      </c>
      <c r="F574">
        <v>98.994603999999995</v>
      </c>
      <c r="G574">
        <v>8.7824729000000001</v>
      </c>
      <c r="H574">
        <v>71.978900999999993</v>
      </c>
      <c r="I574">
        <v>13.2830127424722</v>
      </c>
      <c r="J574">
        <v>5.623111864296729</v>
      </c>
      <c r="K574">
        <v>28.049671292914539</v>
      </c>
      <c r="L574">
        <v>16.910153396639881</v>
      </c>
      <c r="M574">
        <v>177822160</v>
      </c>
      <c r="N574">
        <v>39701420</v>
      </c>
      <c r="O574">
        <v>58382200</v>
      </c>
      <c r="P574">
        <v>3139869</v>
      </c>
      <c r="Q574">
        <v>2679349</v>
      </c>
      <c r="R574">
        <v>21796728</v>
      </c>
      <c r="S574">
        <v>33284000</v>
      </c>
      <c r="T574">
        <v>47014000</v>
      </c>
      <c r="U574">
        <v>9113200</v>
      </c>
      <c r="V574">
        <v>7520000</v>
      </c>
    </row>
    <row r="575" spans="1:22" x14ac:dyDescent="0.3">
      <c r="A575" s="2">
        <v>42213</v>
      </c>
      <c r="B575">
        <v>2015</v>
      </c>
      <c r="C575">
        <v>30.844999999999999</v>
      </c>
      <c r="D575">
        <v>45.34</v>
      </c>
      <c r="E575">
        <v>32.982999999999997</v>
      </c>
      <c r="F575">
        <v>99.630864000000003</v>
      </c>
      <c r="G575">
        <v>8.9438931999999998</v>
      </c>
      <c r="H575">
        <v>71.944576000000012</v>
      </c>
      <c r="I575">
        <v>13.07063678291124</v>
      </c>
      <c r="J575">
        <v>5.5564320737923776</v>
      </c>
      <c r="K575">
        <v>27.542681446718991</v>
      </c>
      <c r="L575">
        <v>16.769156080589049</v>
      </c>
      <c r="M575">
        <v>134472388</v>
      </c>
      <c r="N575">
        <v>34328948</v>
      </c>
      <c r="O575">
        <v>34363860</v>
      </c>
      <c r="P575">
        <v>2185360</v>
      </c>
      <c r="Q575">
        <v>2262071</v>
      </c>
      <c r="R575">
        <v>21201133</v>
      </c>
      <c r="S575">
        <v>37234500</v>
      </c>
      <c r="T575">
        <v>49015000</v>
      </c>
      <c r="U575">
        <v>13611200</v>
      </c>
      <c r="V575">
        <v>5357000</v>
      </c>
    </row>
    <row r="576" spans="1:22" x14ac:dyDescent="0.3">
      <c r="A576" s="2">
        <v>42214</v>
      </c>
      <c r="B576">
        <v>2015</v>
      </c>
      <c r="C576">
        <v>30.747499999999999</v>
      </c>
      <c r="D576">
        <v>46.29</v>
      </c>
      <c r="E576">
        <v>33.0715</v>
      </c>
      <c r="F576">
        <v>98.74118</v>
      </c>
      <c r="G576">
        <v>9.0060830000000003</v>
      </c>
      <c r="H576">
        <v>71.870954999999995</v>
      </c>
      <c r="I576">
        <v>13.10394960019384</v>
      </c>
      <c r="J576">
        <v>5.6390014053792097</v>
      </c>
      <c r="K576">
        <v>27.54220176076246</v>
      </c>
      <c r="L576">
        <v>16.557628624505291</v>
      </c>
      <c r="M576">
        <v>148046612</v>
      </c>
      <c r="N576">
        <v>40945864</v>
      </c>
      <c r="O576">
        <v>36756100</v>
      </c>
      <c r="P576">
        <v>2247493</v>
      </c>
      <c r="Q576">
        <v>1664632</v>
      </c>
      <c r="R576">
        <v>19327341</v>
      </c>
      <c r="S576">
        <v>26628000</v>
      </c>
      <c r="T576">
        <v>43230500</v>
      </c>
      <c r="U576">
        <v>9811000</v>
      </c>
      <c r="V576">
        <v>3607000</v>
      </c>
    </row>
    <row r="577" spans="1:22" x14ac:dyDescent="0.3">
      <c r="A577" s="2">
        <v>42215</v>
      </c>
      <c r="B577">
        <v>2015</v>
      </c>
      <c r="C577">
        <v>30.592500000000001</v>
      </c>
      <c r="D577">
        <v>46.88</v>
      </c>
      <c r="E577">
        <v>33.227999999999987</v>
      </c>
      <c r="F577">
        <v>98.064217999999997</v>
      </c>
      <c r="G577">
        <v>8.9941034999999996</v>
      </c>
      <c r="H577">
        <v>71.447410999999988</v>
      </c>
      <c r="I577">
        <v>13.130127070934529</v>
      </c>
      <c r="J577">
        <v>5.4999043670580674</v>
      </c>
      <c r="K577">
        <v>27.726395367540611</v>
      </c>
      <c r="L577">
        <v>17.850249316390538</v>
      </c>
      <c r="M577">
        <v>134513072</v>
      </c>
      <c r="N577">
        <v>39777883</v>
      </c>
      <c r="O577">
        <v>39606900</v>
      </c>
      <c r="P577">
        <v>1764373</v>
      </c>
      <c r="Q577">
        <v>1867839</v>
      </c>
      <c r="R577">
        <v>21109116</v>
      </c>
      <c r="S577">
        <v>27819500</v>
      </c>
      <c r="T577">
        <v>50756500</v>
      </c>
      <c r="U577">
        <v>12533600</v>
      </c>
      <c r="V577">
        <v>18672000</v>
      </c>
    </row>
    <row r="578" spans="1:22" x14ac:dyDescent="0.3">
      <c r="A578" s="2">
        <v>42216</v>
      </c>
      <c r="B578">
        <v>2015</v>
      </c>
      <c r="C578">
        <v>30.324999999999999</v>
      </c>
      <c r="D578">
        <v>46.7</v>
      </c>
      <c r="E578">
        <v>32.875</v>
      </c>
      <c r="F578">
        <v>100.45739</v>
      </c>
      <c r="G578">
        <v>9.0578125000000007</v>
      </c>
      <c r="H578">
        <v>71.805578000000011</v>
      </c>
      <c r="I578">
        <v>13.31343765123407</v>
      </c>
      <c r="J578">
        <v>5.435867302790772</v>
      </c>
      <c r="K578">
        <v>27.7504436199387</v>
      </c>
      <c r="L578">
        <v>17.591547023713499</v>
      </c>
      <c r="M578">
        <v>171539812</v>
      </c>
      <c r="N578">
        <v>31201480</v>
      </c>
      <c r="O578">
        <v>34921880</v>
      </c>
      <c r="P578">
        <v>3068012</v>
      </c>
      <c r="Q578">
        <v>2303875</v>
      </c>
      <c r="R578">
        <v>21003137</v>
      </c>
      <c r="S578">
        <v>29772000</v>
      </c>
      <c r="T578">
        <v>70417500</v>
      </c>
      <c r="U578">
        <v>9314400</v>
      </c>
      <c r="V578">
        <v>7585000</v>
      </c>
    </row>
    <row r="579" spans="1:22" x14ac:dyDescent="0.3">
      <c r="A579" s="2">
        <v>42217</v>
      </c>
      <c r="B579">
        <v>2015</v>
      </c>
    </row>
    <row r="580" spans="1:22" x14ac:dyDescent="0.3">
      <c r="A580" s="2">
        <v>42218</v>
      </c>
      <c r="B580">
        <v>2015</v>
      </c>
    </row>
    <row r="581" spans="1:22" x14ac:dyDescent="0.3">
      <c r="A581" s="2">
        <v>42219</v>
      </c>
      <c r="B581">
        <v>2015</v>
      </c>
      <c r="C581">
        <v>29.61</v>
      </c>
      <c r="D581">
        <v>46.81</v>
      </c>
      <c r="E581">
        <v>33.235999999999997</v>
      </c>
      <c r="F581">
        <v>100.906966</v>
      </c>
      <c r="G581">
        <v>9.0624669999999998</v>
      </c>
      <c r="H581">
        <v>71.98088700000001</v>
      </c>
      <c r="I581">
        <v>13.239686768386211</v>
      </c>
      <c r="J581">
        <v>5.3375168838298217</v>
      </c>
      <c r="K581">
        <v>27.706466456769189</v>
      </c>
      <c r="L581">
        <v>17.909905546137079</v>
      </c>
      <c r="M581">
        <v>279903872</v>
      </c>
      <c r="N581">
        <v>24125886</v>
      </c>
      <c r="O581">
        <v>31348140</v>
      </c>
      <c r="P581">
        <v>2202652</v>
      </c>
      <c r="Q581">
        <v>1734733</v>
      </c>
      <c r="R581">
        <v>22280175</v>
      </c>
      <c r="S581">
        <v>23595000</v>
      </c>
      <c r="T581">
        <v>53821500</v>
      </c>
      <c r="U581">
        <v>5977200</v>
      </c>
      <c r="V581">
        <v>5415000</v>
      </c>
    </row>
    <row r="582" spans="1:22" x14ac:dyDescent="0.3">
      <c r="A582" s="2">
        <v>42220</v>
      </c>
      <c r="B582">
        <v>2015</v>
      </c>
      <c r="C582">
        <v>28.66</v>
      </c>
      <c r="D582">
        <v>47.54</v>
      </c>
      <c r="E582">
        <v>33.064</v>
      </c>
      <c r="F582">
        <v>99.622656000000006</v>
      </c>
      <c r="G582">
        <v>9.0997859999999999</v>
      </c>
      <c r="H582">
        <v>72.294390000000007</v>
      </c>
      <c r="I582">
        <v>13.101556828264901</v>
      </c>
      <c r="J582">
        <v>5.2593527240461402</v>
      </c>
      <c r="K582">
        <v>27.510688069694279</v>
      </c>
      <c r="L582">
        <v>18.004355892554649</v>
      </c>
      <c r="M582">
        <v>496554492</v>
      </c>
      <c r="N582">
        <v>33403916</v>
      </c>
      <c r="O582">
        <v>26188200</v>
      </c>
      <c r="P582">
        <v>2624069</v>
      </c>
      <c r="Q582">
        <v>1471416</v>
      </c>
      <c r="R582">
        <v>18256561</v>
      </c>
      <c r="S582">
        <v>35527500</v>
      </c>
      <c r="T582">
        <v>50363000</v>
      </c>
      <c r="U582">
        <v>8802600</v>
      </c>
      <c r="V582">
        <v>6776000</v>
      </c>
    </row>
    <row r="583" spans="1:22" x14ac:dyDescent="0.3">
      <c r="A583" s="2">
        <v>42221</v>
      </c>
      <c r="B583">
        <v>2015</v>
      </c>
      <c r="C583">
        <v>28.85</v>
      </c>
      <c r="D583">
        <v>47.58</v>
      </c>
      <c r="E583">
        <v>33.664499999999997</v>
      </c>
      <c r="F583">
        <v>101.086281</v>
      </c>
      <c r="G583">
        <v>9.2787330000000008</v>
      </c>
      <c r="H583">
        <v>72.620767000000001</v>
      </c>
      <c r="I583">
        <v>12.69917527424133</v>
      </c>
      <c r="J583">
        <v>5.1243843942669551</v>
      </c>
      <c r="K583">
        <v>28.052686364000319</v>
      </c>
      <c r="L583">
        <v>18.41620626151013</v>
      </c>
      <c r="M583">
        <v>397250452</v>
      </c>
      <c r="N583">
        <v>26959655</v>
      </c>
      <c r="O583">
        <v>36447740</v>
      </c>
      <c r="P583">
        <v>2358677</v>
      </c>
      <c r="Q583">
        <v>1742929</v>
      </c>
      <c r="R583">
        <v>25203923</v>
      </c>
      <c r="S583">
        <v>87341000</v>
      </c>
      <c r="T583">
        <v>53206500</v>
      </c>
      <c r="U583">
        <v>19941800</v>
      </c>
      <c r="V583">
        <v>9855000</v>
      </c>
    </row>
    <row r="584" spans="1:22" x14ac:dyDescent="0.3">
      <c r="A584" s="2">
        <v>42222</v>
      </c>
      <c r="B584">
        <v>2015</v>
      </c>
      <c r="C584">
        <v>28.782499999999999</v>
      </c>
      <c r="D584">
        <v>46.62</v>
      </c>
      <c r="E584">
        <v>33.5075</v>
      </c>
      <c r="F584">
        <v>100.70665</v>
      </c>
      <c r="G584">
        <v>9.1706831999999991</v>
      </c>
      <c r="H584">
        <v>72.694950000000006</v>
      </c>
      <c r="I584">
        <v>12.89406099518459</v>
      </c>
      <c r="J584">
        <v>5.1102851139646877</v>
      </c>
      <c r="K584">
        <v>28.651685393258429</v>
      </c>
      <c r="L584">
        <v>18.41894060995185</v>
      </c>
      <c r="M584">
        <v>211612160</v>
      </c>
      <c r="N584">
        <v>27368000</v>
      </c>
      <c r="O584">
        <v>40659680</v>
      </c>
      <c r="P584">
        <v>1398120</v>
      </c>
      <c r="Q584">
        <v>1148481</v>
      </c>
      <c r="R584">
        <v>15395683</v>
      </c>
      <c r="S584">
        <v>44443000</v>
      </c>
      <c r="T584">
        <v>54779500</v>
      </c>
      <c r="U584">
        <v>21025800</v>
      </c>
      <c r="V584">
        <v>7993000</v>
      </c>
    </row>
    <row r="585" spans="1:22" x14ac:dyDescent="0.3">
      <c r="A585" s="2">
        <v>42223</v>
      </c>
      <c r="B585">
        <v>2015</v>
      </c>
      <c r="C585">
        <v>28.88</v>
      </c>
      <c r="D585">
        <v>46.74</v>
      </c>
      <c r="E585">
        <v>33.219499999999996</v>
      </c>
      <c r="F585">
        <v>101.787192</v>
      </c>
      <c r="G585">
        <v>9.0964206000000019</v>
      </c>
      <c r="H585">
        <v>71.82528600000002</v>
      </c>
      <c r="I585">
        <v>13.0672032193159</v>
      </c>
      <c r="J585">
        <v>5.1400328305835012</v>
      </c>
      <c r="K585">
        <v>29.77867203219316</v>
      </c>
      <c r="L585">
        <v>18.73239436619718</v>
      </c>
      <c r="M585">
        <v>154681620</v>
      </c>
      <c r="N585">
        <v>19163038</v>
      </c>
      <c r="O585">
        <v>27543040</v>
      </c>
      <c r="P585">
        <v>1357583</v>
      </c>
      <c r="Q585">
        <v>1792440</v>
      </c>
      <c r="R585">
        <v>11089210</v>
      </c>
      <c r="S585">
        <v>33413500</v>
      </c>
      <c r="T585">
        <v>46837000</v>
      </c>
      <c r="U585">
        <v>35039400</v>
      </c>
      <c r="V585">
        <v>6526000</v>
      </c>
    </row>
    <row r="586" spans="1:22" x14ac:dyDescent="0.3">
      <c r="A586" s="2">
        <v>42224</v>
      </c>
      <c r="B586">
        <v>2015</v>
      </c>
    </row>
    <row r="587" spans="1:22" x14ac:dyDescent="0.3">
      <c r="A587" s="2">
        <v>42225</v>
      </c>
      <c r="B587">
        <v>2015</v>
      </c>
    </row>
    <row r="588" spans="1:22" x14ac:dyDescent="0.3">
      <c r="A588" s="2">
        <v>42226</v>
      </c>
      <c r="B588">
        <v>2015</v>
      </c>
      <c r="C588">
        <v>29.93</v>
      </c>
      <c r="D588">
        <v>47.33</v>
      </c>
      <c r="E588">
        <v>33.156999999999996</v>
      </c>
      <c r="F588">
        <v>102.9735</v>
      </c>
      <c r="G588">
        <v>9.1090395000000015</v>
      </c>
      <c r="H588">
        <v>73.183949999999996</v>
      </c>
      <c r="I588">
        <v>13.075379304808539</v>
      </c>
      <c r="J588">
        <v>5.1421420341976392</v>
      </c>
      <c r="K588">
        <v>30.537047443204621</v>
      </c>
      <c r="L588">
        <v>19.747932889138639</v>
      </c>
      <c r="M588">
        <v>219806388</v>
      </c>
      <c r="N588">
        <v>23079870</v>
      </c>
      <c r="O588">
        <v>34458300</v>
      </c>
      <c r="P588">
        <v>1025490</v>
      </c>
      <c r="Q588">
        <v>1250508</v>
      </c>
      <c r="R588">
        <v>52983646</v>
      </c>
      <c r="S588">
        <v>30406500</v>
      </c>
      <c r="T588">
        <v>26984500</v>
      </c>
      <c r="U588">
        <v>29995000</v>
      </c>
      <c r="V588">
        <v>12255000</v>
      </c>
    </row>
    <row r="589" spans="1:22" x14ac:dyDescent="0.3">
      <c r="A589" s="2">
        <v>42227</v>
      </c>
      <c r="B589">
        <v>2015</v>
      </c>
      <c r="C589">
        <v>28.372499999999999</v>
      </c>
      <c r="D589">
        <v>46.41</v>
      </c>
      <c r="E589">
        <v>34.515000000000001</v>
      </c>
      <c r="F589">
        <v>98.531898000000012</v>
      </c>
      <c r="G589">
        <v>8.9906953999999999</v>
      </c>
      <c r="H589">
        <v>71.502291000000014</v>
      </c>
      <c r="I589">
        <v>12.981699033005681</v>
      </c>
      <c r="J589">
        <v>5.2662393454807006</v>
      </c>
      <c r="K589">
        <v>30.604171661472069</v>
      </c>
      <c r="L589">
        <v>19.72748341724607</v>
      </c>
      <c r="M589">
        <v>388331256</v>
      </c>
      <c r="N589">
        <v>29237402</v>
      </c>
      <c r="O589">
        <v>109880220</v>
      </c>
      <c r="P589">
        <v>3447847</v>
      </c>
      <c r="Q589">
        <v>1986704</v>
      </c>
      <c r="R589">
        <v>23213458</v>
      </c>
      <c r="S589">
        <v>40809500</v>
      </c>
      <c r="T589">
        <v>52373000</v>
      </c>
      <c r="U589">
        <v>30540200</v>
      </c>
      <c r="V589">
        <v>19174000</v>
      </c>
    </row>
    <row r="590" spans="1:22" x14ac:dyDescent="0.3">
      <c r="A590" s="2">
        <v>42228</v>
      </c>
      <c r="B590">
        <v>2015</v>
      </c>
      <c r="C590">
        <v>28.81</v>
      </c>
      <c r="D590">
        <v>46.74</v>
      </c>
      <c r="E590">
        <v>34.573500000000003</v>
      </c>
      <c r="F590">
        <v>96.205574999999996</v>
      </c>
      <c r="G590">
        <v>8.8180855999999999</v>
      </c>
      <c r="H590">
        <v>70.681874999999991</v>
      </c>
      <c r="I590">
        <v>12.886414972571799</v>
      </c>
      <c r="J590">
        <v>5.1443635221039052</v>
      </c>
      <c r="K590">
        <v>31.01000322684737</v>
      </c>
      <c r="L590">
        <v>19.619232010325909</v>
      </c>
      <c r="M590">
        <v>406742440</v>
      </c>
      <c r="N590">
        <v>30198532</v>
      </c>
      <c r="O590">
        <v>58646560</v>
      </c>
      <c r="P590">
        <v>3850043</v>
      </c>
      <c r="Q590">
        <v>3350003</v>
      </c>
      <c r="R590">
        <v>35406789</v>
      </c>
      <c r="S590">
        <v>50420000</v>
      </c>
      <c r="T590">
        <v>47086500</v>
      </c>
      <c r="U590">
        <v>26009200</v>
      </c>
      <c r="V590">
        <v>10334000</v>
      </c>
    </row>
    <row r="591" spans="1:22" x14ac:dyDescent="0.3">
      <c r="A591" s="2">
        <v>42229</v>
      </c>
      <c r="B591">
        <v>2015</v>
      </c>
      <c r="C591">
        <v>28.787500000000001</v>
      </c>
      <c r="D591">
        <v>46.73</v>
      </c>
      <c r="E591">
        <v>34.325499999999998</v>
      </c>
      <c r="F591">
        <v>96.007040999999987</v>
      </c>
      <c r="G591">
        <v>8.7555269999999989</v>
      </c>
      <c r="H591">
        <v>70.676954999999992</v>
      </c>
      <c r="I591">
        <v>12.765854834820351</v>
      </c>
      <c r="J591">
        <v>5.1617880725022101</v>
      </c>
      <c r="K591">
        <v>30.106100795755971</v>
      </c>
      <c r="L591">
        <v>19.455831524797041</v>
      </c>
      <c r="M591">
        <v>194143156</v>
      </c>
      <c r="N591">
        <v>22627241</v>
      </c>
      <c r="O591">
        <v>36354960</v>
      </c>
      <c r="P591">
        <v>2055861</v>
      </c>
      <c r="Q591">
        <v>1948025</v>
      </c>
      <c r="R591">
        <v>20153320</v>
      </c>
      <c r="S591">
        <v>42103500</v>
      </c>
      <c r="T591">
        <v>30497500</v>
      </c>
      <c r="U591">
        <v>34265600</v>
      </c>
      <c r="V591">
        <v>6225000</v>
      </c>
    </row>
    <row r="592" spans="1:22" x14ac:dyDescent="0.3">
      <c r="A592" s="2">
        <v>42230</v>
      </c>
      <c r="B592">
        <v>2015</v>
      </c>
      <c r="C592">
        <v>28.99</v>
      </c>
      <c r="D592">
        <v>47</v>
      </c>
      <c r="E592">
        <v>34.468499999999999</v>
      </c>
      <c r="F592">
        <v>95.962485000000001</v>
      </c>
      <c r="G592">
        <v>8.7321419999999996</v>
      </c>
      <c r="H592">
        <v>70.409618999999992</v>
      </c>
      <c r="I592">
        <v>12.793880837359101</v>
      </c>
      <c r="J592">
        <v>5.170515733494363</v>
      </c>
      <c r="K592">
        <v>30.567632850241541</v>
      </c>
      <c r="L592">
        <v>19.343800322061188</v>
      </c>
      <c r="M592">
        <v>171718064</v>
      </c>
      <c r="N592">
        <v>21473402</v>
      </c>
      <c r="O592">
        <v>27597100</v>
      </c>
      <c r="P592">
        <v>1802060</v>
      </c>
      <c r="Q592">
        <v>1575835</v>
      </c>
      <c r="R592">
        <v>16051992</v>
      </c>
      <c r="S592">
        <v>25911000</v>
      </c>
      <c r="T592">
        <v>20598500</v>
      </c>
      <c r="U592">
        <v>21956600</v>
      </c>
      <c r="V592">
        <v>6369000</v>
      </c>
    </row>
    <row r="593" spans="1:22" x14ac:dyDescent="0.3">
      <c r="A593" s="2">
        <v>42231</v>
      </c>
      <c r="B593">
        <v>2015</v>
      </c>
    </row>
    <row r="594" spans="1:22" x14ac:dyDescent="0.3">
      <c r="A594" s="2">
        <v>42232</v>
      </c>
      <c r="B594">
        <v>2015</v>
      </c>
    </row>
    <row r="595" spans="1:22" x14ac:dyDescent="0.3">
      <c r="A595" s="2">
        <v>42233</v>
      </c>
      <c r="B595">
        <v>2015</v>
      </c>
      <c r="C595">
        <v>29.29</v>
      </c>
      <c r="D595">
        <v>47.32</v>
      </c>
      <c r="E595">
        <v>34.705500000000001</v>
      </c>
      <c r="F595">
        <v>95.977377000000004</v>
      </c>
      <c r="G595">
        <v>8.6924264000000004</v>
      </c>
      <c r="H595">
        <v>69.85309500000001</v>
      </c>
      <c r="I595">
        <v>12.756513348343519</v>
      </c>
      <c r="J595">
        <v>5.097138904792538</v>
      </c>
      <c r="K595">
        <v>30.18253457703441</v>
      </c>
      <c r="L595">
        <v>19.745094885815369</v>
      </c>
      <c r="M595">
        <v>163538980</v>
      </c>
      <c r="N595">
        <v>21099746</v>
      </c>
      <c r="O595">
        <v>24679020</v>
      </c>
      <c r="P595">
        <v>2219923</v>
      </c>
      <c r="Q595">
        <v>2318627</v>
      </c>
      <c r="R595">
        <v>14262270</v>
      </c>
      <c r="S595">
        <v>25246000</v>
      </c>
      <c r="T595">
        <v>27944500</v>
      </c>
      <c r="U595">
        <v>11929000</v>
      </c>
      <c r="V595">
        <v>5395000</v>
      </c>
    </row>
    <row r="596" spans="1:22" x14ac:dyDescent="0.3">
      <c r="A596" s="2">
        <v>42234</v>
      </c>
      <c r="B596">
        <v>2015</v>
      </c>
      <c r="C596">
        <v>29.125</v>
      </c>
      <c r="D596">
        <v>47.27</v>
      </c>
      <c r="E596">
        <v>34.436500000000002</v>
      </c>
      <c r="F596">
        <v>94.723196999999999</v>
      </c>
      <c r="G596">
        <v>8.703068</v>
      </c>
      <c r="H596">
        <v>69.4953</v>
      </c>
      <c r="I596">
        <v>12.81177132749055</v>
      </c>
      <c r="J596">
        <v>5.1626813250783954</v>
      </c>
      <c r="K596">
        <v>29.910750180911791</v>
      </c>
      <c r="L596">
        <v>19.900297499396959</v>
      </c>
      <c r="M596">
        <v>138242832</v>
      </c>
      <c r="N596">
        <v>23574104</v>
      </c>
      <c r="O596">
        <v>27710880</v>
      </c>
      <c r="P596">
        <v>1429892</v>
      </c>
      <c r="Q596">
        <v>1854454</v>
      </c>
      <c r="R596">
        <v>17424599</v>
      </c>
      <c r="S596">
        <v>20802500</v>
      </c>
      <c r="T596">
        <v>21475500</v>
      </c>
      <c r="U596">
        <v>13836400</v>
      </c>
      <c r="V596">
        <v>5355000</v>
      </c>
    </row>
    <row r="597" spans="1:22" x14ac:dyDescent="0.3">
      <c r="A597" s="2">
        <v>42235</v>
      </c>
      <c r="B597">
        <v>2015</v>
      </c>
      <c r="C597">
        <v>28.752500000000001</v>
      </c>
      <c r="D597">
        <v>46.61</v>
      </c>
      <c r="E597">
        <v>34.701999999999998</v>
      </c>
      <c r="F597">
        <v>92.743445999999992</v>
      </c>
      <c r="G597">
        <v>8.4582276000000007</v>
      </c>
      <c r="H597">
        <v>69.400007999999985</v>
      </c>
      <c r="I597">
        <v>12.72991053437576</v>
      </c>
      <c r="J597">
        <v>5.1221215047956807</v>
      </c>
      <c r="K597">
        <v>30.13218344482954</v>
      </c>
      <c r="L597">
        <v>19.9887160473926</v>
      </c>
      <c r="M597">
        <v>193146040</v>
      </c>
      <c r="N597">
        <v>31485511</v>
      </c>
      <c r="O597">
        <v>50193940</v>
      </c>
      <c r="P597">
        <v>2044226</v>
      </c>
      <c r="Q597">
        <v>2967844</v>
      </c>
      <c r="R597">
        <v>29894173</v>
      </c>
      <c r="S597">
        <v>30514000</v>
      </c>
      <c r="T597">
        <v>26166000</v>
      </c>
      <c r="U597">
        <v>11151400</v>
      </c>
      <c r="V597">
        <v>10364000</v>
      </c>
    </row>
    <row r="598" spans="1:22" x14ac:dyDescent="0.3">
      <c r="A598" s="2">
        <v>42236</v>
      </c>
      <c r="B598">
        <v>2015</v>
      </c>
      <c r="C598">
        <v>28.162500000000001</v>
      </c>
      <c r="D598">
        <v>45.66</v>
      </c>
      <c r="E598">
        <v>33.973999999999997</v>
      </c>
      <c r="F598">
        <v>91.79079999999999</v>
      </c>
      <c r="G598">
        <v>8.3919360000000012</v>
      </c>
      <c r="H598">
        <v>69.134143999999992</v>
      </c>
      <c r="I598">
        <v>12.526528959092751</v>
      </c>
      <c r="J598">
        <v>4.9910080356419604</v>
      </c>
      <c r="K598">
        <v>30.951802349129199</v>
      </c>
      <c r="L598">
        <v>20.182260024301339</v>
      </c>
      <c r="M598">
        <v>274006488</v>
      </c>
      <c r="N598">
        <v>36238227</v>
      </c>
      <c r="O598">
        <v>57797540</v>
      </c>
      <c r="P598">
        <v>3121220</v>
      </c>
      <c r="Q598">
        <v>4056409</v>
      </c>
      <c r="R598">
        <v>26276547</v>
      </c>
      <c r="S598">
        <v>47532500</v>
      </c>
      <c r="T598">
        <v>43496500</v>
      </c>
      <c r="U598">
        <v>22919600</v>
      </c>
      <c r="V598">
        <v>7800000</v>
      </c>
    </row>
    <row r="599" spans="1:22" x14ac:dyDescent="0.3">
      <c r="A599" s="2">
        <v>42237</v>
      </c>
      <c r="B599">
        <v>2015</v>
      </c>
      <c r="C599">
        <v>26.44</v>
      </c>
      <c r="D599">
        <v>43.07</v>
      </c>
      <c r="E599">
        <v>32.201500000000003</v>
      </c>
      <c r="F599">
        <v>91.043706</v>
      </c>
      <c r="G599">
        <v>8.1885732000000004</v>
      </c>
      <c r="H599">
        <v>68.126552000000004</v>
      </c>
      <c r="I599">
        <v>12.31122783978989</v>
      </c>
      <c r="J599">
        <v>4.8377723736047269</v>
      </c>
      <c r="K599">
        <v>30.211753118844381</v>
      </c>
      <c r="L599">
        <v>19.468154957321079</v>
      </c>
      <c r="M599">
        <v>513101884</v>
      </c>
      <c r="N599">
        <v>70053084</v>
      </c>
      <c r="O599">
        <v>91879400</v>
      </c>
      <c r="P599">
        <v>4067615</v>
      </c>
      <c r="Q599">
        <v>5079492</v>
      </c>
      <c r="R599">
        <v>31151346</v>
      </c>
      <c r="S599">
        <v>62004000</v>
      </c>
      <c r="T599">
        <v>57493000</v>
      </c>
      <c r="U599">
        <v>21202800</v>
      </c>
      <c r="V599">
        <v>10366000</v>
      </c>
    </row>
    <row r="600" spans="1:22" x14ac:dyDescent="0.3">
      <c r="A600" s="2">
        <v>42238</v>
      </c>
      <c r="B600">
        <v>2015</v>
      </c>
    </row>
    <row r="601" spans="1:22" x14ac:dyDescent="0.3">
      <c r="A601" s="2">
        <v>42239</v>
      </c>
      <c r="B601">
        <v>2015</v>
      </c>
    </row>
    <row r="602" spans="1:22" x14ac:dyDescent="0.3">
      <c r="A602" s="2">
        <v>42240</v>
      </c>
      <c r="B602">
        <v>2015</v>
      </c>
      <c r="C602">
        <v>25.78</v>
      </c>
      <c r="D602">
        <v>41.68</v>
      </c>
      <c r="E602">
        <v>30.9055</v>
      </c>
      <c r="F602">
        <v>88.692597000000006</v>
      </c>
      <c r="G602">
        <v>7.6776727500000002</v>
      </c>
      <c r="H602">
        <v>65.600009999999997</v>
      </c>
      <c r="I602">
        <v>11.735883882876079</v>
      </c>
      <c r="J602">
        <v>4.5508262429734039</v>
      </c>
      <c r="K602">
        <v>29.935397264871209</v>
      </c>
      <c r="L602">
        <v>18.281735044886322</v>
      </c>
      <c r="M602">
        <v>648825168</v>
      </c>
      <c r="N602">
        <v>88753660</v>
      </c>
      <c r="O602">
        <v>129788600</v>
      </c>
      <c r="P602">
        <v>6898394</v>
      </c>
      <c r="Q602">
        <v>9489329</v>
      </c>
      <c r="R602">
        <v>61351952</v>
      </c>
      <c r="S602">
        <v>103483000</v>
      </c>
      <c r="T602">
        <v>90141000</v>
      </c>
      <c r="U602">
        <v>22318600</v>
      </c>
      <c r="V602">
        <v>18192000</v>
      </c>
    </row>
    <row r="603" spans="1:22" x14ac:dyDescent="0.3">
      <c r="A603" s="2">
        <v>42241</v>
      </c>
      <c r="B603">
        <v>2015</v>
      </c>
      <c r="C603">
        <v>25.934999999999999</v>
      </c>
      <c r="D603">
        <v>40.47</v>
      </c>
      <c r="E603">
        <v>30.6235</v>
      </c>
      <c r="F603">
        <v>93.462986000000001</v>
      </c>
      <c r="G603">
        <v>7.9594416000000017</v>
      </c>
      <c r="H603">
        <v>68.846421000000007</v>
      </c>
      <c r="I603">
        <v>11.21487534395064</v>
      </c>
      <c r="J603">
        <v>4.5084314291670138</v>
      </c>
      <c r="K603">
        <v>28.72508963562078</v>
      </c>
      <c r="L603">
        <v>18.635870924706079</v>
      </c>
      <c r="M603">
        <v>414406396</v>
      </c>
      <c r="N603">
        <v>70616597</v>
      </c>
      <c r="O603">
        <v>71429380</v>
      </c>
      <c r="P603">
        <v>5356570</v>
      </c>
      <c r="Q603">
        <v>6376990</v>
      </c>
      <c r="R603">
        <v>48647947</v>
      </c>
      <c r="S603">
        <v>101548500</v>
      </c>
      <c r="T603">
        <v>105771000</v>
      </c>
      <c r="U603">
        <v>31941400</v>
      </c>
      <c r="V603">
        <v>17930000</v>
      </c>
    </row>
    <row r="604" spans="1:22" x14ac:dyDescent="0.3">
      <c r="A604" s="2">
        <v>42242</v>
      </c>
      <c r="B604">
        <v>2015</v>
      </c>
      <c r="C604">
        <v>27.422499999999999</v>
      </c>
      <c r="D604">
        <v>42.71</v>
      </c>
      <c r="E604">
        <v>32.987000000000002</v>
      </c>
      <c r="F604">
        <v>91.785870000000017</v>
      </c>
      <c r="G604">
        <v>7.6846493999999996</v>
      </c>
      <c r="H604">
        <v>66.363165000000009</v>
      </c>
      <c r="I604">
        <v>11.595174262734581</v>
      </c>
      <c r="J604">
        <v>4.7353238119973202</v>
      </c>
      <c r="K604">
        <v>28.778485254691692</v>
      </c>
      <c r="L604">
        <v>20.006702412868631</v>
      </c>
      <c r="M604">
        <v>387098444</v>
      </c>
      <c r="N604">
        <v>63407996</v>
      </c>
      <c r="O604">
        <v>87739700</v>
      </c>
      <c r="P604">
        <v>3100818</v>
      </c>
      <c r="Q604">
        <v>5148803</v>
      </c>
      <c r="R604">
        <v>37105750</v>
      </c>
      <c r="S604">
        <v>88137000</v>
      </c>
      <c r="T604">
        <v>74228500</v>
      </c>
      <c r="U604">
        <v>24571200</v>
      </c>
      <c r="V604">
        <v>11231000</v>
      </c>
    </row>
    <row r="605" spans="1:22" x14ac:dyDescent="0.3">
      <c r="A605" s="2">
        <v>42243</v>
      </c>
      <c r="B605">
        <v>2015</v>
      </c>
      <c r="C605">
        <v>28.23</v>
      </c>
      <c r="D605">
        <v>43.9</v>
      </c>
      <c r="E605">
        <v>33.398000000000003</v>
      </c>
      <c r="F605">
        <v>93.202619999999996</v>
      </c>
      <c r="G605">
        <v>8.007017900000001</v>
      </c>
      <c r="H605">
        <v>67.438472000000004</v>
      </c>
      <c r="I605">
        <v>11.59119029943083</v>
      </c>
      <c r="J605">
        <v>4.8015351241441886</v>
      </c>
      <c r="K605">
        <v>28.67277076631197</v>
      </c>
      <c r="L605">
        <v>19.265033407572378</v>
      </c>
      <c r="M605">
        <v>338464224</v>
      </c>
      <c r="N605">
        <v>50943211</v>
      </c>
      <c r="O605">
        <v>58974720</v>
      </c>
      <c r="P605">
        <v>2744922</v>
      </c>
      <c r="Q605">
        <v>3368221</v>
      </c>
      <c r="R605">
        <v>36544464</v>
      </c>
      <c r="S605">
        <v>71965500</v>
      </c>
      <c r="T605">
        <v>65454500</v>
      </c>
      <c r="U605">
        <v>17440000</v>
      </c>
      <c r="V605">
        <v>10380000</v>
      </c>
    </row>
    <row r="606" spans="1:22" x14ac:dyDescent="0.3">
      <c r="A606" s="2">
        <v>42244</v>
      </c>
      <c r="B606">
        <v>2015</v>
      </c>
      <c r="C606">
        <v>28.322500000000002</v>
      </c>
      <c r="D606">
        <v>43.93</v>
      </c>
      <c r="E606">
        <v>32.984499999999997</v>
      </c>
      <c r="F606">
        <v>92.760096000000004</v>
      </c>
      <c r="G606">
        <v>7.9822743000000003</v>
      </c>
      <c r="H606">
        <v>67.294128000000001</v>
      </c>
      <c r="I606">
        <v>12.104135771955839</v>
      </c>
      <c r="J606">
        <v>4.9810449851705387</v>
      </c>
      <c r="K606">
        <v>29.349975284231341</v>
      </c>
      <c r="L606">
        <v>19.912670950733229</v>
      </c>
      <c r="M606">
        <v>212657628</v>
      </c>
      <c r="N606">
        <v>28246725</v>
      </c>
      <c r="O606">
        <v>38836660</v>
      </c>
      <c r="P606">
        <v>1488219</v>
      </c>
      <c r="Q606">
        <v>2313025</v>
      </c>
      <c r="R606">
        <v>40924243</v>
      </c>
      <c r="S606">
        <v>70409000</v>
      </c>
      <c r="T606">
        <v>48749500</v>
      </c>
      <c r="U606">
        <v>15284600</v>
      </c>
      <c r="V606">
        <v>8598000</v>
      </c>
    </row>
    <row r="607" spans="1:22" x14ac:dyDescent="0.3">
      <c r="A607" s="2">
        <v>42245</v>
      </c>
      <c r="B607">
        <v>2015</v>
      </c>
    </row>
    <row r="608" spans="1:22" x14ac:dyDescent="0.3">
      <c r="A608" s="2">
        <v>42246</v>
      </c>
      <c r="B608">
        <v>2015</v>
      </c>
    </row>
    <row r="609" spans="1:22" x14ac:dyDescent="0.3">
      <c r="A609" s="2">
        <v>42247</v>
      </c>
      <c r="B609">
        <v>2015</v>
      </c>
      <c r="C609">
        <v>28.19</v>
      </c>
      <c r="D609">
        <v>43.52</v>
      </c>
      <c r="E609">
        <v>32.391000000000012</v>
      </c>
      <c r="F609">
        <v>92.119287999999997</v>
      </c>
      <c r="H609">
        <v>67.212796000000012</v>
      </c>
      <c r="I609">
        <v>11.863092783505159</v>
      </c>
      <c r="J609">
        <v>4.974586183917526</v>
      </c>
      <c r="K609">
        <v>29.125773195876292</v>
      </c>
      <c r="L609">
        <v>20.626804123711342</v>
      </c>
      <c r="M609">
        <v>224917084</v>
      </c>
      <c r="N609">
        <v>34441662</v>
      </c>
      <c r="O609">
        <v>38936880</v>
      </c>
      <c r="P609">
        <v>1325230</v>
      </c>
      <c r="Q609">
        <v>2179987</v>
      </c>
      <c r="S609">
        <v>53492500</v>
      </c>
      <c r="T609">
        <v>50796000</v>
      </c>
      <c r="U609">
        <v>11398800</v>
      </c>
      <c r="V609">
        <v>10638000</v>
      </c>
    </row>
    <row r="610" spans="1:22" x14ac:dyDescent="0.3">
      <c r="A610" s="2">
        <v>42248</v>
      </c>
      <c r="B610">
        <v>2015</v>
      </c>
      <c r="C610">
        <v>26.93</v>
      </c>
      <c r="D610">
        <v>41.82</v>
      </c>
      <c r="E610">
        <v>31.478000000000002</v>
      </c>
      <c r="F610">
        <v>90.280709999999999</v>
      </c>
      <c r="G610">
        <v>7.6446799999999993</v>
      </c>
      <c r="H610">
        <v>66.172041000000007</v>
      </c>
      <c r="I610">
        <v>11.68711912513565</v>
      </c>
      <c r="J610">
        <v>4.8584583471074376</v>
      </c>
      <c r="K610">
        <v>28.60422405876951</v>
      </c>
      <c r="L610">
        <v>19.922364137240169</v>
      </c>
      <c r="M610">
        <v>307383440</v>
      </c>
      <c r="N610">
        <v>49688896</v>
      </c>
      <c r="O610">
        <v>51457680</v>
      </c>
      <c r="P610">
        <v>2062744</v>
      </c>
      <c r="Q610">
        <v>3444069</v>
      </c>
      <c r="R610">
        <v>39526560</v>
      </c>
      <c r="S610">
        <v>49383000</v>
      </c>
      <c r="T610">
        <v>50836000</v>
      </c>
      <c r="U610">
        <v>14643600</v>
      </c>
      <c r="V610">
        <v>10682000</v>
      </c>
    </row>
    <row r="611" spans="1:22" x14ac:dyDescent="0.3">
      <c r="A611" s="2">
        <v>42249</v>
      </c>
      <c r="B611">
        <v>2015</v>
      </c>
      <c r="C611">
        <v>28.085000000000001</v>
      </c>
      <c r="D611">
        <v>43.36</v>
      </c>
      <c r="E611">
        <v>32.2455</v>
      </c>
      <c r="F611">
        <v>89.374424999999988</v>
      </c>
      <c r="G611">
        <v>7.6366279999999991</v>
      </c>
      <c r="H611">
        <v>65.601164999999995</v>
      </c>
      <c r="I611">
        <v>11.678042284002</v>
      </c>
      <c r="J611">
        <v>4.795083302813385</v>
      </c>
      <c r="K611">
        <v>28.06309305809889</v>
      </c>
      <c r="L611">
        <v>19.78525054103546</v>
      </c>
      <c r="M611">
        <v>247555248</v>
      </c>
      <c r="N611">
        <v>37671518</v>
      </c>
      <c r="O611">
        <v>37629780</v>
      </c>
      <c r="P611">
        <v>1424644</v>
      </c>
      <c r="Q611">
        <v>2471699</v>
      </c>
      <c r="R611">
        <v>28615222</v>
      </c>
      <c r="S611">
        <v>68989500</v>
      </c>
      <c r="T611">
        <v>42682500</v>
      </c>
      <c r="U611">
        <v>16994200</v>
      </c>
      <c r="V611">
        <v>8590000</v>
      </c>
    </row>
    <row r="612" spans="1:22" x14ac:dyDescent="0.3">
      <c r="A612" s="2">
        <v>42250</v>
      </c>
      <c r="B612">
        <v>2015</v>
      </c>
      <c r="C612">
        <v>27.592500000000001</v>
      </c>
      <c r="D612">
        <v>43.5</v>
      </c>
      <c r="E612">
        <v>31.852499999999999</v>
      </c>
      <c r="F612">
        <v>91.337271999999984</v>
      </c>
      <c r="G612">
        <v>7.7297085000000001</v>
      </c>
      <c r="H612">
        <v>66.513010999999992</v>
      </c>
      <c r="I612">
        <v>11.97400216648612</v>
      </c>
      <c r="J612">
        <v>4.8106092667277718</v>
      </c>
      <c r="K612">
        <v>27.89767519373385</v>
      </c>
      <c r="L612">
        <v>19.594200483293061</v>
      </c>
      <c r="M612">
        <v>212935760</v>
      </c>
      <c r="N612">
        <v>28285205</v>
      </c>
      <c r="O612">
        <v>34571240</v>
      </c>
      <c r="P612">
        <v>2333471</v>
      </c>
      <c r="Q612">
        <v>3556062</v>
      </c>
      <c r="R612">
        <v>21422057</v>
      </c>
      <c r="S612">
        <v>70305500</v>
      </c>
      <c r="T612">
        <v>31791500</v>
      </c>
      <c r="U612">
        <v>17141400</v>
      </c>
      <c r="V612">
        <v>7152000</v>
      </c>
    </row>
    <row r="613" spans="1:22" x14ac:dyDescent="0.3">
      <c r="A613" s="2">
        <v>42251</v>
      </c>
      <c r="B613">
        <v>2015</v>
      </c>
      <c r="C613">
        <v>27.317499999999999</v>
      </c>
      <c r="D613">
        <v>42.61</v>
      </c>
      <c r="E613">
        <v>31.448</v>
      </c>
      <c r="F613">
        <v>89.508607999999995</v>
      </c>
      <c r="G613">
        <v>7.5007064999999997</v>
      </c>
      <c r="H613">
        <v>64.880368000000004</v>
      </c>
      <c r="I613">
        <v>11.779347460477631</v>
      </c>
      <c r="J613">
        <v>4.7576565455768591</v>
      </c>
      <c r="K613">
        <v>27.009754456777671</v>
      </c>
      <c r="L613">
        <v>19.487891019172551</v>
      </c>
      <c r="M613">
        <v>199985244</v>
      </c>
      <c r="N613">
        <v>37138775</v>
      </c>
      <c r="O613">
        <v>40499800</v>
      </c>
      <c r="P613">
        <v>2423828</v>
      </c>
      <c r="Q613">
        <v>2693741</v>
      </c>
      <c r="R613">
        <v>24348572</v>
      </c>
      <c r="S613">
        <v>59325500</v>
      </c>
      <c r="T613">
        <v>46287500</v>
      </c>
      <c r="U613">
        <v>24608000</v>
      </c>
      <c r="V613">
        <v>8206000</v>
      </c>
    </row>
    <row r="614" spans="1:22" x14ac:dyDescent="0.3">
      <c r="A614" s="2">
        <v>42252</v>
      </c>
      <c r="B614">
        <v>2015</v>
      </c>
    </row>
    <row r="615" spans="1:22" x14ac:dyDescent="0.3">
      <c r="A615" s="2">
        <v>42253</v>
      </c>
      <c r="B615">
        <v>2015</v>
      </c>
    </row>
    <row r="616" spans="1:22" x14ac:dyDescent="0.3">
      <c r="A616" s="2">
        <v>42254</v>
      </c>
      <c r="B616">
        <v>2015</v>
      </c>
      <c r="F616">
        <v>90.401886000000005</v>
      </c>
      <c r="G616">
        <v>7.5502959999999986</v>
      </c>
      <c r="H616">
        <v>65.293974000000006</v>
      </c>
      <c r="I616">
        <v>11.880341880341881</v>
      </c>
      <c r="J616">
        <v>4.7329205580693818</v>
      </c>
      <c r="K616">
        <v>26.49572649572649</v>
      </c>
      <c r="L616">
        <v>19.151164739400031</v>
      </c>
      <c r="P616">
        <v>1106397</v>
      </c>
      <c r="Q616">
        <v>1377964</v>
      </c>
      <c r="R616">
        <v>14603991</v>
      </c>
      <c r="S616">
        <v>61736000</v>
      </c>
      <c r="T616">
        <v>31381000</v>
      </c>
      <c r="U616">
        <v>19652600</v>
      </c>
      <c r="V616">
        <v>6831000</v>
      </c>
    </row>
    <row r="617" spans="1:22" x14ac:dyDescent="0.3">
      <c r="A617" s="2">
        <v>42255</v>
      </c>
      <c r="B617">
        <v>2015</v>
      </c>
      <c r="C617">
        <v>28.077500000000001</v>
      </c>
      <c r="D617">
        <v>43.89</v>
      </c>
      <c r="E617">
        <v>32.194000000000003</v>
      </c>
      <c r="F617">
        <v>93.990336000000013</v>
      </c>
      <c r="G617">
        <v>7.7505623999999989</v>
      </c>
      <c r="H617">
        <v>65.829024000000004</v>
      </c>
      <c r="I617">
        <v>11.769616026711191</v>
      </c>
      <c r="J617">
        <v>4.5658690275459097</v>
      </c>
      <c r="K617">
        <v>26.18113522537562</v>
      </c>
      <c r="L617">
        <v>18.660267111853091</v>
      </c>
      <c r="M617">
        <v>219374504</v>
      </c>
      <c r="N617">
        <v>32469766</v>
      </c>
      <c r="O617">
        <v>39092960</v>
      </c>
      <c r="P617">
        <v>2903466</v>
      </c>
      <c r="Q617">
        <v>1909651</v>
      </c>
      <c r="R617">
        <v>26124657</v>
      </c>
      <c r="S617">
        <v>55422000</v>
      </c>
      <c r="T617">
        <v>30936000</v>
      </c>
      <c r="U617">
        <v>14372000</v>
      </c>
      <c r="V617">
        <v>7254000</v>
      </c>
    </row>
    <row r="618" spans="1:22" x14ac:dyDescent="0.3">
      <c r="A618" s="2">
        <v>42256</v>
      </c>
      <c r="B618">
        <v>2015</v>
      </c>
      <c r="C618">
        <v>27.537500000000001</v>
      </c>
      <c r="D618">
        <v>43.07</v>
      </c>
      <c r="E618">
        <v>32.170499999999997</v>
      </c>
      <c r="F618">
        <v>95.462640000000022</v>
      </c>
      <c r="G618">
        <v>7.9723795999999991</v>
      </c>
      <c r="H618">
        <v>65.844000000000008</v>
      </c>
      <c r="I618">
        <v>12.373637264618431</v>
      </c>
      <c r="J618">
        <v>4.9051613635612821</v>
      </c>
      <c r="K618">
        <v>27.316650148662038</v>
      </c>
      <c r="L618">
        <v>19.491245457548729</v>
      </c>
      <c r="M618">
        <v>340043216</v>
      </c>
      <c r="N618">
        <v>33469485</v>
      </c>
      <c r="O618">
        <v>40978160</v>
      </c>
      <c r="P618">
        <v>2753020</v>
      </c>
      <c r="Q618">
        <v>2692965</v>
      </c>
      <c r="R618">
        <v>27680481</v>
      </c>
      <c r="S618">
        <v>86054000</v>
      </c>
      <c r="T618">
        <v>57218000</v>
      </c>
      <c r="U618">
        <v>17030800</v>
      </c>
      <c r="V618">
        <v>7981000</v>
      </c>
    </row>
    <row r="619" spans="1:22" x14ac:dyDescent="0.3">
      <c r="A619" s="2">
        <v>42257</v>
      </c>
      <c r="B619">
        <v>2015</v>
      </c>
      <c r="C619">
        <v>28.142499999999998</v>
      </c>
      <c r="D619">
        <v>43.29</v>
      </c>
      <c r="E619">
        <v>32.554000000000002</v>
      </c>
      <c r="F619">
        <v>96.929378000000014</v>
      </c>
      <c r="G619">
        <v>7.7997828</v>
      </c>
      <c r="H619">
        <v>65.719605000000001</v>
      </c>
      <c r="I619">
        <v>11.89883913764511</v>
      </c>
      <c r="J619">
        <v>4.9555279286898841</v>
      </c>
      <c r="K619">
        <v>27.17661691542289</v>
      </c>
      <c r="L619">
        <v>19.40713101160862</v>
      </c>
      <c r="M619">
        <v>251571324</v>
      </c>
      <c r="N619">
        <v>31366630</v>
      </c>
      <c r="O619">
        <v>27849620</v>
      </c>
      <c r="P619">
        <v>2384076</v>
      </c>
      <c r="Q619">
        <v>2956048</v>
      </c>
      <c r="R619">
        <v>27435750</v>
      </c>
      <c r="S619">
        <v>80817500</v>
      </c>
      <c r="T619">
        <v>53763500</v>
      </c>
      <c r="U619">
        <v>15269400</v>
      </c>
      <c r="V619">
        <v>7841000</v>
      </c>
    </row>
    <row r="620" spans="1:22" x14ac:dyDescent="0.3">
      <c r="A620" s="2">
        <v>42258</v>
      </c>
      <c r="B620">
        <v>2015</v>
      </c>
      <c r="C620">
        <v>28.552499999999998</v>
      </c>
      <c r="D620">
        <v>43.48</v>
      </c>
      <c r="E620">
        <v>32.765000000000001</v>
      </c>
      <c r="F620">
        <v>97.033785000000009</v>
      </c>
      <c r="G620">
        <v>7.7813490000000014</v>
      </c>
      <c r="H620">
        <v>65.732929999999996</v>
      </c>
      <c r="I620">
        <v>11.721223170630649</v>
      </c>
      <c r="J620">
        <v>5.0261605560619884</v>
      </c>
      <c r="K620">
        <v>26.986823568409719</v>
      </c>
      <c r="L620">
        <v>19.118256401756859</v>
      </c>
      <c r="M620">
        <v>199661892</v>
      </c>
      <c r="N620">
        <v>27132527</v>
      </c>
      <c r="O620">
        <v>34892300</v>
      </c>
      <c r="P620">
        <v>1758800</v>
      </c>
      <c r="Q620">
        <v>1593036</v>
      </c>
      <c r="R620">
        <v>17256979</v>
      </c>
      <c r="S620">
        <v>79958500</v>
      </c>
      <c r="T620">
        <v>57977500</v>
      </c>
      <c r="U620">
        <v>27712400</v>
      </c>
      <c r="V620">
        <v>11431000</v>
      </c>
    </row>
    <row r="621" spans="1:22" x14ac:dyDescent="0.3">
      <c r="A621" s="2">
        <v>42259</v>
      </c>
      <c r="B621">
        <v>2015</v>
      </c>
    </row>
    <row r="622" spans="1:22" x14ac:dyDescent="0.3">
      <c r="A622" s="2">
        <v>42260</v>
      </c>
      <c r="B622">
        <v>2015</v>
      </c>
    </row>
    <row r="623" spans="1:22" x14ac:dyDescent="0.3">
      <c r="A623" s="2">
        <v>42261</v>
      </c>
      <c r="B623">
        <v>2015</v>
      </c>
      <c r="C623">
        <v>28.827500000000001</v>
      </c>
      <c r="D623">
        <v>43.04</v>
      </c>
      <c r="E623">
        <v>32.6235</v>
      </c>
      <c r="F623">
        <v>96.596345999999997</v>
      </c>
      <c r="G623">
        <v>7.7258415999999999</v>
      </c>
      <c r="H623">
        <v>65.831303999999989</v>
      </c>
      <c r="I623">
        <v>11.678333333333329</v>
      </c>
      <c r="J623">
        <v>4.9540767008333324</v>
      </c>
      <c r="K623">
        <v>25.641666666666669</v>
      </c>
      <c r="L623">
        <v>19.095833333333331</v>
      </c>
      <c r="M623">
        <v>233453724</v>
      </c>
      <c r="N623">
        <v>23656048</v>
      </c>
      <c r="O623">
        <v>29952540</v>
      </c>
      <c r="P623">
        <v>1285628</v>
      </c>
      <c r="Q623">
        <v>2099706</v>
      </c>
      <c r="R623">
        <v>20755776</v>
      </c>
      <c r="S623">
        <v>50147500</v>
      </c>
      <c r="T623">
        <v>28151000</v>
      </c>
      <c r="U623">
        <v>26659400</v>
      </c>
      <c r="V623">
        <v>4352000</v>
      </c>
    </row>
    <row r="624" spans="1:22" x14ac:dyDescent="0.3">
      <c r="A624" s="2">
        <v>42262</v>
      </c>
      <c r="B624">
        <v>2015</v>
      </c>
      <c r="C624">
        <v>29.07</v>
      </c>
      <c r="D624">
        <v>43.98</v>
      </c>
      <c r="E624">
        <v>33.253500000000003</v>
      </c>
      <c r="F624">
        <v>98.421609000000018</v>
      </c>
      <c r="G624">
        <v>7.8126239999999996</v>
      </c>
      <c r="H624">
        <v>65.633211000000003</v>
      </c>
      <c r="I624">
        <v>11.899302093718839</v>
      </c>
      <c r="J624">
        <v>4.8497135593220344</v>
      </c>
      <c r="K624">
        <v>25</v>
      </c>
      <c r="L624">
        <v>18.793619142572279</v>
      </c>
      <c r="M624">
        <v>173364620</v>
      </c>
      <c r="N624">
        <v>28882206</v>
      </c>
      <c r="O624">
        <v>35546400</v>
      </c>
      <c r="P624">
        <v>2067981</v>
      </c>
      <c r="Q624">
        <v>2458501</v>
      </c>
      <c r="R624">
        <v>20618705</v>
      </c>
      <c r="S624">
        <v>67861500</v>
      </c>
      <c r="T624">
        <v>38615000</v>
      </c>
      <c r="U624">
        <v>18972200</v>
      </c>
      <c r="V624">
        <v>7147000</v>
      </c>
    </row>
    <row r="625" spans="1:22" x14ac:dyDescent="0.3">
      <c r="A625" s="2">
        <v>42263</v>
      </c>
      <c r="B625">
        <v>2015</v>
      </c>
      <c r="C625">
        <v>29.102499999999999</v>
      </c>
      <c r="D625">
        <v>44.3</v>
      </c>
      <c r="E625">
        <v>33.276000000000003</v>
      </c>
      <c r="F625">
        <v>98.863278000000008</v>
      </c>
      <c r="G625">
        <v>7.9443273000000003</v>
      </c>
      <c r="H625">
        <v>66.904043999999999</v>
      </c>
      <c r="I625">
        <v>12.09414104582746</v>
      </c>
      <c r="J625">
        <v>4.8941635733819524</v>
      </c>
      <c r="K625">
        <v>25.39570730090329</v>
      </c>
      <c r="L625">
        <v>17.937349796966931</v>
      </c>
      <c r="M625">
        <v>148693956</v>
      </c>
      <c r="N625">
        <v>23372162</v>
      </c>
      <c r="O625">
        <v>26251960</v>
      </c>
      <c r="P625">
        <v>1937510</v>
      </c>
      <c r="Q625">
        <v>3385742</v>
      </c>
      <c r="R625">
        <v>22619546</v>
      </c>
      <c r="S625">
        <v>46372500</v>
      </c>
      <c r="T625">
        <v>32896500</v>
      </c>
      <c r="U625">
        <v>12003200</v>
      </c>
      <c r="V625">
        <v>10045000</v>
      </c>
    </row>
    <row r="626" spans="1:22" x14ac:dyDescent="0.3">
      <c r="A626" s="2">
        <v>42264</v>
      </c>
      <c r="B626">
        <v>2015</v>
      </c>
      <c r="C626">
        <v>28.48</v>
      </c>
      <c r="D626">
        <v>44.25</v>
      </c>
      <c r="E626">
        <v>33.583500000000001</v>
      </c>
      <c r="F626">
        <v>99.769104000000013</v>
      </c>
      <c r="G626">
        <v>7.7982975000000003</v>
      </c>
      <c r="H626">
        <v>66.795336000000006</v>
      </c>
      <c r="I626">
        <v>12.13393964448119</v>
      </c>
      <c r="J626">
        <v>5.0854963811492349</v>
      </c>
      <c r="K626">
        <v>25.812319140140549</v>
      </c>
      <c r="L626">
        <v>17.60644894584539</v>
      </c>
      <c r="M626">
        <v>256450564</v>
      </c>
      <c r="N626">
        <v>32768161</v>
      </c>
      <c r="O626">
        <v>47752100</v>
      </c>
      <c r="P626">
        <v>1805229</v>
      </c>
      <c r="Q626">
        <v>2167862</v>
      </c>
      <c r="R626">
        <v>33768848</v>
      </c>
      <c r="S626">
        <v>49127500</v>
      </c>
      <c r="T626">
        <v>45500000</v>
      </c>
      <c r="U626">
        <v>11075400</v>
      </c>
      <c r="V626">
        <v>12715000</v>
      </c>
    </row>
    <row r="627" spans="1:22" x14ac:dyDescent="0.3">
      <c r="A627" s="2">
        <v>42265</v>
      </c>
      <c r="B627">
        <v>2015</v>
      </c>
      <c r="C627">
        <v>28.362500000000001</v>
      </c>
      <c r="D627">
        <v>43.48</v>
      </c>
      <c r="E627">
        <v>33.045999999999999</v>
      </c>
      <c r="F627">
        <v>97.426557000000003</v>
      </c>
      <c r="G627">
        <v>7.6448176500000002</v>
      </c>
      <c r="H627">
        <v>65.428452000000007</v>
      </c>
      <c r="I627">
        <v>12.07276368491322</v>
      </c>
      <c r="J627">
        <v>4.9583033294392518</v>
      </c>
      <c r="K627">
        <v>26.159879839786381</v>
      </c>
      <c r="L627">
        <v>17.569259012016019</v>
      </c>
      <c r="M627">
        <v>297141164</v>
      </c>
      <c r="N627">
        <v>63143684</v>
      </c>
      <c r="O627">
        <v>72544200</v>
      </c>
      <c r="P627">
        <v>3953859</v>
      </c>
      <c r="Q627">
        <v>7908964</v>
      </c>
      <c r="R627">
        <v>45002383</v>
      </c>
      <c r="S627">
        <v>51045500</v>
      </c>
      <c r="T627">
        <v>42983500</v>
      </c>
      <c r="U627">
        <v>13596200</v>
      </c>
      <c r="V627">
        <v>6962000</v>
      </c>
    </row>
    <row r="628" spans="1:22" x14ac:dyDescent="0.3">
      <c r="A628" s="2">
        <v>42266</v>
      </c>
      <c r="B628">
        <v>2015</v>
      </c>
    </row>
    <row r="629" spans="1:22" x14ac:dyDescent="0.3">
      <c r="A629" s="2">
        <v>42267</v>
      </c>
      <c r="B629">
        <v>2015</v>
      </c>
    </row>
    <row r="630" spans="1:22" x14ac:dyDescent="0.3">
      <c r="A630" s="2">
        <v>42268</v>
      </c>
      <c r="B630">
        <v>2015</v>
      </c>
      <c r="C630">
        <v>28.802499999999998</v>
      </c>
      <c r="D630">
        <v>44.11</v>
      </c>
      <c r="E630">
        <v>33.348999999999997</v>
      </c>
      <c r="F630">
        <v>94.637720000000002</v>
      </c>
      <c r="G630">
        <v>7.6765255000000003</v>
      </c>
      <c r="H630">
        <v>65.181168999999997</v>
      </c>
      <c r="M630">
        <v>200887860</v>
      </c>
      <c r="N630">
        <v>26177224</v>
      </c>
      <c r="O630">
        <v>39093340</v>
      </c>
      <c r="P630">
        <v>3586459</v>
      </c>
      <c r="Q630">
        <v>2976231</v>
      </c>
      <c r="R630">
        <v>24893145</v>
      </c>
    </row>
    <row r="631" spans="1:22" x14ac:dyDescent="0.3">
      <c r="A631" s="2">
        <v>42269</v>
      </c>
      <c r="B631">
        <v>2015</v>
      </c>
      <c r="C631">
        <v>28.35</v>
      </c>
      <c r="D631">
        <v>43.9</v>
      </c>
      <c r="E631">
        <v>32.659999999999997</v>
      </c>
      <c r="F631">
        <v>88.235568000000001</v>
      </c>
      <c r="G631">
        <v>7.4928001999999996</v>
      </c>
      <c r="H631">
        <v>62.906219999999998</v>
      </c>
      <c r="M631">
        <v>201384636</v>
      </c>
      <c r="N631">
        <v>28085903</v>
      </c>
      <c r="O631">
        <v>54361620</v>
      </c>
      <c r="P631">
        <v>4967252</v>
      </c>
      <c r="Q631">
        <v>4182696</v>
      </c>
      <c r="R631">
        <v>40940884</v>
      </c>
    </row>
    <row r="632" spans="1:22" x14ac:dyDescent="0.3">
      <c r="A632" s="2">
        <v>42270</v>
      </c>
      <c r="B632">
        <v>2015</v>
      </c>
      <c r="C632">
        <v>28.58</v>
      </c>
      <c r="D632">
        <v>43.87</v>
      </c>
      <c r="E632">
        <v>32.664499999999997</v>
      </c>
      <c r="F632">
        <v>89.157346000000004</v>
      </c>
      <c r="G632">
        <v>7.6124212499999997</v>
      </c>
      <c r="H632">
        <v>63.188969999999991</v>
      </c>
      <c r="M632">
        <v>143026864</v>
      </c>
      <c r="N632">
        <v>17145238</v>
      </c>
      <c r="O632">
        <v>29159900</v>
      </c>
      <c r="P632">
        <v>4126823</v>
      </c>
      <c r="Q632">
        <v>2509421</v>
      </c>
      <c r="R632">
        <v>27028041</v>
      </c>
    </row>
    <row r="633" spans="1:22" x14ac:dyDescent="0.3">
      <c r="A633" s="2">
        <v>42271</v>
      </c>
      <c r="B633">
        <v>2015</v>
      </c>
      <c r="C633">
        <v>28.75</v>
      </c>
      <c r="D633">
        <v>43.91</v>
      </c>
      <c r="E633">
        <v>32.7455</v>
      </c>
      <c r="F633">
        <v>85.177840000000003</v>
      </c>
      <c r="G633">
        <v>7.4430368999999992</v>
      </c>
      <c r="H633">
        <v>62.904194999999987</v>
      </c>
      <c r="I633">
        <v>11.87390250020905</v>
      </c>
      <c r="J633">
        <v>4.8330868968977354</v>
      </c>
      <c r="K633">
        <v>24.558909607826742</v>
      </c>
      <c r="L633">
        <v>16.874320595367511</v>
      </c>
      <c r="M633">
        <v>200877900</v>
      </c>
      <c r="N633">
        <v>27905607</v>
      </c>
      <c r="O633">
        <v>38692780</v>
      </c>
      <c r="P633">
        <v>10938296</v>
      </c>
      <c r="Q633">
        <v>5780856</v>
      </c>
      <c r="R633">
        <v>34868903</v>
      </c>
      <c r="S633">
        <v>64944000</v>
      </c>
      <c r="T633">
        <v>36018000</v>
      </c>
      <c r="U633">
        <v>23975600</v>
      </c>
      <c r="V633">
        <v>10714000</v>
      </c>
    </row>
    <row r="634" spans="1:22" x14ac:dyDescent="0.3">
      <c r="A634" s="2">
        <v>42272</v>
      </c>
      <c r="B634">
        <v>2015</v>
      </c>
      <c r="C634">
        <v>28.677499999999998</v>
      </c>
      <c r="D634">
        <v>43.94</v>
      </c>
      <c r="E634">
        <v>32.0075</v>
      </c>
      <c r="F634">
        <v>88.246353999999997</v>
      </c>
      <c r="G634">
        <v>7.6431372000000009</v>
      </c>
      <c r="H634">
        <v>64.118152000000009</v>
      </c>
      <c r="I634">
        <v>11.918171277124401</v>
      </c>
      <c r="J634">
        <v>4.9071249991717751</v>
      </c>
      <c r="K634">
        <v>24.45751200927613</v>
      </c>
      <c r="L634">
        <v>16.986914030147432</v>
      </c>
      <c r="M634">
        <v>224607704</v>
      </c>
      <c r="N634">
        <v>29384601</v>
      </c>
      <c r="O634">
        <v>48479840</v>
      </c>
      <c r="P634">
        <v>4723003</v>
      </c>
      <c r="Q634">
        <v>3858313</v>
      </c>
      <c r="R634">
        <v>22457695</v>
      </c>
      <c r="S634">
        <v>63942000</v>
      </c>
      <c r="T634">
        <v>41255000</v>
      </c>
      <c r="U634">
        <v>19020400</v>
      </c>
      <c r="V634">
        <v>6608000</v>
      </c>
    </row>
    <row r="635" spans="1:22" x14ac:dyDescent="0.3">
      <c r="A635" s="2">
        <v>42273</v>
      </c>
      <c r="B635">
        <v>2015</v>
      </c>
    </row>
    <row r="636" spans="1:22" x14ac:dyDescent="0.3">
      <c r="A636" s="2">
        <v>42274</v>
      </c>
      <c r="B636">
        <v>2015</v>
      </c>
    </row>
    <row r="637" spans="1:22" x14ac:dyDescent="0.3">
      <c r="A637" s="2">
        <v>42275</v>
      </c>
      <c r="B637">
        <v>2015</v>
      </c>
      <c r="C637">
        <v>28.11</v>
      </c>
      <c r="D637">
        <v>43.29</v>
      </c>
      <c r="E637">
        <v>31.212499999999999</v>
      </c>
      <c r="F637">
        <v>86.071842000000004</v>
      </c>
      <c r="G637">
        <v>7.4315510500000004</v>
      </c>
      <c r="H637">
        <v>63.820601999999987</v>
      </c>
      <c r="I637">
        <v>11.767946577629379</v>
      </c>
      <c r="J637">
        <v>4.7696811410684479</v>
      </c>
      <c r="K637">
        <v>24.090150250417359</v>
      </c>
      <c r="L637">
        <v>16.7779632721202</v>
      </c>
      <c r="M637">
        <v>208436044</v>
      </c>
      <c r="N637">
        <v>27613785</v>
      </c>
      <c r="O637">
        <v>47646000</v>
      </c>
      <c r="P637">
        <v>2588364</v>
      </c>
      <c r="Q637">
        <v>3232684</v>
      </c>
      <c r="R637">
        <v>19057980</v>
      </c>
      <c r="S637">
        <v>53188500</v>
      </c>
      <c r="T637">
        <v>42609500</v>
      </c>
      <c r="U637">
        <v>13058600</v>
      </c>
      <c r="V637">
        <v>6232000</v>
      </c>
    </row>
    <row r="638" spans="1:22" x14ac:dyDescent="0.3">
      <c r="A638" s="2">
        <v>42276</v>
      </c>
      <c r="B638">
        <v>2015</v>
      </c>
      <c r="C638">
        <v>27.265000000000001</v>
      </c>
      <c r="D638">
        <v>43.44</v>
      </c>
      <c r="E638">
        <v>31.130500000000001</v>
      </c>
      <c r="F638">
        <v>86.000257000000019</v>
      </c>
      <c r="G638">
        <v>7.3614235499999996</v>
      </c>
      <c r="H638">
        <v>63.939957999999997</v>
      </c>
      <c r="I638">
        <v>11.227337287993979</v>
      </c>
      <c r="J638">
        <v>4.3883782596708176</v>
      </c>
      <c r="K638">
        <v>22.562453003592619</v>
      </c>
      <c r="L638">
        <v>16.13334447322249</v>
      </c>
      <c r="M638">
        <v>293461536</v>
      </c>
      <c r="N638">
        <v>32763557</v>
      </c>
      <c r="O638">
        <v>42129320</v>
      </c>
      <c r="P638">
        <v>2065430</v>
      </c>
      <c r="Q638">
        <v>2457213</v>
      </c>
      <c r="R638">
        <v>25289742</v>
      </c>
      <c r="S638">
        <v>78977500</v>
      </c>
      <c r="T638">
        <v>67654500</v>
      </c>
      <c r="U638">
        <v>24790000</v>
      </c>
      <c r="V638">
        <v>7812000</v>
      </c>
    </row>
    <row r="639" spans="1:22" x14ac:dyDescent="0.3">
      <c r="A639" s="2">
        <v>42277</v>
      </c>
      <c r="B639">
        <v>2015</v>
      </c>
      <c r="C639">
        <v>27.574999999999999</v>
      </c>
      <c r="D639">
        <v>44.26</v>
      </c>
      <c r="E639">
        <v>31.918500000000002</v>
      </c>
      <c r="F639">
        <v>88.583804000000001</v>
      </c>
      <c r="G639">
        <v>7.5463284000000002</v>
      </c>
      <c r="H639">
        <v>64.799690000000012</v>
      </c>
      <c r="I639">
        <v>11.650371855937159</v>
      </c>
      <c r="J639">
        <v>4.6202433934987894</v>
      </c>
      <c r="K639">
        <v>22.88376368346286</v>
      </c>
      <c r="L639">
        <v>16.76276426840478</v>
      </c>
      <c r="M639">
        <v>265892132</v>
      </c>
      <c r="N639">
        <v>34958880</v>
      </c>
      <c r="O639">
        <v>52953100</v>
      </c>
      <c r="P639">
        <v>2011132</v>
      </c>
      <c r="Q639">
        <v>3097228</v>
      </c>
      <c r="R639">
        <v>31760473</v>
      </c>
      <c r="S639">
        <v>67394000</v>
      </c>
      <c r="T639">
        <v>63508500</v>
      </c>
      <c r="U639">
        <v>18379400</v>
      </c>
      <c r="V639">
        <v>6049000</v>
      </c>
    </row>
    <row r="640" spans="1:22" x14ac:dyDescent="0.3">
      <c r="A640" s="2">
        <v>42278</v>
      </c>
      <c r="B640">
        <v>2015</v>
      </c>
      <c r="C640">
        <v>27.395</v>
      </c>
      <c r="D640">
        <v>44.61</v>
      </c>
      <c r="E640">
        <v>32.1</v>
      </c>
      <c r="F640">
        <v>87.698267999999999</v>
      </c>
      <c r="G640">
        <v>7.6199469999999998</v>
      </c>
      <c r="H640">
        <v>63.951551999999992</v>
      </c>
      <c r="I640">
        <v>11.943215031315241</v>
      </c>
      <c r="J640">
        <v>4.7724691306889353</v>
      </c>
      <c r="K640">
        <v>23.503131524008349</v>
      </c>
      <c r="L640">
        <v>17.294363256784969</v>
      </c>
      <c r="M640">
        <v>255716400</v>
      </c>
      <c r="N640">
        <v>28657859</v>
      </c>
      <c r="O640">
        <v>42506300</v>
      </c>
      <c r="P640">
        <v>1875836</v>
      </c>
      <c r="Q640">
        <v>3029053</v>
      </c>
      <c r="R640">
        <v>19887127</v>
      </c>
      <c r="S640">
        <v>70363500</v>
      </c>
      <c r="T640">
        <v>61041000</v>
      </c>
      <c r="U640">
        <v>16823200</v>
      </c>
      <c r="V640">
        <v>7352000</v>
      </c>
    </row>
    <row r="641" spans="1:22" x14ac:dyDescent="0.3">
      <c r="A641" s="2">
        <v>42279</v>
      </c>
      <c r="B641">
        <v>2015</v>
      </c>
      <c r="C641">
        <v>27.594999999999999</v>
      </c>
      <c r="D641">
        <v>45.57</v>
      </c>
      <c r="E641">
        <v>32.849499999999999</v>
      </c>
      <c r="F641">
        <v>87.923681999999999</v>
      </c>
      <c r="G641">
        <v>7.7180553999999999</v>
      </c>
      <c r="H641">
        <v>64.855097999999998</v>
      </c>
      <c r="I641">
        <v>12.11721489397228</v>
      </c>
      <c r="J641">
        <v>4.9273435264651857</v>
      </c>
      <c r="K641">
        <v>23.480547670729671</v>
      </c>
      <c r="L641">
        <v>17.469527467022871</v>
      </c>
      <c r="M641">
        <v>232079032</v>
      </c>
      <c r="N641">
        <v>41839035</v>
      </c>
      <c r="O641">
        <v>48788700</v>
      </c>
      <c r="P641">
        <v>2015689</v>
      </c>
      <c r="Q641">
        <v>3857288</v>
      </c>
      <c r="R641">
        <v>23520539</v>
      </c>
      <c r="S641">
        <v>59833500</v>
      </c>
      <c r="T641">
        <v>48143000</v>
      </c>
      <c r="U641">
        <v>11413200</v>
      </c>
      <c r="V641">
        <v>4680000</v>
      </c>
    </row>
    <row r="642" spans="1:22" x14ac:dyDescent="0.3">
      <c r="A642" s="2">
        <v>42280</v>
      </c>
      <c r="B642">
        <v>2015</v>
      </c>
    </row>
    <row r="643" spans="1:22" x14ac:dyDescent="0.3">
      <c r="A643" s="2">
        <v>42281</v>
      </c>
      <c r="B643">
        <v>2015</v>
      </c>
    </row>
    <row r="644" spans="1:22" x14ac:dyDescent="0.3">
      <c r="A644" s="2">
        <v>42282</v>
      </c>
      <c r="B644">
        <v>2015</v>
      </c>
      <c r="C644">
        <v>27.695</v>
      </c>
      <c r="D644">
        <v>46.63</v>
      </c>
      <c r="E644">
        <v>33.584000000000003</v>
      </c>
      <c r="F644">
        <v>90.804879</v>
      </c>
      <c r="G644">
        <v>7.9003014999999994</v>
      </c>
      <c r="H644">
        <v>66.327723000000006</v>
      </c>
      <c r="I644">
        <v>12.030549560019921</v>
      </c>
      <c r="J644">
        <v>4.9755393225967124</v>
      </c>
      <c r="K644">
        <v>24.340029885439151</v>
      </c>
      <c r="L644">
        <v>17.781836294205551</v>
      </c>
      <c r="M644">
        <v>208258972</v>
      </c>
      <c r="N644">
        <v>34369286</v>
      </c>
      <c r="O644">
        <v>37960240</v>
      </c>
      <c r="P644">
        <v>2142922</v>
      </c>
      <c r="Q644">
        <v>2796078</v>
      </c>
      <c r="R644">
        <v>21313229</v>
      </c>
      <c r="S644">
        <v>43240500</v>
      </c>
      <c r="T644">
        <v>44038000</v>
      </c>
      <c r="U644">
        <v>20553400</v>
      </c>
      <c r="V644">
        <v>5346000</v>
      </c>
    </row>
    <row r="645" spans="1:22" x14ac:dyDescent="0.3">
      <c r="A645" s="2">
        <v>42283</v>
      </c>
      <c r="B645">
        <v>2015</v>
      </c>
      <c r="C645">
        <v>27.827500000000001</v>
      </c>
      <c r="D645">
        <v>46.75</v>
      </c>
      <c r="E645">
        <v>33.582000000000001</v>
      </c>
      <c r="F645">
        <v>92.604386000000005</v>
      </c>
      <c r="G645">
        <v>7.9388363999999987</v>
      </c>
      <c r="H645">
        <v>67.454107000000008</v>
      </c>
      <c r="I645">
        <v>12.00299326515341</v>
      </c>
      <c r="J645">
        <v>5.0056044100773258</v>
      </c>
      <c r="K645">
        <v>24.98544940550428</v>
      </c>
      <c r="L645">
        <v>17.830714226324101</v>
      </c>
      <c r="M645">
        <v>195427908</v>
      </c>
      <c r="N645">
        <v>27510808</v>
      </c>
      <c r="O645">
        <v>43148180</v>
      </c>
      <c r="P645">
        <v>1958200</v>
      </c>
      <c r="Q645">
        <v>2320392</v>
      </c>
      <c r="R645">
        <v>17968220</v>
      </c>
      <c r="S645">
        <v>47900500</v>
      </c>
      <c r="T645">
        <v>32133500</v>
      </c>
      <c r="U645">
        <v>19512200</v>
      </c>
      <c r="V645">
        <v>4382000</v>
      </c>
    </row>
    <row r="646" spans="1:22" x14ac:dyDescent="0.3">
      <c r="A646" s="2">
        <v>42284</v>
      </c>
      <c r="B646">
        <v>2015</v>
      </c>
      <c r="C646">
        <v>27.695</v>
      </c>
      <c r="D646">
        <v>46.8</v>
      </c>
      <c r="E646">
        <v>33.5</v>
      </c>
      <c r="F646">
        <v>96.397481999999997</v>
      </c>
      <c r="G646">
        <v>8.0986266000000011</v>
      </c>
      <c r="H646">
        <v>66.884607000000003</v>
      </c>
      <c r="I646">
        <v>12.257795564448889</v>
      </c>
      <c r="J646">
        <v>5.0973074620643644</v>
      </c>
      <c r="K646">
        <v>25.79623144905786</v>
      </c>
      <c r="L646">
        <v>17.579623144905781</v>
      </c>
      <c r="M646">
        <v>187062200</v>
      </c>
      <c r="N646">
        <v>27711492</v>
      </c>
      <c r="O646">
        <v>44353440</v>
      </c>
      <c r="P646">
        <v>2874372</v>
      </c>
      <c r="Q646">
        <v>3373754</v>
      </c>
      <c r="R646">
        <v>31743104</v>
      </c>
      <c r="S646">
        <v>48172000</v>
      </c>
      <c r="T646">
        <v>30819000</v>
      </c>
      <c r="U646">
        <v>21205400</v>
      </c>
      <c r="V646">
        <v>5351000</v>
      </c>
    </row>
    <row r="647" spans="1:22" x14ac:dyDescent="0.3">
      <c r="A647" s="2">
        <v>42285</v>
      </c>
      <c r="B647">
        <v>2015</v>
      </c>
      <c r="C647">
        <v>27.375</v>
      </c>
      <c r="D647">
        <v>47.45</v>
      </c>
      <c r="E647">
        <v>33.35</v>
      </c>
      <c r="F647">
        <v>97.250840000000011</v>
      </c>
      <c r="G647">
        <v>8.1145875000000007</v>
      </c>
      <c r="H647">
        <v>67.094054</v>
      </c>
      <c r="I647">
        <v>12.257526478191981</v>
      </c>
      <c r="J647">
        <v>5.0158600300225178</v>
      </c>
      <c r="K647">
        <v>26.198815778500538</v>
      </c>
      <c r="L647">
        <v>17.37136185472438</v>
      </c>
      <c r="M647">
        <v>247918308</v>
      </c>
      <c r="N647">
        <v>33772709</v>
      </c>
      <c r="O647">
        <v>39307940</v>
      </c>
      <c r="P647">
        <v>1387348</v>
      </c>
      <c r="Q647">
        <v>1853492</v>
      </c>
      <c r="R647">
        <v>18839638</v>
      </c>
      <c r="S647">
        <v>51847500</v>
      </c>
      <c r="T647">
        <v>36339500</v>
      </c>
      <c r="U647">
        <v>22997600</v>
      </c>
      <c r="V647">
        <v>3787000</v>
      </c>
    </row>
    <row r="648" spans="1:22" x14ac:dyDescent="0.3">
      <c r="A648" s="2">
        <v>42286</v>
      </c>
      <c r="B648">
        <v>2015</v>
      </c>
      <c r="C648">
        <v>28.03</v>
      </c>
      <c r="D648">
        <v>47.11</v>
      </c>
      <c r="E648">
        <v>33.561999999999998</v>
      </c>
      <c r="F648">
        <v>99.916399999999982</v>
      </c>
      <c r="G648">
        <v>8.1575616000000011</v>
      </c>
      <c r="H648">
        <v>68.757959999999997</v>
      </c>
      <c r="I648">
        <v>12.47090123046225</v>
      </c>
      <c r="J648">
        <v>5.0924142783505157</v>
      </c>
      <c r="K648">
        <v>26.766711007648819</v>
      </c>
      <c r="L648">
        <v>17.775191220485532</v>
      </c>
      <c r="M648">
        <v>211064560</v>
      </c>
      <c r="N648">
        <v>28600632</v>
      </c>
      <c r="O648">
        <v>32123560</v>
      </c>
      <c r="P648">
        <v>1712496</v>
      </c>
      <c r="Q648">
        <v>2973482</v>
      </c>
      <c r="R648">
        <v>18314028</v>
      </c>
      <c r="S648">
        <v>56216500</v>
      </c>
      <c r="T648">
        <v>39703000</v>
      </c>
      <c r="U648">
        <v>21424600</v>
      </c>
      <c r="V648">
        <v>4953000</v>
      </c>
    </row>
    <row r="649" spans="1:22" x14ac:dyDescent="0.3">
      <c r="A649" s="2">
        <v>42287</v>
      </c>
      <c r="B649">
        <v>2015</v>
      </c>
    </row>
    <row r="650" spans="1:22" x14ac:dyDescent="0.3">
      <c r="A650" s="2">
        <v>42288</v>
      </c>
      <c r="B650">
        <v>2015</v>
      </c>
    </row>
    <row r="651" spans="1:22" x14ac:dyDescent="0.3">
      <c r="A651" s="2">
        <v>42289</v>
      </c>
      <c r="B651">
        <v>2015</v>
      </c>
      <c r="C651">
        <v>27.9</v>
      </c>
      <c r="D651">
        <v>47</v>
      </c>
      <c r="E651">
        <v>33.8215</v>
      </c>
      <c r="F651">
        <v>101.557575</v>
      </c>
      <c r="G651">
        <v>8.1648443999999998</v>
      </c>
      <c r="H651">
        <v>68.854328999999993</v>
      </c>
      <c r="M651">
        <v>121868816</v>
      </c>
      <c r="N651">
        <v>19769066</v>
      </c>
      <c r="O651">
        <v>26684500</v>
      </c>
      <c r="P651">
        <v>2087173</v>
      </c>
      <c r="Q651">
        <v>1742707</v>
      </c>
      <c r="R651">
        <v>12410744</v>
      </c>
    </row>
    <row r="652" spans="1:22" x14ac:dyDescent="0.3">
      <c r="A652" s="2">
        <v>42290</v>
      </c>
      <c r="B652">
        <v>2015</v>
      </c>
      <c r="C652">
        <v>27.947500000000002</v>
      </c>
      <c r="D652">
        <v>46.89</v>
      </c>
      <c r="E652">
        <v>34.158499999999997</v>
      </c>
      <c r="F652">
        <v>100.35729000000001</v>
      </c>
      <c r="G652">
        <v>7.9360635000000004</v>
      </c>
      <c r="H652">
        <v>72.611249999999998</v>
      </c>
      <c r="I652">
        <v>12.21776887107548</v>
      </c>
      <c r="J652">
        <v>5.1033759318637264</v>
      </c>
      <c r="K652">
        <v>26.06462925851703</v>
      </c>
      <c r="L652">
        <v>18.407648630594519</v>
      </c>
      <c r="M652">
        <v>132197024</v>
      </c>
      <c r="N652">
        <v>19987816</v>
      </c>
      <c r="O652">
        <v>42446760</v>
      </c>
      <c r="P652">
        <v>2058862</v>
      </c>
      <c r="Q652">
        <v>7272332</v>
      </c>
      <c r="R652">
        <v>20402264</v>
      </c>
      <c r="S652">
        <v>58344500</v>
      </c>
      <c r="T652">
        <v>28691000</v>
      </c>
      <c r="U652">
        <v>16618400</v>
      </c>
      <c r="V652">
        <v>5606000</v>
      </c>
    </row>
    <row r="653" spans="1:22" x14ac:dyDescent="0.3">
      <c r="A653" s="2">
        <v>42291</v>
      </c>
      <c r="B653">
        <v>2015</v>
      </c>
      <c r="C653">
        <v>27.552499999999998</v>
      </c>
      <c r="D653">
        <v>46.68</v>
      </c>
      <c r="E653">
        <v>34.020499999999998</v>
      </c>
      <c r="F653">
        <v>99.273930000000007</v>
      </c>
      <c r="G653">
        <v>7.968598000000001</v>
      </c>
      <c r="H653">
        <v>72.572744999999998</v>
      </c>
      <c r="I653">
        <v>12.06242658164121</v>
      </c>
      <c r="J653">
        <v>5.0081695469038419</v>
      </c>
      <c r="K653">
        <v>26.006880349051851</v>
      </c>
      <c r="L653">
        <v>17.93086088269844</v>
      </c>
      <c r="M653">
        <v>177849796</v>
      </c>
      <c r="N653">
        <v>24697766</v>
      </c>
      <c r="O653">
        <v>31291640</v>
      </c>
      <c r="P653">
        <v>1812788</v>
      </c>
      <c r="Q653">
        <v>2886000</v>
      </c>
      <c r="R653">
        <v>15019085</v>
      </c>
      <c r="S653">
        <v>52207500</v>
      </c>
      <c r="T653">
        <v>32259000</v>
      </c>
      <c r="U653">
        <v>13225400</v>
      </c>
      <c r="V653">
        <v>6482000</v>
      </c>
    </row>
    <row r="654" spans="1:22" x14ac:dyDescent="0.3">
      <c r="A654" s="2">
        <v>42292</v>
      </c>
      <c r="B654">
        <v>2015</v>
      </c>
      <c r="C654">
        <v>27.965</v>
      </c>
      <c r="D654">
        <v>47.01</v>
      </c>
      <c r="E654">
        <v>34.651000000000003</v>
      </c>
      <c r="F654">
        <v>99.200100999999989</v>
      </c>
      <c r="G654">
        <v>8.0419049999999999</v>
      </c>
      <c r="H654">
        <v>74.254712999999981</v>
      </c>
      <c r="I654">
        <v>12.248310810810811</v>
      </c>
      <c r="J654">
        <v>5.1249402652027021</v>
      </c>
      <c r="K654">
        <v>26.545608108108109</v>
      </c>
      <c r="L654">
        <v>18.55996621621621</v>
      </c>
      <c r="M654">
        <v>150693808</v>
      </c>
      <c r="N654">
        <v>27189370</v>
      </c>
      <c r="O654">
        <v>47156580</v>
      </c>
      <c r="P654">
        <v>1390518</v>
      </c>
      <c r="Q654">
        <v>4049228</v>
      </c>
      <c r="R654">
        <v>16704730</v>
      </c>
      <c r="S654">
        <v>38836500</v>
      </c>
      <c r="T654">
        <v>28806500</v>
      </c>
      <c r="U654">
        <v>9857400</v>
      </c>
      <c r="V654">
        <v>4985000</v>
      </c>
    </row>
    <row r="655" spans="1:22" x14ac:dyDescent="0.3">
      <c r="A655" s="2">
        <v>42293</v>
      </c>
      <c r="B655">
        <v>2015</v>
      </c>
      <c r="C655">
        <v>27.76</v>
      </c>
      <c r="D655">
        <v>47.51</v>
      </c>
      <c r="E655">
        <v>34.766000000000012</v>
      </c>
      <c r="F655">
        <v>98.718793999999988</v>
      </c>
      <c r="G655">
        <v>8.0484080000000002</v>
      </c>
      <c r="H655">
        <v>75.251171999999997</v>
      </c>
      <c r="I655">
        <v>12.395309882747069</v>
      </c>
      <c r="J655">
        <v>5.1922533500837522</v>
      </c>
      <c r="K655">
        <v>26.7964824120603</v>
      </c>
      <c r="L655">
        <v>19.133165829145732</v>
      </c>
      <c r="M655">
        <v>156930436</v>
      </c>
      <c r="N655">
        <v>26450334</v>
      </c>
      <c r="O655">
        <v>36315180</v>
      </c>
      <c r="P655">
        <v>1406404</v>
      </c>
      <c r="Q655">
        <v>4374544</v>
      </c>
      <c r="R655">
        <v>29915693</v>
      </c>
      <c r="S655">
        <v>53934000</v>
      </c>
      <c r="T655">
        <v>31218500</v>
      </c>
      <c r="U655">
        <v>10957800</v>
      </c>
      <c r="V655">
        <v>9005000</v>
      </c>
    </row>
    <row r="656" spans="1:22" x14ac:dyDescent="0.3">
      <c r="A656" s="2">
        <v>42294</v>
      </c>
      <c r="B656">
        <v>2015</v>
      </c>
    </row>
    <row r="657" spans="1:22" x14ac:dyDescent="0.3">
      <c r="A657" s="2">
        <v>42295</v>
      </c>
      <c r="B657">
        <v>2015</v>
      </c>
    </row>
    <row r="658" spans="1:22" x14ac:dyDescent="0.3">
      <c r="A658" s="2">
        <v>42296</v>
      </c>
      <c r="B658">
        <v>2015</v>
      </c>
      <c r="C658">
        <v>27.932500000000001</v>
      </c>
      <c r="D658">
        <v>47.62</v>
      </c>
      <c r="E658">
        <v>34.997500000000002</v>
      </c>
      <c r="F658">
        <v>99.282617999999999</v>
      </c>
      <c r="G658">
        <v>8.0041828999999982</v>
      </c>
      <c r="H658">
        <v>74.89503000000002</v>
      </c>
      <c r="I658">
        <v>12.31541938724259</v>
      </c>
      <c r="J658">
        <v>5.2151945119705347</v>
      </c>
      <c r="K658">
        <v>26.510966013728449</v>
      </c>
      <c r="L658">
        <v>19.479323622970039</v>
      </c>
      <c r="M658">
        <v>119036612</v>
      </c>
      <c r="N658">
        <v>29387581</v>
      </c>
      <c r="O658">
        <v>30171700</v>
      </c>
      <c r="P658">
        <v>997830</v>
      </c>
      <c r="Q658">
        <v>2754139</v>
      </c>
      <c r="R658">
        <v>13618438</v>
      </c>
      <c r="S658">
        <v>44565000</v>
      </c>
      <c r="T658">
        <v>31844000</v>
      </c>
      <c r="U658">
        <v>10665800</v>
      </c>
      <c r="V658">
        <v>6506000</v>
      </c>
    </row>
    <row r="659" spans="1:22" x14ac:dyDescent="0.3">
      <c r="A659" s="2">
        <v>42297</v>
      </c>
      <c r="B659">
        <v>2015</v>
      </c>
      <c r="C659">
        <v>28.442499999999999</v>
      </c>
      <c r="D659">
        <v>47.77</v>
      </c>
      <c r="E659">
        <v>34</v>
      </c>
      <c r="F659">
        <v>99.080256000000006</v>
      </c>
      <c r="G659">
        <v>7.9706604000000008</v>
      </c>
      <c r="H659">
        <v>75.490799999999993</v>
      </c>
      <c r="I659">
        <v>12.215269086357949</v>
      </c>
      <c r="J659">
        <v>5.2045903879849824</v>
      </c>
      <c r="K659">
        <v>26.812682519816441</v>
      </c>
      <c r="L659">
        <v>19.44096787651231</v>
      </c>
      <c r="M659">
        <v>195871052</v>
      </c>
      <c r="N659">
        <v>30802235</v>
      </c>
      <c r="O659">
        <v>52434380</v>
      </c>
      <c r="P659">
        <v>1072542</v>
      </c>
      <c r="Q659">
        <v>2698942</v>
      </c>
      <c r="R659">
        <v>14389795</v>
      </c>
      <c r="S659">
        <v>27661500</v>
      </c>
      <c r="T659">
        <v>19207500</v>
      </c>
      <c r="U659">
        <v>10555400</v>
      </c>
      <c r="V659">
        <v>5497000</v>
      </c>
    </row>
    <row r="660" spans="1:22" x14ac:dyDescent="0.3">
      <c r="A660" s="2">
        <v>42298</v>
      </c>
      <c r="B660">
        <v>2015</v>
      </c>
      <c r="C660">
        <v>28.44</v>
      </c>
      <c r="D660">
        <v>47.2</v>
      </c>
      <c r="E660">
        <v>33.590000000000003</v>
      </c>
      <c r="F660">
        <v>99.844800000000006</v>
      </c>
      <c r="G660">
        <v>7.9181447999999994</v>
      </c>
      <c r="H660">
        <v>76.653576000000001</v>
      </c>
      <c r="I660">
        <v>12.44914971657219</v>
      </c>
      <c r="J660">
        <v>5.4288007302434149</v>
      </c>
      <c r="K660">
        <v>26.975658552850948</v>
      </c>
      <c r="L660">
        <v>19.473157719239751</v>
      </c>
      <c r="M660">
        <v>169307896</v>
      </c>
      <c r="N660">
        <v>25264710</v>
      </c>
      <c r="O660">
        <v>32168720</v>
      </c>
      <c r="P660">
        <v>1080837</v>
      </c>
      <c r="Q660">
        <v>3037212</v>
      </c>
      <c r="R660">
        <v>16195693</v>
      </c>
      <c r="S660">
        <v>42705000</v>
      </c>
      <c r="T660">
        <v>50092000</v>
      </c>
      <c r="U660">
        <v>10978400</v>
      </c>
      <c r="V660">
        <v>6282000</v>
      </c>
    </row>
    <row r="661" spans="1:22" x14ac:dyDescent="0.3">
      <c r="A661" s="2">
        <v>42299</v>
      </c>
      <c r="B661">
        <v>2015</v>
      </c>
      <c r="C661">
        <v>28.875</v>
      </c>
      <c r="D661">
        <v>48.03</v>
      </c>
      <c r="E661">
        <v>34.057000000000002</v>
      </c>
      <c r="F661">
        <v>100.622795</v>
      </c>
      <c r="G661">
        <v>7.7791616000000001</v>
      </c>
      <c r="H661">
        <v>76.745066999999992</v>
      </c>
      <c r="I661">
        <v>12.31228244654401</v>
      </c>
      <c r="J661">
        <v>5.3751728824796956</v>
      </c>
      <c r="K661">
        <v>26.71556439582298</v>
      </c>
      <c r="L661">
        <v>19.198574506878831</v>
      </c>
      <c r="M661">
        <v>166616356</v>
      </c>
      <c r="N661">
        <v>56637074</v>
      </c>
      <c r="O661">
        <v>88631900</v>
      </c>
      <c r="P661">
        <v>2392035</v>
      </c>
      <c r="Q661">
        <v>4428537</v>
      </c>
      <c r="R661">
        <v>25051213</v>
      </c>
      <c r="S661">
        <v>32350000</v>
      </c>
      <c r="T661">
        <v>33183000</v>
      </c>
      <c r="U661">
        <v>7898400</v>
      </c>
      <c r="V661">
        <v>3068000</v>
      </c>
    </row>
    <row r="662" spans="1:22" x14ac:dyDescent="0.3">
      <c r="A662" s="2">
        <v>42300</v>
      </c>
      <c r="B662">
        <v>2015</v>
      </c>
      <c r="C662">
        <v>29.77</v>
      </c>
      <c r="D662">
        <v>52.87</v>
      </c>
      <c r="E662">
        <v>35.966500000000003</v>
      </c>
      <c r="F662">
        <v>102.768264</v>
      </c>
      <c r="G662">
        <v>7.9476739999999992</v>
      </c>
      <c r="H662">
        <v>77.023871999999997</v>
      </c>
      <c r="I662">
        <v>12.405376432753361</v>
      </c>
      <c r="J662">
        <v>5.3795948544569967</v>
      </c>
      <c r="K662">
        <v>27.17077595448173</v>
      </c>
      <c r="L662">
        <v>19.473076605920671</v>
      </c>
      <c r="M662">
        <v>237467656</v>
      </c>
      <c r="N662">
        <v>135227059</v>
      </c>
      <c r="O662">
        <v>126726380</v>
      </c>
      <c r="P662">
        <v>3194668</v>
      </c>
      <c r="Q662">
        <v>4877114</v>
      </c>
      <c r="R662">
        <v>24353618</v>
      </c>
      <c r="S662">
        <v>64300500</v>
      </c>
      <c r="T662">
        <v>36658500</v>
      </c>
      <c r="U662">
        <v>14725000</v>
      </c>
      <c r="V662">
        <v>5377000</v>
      </c>
    </row>
    <row r="663" spans="1:22" x14ac:dyDescent="0.3">
      <c r="A663" s="2">
        <v>42301</v>
      </c>
      <c r="B663">
        <v>2015</v>
      </c>
    </row>
    <row r="664" spans="1:22" x14ac:dyDescent="0.3">
      <c r="A664" s="2">
        <v>42302</v>
      </c>
      <c r="B664">
        <v>2015</v>
      </c>
    </row>
    <row r="665" spans="1:22" x14ac:dyDescent="0.3">
      <c r="A665" s="2">
        <v>42303</v>
      </c>
      <c r="B665">
        <v>2015</v>
      </c>
      <c r="C665">
        <v>28.82</v>
      </c>
      <c r="D665">
        <v>54.25</v>
      </c>
      <c r="E665">
        <v>36.555999999999997</v>
      </c>
      <c r="F665">
        <v>102.702714</v>
      </c>
      <c r="G665">
        <v>7.8837815000000004</v>
      </c>
      <c r="H665">
        <v>77.521701999999991</v>
      </c>
      <c r="I665">
        <v>12.49690057029507</v>
      </c>
      <c r="J665">
        <v>5.5292105777336964</v>
      </c>
      <c r="K665">
        <v>27.4857426233573</v>
      </c>
      <c r="L665">
        <v>19.844615257459289</v>
      </c>
      <c r="M665">
        <v>265335124</v>
      </c>
      <c r="N665">
        <v>64633324</v>
      </c>
      <c r="O665">
        <v>48776940</v>
      </c>
      <c r="P665">
        <v>1213819</v>
      </c>
      <c r="Q665">
        <v>2360382</v>
      </c>
      <c r="R665">
        <v>13506999</v>
      </c>
      <c r="S665">
        <v>36817000</v>
      </c>
      <c r="T665">
        <v>50814500</v>
      </c>
      <c r="U665">
        <v>9982400</v>
      </c>
      <c r="V665">
        <v>7149000</v>
      </c>
    </row>
    <row r="666" spans="1:22" x14ac:dyDescent="0.3">
      <c r="A666" s="2">
        <v>42304</v>
      </c>
      <c r="B666">
        <v>2015</v>
      </c>
      <c r="C666">
        <v>28.637499999999999</v>
      </c>
      <c r="D666">
        <v>53.69</v>
      </c>
      <c r="E666">
        <v>36.641000000000012</v>
      </c>
      <c r="F666">
        <v>101.969044</v>
      </c>
      <c r="G666">
        <v>7.8279959999999997</v>
      </c>
      <c r="H666">
        <v>77.188733999999997</v>
      </c>
      <c r="I666">
        <v>12.49709254028908</v>
      </c>
      <c r="J666">
        <v>5.4257060109652766</v>
      </c>
      <c r="K666">
        <v>27.421498587805281</v>
      </c>
      <c r="L666">
        <v>19.30137896660575</v>
      </c>
      <c r="M666">
        <v>279537600</v>
      </c>
      <c r="N666">
        <v>50999907</v>
      </c>
      <c r="O666">
        <v>38778320</v>
      </c>
      <c r="P666">
        <v>1129783</v>
      </c>
      <c r="Q666">
        <v>2340449</v>
      </c>
      <c r="R666">
        <v>13720972</v>
      </c>
      <c r="S666">
        <v>38538500</v>
      </c>
      <c r="T666">
        <v>37468000</v>
      </c>
      <c r="U666">
        <v>7983600</v>
      </c>
      <c r="V666">
        <v>6636000</v>
      </c>
    </row>
    <row r="667" spans="1:22" x14ac:dyDescent="0.3">
      <c r="A667" s="2">
        <v>42305</v>
      </c>
      <c r="B667">
        <v>2015</v>
      </c>
      <c r="C667">
        <v>29.817499999999999</v>
      </c>
      <c r="D667">
        <v>53.98</v>
      </c>
      <c r="E667">
        <v>36.845999999999997</v>
      </c>
      <c r="F667">
        <v>102.87130500000001</v>
      </c>
      <c r="G667">
        <v>7.8954266000000004</v>
      </c>
      <c r="H667">
        <v>78.395524999999992</v>
      </c>
      <c r="I667">
        <v>12.531120331950209</v>
      </c>
      <c r="J667">
        <v>5.4377161742738576</v>
      </c>
      <c r="K667">
        <v>28.132780082987551</v>
      </c>
      <c r="L667">
        <v>19.095435684647299</v>
      </c>
      <c r="M667">
        <v>342205408</v>
      </c>
      <c r="N667">
        <v>47000753</v>
      </c>
      <c r="O667">
        <v>39603080</v>
      </c>
      <c r="P667">
        <v>1032763</v>
      </c>
      <c r="Q667">
        <v>2422563</v>
      </c>
      <c r="R667">
        <v>15539606</v>
      </c>
      <c r="S667">
        <v>45248500</v>
      </c>
      <c r="T667">
        <v>34289500</v>
      </c>
      <c r="U667">
        <v>16598600</v>
      </c>
      <c r="V667">
        <v>7036000</v>
      </c>
    </row>
    <row r="668" spans="1:22" x14ac:dyDescent="0.3">
      <c r="A668" s="2">
        <v>42306</v>
      </c>
      <c r="B668">
        <v>2015</v>
      </c>
      <c r="C668">
        <v>30.1325</v>
      </c>
      <c r="D668">
        <v>53.36</v>
      </c>
      <c r="E668">
        <v>37.2425</v>
      </c>
      <c r="F668">
        <v>102.365978</v>
      </c>
      <c r="G668">
        <v>7.8468656000000001</v>
      </c>
      <c r="H668">
        <v>78.030205000000009</v>
      </c>
      <c r="I668">
        <v>12.315441783649881</v>
      </c>
      <c r="J668">
        <v>5.4596054203137898</v>
      </c>
      <c r="K668">
        <v>28.241123038810901</v>
      </c>
      <c r="L668">
        <v>17.295623451692819</v>
      </c>
      <c r="M668">
        <v>204909336</v>
      </c>
      <c r="N668">
        <v>30202078</v>
      </c>
      <c r="O668">
        <v>36519140</v>
      </c>
      <c r="P668">
        <v>1161212</v>
      </c>
      <c r="Q668">
        <v>2345616</v>
      </c>
      <c r="R668">
        <v>18209793</v>
      </c>
      <c r="S668">
        <v>141051000</v>
      </c>
      <c r="T668">
        <v>40997000</v>
      </c>
      <c r="U668">
        <v>23884000</v>
      </c>
      <c r="V668">
        <v>39832000</v>
      </c>
    </row>
    <row r="669" spans="1:22" x14ac:dyDescent="0.3">
      <c r="A669" s="2">
        <v>42307</v>
      </c>
      <c r="B669">
        <v>2015</v>
      </c>
      <c r="C669">
        <v>29.875</v>
      </c>
      <c r="D669">
        <v>52.64</v>
      </c>
      <c r="E669">
        <v>36.869500000000002</v>
      </c>
      <c r="F669">
        <v>102.864048</v>
      </c>
      <c r="G669">
        <v>7.8403896</v>
      </c>
      <c r="H669">
        <v>79.197383999999985</v>
      </c>
      <c r="I669">
        <v>12.37613918806959</v>
      </c>
      <c r="J669">
        <v>5.4998242916321463</v>
      </c>
      <c r="K669">
        <v>28.15658657829329</v>
      </c>
      <c r="L669">
        <v>16.139188069594031</v>
      </c>
      <c r="M669">
        <v>197461016</v>
      </c>
      <c r="N669">
        <v>46619761</v>
      </c>
      <c r="O669">
        <v>39983220</v>
      </c>
      <c r="P669">
        <v>1272422</v>
      </c>
      <c r="Q669">
        <v>3145880</v>
      </c>
      <c r="R669">
        <v>19094355</v>
      </c>
      <c r="S669">
        <v>53139000</v>
      </c>
      <c r="T669">
        <v>62890500</v>
      </c>
      <c r="U669">
        <v>15621800</v>
      </c>
      <c r="V669">
        <v>39398000</v>
      </c>
    </row>
    <row r="670" spans="1:22" x14ac:dyDescent="0.3">
      <c r="A670" s="2">
        <v>42308</v>
      </c>
      <c r="B670">
        <v>2015</v>
      </c>
    </row>
    <row r="671" spans="1:22" x14ac:dyDescent="0.3">
      <c r="A671" s="2">
        <v>42309</v>
      </c>
      <c r="B671">
        <v>2015</v>
      </c>
    </row>
    <row r="672" spans="1:22" x14ac:dyDescent="0.3">
      <c r="A672" s="2">
        <v>42310</v>
      </c>
      <c r="B672">
        <v>2015</v>
      </c>
      <c r="C672">
        <v>30.295000000000002</v>
      </c>
      <c r="D672">
        <v>53.24</v>
      </c>
      <c r="E672">
        <v>37.387</v>
      </c>
      <c r="F672">
        <v>103.994156</v>
      </c>
      <c r="G672">
        <v>7.764977</v>
      </c>
      <c r="H672">
        <v>79.714893000000004</v>
      </c>
      <c r="I672">
        <v>12.23823724320742</v>
      </c>
      <c r="J672">
        <v>5.4246461911862163</v>
      </c>
      <c r="K672">
        <v>27.940689198144469</v>
      </c>
      <c r="L672">
        <v>16.082670642809809</v>
      </c>
      <c r="M672">
        <v>128813068</v>
      </c>
      <c r="N672">
        <v>30284982</v>
      </c>
      <c r="O672">
        <v>39914160</v>
      </c>
      <c r="P672">
        <v>1425532</v>
      </c>
      <c r="Q672">
        <v>2569371</v>
      </c>
      <c r="R672">
        <v>16081788</v>
      </c>
      <c r="S672">
        <v>33523000</v>
      </c>
      <c r="T672">
        <v>32685000</v>
      </c>
      <c r="U672">
        <v>9242400</v>
      </c>
      <c r="V672">
        <v>19094000</v>
      </c>
    </row>
    <row r="673" spans="1:22" x14ac:dyDescent="0.3">
      <c r="A673" s="2">
        <v>42311</v>
      </c>
      <c r="B673">
        <v>2015</v>
      </c>
      <c r="C673">
        <v>30.642499999999998</v>
      </c>
      <c r="D673">
        <v>54.15</v>
      </c>
      <c r="E673">
        <v>37.441000000000003</v>
      </c>
      <c r="F673">
        <v>102.543363</v>
      </c>
      <c r="G673">
        <v>7.7840433000000004</v>
      </c>
      <c r="H673">
        <v>80.460978000000011</v>
      </c>
      <c r="M673">
        <v>182075904</v>
      </c>
      <c r="N673">
        <v>36596931</v>
      </c>
      <c r="O673">
        <v>36306000</v>
      </c>
      <c r="P673">
        <v>2516208</v>
      </c>
      <c r="Q673">
        <v>3179243</v>
      </c>
      <c r="R673">
        <v>18368953</v>
      </c>
    </row>
    <row r="674" spans="1:22" x14ac:dyDescent="0.3">
      <c r="A674" s="2">
        <v>42312</v>
      </c>
      <c r="B674">
        <v>2015</v>
      </c>
      <c r="C674">
        <v>30.5</v>
      </c>
      <c r="D674">
        <v>54.4</v>
      </c>
      <c r="E674">
        <v>37.765500000000003</v>
      </c>
      <c r="F674">
        <v>100.36372</v>
      </c>
      <c r="G674">
        <v>7.9780479</v>
      </c>
      <c r="H674">
        <v>79.335647999999992</v>
      </c>
      <c r="I674">
        <v>12.26618409146994</v>
      </c>
      <c r="J674">
        <v>5.3929942403553506</v>
      </c>
      <c r="K674">
        <v>28.06202188039812</v>
      </c>
      <c r="L674">
        <v>16.184091469935019</v>
      </c>
      <c r="M674">
        <v>179544200</v>
      </c>
      <c r="N674">
        <v>37087849</v>
      </c>
      <c r="O674">
        <v>41839980</v>
      </c>
      <c r="P674">
        <v>2866718</v>
      </c>
      <c r="Q674">
        <v>3400097</v>
      </c>
      <c r="R674">
        <v>35487035</v>
      </c>
      <c r="S674">
        <v>41089500</v>
      </c>
      <c r="T674">
        <v>36383500</v>
      </c>
      <c r="U674">
        <v>13375200</v>
      </c>
      <c r="V674">
        <v>12582000</v>
      </c>
    </row>
    <row r="675" spans="1:22" x14ac:dyDescent="0.3">
      <c r="A675" s="2">
        <v>42313</v>
      </c>
      <c r="B675">
        <v>2015</v>
      </c>
      <c r="C675">
        <v>30.23</v>
      </c>
      <c r="D675">
        <v>54.38</v>
      </c>
      <c r="E675">
        <v>38.033499999999997</v>
      </c>
      <c r="F675">
        <v>100.80547</v>
      </c>
      <c r="G675">
        <v>7.8625658999999999</v>
      </c>
      <c r="H675">
        <v>80.129374999999996</v>
      </c>
      <c r="I675">
        <v>12.30706075533662</v>
      </c>
      <c r="J675">
        <v>5.3875088341543513</v>
      </c>
      <c r="K675">
        <v>28.14860426929393</v>
      </c>
      <c r="L675">
        <v>16.35878489326765</v>
      </c>
      <c r="M675">
        <v>158210720</v>
      </c>
      <c r="N675">
        <v>31468485</v>
      </c>
      <c r="O675">
        <v>45486280</v>
      </c>
      <c r="P675">
        <v>1351343</v>
      </c>
      <c r="Q675">
        <v>3315273</v>
      </c>
      <c r="R675">
        <v>21845598</v>
      </c>
      <c r="S675">
        <v>34928500</v>
      </c>
      <c r="T675">
        <v>22562500</v>
      </c>
      <c r="U675">
        <v>16054800</v>
      </c>
      <c r="V675">
        <v>10409000</v>
      </c>
    </row>
    <row r="676" spans="1:22" x14ac:dyDescent="0.3">
      <c r="A676" s="2">
        <v>42314</v>
      </c>
      <c r="B676">
        <v>2015</v>
      </c>
      <c r="C676">
        <v>30.265000000000001</v>
      </c>
      <c r="D676">
        <v>54.92</v>
      </c>
      <c r="E676">
        <v>38.08</v>
      </c>
      <c r="F676">
        <v>103.107411</v>
      </c>
      <c r="G676">
        <v>7.9370563999999986</v>
      </c>
      <c r="H676">
        <v>78.530418000000012</v>
      </c>
      <c r="I676">
        <v>12.18054879038805</v>
      </c>
      <c r="J676">
        <v>5.2714026757590506</v>
      </c>
      <c r="K676">
        <v>28.145802890079551</v>
      </c>
      <c r="L676">
        <v>16.256697515830488</v>
      </c>
      <c r="M676">
        <v>132169132</v>
      </c>
      <c r="N676">
        <v>32851204</v>
      </c>
      <c r="O676">
        <v>33543980</v>
      </c>
      <c r="P676">
        <v>2565914</v>
      </c>
      <c r="Q676">
        <v>3555017</v>
      </c>
      <c r="R676">
        <v>35073727</v>
      </c>
      <c r="S676">
        <v>39487500</v>
      </c>
      <c r="T676">
        <v>30051000</v>
      </c>
      <c r="U676">
        <v>10049200</v>
      </c>
      <c r="V676">
        <v>8098000</v>
      </c>
    </row>
    <row r="677" spans="1:22" x14ac:dyDescent="0.3">
      <c r="A677" s="2">
        <v>42315</v>
      </c>
      <c r="B677">
        <v>2015</v>
      </c>
    </row>
    <row r="678" spans="1:22" x14ac:dyDescent="0.3">
      <c r="A678" s="2">
        <v>42316</v>
      </c>
      <c r="B678">
        <v>2015</v>
      </c>
    </row>
    <row r="679" spans="1:22" x14ac:dyDescent="0.3">
      <c r="A679" s="2">
        <v>42317</v>
      </c>
      <c r="B679">
        <v>2015</v>
      </c>
      <c r="C679">
        <v>30.142499999999998</v>
      </c>
      <c r="D679">
        <v>54.16</v>
      </c>
      <c r="E679">
        <v>37.738500000000002</v>
      </c>
      <c r="F679">
        <v>102.148472</v>
      </c>
      <c r="G679">
        <v>7.9736188000000006</v>
      </c>
      <c r="H679">
        <v>78.450801000000013</v>
      </c>
      <c r="I679">
        <v>12.38427805749553</v>
      </c>
      <c r="J679">
        <v>5.3877479389312981</v>
      </c>
      <c r="K679">
        <v>28.081858047750529</v>
      </c>
      <c r="L679">
        <v>16.90758486275784</v>
      </c>
      <c r="M679">
        <v>135485620</v>
      </c>
      <c r="N679">
        <v>32513067</v>
      </c>
      <c r="O679">
        <v>35537220</v>
      </c>
      <c r="P679">
        <v>1590171</v>
      </c>
      <c r="Q679">
        <v>2825327</v>
      </c>
      <c r="R679">
        <v>27210039</v>
      </c>
      <c r="S679">
        <v>51640000</v>
      </c>
      <c r="T679">
        <v>35222500</v>
      </c>
      <c r="U679">
        <v>14693000</v>
      </c>
      <c r="V679">
        <v>10921000</v>
      </c>
    </row>
    <row r="680" spans="1:22" x14ac:dyDescent="0.3">
      <c r="A680" s="2">
        <v>42318</v>
      </c>
      <c r="B680">
        <v>2015</v>
      </c>
      <c r="C680">
        <v>29.192499999999999</v>
      </c>
      <c r="D680">
        <v>53.51</v>
      </c>
      <c r="E680">
        <v>37.912999999999997</v>
      </c>
      <c r="F680">
        <v>102.693065</v>
      </c>
      <c r="G680">
        <v>7.9080505999999993</v>
      </c>
      <c r="H680">
        <v>77.932400000000001</v>
      </c>
      <c r="I680">
        <v>12.39077472795192</v>
      </c>
      <c r="J680">
        <v>5.3645115332142277</v>
      </c>
      <c r="K680">
        <v>27.866655838882579</v>
      </c>
      <c r="L680">
        <v>16.566509663797309</v>
      </c>
      <c r="M680">
        <v>236511724</v>
      </c>
      <c r="N680">
        <v>55283697</v>
      </c>
      <c r="O680">
        <v>29798580</v>
      </c>
      <c r="P680">
        <v>1260190</v>
      </c>
      <c r="Q680">
        <v>2084984</v>
      </c>
      <c r="R680">
        <v>19022135</v>
      </c>
      <c r="S680">
        <v>29771000</v>
      </c>
      <c r="T680">
        <v>20760500</v>
      </c>
      <c r="U680">
        <v>13211400</v>
      </c>
      <c r="V680">
        <v>7336000</v>
      </c>
    </row>
    <row r="681" spans="1:22" x14ac:dyDescent="0.3">
      <c r="A681" s="2">
        <v>42319</v>
      </c>
      <c r="B681">
        <v>2015</v>
      </c>
      <c r="C681">
        <v>29.0275</v>
      </c>
      <c r="D681">
        <v>53.65</v>
      </c>
      <c r="E681">
        <v>38.262500000000003</v>
      </c>
      <c r="F681">
        <v>103.19152200000001</v>
      </c>
      <c r="G681">
        <v>7.958668900000001</v>
      </c>
      <c r="H681">
        <v>79.330225999999996</v>
      </c>
      <c r="I681">
        <v>12.358490566037741</v>
      </c>
      <c r="J681">
        <v>5.4251108799609638</v>
      </c>
      <c r="K681">
        <v>27.606538711776189</v>
      </c>
      <c r="L681">
        <v>16.69648666232921</v>
      </c>
      <c r="M681">
        <v>180871884</v>
      </c>
      <c r="N681">
        <v>36516260</v>
      </c>
      <c r="O681">
        <v>41918440</v>
      </c>
      <c r="P681">
        <v>1498093</v>
      </c>
      <c r="Q681">
        <v>2041521</v>
      </c>
      <c r="R681">
        <v>15970089</v>
      </c>
      <c r="S681">
        <v>30164500</v>
      </c>
      <c r="T681">
        <v>27711000</v>
      </c>
      <c r="U681">
        <v>10821800</v>
      </c>
      <c r="V681">
        <v>5215000</v>
      </c>
    </row>
    <row r="682" spans="1:22" x14ac:dyDescent="0.3">
      <c r="A682" s="2">
        <v>42320</v>
      </c>
      <c r="B682">
        <v>2015</v>
      </c>
      <c r="C682">
        <v>28.93</v>
      </c>
      <c r="D682">
        <v>53.32</v>
      </c>
      <c r="E682">
        <v>37.826500000000003</v>
      </c>
      <c r="F682">
        <v>101.818434</v>
      </c>
      <c r="G682">
        <v>7.9244099999999991</v>
      </c>
      <c r="H682">
        <v>79.268766000000014</v>
      </c>
      <c r="I682">
        <v>12.36132605685428</v>
      </c>
      <c r="J682">
        <v>5.403985348212105</v>
      </c>
      <c r="K682">
        <v>27.63704488067118</v>
      </c>
      <c r="L682">
        <v>16.35578724444083</v>
      </c>
      <c r="M682">
        <v>130102316</v>
      </c>
      <c r="N682">
        <v>35361095</v>
      </c>
      <c r="O682">
        <v>35451100</v>
      </c>
      <c r="P682">
        <v>1544659</v>
      </c>
      <c r="Q682">
        <v>2359604</v>
      </c>
      <c r="R682">
        <v>25614145</v>
      </c>
      <c r="S682">
        <v>24356000</v>
      </c>
      <c r="T682">
        <v>26488500</v>
      </c>
      <c r="U682">
        <v>9607600</v>
      </c>
      <c r="V682">
        <v>7926000</v>
      </c>
    </row>
    <row r="683" spans="1:22" x14ac:dyDescent="0.3">
      <c r="A683" s="2">
        <v>42321</v>
      </c>
      <c r="B683">
        <v>2015</v>
      </c>
      <c r="C683">
        <v>28.085000000000001</v>
      </c>
      <c r="D683">
        <v>52.84</v>
      </c>
      <c r="E683">
        <v>37.003500000000003</v>
      </c>
      <c r="F683">
        <v>101.403604</v>
      </c>
      <c r="G683">
        <v>7.8037192000000006</v>
      </c>
      <c r="H683">
        <v>78.289073999999999</v>
      </c>
      <c r="I683">
        <v>12.24473191766333</v>
      </c>
      <c r="J683">
        <v>5.2565986477910656</v>
      </c>
      <c r="K683">
        <v>27.019770563827191</v>
      </c>
      <c r="L683">
        <v>16.422585631763081</v>
      </c>
      <c r="M683">
        <v>183249612</v>
      </c>
      <c r="N683">
        <v>36848175</v>
      </c>
      <c r="O683">
        <v>48187260</v>
      </c>
      <c r="P683">
        <v>1435459</v>
      </c>
      <c r="Q683">
        <v>3727203</v>
      </c>
      <c r="R683">
        <v>26381034</v>
      </c>
      <c r="S683">
        <v>32544000</v>
      </c>
      <c r="T683">
        <v>41040000</v>
      </c>
      <c r="U683">
        <v>14870200</v>
      </c>
      <c r="V683">
        <v>4929000</v>
      </c>
    </row>
    <row r="684" spans="1:22" x14ac:dyDescent="0.3">
      <c r="A684" s="2">
        <v>42322</v>
      </c>
      <c r="B684">
        <v>2015</v>
      </c>
    </row>
    <row r="685" spans="1:22" x14ac:dyDescent="0.3">
      <c r="A685" s="2">
        <v>42323</v>
      </c>
      <c r="B685">
        <v>2015</v>
      </c>
    </row>
    <row r="686" spans="1:22" x14ac:dyDescent="0.3">
      <c r="A686" s="2">
        <v>42324</v>
      </c>
      <c r="B686">
        <v>2015</v>
      </c>
      <c r="C686">
        <v>28.543749999999999</v>
      </c>
      <c r="D686">
        <v>53.765000000000001</v>
      </c>
      <c r="E686">
        <v>37.521000000000001</v>
      </c>
      <c r="F686">
        <v>101.28287400000001</v>
      </c>
      <c r="G686">
        <v>7.7784069000000011</v>
      </c>
      <c r="H686">
        <v>77.488723999999991</v>
      </c>
      <c r="I686">
        <v>12.03182076467246</v>
      </c>
      <c r="J686">
        <v>5.139355244743891</v>
      </c>
      <c r="K686">
        <v>26.751359688286389</v>
      </c>
      <c r="L686">
        <v>15.788619206104389</v>
      </c>
      <c r="M686">
        <v>152426804</v>
      </c>
      <c r="N686">
        <v>32165198</v>
      </c>
      <c r="O686">
        <v>50703960</v>
      </c>
      <c r="P686">
        <v>1018574</v>
      </c>
      <c r="Q686">
        <v>2776883</v>
      </c>
      <c r="R686">
        <v>18177925</v>
      </c>
      <c r="S686">
        <v>34702000</v>
      </c>
      <c r="T686">
        <v>25858000</v>
      </c>
      <c r="U686">
        <v>9987400</v>
      </c>
      <c r="V686">
        <v>9292000</v>
      </c>
    </row>
    <row r="687" spans="1:22" x14ac:dyDescent="0.3">
      <c r="A687" s="2">
        <v>42325</v>
      </c>
      <c r="B687">
        <v>2015</v>
      </c>
      <c r="C687">
        <v>28.422499999999999</v>
      </c>
      <c r="D687">
        <v>52.97</v>
      </c>
      <c r="E687">
        <v>37.298999999999999</v>
      </c>
      <c r="F687">
        <v>103.552722</v>
      </c>
      <c r="G687">
        <v>7.900147200000001</v>
      </c>
      <c r="H687">
        <v>78.638741999999993</v>
      </c>
      <c r="I687">
        <v>12.22852512155591</v>
      </c>
      <c r="J687">
        <v>5.0703218152350082</v>
      </c>
      <c r="K687">
        <v>26.758508914100489</v>
      </c>
      <c r="L687">
        <v>15.59967585089141</v>
      </c>
      <c r="M687">
        <v>110467756</v>
      </c>
      <c r="N687">
        <v>31551255</v>
      </c>
      <c r="O687">
        <v>38863120</v>
      </c>
      <c r="P687">
        <v>1374915</v>
      </c>
      <c r="Q687">
        <v>2622505</v>
      </c>
      <c r="R687">
        <v>21700239</v>
      </c>
      <c r="S687">
        <v>47447000</v>
      </c>
      <c r="T687">
        <v>49083000</v>
      </c>
      <c r="U687">
        <v>9613600</v>
      </c>
      <c r="V687">
        <v>10272000</v>
      </c>
    </row>
    <row r="688" spans="1:22" x14ac:dyDescent="0.3">
      <c r="A688" s="2">
        <v>42326</v>
      </c>
      <c r="B688">
        <v>2015</v>
      </c>
      <c r="C688">
        <v>29.322500000000002</v>
      </c>
      <c r="D688">
        <v>53.85</v>
      </c>
      <c r="E688">
        <v>38.000500000000002</v>
      </c>
      <c r="F688">
        <v>103.68680000000001</v>
      </c>
      <c r="G688">
        <v>7.9234511999999997</v>
      </c>
      <c r="H688">
        <v>78.693439999999995</v>
      </c>
      <c r="I688">
        <v>12.30607287449393</v>
      </c>
      <c r="J688">
        <v>5.0754837603238867</v>
      </c>
      <c r="K688">
        <v>26.97165991902834</v>
      </c>
      <c r="L688">
        <v>15.60323886639676</v>
      </c>
      <c r="M688">
        <v>186698788</v>
      </c>
      <c r="N688">
        <v>29710030</v>
      </c>
      <c r="O688">
        <v>36266720</v>
      </c>
      <c r="P688">
        <v>928612</v>
      </c>
      <c r="Q688">
        <v>2104809</v>
      </c>
      <c r="R688">
        <v>19099935</v>
      </c>
      <c r="S688">
        <v>39198500</v>
      </c>
      <c r="T688">
        <v>30458000</v>
      </c>
      <c r="U688">
        <v>10733800</v>
      </c>
      <c r="V688">
        <v>7313000</v>
      </c>
    </row>
    <row r="689" spans="1:22" x14ac:dyDescent="0.3">
      <c r="A689" s="2">
        <v>42327</v>
      </c>
      <c r="B689">
        <v>2015</v>
      </c>
      <c r="C689">
        <v>29.695</v>
      </c>
      <c r="D689">
        <v>53.94</v>
      </c>
      <c r="E689">
        <v>37.997</v>
      </c>
      <c r="F689">
        <v>105.89779799999999</v>
      </c>
      <c r="G689">
        <v>8.0324547000000006</v>
      </c>
      <c r="H689">
        <v>80.23048</v>
      </c>
      <c r="I689">
        <v>12.405372405372409</v>
      </c>
      <c r="J689">
        <v>5.1194184273504284</v>
      </c>
      <c r="K689">
        <v>26.76027676027676</v>
      </c>
      <c r="L689">
        <v>15.677655677655681</v>
      </c>
      <c r="M689">
        <v>173183280</v>
      </c>
      <c r="N689">
        <v>28149228</v>
      </c>
      <c r="O689">
        <v>28078260</v>
      </c>
      <c r="P689">
        <v>1389820</v>
      </c>
      <c r="Q689">
        <v>2578370</v>
      </c>
      <c r="R689">
        <v>19629845</v>
      </c>
      <c r="S689">
        <v>48427000</v>
      </c>
      <c r="T689">
        <v>28468500</v>
      </c>
      <c r="U689">
        <v>13058800</v>
      </c>
      <c r="V689">
        <v>5671000</v>
      </c>
    </row>
    <row r="690" spans="1:22" x14ac:dyDescent="0.3">
      <c r="A690" s="2">
        <v>42328</v>
      </c>
      <c r="B690">
        <v>2015</v>
      </c>
      <c r="C690">
        <v>29.824999999999999</v>
      </c>
      <c r="D690">
        <v>54.19</v>
      </c>
      <c r="E690">
        <v>38.85</v>
      </c>
      <c r="F690">
        <v>105.61605</v>
      </c>
      <c r="G690">
        <v>8.069533400000001</v>
      </c>
      <c r="H690">
        <v>79.715249999999983</v>
      </c>
      <c r="I690">
        <v>12.34915723475287</v>
      </c>
      <c r="J690">
        <v>5.1024467795782096</v>
      </c>
      <c r="K690">
        <v>27.070271150557769</v>
      </c>
      <c r="L690">
        <v>15.76825991368781</v>
      </c>
      <c r="M690">
        <v>137148384</v>
      </c>
      <c r="N690">
        <v>37147608</v>
      </c>
      <c r="O690">
        <v>55478880</v>
      </c>
      <c r="P690">
        <v>1538165</v>
      </c>
      <c r="Q690">
        <v>3335301</v>
      </c>
      <c r="R690">
        <v>27872439</v>
      </c>
      <c r="S690">
        <v>42975000</v>
      </c>
      <c r="T690">
        <v>40594500</v>
      </c>
      <c r="U690">
        <v>11201800</v>
      </c>
      <c r="V690">
        <v>6302000</v>
      </c>
    </row>
    <row r="691" spans="1:22" x14ac:dyDescent="0.3">
      <c r="A691" s="2">
        <v>42329</v>
      </c>
      <c r="B691">
        <v>2015</v>
      </c>
    </row>
    <row r="692" spans="1:22" x14ac:dyDescent="0.3">
      <c r="A692" s="2">
        <v>42330</v>
      </c>
      <c r="B692">
        <v>2015</v>
      </c>
    </row>
    <row r="693" spans="1:22" x14ac:dyDescent="0.3">
      <c r="A693" s="2">
        <v>42331</v>
      </c>
      <c r="B693">
        <v>2015</v>
      </c>
      <c r="C693">
        <v>29.4375</v>
      </c>
      <c r="D693">
        <v>54.19</v>
      </c>
      <c r="E693">
        <v>38.835000000000001</v>
      </c>
      <c r="F693">
        <v>104.5539</v>
      </c>
      <c r="G693">
        <v>8.0919671999999991</v>
      </c>
      <c r="H693">
        <v>78.927840000000003</v>
      </c>
      <c r="M693">
        <v>129930112</v>
      </c>
      <c r="N693">
        <v>28235918</v>
      </c>
      <c r="O693">
        <v>34648000</v>
      </c>
      <c r="P693">
        <v>1009608</v>
      </c>
      <c r="Q693">
        <v>2015160</v>
      </c>
      <c r="R693">
        <v>21748867</v>
      </c>
    </row>
    <row r="694" spans="1:22" x14ac:dyDescent="0.3">
      <c r="A694" s="2">
        <v>42332</v>
      </c>
      <c r="B694">
        <v>2015</v>
      </c>
      <c r="C694">
        <v>29.72</v>
      </c>
      <c r="D694">
        <v>54.25</v>
      </c>
      <c r="E694">
        <v>38.481499999999997</v>
      </c>
      <c r="F694">
        <v>103.02037199999999</v>
      </c>
      <c r="G694">
        <v>7.9891371000000007</v>
      </c>
      <c r="H694">
        <v>78.351273000000006</v>
      </c>
      <c r="I694">
        <v>12.474066813689459</v>
      </c>
      <c r="J694">
        <v>5.1525615274034147</v>
      </c>
      <c r="K694">
        <v>26.713223883035209</v>
      </c>
      <c r="L694">
        <v>15.78452993547333</v>
      </c>
      <c r="M694">
        <v>171212688</v>
      </c>
      <c r="N694">
        <v>24600043</v>
      </c>
      <c r="O694">
        <v>47880200</v>
      </c>
      <c r="P694">
        <v>1388239</v>
      </c>
      <c r="Q694">
        <v>2727458</v>
      </c>
      <c r="R694">
        <v>20341345</v>
      </c>
      <c r="S694">
        <v>39727500</v>
      </c>
      <c r="T694">
        <v>31625000</v>
      </c>
      <c r="U694">
        <v>11336200</v>
      </c>
      <c r="V694">
        <v>5215000</v>
      </c>
    </row>
    <row r="695" spans="1:22" x14ac:dyDescent="0.3">
      <c r="A695" s="2">
        <v>42333</v>
      </c>
      <c r="B695">
        <v>2015</v>
      </c>
      <c r="C695">
        <v>29.5075</v>
      </c>
      <c r="D695">
        <v>53.69</v>
      </c>
      <c r="E695">
        <v>38.463000000000001</v>
      </c>
      <c r="F695">
        <v>105.69884999999999</v>
      </c>
      <c r="G695">
        <v>8.0688306999999995</v>
      </c>
      <c r="H695">
        <v>79.045743000000002</v>
      </c>
      <c r="I695">
        <v>12.389957613302901</v>
      </c>
      <c r="J695">
        <v>5.0456575888490374</v>
      </c>
      <c r="K695">
        <v>26.85034235409195</v>
      </c>
      <c r="L695">
        <v>15.842028040430391</v>
      </c>
      <c r="M695">
        <v>85553232</v>
      </c>
      <c r="N695">
        <v>21005147</v>
      </c>
      <c r="O695">
        <v>23612860</v>
      </c>
      <c r="P695">
        <v>1210034</v>
      </c>
      <c r="Q695">
        <v>2658466</v>
      </c>
      <c r="R695">
        <v>18448203</v>
      </c>
      <c r="S695">
        <v>35401500</v>
      </c>
      <c r="T695">
        <v>27741500</v>
      </c>
      <c r="U695">
        <v>8194800</v>
      </c>
      <c r="V695">
        <v>6655000</v>
      </c>
    </row>
    <row r="696" spans="1:22" x14ac:dyDescent="0.3">
      <c r="A696" s="2">
        <v>42334</v>
      </c>
      <c r="B696">
        <v>2015</v>
      </c>
      <c r="F696">
        <v>107.04219000000001</v>
      </c>
      <c r="G696">
        <v>8.1588599999999989</v>
      </c>
      <c r="H696">
        <v>79.329035999999988</v>
      </c>
      <c r="I696">
        <v>12.54201337901779</v>
      </c>
      <c r="J696">
        <v>5.0419929515418502</v>
      </c>
      <c r="K696">
        <v>26.656061347691299</v>
      </c>
      <c r="L696">
        <v>16.054821341164949</v>
      </c>
      <c r="P696">
        <v>1257150</v>
      </c>
      <c r="Q696">
        <v>2458940</v>
      </c>
      <c r="R696">
        <v>13582808</v>
      </c>
      <c r="S696">
        <v>40831000</v>
      </c>
      <c r="T696">
        <v>29683500</v>
      </c>
      <c r="U696">
        <v>9069200</v>
      </c>
      <c r="V696">
        <v>5162000</v>
      </c>
    </row>
    <row r="697" spans="1:22" x14ac:dyDescent="0.3">
      <c r="A697" s="2">
        <v>42335</v>
      </c>
      <c r="B697">
        <v>2015</v>
      </c>
      <c r="C697">
        <v>29.452500000000001</v>
      </c>
      <c r="D697">
        <v>53.93</v>
      </c>
      <c r="E697">
        <v>38.598500000000001</v>
      </c>
      <c r="F697">
        <v>107.59</v>
      </c>
      <c r="G697">
        <v>8.0486402999999989</v>
      </c>
      <c r="H697">
        <v>79.012400000000014</v>
      </c>
      <c r="I697">
        <v>12.4898225044781</v>
      </c>
      <c r="J697">
        <v>5.06941561309233</v>
      </c>
      <c r="K697">
        <v>26.632470281713079</v>
      </c>
      <c r="L697">
        <v>15.657059110893989</v>
      </c>
      <c r="M697">
        <v>52185780</v>
      </c>
      <c r="N697">
        <v>9009132</v>
      </c>
      <c r="O697">
        <v>14446400</v>
      </c>
      <c r="P697">
        <v>1085280</v>
      </c>
      <c r="Q697">
        <v>2078030</v>
      </c>
      <c r="R697">
        <v>16325855</v>
      </c>
      <c r="S697">
        <v>37283000</v>
      </c>
      <c r="T697">
        <v>29310500</v>
      </c>
      <c r="U697">
        <v>9232600</v>
      </c>
      <c r="V697">
        <v>6770000</v>
      </c>
    </row>
    <row r="698" spans="1:22" x14ac:dyDescent="0.3">
      <c r="A698" s="2">
        <v>42336</v>
      </c>
      <c r="B698">
        <v>2015</v>
      </c>
    </row>
    <row r="699" spans="1:22" x14ac:dyDescent="0.3">
      <c r="A699" s="2">
        <v>42337</v>
      </c>
      <c r="B699">
        <v>2015</v>
      </c>
    </row>
    <row r="700" spans="1:22" x14ac:dyDescent="0.3">
      <c r="A700" s="2">
        <v>42338</v>
      </c>
      <c r="B700">
        <v>2015</v>
      </c>
      <c r="C700">
        <v>29.574999999999999</v>
      </c>
      <c r="D700">
        <v>54.35</v>
      </c>
      <c r="E700">
        <v>38.142499999999998</v>
      </c>
      <c r="F700">
        <v>109.0848</v>
      </c>
      <c r="G700">
        <v>7.9610325</v>
      </c>
      <c r="H700">
        <v>78.767040000000009</v>
      </c>
      <c r="I700">
        <v>12.435241575314659</v>
      </c>
      <c r="J700">
        <v>4.9210710986601702</v>
      </c>
      <c r="K700">
        <v>26.540803897685748</v>
      </c>
      <c r="L700">
        <v>15.35119772634998</v>
      </c>
      <c r="M700">
        <v>156721288</v>
      </c>
      <c r="N700">
        <v>56241417</v>
      </c>
      <c r="O700">
        <v>33586980</v>
      </c>
      <c r="P700">
        <v>1758637</v>
      </c>
      <c r="Q700">
        <v>3117991</v>
      </c>
      <c r="R700">
        <v>23528583</v>
      </c>
      <c r="S700">
        <v>35449000</v>
      </c>
      <c r="T700">
        <v>50548000</v>
      </c>
      <c r="U700">
        <v>9010600</v>
      </c>
      <c r="V700">
        <v>7089000</v>
      </c>
    </row>
    <row r="701" spans="1:22" x14ac:dyDescent="0.3">
      <c r="A701" s="2">
        <v>42339</v>
      </c>
      <c r="B701">
        <v>2015</v>
      </c>
      <c r="C701">
        <v>29.335000000000001</v>
      </c>
      <c r="D701">
        <v>55.22</v>
      </c>
      <c r="E701">
        <v>39.189500000000002</v>
      </c>
      <c r="F701">
        <v>109.66328</v>
      </c>
      <c r="G701">
        <v>8.1248860000000001</v>
      </c>
      <c r="H701">
        <v>79.333368000000007</v>
      </c>
      <c r="I701">
        <v>12.62935242434104</v>
      </c>
      <c r="J701">
        <v>5.007872403189066</v>
      </c>
      <c r="K701">
        <v>26.513179303612109</v>
      </c>
      <c r="L701">
        <v>15.648389196225191</v>
      </c>
      <c r="M701">
        <v>139409496</v>
      </c>
      <c r="N701">
        <v>39952779</v>
      </c>
      <c r="O701">
        <v>40397280</v>
      </c>
      <c r="P701">
        <v>1498201</v>
      </c>
      <c r="Q701">
        <v>2450814</v>
      </c>
      <c r="R701">
        <v>23206242</v>
      </c>
      <c r="S701">
        <v>38978500</v>
      </c>
      <c r="T701">
        <v>37144000</v>
      </c>
      <c r="U701">
        <v>10776200</v>
      </c>
      <c r="V701">
        <v>7012000</v>
      </c>
    </row>
    <row r="702" spans="1:22" x14ac:dyDescent="0.3">
      <c r="A702" s="2">
        <v>42340</v>
      </c>
      <c r="B702">
        <v>2015</v>
      </c>
      <c r="C702">
        <v>29.07</v>
      </c>
      <c r="D702">
        <v>55.21</v>
      </c>
      <c r="E702">
        <v>38.892499999999998</v>
      </c>
      <c r="F702">
        <v>108.65502499999999</v>
      </c>
      <c r="G702">
        <v>8.0707459999999998</v>
      </c>
      <c r="H702">
        <v>79.122874999999993</v>
      </c>
      <c r="I702">
        <v>12.661917098445601</v>
      </c>
      <c r="J702">
        <v>4.8924312435233164</v>
      </c>
      <c r="K702">
        <v>26.736560880829021</v>
      </c>
      <c r="L702">
        <v>15.649287564766841</v>
      </c>
      <c r="M702">
        <v>133546252</v>
      </c>
      <c r="N702">
        <v>47274879</v>
      </c>
      <c r="O702">
        <v>46876820</v>
      </c>
      <c r="P702">
        <v>1258909</v>
      </c>
      <c r="Q702">
        <v>2063961</v>
      </c>
      <c r="R702">
        <v>14799590</v>
      </c>
      <c r="S702">
        <v>41074000</v>
      </c>
      <c r="T702">
        <v>40403500</v>
      </c>
      <c r="U702">
        <v>10277600</v>
      </c>
      <c r="V702">
        <v>4446000</v>
      </c>
    </row>
    <row r="703" spans="1:22" x14ac:dyDescent="0.3">
      <c r="A703" s="2">
        <v>42341</v>
      </c>
      <c r="B703">
        <v>2015</v>
      </c>
      <c r="C703">
        <v>28.8</v>
      </c>
      <c r="D703">
        <v>54.2</v>
      </c>
      <c r="E703">
        <v>38.409999999999997</v>
      </c>
      <c r="F703">
        <v>107.210268</v>
      </c>
      <c r="G703">
        <v>7.9612471999999999</v>
      </c>
      <c r="H703">
        <v>78.974087999999995</v>
      </c>
      <c r="I703">
        <v>12.75171065493646</v>
      </c>
      <c r="J703">
        <v>4.92116611111111</v>
      </c>
      <c r="K703">
        <v>26.763603779732811</v>
      </c>
      <c r="L703">
        <v>15.75431736722059</v>
      </c>
      <c r="M703">
        <v>166278036</v>
      </c>
      <c r="N703">
        <v>38627835</v>
      </c>
      <c r="O703">
        <v>41949880</v>
      </c>
      <c r="P703">
        <v>2783841</v>
      </c>
      <c r="Q703">
        <v>4929404</v>
      </c>
      <c r="R703">
        <v>25420385</v>
      </c>
      <c r="S703">
        <v>35087500</v>
      </c>
      <c r="T703">
        <v>38683500</v>
      </c>
      <c r="U703">
        <v>7231000</v>
      </c>
      <c r="V703">
        <v>7176000</v>
      </c>
    </row>
    <row r="704" spans="1:22" x14ac:dyDescent="0.3">
      <c r="A704" s="2">
        <v>42342</v>
      </c>
      <c r="B704">
        <v>2015</v>
      </c>
      <c r="C704">
        <v>29.7575</v>
      </c>
      <c r="D704">
        <v>55.91</v>
      </c>
      <c r="E704">
        <v>38.960500000000003</v>
      </c>
      <c r="F704">
        <v>106.700973</v>
      </c>
      <c r="G704">
        <v>7.9018300000000004</v>
      </c>
      <c r="H704">
        <v>77.995944000000009</v>
      </c>
      <c r="I704">
        <v>12.48802662553779</v>
      </c>
      <c r="J704">
        <v>4.7863052309440697</v>
      </c>
      <c r="K704">
        <v>25.874665151392161</v>
      </c>
      <c r="L704">
        <v>15.40709473171524</v>
      </c>
      <c r="M704">
        <v>231107908</v>
      </c>
      <c r="N704">
        <v>43963662</v>
      </c>
      <c r="O704">
        <v>49799960</v>
      </c>
      <c r="P704">
        <v>1888066</v>
      </c>
      <c r="Q704">
        <v>4077798</v>
      </c>
      <c r="R704">
        <v>23136499</v>
      </c>
      <c r="S704">
        <v>47461500</v>
      </c>
      <c r="T704">
        <v>56137500</v>
      </c>
      <c r="U704">
        <v>14493800</v>
      </c>
      <c r="V704">
        <v>6636000</v>
      </c>
    </row>
    <row r="705" spans="1:22" x14ac:dyDescent="0.3">
      <c r="A705" s="2">
        <v>42343</v>
      </c>
      <c r="B705">
        <v>2015</v>
      </c>
    </row>
    <row r="706" spans="1:22" x14ac:dyDescent="0.3">
      <c r="A706" s="2">
        <v>42344</v>
      </c>
      <c r="B706">
        <v>2015</v>
      </c>
    </row>
    <row r="707" spans="1:22" x14ac:dyDescent="0.3">
      <c r="A707" s="2">
        <v>42345</v>
      </c>
      <c r="B707">
        <v>2015</v>
      </c>
      <c r="C707">
        <v>29.57</v>
      </c>
      <c r="D707">
        <v>55.81</v>
      </c>
      <c r="E707">
        <v>38.649500000000003</v>
      </c>
      <c r="F707">
        <v>108.499149</v>
      </c>
      <c r="G707">
        <v>7.8558176</v>
      </c>
      <c r="H707">
        <v>79.049534999999992</v>
      </c>
      <c r="I707">
        <v>12.501419878296151</v>
      </c>
      <c r="J707">
        <v>4.8427882077079101</v>
      </c>
      <c r="K707">
        <v>25.837728194726161</v>
      </c>
      <c r="L707">
        <v>15.342799188640971</v>
      </c>
      <c r="M707">
        <v>128336996</v>
      </c>
      <c r="N707">
        <v>30709765</v>
      </c>
      <c r="O707">
        <v>36625740</v>
      </c>
      <c r="P707">
        <v>1028514</v>
      </c>
      <c r="Q707">
        <v>2324192</v>
      </c>
      <c r="R707">
        <v>14795600</v>
      </c>
      <c r="S707">
        <v>29835000</v>
      </c>
      <c r="T707">
        <v>29448500</v>
      </c>
      <c r="U707">
        <v>7590600</v>
      </c>
      <c r="V707">
        <v>5986000</v>
      </c>
    </row>
    <row r="708" spans="1:22" x14ac:dyDescent="0.3">
      <c r="A708" s="2">
        <v>42346</v>
      </c>
      <c r="B708">
        <v>2015</v>
      </c>
      <c r="C708">
        <v>29.557500000000001</v>
      </c>
      <c r="D708">
        <v>55.79</v>
      </c>
      <c r="E708">
        <v>38.756999999999998</v>
      </c>
      <c r="F708">
        <v>105.84108000000001</v>
      </c>
      <c r="G708">
        <v>7.6786044000000002</v>
      </c>
      <c r="H708">
        <v>78.836359999999999</v>
      </c>
      <c r="I708">
        <v>12.36437576250508</v>
      </c>
      <c r="J708">
        <v>4.775478822285482</v>
      </c>
      <c r="K708">
        <v>25.70963806425376</v>
      </c>
      <c r="L708">
        <v>14.92883285888573</v>
      </c>
      <c r="M708">
        <v>137237800</v>
      </c>
      <c r="N708">
        <v>32878026</v>
      </c>
      <c r="O708">
        <v>31082420</v>
      </c>
      <c r="P708">
        <v>1404543</v>
      </c>
      <c r="Q708">
        <v>2926796</v>
      </c>
      <c r="R708">
        <v>24006066</v>
      </c>
      <c r="S708">
        <v>43423000</v>
      </c>
      <c r="T708">
        <v>27772500</v>
      </c>
      <c r="U708">
        <v>7605400</v>
      </c>
      <c r="V708">
        <v>8672000</v>
      </c>
    </row>
    <row r="709" spans="1:22" x14ac:dyDescent="0.3">
      <c r="A709" s="2">
        <v>42347</v>
      </c>
      <c r="B709">
        <v>2015</v>
      </c>
      <c r="C709">
        <v>28.905000000000001</v>
      </c>
      <c r="D709">
        <v>54.98</v>
      </c>
      <c r="E709">
        <v>38.127499999999998</v>
      </c>
      <c r="F709">
        <v>106.88314200000001</v>
      </c>
      <c r="G709">
        <v>7.7599488000000001</v>
      </c>
      <c r="H709">
        <v>78.902512999999999</v>
      </c>
      <c r="I709">
        <v>12.609555189456341</v>
      </c>
      <c r="J709">
        <v>4.7563146276771002</v>
      </c>
      <c r="K709">
        <v>25.741350906095551</v>
      </c>
      <c r="L709">
        <v>15.383031301482699</v>
      </c>
      <c r="M709">
        <v>185445428</v>
      </c>
      <c r="N709">
        <v>36373209</v>
      </c>
      <c r="O709">
        <v>46549420</v>
      </c>
      <c r="P709">
        <v>1243850</v>
      </c>
      <c r="Q709">
        <v>2326084</v>
      </c>
      <c r="R709">
        <v>19955939</v>
      </c>
      <c r="S709">
        <v>56237000</v>
      </c>
      <c r="T709">
        <v>37591500</v>
      </c>
      <c r="U709">
        <v>11593800</v>
      </c>
      <c r="V709">
        <v>8298000</v>
      </c>
    </row>
    <row r="710" spans="1:22" x14ac:dyDescent="0.3">
      <c r="A710" s="2">
        <v>42348</v>
      </c>
      <c r="B710">
        <v>2015</v>
      </c>
      <c r="C710">
        <v>29.0425</v>
      </c>
      <c r="D710">
        <v>55.27</v>
      </c>
      <c r="E710">
        <v>38.002000000000002</v>
      </c>
      <c r="F710">
        <v>106.481469</v>
      </c>
      <c r="G710">
        <v>7.7483251999999991</v>
      </c>
      <c r="H710">
        <v>78.665142000000003</v>
      </c>
      <c r="I710">
        <v>12.51708522025525</v>
      </c>
      <c r="J710">
        <v>4.7198021984355698</v>
      </c>
      <c r="K710">
        <v>25.631947303417039</v>
      </c>
      <c r="L710">
        <v>14.997941539728281</v>
      </c>
      <c r="M710">
        <v>116850908</v>
      </c>
      <c r="N710">
        <v>31775826</v>
      </c>
      <c r="O710">
        <v>32458800</v>
      </c>
      <c r="P710">
        <v>1018605</v>
      </c>
      <c r="Q710">
        <v>2256982</v>
      </c>
      <c r="R710">
        <v>21630380</v>
      </c>
      <c r="S710">
        <v>42550000</v>
      </c>
      <c r="T710">
        <v>35678000</v>
      </c>
      <c r="U710">
        <v>10377400</v>
      </c>
      <c r="V710">
        <v>6755000</v>
      </c>
    </row>
    <row r="711" spans="1:22" x14ac:dyDescent="0.3">
      <c r="A711" s="2">
        <v>42349</v>
      </c>
      <c r="B711">
        <v>2015</v>
      </c>
      <c r="C711">
        <v>28.295000000000002</v>
      </c>
      <c r="D711">
        <v>54.06</v>
      </c>
      <c r="E711">
        <v>37.521000000000001</v>
      </c>
      <c r="F711">
        <v>103.464534</v>
      </c>
      <c r="G711">
        <v>7.5775680000000003</v>
      </c>
      <c r="H711">
        <v>77.562669999999997</v>
      </c>
      <c r="I711">
        <v>12.72245675026902</v>
      </c>
      <c r="J711">
        <v>4.8016486333912747</v>
      </c>
      <c r="K711">
        <v>25.91672874762023</v>
      </c>
      <c r="L711">
        <v>14.92839996689016</v>
      </c>
      <c r="M711">
        <v>187544644</v>
      </c>
      <c r="N711">
        <v>39549497</v>
      </c>
      <c r="O711">
        <v>43183280</v>
      </c>
      <c r="P711">
        <v>2035528</v>
      </c>
      <c r="Q711">
        <v>3214884</v>
      </c>
      <c r="R711">
        <v>29446693</v>
      </c>
      <c r="S711">
        <v>59712500</v>
      </c>
      <c r="T711">
        <v>51747000</v>
      </c>
      <c r="U711">
        <v>17191000</v>
      </c>
      <c r="V711">
        <v>6627000</v>
      </c>
    </row>
    <row r="712" spans="1:22" x14ac:dyDescent="0.3">
      <c r="A712" s="2">
        <v>42350</v>
      </c>
      <c r="B712">
        <v>2015</v>
      </c>
    </row>
    <row r="713" spans="1:22" x14ac:dyDescent="0.3">
      <c r="A713" s="2">
        <v>42351</v>
      </c>
      <c r="B713">
        <v>2015</v>
      </c>
    </row>
    <row r="714" spans="1:22" x14ac:dyDescent="0.3">
      <c r="A714" s="2">
        <v>42352</v>
      </c>
      <c r="B714">
        <v>2015</v>
      </c>
      <c r="C714">
        <v>28.12</v>
      </c>
      <c r="D714">
        <v>55.14</v>
      </c>
      <c r="E714">
        <v>38.127000000000002</v>
      </c>
      <c r="F714">
        <v>101.22785</v>
      </c>
      <c r="G714">
        <v>7.4829134499999999</v>
      </c>
      <c r="H714">
        <v>76.444100000000006</v>
      </c>
      <c r="I714">
        <v>12.365172728025851</v>
      </c>
      <c r="J714">
        <v>4.7661195128821152</v>
      </c>
      <c r="K714">
        <v>25.26716924861238</v>
      </c>
      <c r="L714">
        <v>14.625963051942669</v>
      </c>
      <c r="M714">
        <v>260014436</v>
      </c>
      <c r="N714">
        <v>47006491</v>
      </c>
      <c r="O714">
        <v>54170400</v>
      </c>
      <c r="P714">
        <v>1680614</v>
      </c>
      <c r="Q714">
        <v>4193851</v>
      </c>
      <c r="R714">
        <v>26795668</v>
      </c>
      <c r="S714">
        <v>62981000</v>
      </c>
      <c r="T714">
        <v>56292000</v>
      </c>
      <c r="U714">
        <v>14293800</v>
      </c>
      <c r="V714">
        <v>6316000</v>
      </c>
    </row>
    <row r="715" spans="1:22" x14ac:dyDescent="0.3">
      <c r="A715" s="2">
        <v>42353</v>
      </c>
      <c r="B715">
        <v>2015</v>
      </c>
      <c r="C715">
        <v>27.622499999999999</v>
      </c>
      <c r="D715">
        <v>55.2</v>
      </c>
      <c r="E715">
        <v>38.0045</v>
      </c>
      <c r="F715">
        <v>103.439356</v>
      </c>
      <c r="G715">
        <v>7.7026496000000009</v>
      </c>
      <c r="H715">
        <v>78.248611999999994</v>
      </c>
      <c r="I715">
        <v>12.03022339027595</v>
      </c>
      <c r="J715">
        <v>4.6224031512812092</v>
      </c>
      <c r="K715">
        <v>24.66737844940867</v>
      </c>
      <c r="L715">
        <v>13.887976346911961</v>
      </c>
      <c r="M715">
        <v>213292420</v>
      </c>
      <c r="N715">
        <v>39842998</v>
      </c>
      <c r="O715">
        <v>49386380</v>
      </c>
      <c r="P715">
        <v>1490529</v>
      </c>
      <c r="Q715">
        <v>4077299</v>
      </c>
      <c r="R715">
        <v>32545116</v>
      </c>
      <c r="S715">
        <v>52511500</v>
      </c>
      <c r="T715">
        <v>49027000</v>
      </c>
      <c r="U715">
        <v>10057400</v>
      </c>
      <c r="V715">
        <v>13044000</v>
      </c>
    </row>
    <row r="716" spans="1:22" x14ac:dyDescent="0.3">
      <c r="A716" s="2">
        <v>42354</v>
      </c>
      <c r="B716">
        <v>2015</v>
      </c>
      <c r="C716">
        <v>27.835000000000001</v>
      </c>
      <c r="D716">
        <v>56.13</v>
      </c>
      <c r="E716">
        <v>38.829500000000003</v>
      </c>
      <c r="F716">
        <v>104.332374</v>
      </c>
      <c r="G716">
        <v>7.8177288000000003</v>
      </c>
      <c r="H716">
        <v>77.771268000000006</v>
      </c>
      <c r="I716">
        <v>12.494050061551089</v>
      </c>
      <c r="J716">
        <v>4.707439374640952</v>
      </c>
      <c r="K716">
        <v>25.174394747640541</v>
      </c>
      <c r="L716">
        <v>14.03775133360689</v>
      </c>
      <c r="M716">
        <v>224953868</v>
      </c>
      <c r="N716">
        <v>37503300</v>
      </c>
      <c r="O716">
        <v>53120200</v>
      </c>
      <c r="P716">
        <v>1530588</v>
      </c>
      <c r="Q716">
        <v>2399457</v>
      </c>
      <c r="R716">
        <v>30778326</v>
      </c>
      <c r="S716">
        <v>58023500</v>
      </c>
      <c r="T716">
        <v>58063000</v>
      </c>
      <c r="U716">
        <v>14783000</v>
      </c>
      <c r="V716">
        <v>10253000</v>
      </c>
    </row>
    <row r="717" spans="1:22" x14ac:dyDescent="0.3">
      <c r="A717" s="2">
        <v>42355</v>
      </c>
      <c r="B717">
        <v>2015</v>
      </c>
      <c r="C717">
        <v>27.245000000000001</v>
      </c>
      <c r="D717">
        <v>55.7</v>
      </c>
      <c r="E717">
        <v>38.491500000000002</v>
      </c>
      <c r="F717">
        <v>106.80516799999999</v>
      </c>
      <c r="G717">
        <v>7.918608100000001</v>
      </c>
      <c r="H717">
        <v>78.902967000000018</v>
      </c>
      <c r="I717">
        <v>12.56299437331811</v>
      </c>
      <c r="J717">
        <v>4.7879403180298468</v>
      </c>
      <c r="K717">
        <v>25.442387670227511</v>
      </c>
      <c r="L717">
        <v>14.0014678300579</v>
      </c>
      <c r="M717">
        <v>179091308</v>
      </c>
      <c r="N717">
        <v>41280907</v>
      </c>
      <c r="O717">
        <v>36510760</v>
      </c>
      <c r="P717">
        <v>2218039</v>
      </c>
      <c r="Q717">
        <v>4090178</v>
      </c>
      <c r="R717">
        <v>29405653</v>
      </c>
      <c r="S717">
        <v>61149000</v>
      </c>
      <c r="T717">
        <v>68895500</v>
      </c>
      <c r="U717">
        <v>13519000</v>
      </c>
      <c r="V717">
        <v>7266000</v>
      </c>
    </row>
    <row r="718" spans="1:22" x14ac:dyDescent="0.3">
      <c r="A718" s="2">
        <v>42356</v>
      </c>
      <c r="B718">
        <v>2015</v>
      </c>
      <c r="C718">
        <v>26.5075</v>
      </c>
      <c r="D718">
        <v>54.13</v>
      </c>
      <c r="E718">
        <v>37.842500000000001</v>
      </c>
      <c r="F718">
        <v>104.804627</v>
      </c>
      <c r="G718">
        <v>7.8834924000000024</v>
      </c>
      <c r="H718">
        <v>78.329836000000014</v>
      </c>
      <c r="I718">
        <v>12.614066875308851</v>
      </c>
      <c r="J718">
        <v>4.7107566043485427</v>
      </c>
      <c r="K718">
        <v>25.14412782078735</v>
      </c>
      <c r="L718">
        <v>13.815681106901661</v>
      </c>
      <c r="M718">
        <v>385813308</v>
      </c>
      <c r="N718">
        <v>84684164</v>
      </c>
      <c r="O718">
        <v>67794040</v>
      </c>
      <c r="P718">
        <v>2791328</v>
      </c>
      <c r="Q718">
        <v>11158130</v>
      </c>
      <c r="R718">
        <v>36242536</v>
      </c>
      <c r="S718">
        <v>85554500</v>
      </c>
      <c r="T718">
        <v>68569500</v>
      </c>
      <c r="U718">
        <v>14871200</v>
      </c>
      <c r="V718">
        <v>11018000</v>
      </c>
    </row>
    <row r="719" spans="1:22" x14ac:dyDescent="0.3">
      <c r="A719" s="2">
        <v>42357</v>
      </c>
      <c r="B719">
        <v>2015</v>
      </c>
    </row>
    <row r="720" spans="1:22" x14ac:dyDescent="0.3">
      <c r="A720" s="2">
        <v>42358</v>
      </c>
      <c r="B720">
        <v>2015</v>
      </c>
    </row>
    <row r="721" spans="1:22" x14ac:dyDescent="0.3">
      <c r="A721" s="2">
        <v>42359</v>
      </c>
      <c r="B721">
        <v>2015</v>
      </c>
      <c r="C721">
        <v>26.8325</v>
      </c>
      <c r="D721">
        <v>54.83</v>
      </c>
      <c r="E721">
        <v>38.04</v>
      </c>
      <c r="F721">
        <v>104.20959999999999</v>
      </c>
      <c r="G721">
        <v>7.8453564000000009</v>
      </c>
      <c r="H721">
        <v>78.369983999999988</v>
      </c>
      <c r="I721">
        <v>12.51382811855032</v>
      </c>
      <c r="J721">
        <v>4.6346333872698766</v>
      </c>
      <c r="K721">
        <v>25.278626269297451</v>
      </c>
      <c r="L721">
        <v>13.638239907537359</v>
      </c>
      <c r="M721">
        <v>190362440</v>
      </c>
      <c r="N721">
        <v>37246325</v>
      </c>
      <c r="O721">
        <v>34847360</v>
      </c>
      <c r="P721">
        <v>1325708</v>
      </c>
      <c r="Q721">
        <v>2833434</v>
      </c>
      <c r="R721">
        <v>13439266</v>
      </c>
      <c r="S721">
        <v>56962500</v>
      </c>
      <c r="T721">
        <v>58756000</v>
      </c>
      <c r="U721">
        <v>9621200</v>
      </c>
      <c r="V721">
        <v>9861000</v>
      </c>
    </row>
    <row r="722" spans="1:22" x14ac:dyDescent="0.3">
      <c r="A722" s="2">
        <v>42360</v>
      </c>
      <c r="B722">
        <v>2015</v>
      </c>
      <c r="C722">
        <v>26.807500000000001</v>
      </c>
      <c r="D722">
        <v>55.35</v>
      </c>
      <c r="E722">
        <v>38.356499999999997</v>
      </c>
      <c r="F722">
        <v>105.705585</v>
      </c>
      <c r="G722">
        <v>7.8486720000000014</v>
      </c>
      <c r="H722">
        <v>78.716925000000003</v>
      </c>
      <c r="I722">
        <v>12.619834710743801</v>
      </c>
      <c r="J722">
        <v>4.5923180181818184</v>
      </c>
      <c r="K722">
        <v>25.18181818181818</v>
      </c>
      <c r="L722">
        <v>13.438016528925621</v>
      </c>
      <c r="M722">
        <v>131157468</v>
      </c>
      <c r="N722">
        <v>28322241</v>
      </c>
      <c r="O722">
        <v>36338700</v>
      </c>
      <c r="P722">
        <v>1142643</v>
      </c>
      <c r="Q722">
        <v>1955668</v>
      </c>
      <c r="R722">
        <v>9669224</v>
      </c>
      <c r="S722">
        <v>33902500</v>
      </c>
      <c r="T722">
        <v>37386000</v>
      </c>
      <c r="U722">
        <v>6656600</v>
      </c>
      <c r="V722">
        <v>6995000</v>
      </c>
    </row>
    <row r="723" spans="1:22" x14ac:dyDescent="0.3">
      <c r="A723" s="2">
        <v>42361</v>
      </c>
      <c r="B723">
        <v>2015</v>
      </c>
      <c r="C723">
        <v>27.1525</v>
      </c>
      <c r="D723">
        <v>55.82</v>
      </c>
      <c r="E723">
        <v>38.4255</v>
      </c>
      <c r="F723">
        <v>107.24211</v>
      </c>
      <c r="G723">
        <v>8.0480511000000003</v>
      </c>
      <c r="H723">
        <v>79.438600000000008</v>
      </c>
      <c r="M723">
        <v>130629416</v>
      </c>
      <c r="N723">
        <v>27279832</v>
      </c>
      <c r="O723">
        <v>30594840</v>
      </c>
      <c r="P723">
        <v>886473</v>
      </c>
      <c r="Q723">
        <v>2015942</v>
      </c>
      <c r="R723">
        <v>14190333</v>
      </c>
    </row>
    <row r="724" spans="1:22" x14ac:dyDescent="0.3">
      <c r="A724" s="2">
        <v>42362</v>
      </c>
      <c r="B724">
        <v>2015</v>
      </c>
      <c r="C724">
        <v>27.0075</v>
      </c>
      <c r="D724">
        <v>55.67</v>
      </c>
      <c r="E724">
        <v>38.292000000000002</v>
      </c>
      <c r="G724">
        <v>8.0799850999999983</v>
      </c>
      <c r="I724">
        <v>12.53532834580216</v>
      </c>
      <c r="J724">
        <v>4.6777093100581881</v>
      </c>
      <c r="K724">
        <v>25.39900249376559</v>
      </c>
      <c r="L724">
        <v>13.38320864505403</v>
      </c>
      <c r="M724">
        <v>54386720</v>
      </c>
      <c r="N724">
        <v>9570002</v>
      </c>
      <c r="O724">
        <v>10422820</v>
      </c>
      <c r="R724">
        <v>4421886</v>
      </c>
      <c r="S724">
        <v>29715500</v>
      </c>
      <c r="T724">
        <v>65692500</v>
      </c>
      <c r="U724">
        <v>6764400</v>
      </c>
      <c r="V724">
        <v>9639000</v>
      </c>
    </row>
    <row r="725" spans="1:22" x14ac:dyDescent="0.3">
      <c r="A725" s="2">
        <v>42363</v>
      </c>
      <c r="B725">
        <v>2015</v>
      </c>
      <c r="I725">
        <v>12.428168078392289</v>
      </c>
      <c r="J725">
        <v>4.6469105289818966</v>
      </c>
      <c r="K725">
        <v>25.062282012954661</v>
      </c>
      <c r="L725">
        <v>13.469523334994189</v>
      </c>
      <c r="S725">
        <v>23234500</v>
      </c>
      <c r="T725">
        <v>26960000</v>
      </c>
      <c r="U725">
        <v>7366400</v>
      </c>
      <c r="V725">
        <v>4296000</v>
      </c>
    </row>
    <row r="726" spans="1:22" x14ac:dyDescent="0.3">
      <c r="A726" s="2">
        <v>42364</v>
      </c>
      <c r="B726">
        <v>2015</v>
      </c>
    </row>
    <row r="727" spans="1:22" x14ac:dyDescent="0.3">
      <c r="A727" s="2">
        <v>42365</v>
      </c>
      <c r="B727">
        <v>2015</v>
      </c>
    </row>
    <row r="728" spans="1:22" x14ac:dyDescent="0.3">
      <c r="A728" s="2">
        <v>42366</v>
      </c>
      <c r="B728">
        <v>2015</v>
      </c>
      <c r="C728">
        <v>26.704999999999998</v>
      </c>
      <c r="D728">
        <v>55.95</v>
      </c>
      <c r="E728">
        <v>39.112000000000002</v>
      </c>
      <c r="F728">
        <v>106.84162499999999</v>
      </c>
      <c r="H728">
        <v>79.963849999999994</v>
      </c>
      <c r="I728">
        <v>12.437058579144161</v>
      </c>
      <c r="J728">
        <v>4.7280711109264644</v>
      </c>
      <c r="K728">
        <v>25.46323223930203</v>
      </c>
      <c r="L728">
        <v>13.66846697133361</v>
      </c>
      <c r="M728">
        <v>106816840</v>
      </c>
      <c r="N728">
        <v>22458293</v>
      </c>
      <c r="O728">
        <v>31155100</v>
      </c>
      <c r="P728">
        <v>372209</v>
      </c>
      <c r="Q728">
        <v>780303</v>
      </c>
      <c r="R728">
        <v>92151</v>
      </c>
      <c r="S728">
        <v>22582000</v>
      </c>
      <c r="T728">
        <v>25842000</v>
      </c>
      <c r="U728">
        <v>5875400</v>
      </c>
      <c r="V728">
        <v>4993000</v>
      </c>
    </row>
    <row r="729" spans="1:22" x14ac:dyDescent="0.3">
      <c r="A729" s="2">
        <v>42367</v>
      </c>
      <c r="B729">
        <v>2015</v>
      </c>
      <c r="C729">
        <v>27.184999999999999</v>
      </c>
      <c r="D729">
        <v>56.55</v>
      </c>
      <c r="E729">
        <v>39.698</v>
      </c>
      <c r="F729">
        <v>107.74579199999999</v>
      </c>
      <c r="G729">
        <v>8.0638921999999997</v>
      </c>
      <c r="H729">
        <v>81.027984000000004</v>
      </c>
      <c r="I729">
        <v>12.38000332170736</v>
      </c>
      <c r="J729">
        <v>4.7174022687261248</v>
      </c>
      <c r="K729">
        <v>25.440126224879592</v>
      </c>
      <c r="L729">
        <v>14.071582793555891</v>
      </c>
      <c r="M729">
        <v>123724972</v>
      </c>
      <c r="N729">
        <v>27731403</v>
      </c>
      <c r="O729">
        <v>38429600</v>
      </c>
      <c r="P729">
        <v>565467</v>
      </c>
      <c r="Q729">
        <v>1643803</v>
      </c>
      <c r="R729">
        <v>12876437</v>
      </c>
      <c r="S729">
        <v>48532000</v>
      </c>
      <c r="T729">
        <v>26588000</v>
      </c>
      <c r="U729">
        <v>6894600</v>
      </c>
      <c r="V729">
        <v>7597000</v>
      </c>
    </row>
    <row r="730" spans="1:22" x14ac:dyDescent="0.3">
      <c r="A730" s="2">
        <v>42368</v>
      </c>
      <c r="B730">
        <v>2015</v>
      </c>
      <c r="C730">
        <v>26.83</v>
      </c>
      <c r="D730">
        <v>56.31</v>
      </c>
      <c r="E730">
        <v>39.515000000000001</v>
      </c>
      <c r="F730">
        <v>106.52409299999999</v>
      </c>
      <c r="G730">
        <v>7.973422799999998</v>
      </c>
      <c r="H730">
        <v>80.064917999999992</v>
      </c>
      <c r="I730">
        <v>12.41688085565044</v>
      </c>
      <c r="J730">
        <v>4.7479289511649112</v>
      </c>
      <c r="K730">
        <v>25.449796865931511</v>
      </c>
      <c r="L730">
        <v>13.89188292844706</v>
      </c>
      <c r="M730">
        <v>100855108</v>
      </c>
      <c r="N730">
        <v>21704505</v>
      </c>
      <c r="O730">
        <v>28565600</v>
      </c>
      <c r="P730">
        <v>431934</v>
      </c>
      <c r="Q730">
        <v>1228555</v>
      </c>
      <c r="R730">
        <v>11657503</v>
      </c>
      <c r="S730">
        <v>28553000</v>
      </c>
      <c r="T730">
        <v>29015000</v>
      </c>
      <c r="U730">
        <v>7345400</v>
      </c>
      <c r="V730">
        <v>4676000</v>
      </c>
    </row>
    <row r="731" spans="1:22" x14ac:dyDescent="0.3">
      <c r="A731" s="2">
        <v>42369</v>
      </c>
      <c r="B731">
        <v>2015</v>
      </c>
      <c r="C731">
        <v>26.315000000000001</v>
      </c>
      <c r="D731">
        <v>55.48</v>
      </c>
      <c r="E731">
        <v>38.900500000000001</v>
      </c>
      <c r="G731">
        <v>7.900370800000001</v>
      </c>
      <c r="M731">
        <v>163649264</v>
      </c>
      <c r="N731">
        <v>27334061</v>
      </c>
      <c r="O731">
        <v>32751220</v>
      </c>
      <c r="R731">
        <v>4800219</v>
      </c>
    </row>
    <row r="732" spans="1:22" x14ac:dyDescent="0.3">
      <c r="A732" s="2">
        <v>42370</v>
      </c>
      <c r="B732">
        <v>2016</v>
      </c>
    </row>
    <row r="733" spans="1:22" x14ac:dyDescent="0.3">
      <c r="A733" s="2">
        <v>42371</v>
      </c>
      <c r="B733">
        <v>2016</v>
      </c>
    </row>
    <row r="734" spans="1:22" x14ac:dyDescent="0.3">
      <c r="A734" s="2">
        <v>42372</v>
      </c>
      <c r="B734">
        <v>2016</v>
      </c>
    </row>
    <row r="735" spans="1:22" x14ac:dyDescent="0.3">
      <c r="A735" s="2">
        <v>42373</v>
      </c>
      <c r="B735">
        <v>2016</v>
      </c>
      <c r="C735">
        <v>26.337499999999999</v>
      </c>
      <c r="D735">
        <v>54.8</v>
      </c>
      <c r="E735">
        <v>37.972000000000001</v>
      </c>
      <c r="F735">
        <v>99.796050000000008</v>
      </c>
      <c r="G735">
        <v>7.6483187999999993</v>
      </c>
      <c r="H735">
        <v>76.35344400000001</v>
      </c>
      <c r="I735">
        <v>12.28875303575915</v>
      </c>
      <c r="J735">
        <v>4.7237561159031909</v>
      </c>
      <c r="K735">
        <v>25.094213214973621</v>
      </c>
      <c r="L735">
        <v>13.94774307009463</v>
      </c>
      <c r="M735">
        <v>270597548</v>
      </c>
      <c r="N735">
        <v>53777963</v>
      </c>
      <c r="O735">
        <v>67381360</v>
      </c>
      <c r="P735">
        <v>2376296</v>
      </c>
      <c r="Q735">
        <v>4580799</v>
      </c>
      <c r="R735">
        <v>23681153</v>
      </c>
      <c r="S735">
        <v>45828500</v>
      </c>
      <c r="T735">
        <v>71660500</v>
      </c>
      <c r="U735">
        <v>12751600</v>
      </c>
      <c r="V735">
        <v>7394000</v>
      </c>
    </row>
    <row r="736" spans="1:22" x14ac:dyDescent="0.3">
      <c r="A736" s="2">
        <v>42374</v>
      </c>
      <c r="B736">
        <v>2016</v>
      </c>
      <c r="C736">
        <v>25.677499999999998</v>
      </c>
      <c r="D736">
        <v>55.05</v>
      </c>
      <c r="E736">
        <v>38.076500000000003</v>
      </c>
      <c r="F736">
        <v>98.669771999999995</v>
      </c>
      <c r="G736">
        <v>7.6623612000000003</v>
      </c>
      <c r="H736">
        <v>76.758678000000003</v>
      </c>
      <c r="I736">
        <v>12.14555845028994</v>
      </c>
      <c r="J736">
        <v>4.7492467644339857</v>
      </c>
      <c r="K736">
        <v>25.081939658794859</v>
      </c>
      <c r="L736">
        <v>13.791074880242039</v>
      </c>
      <c r="M736">
        <v>223163968</v>
      </c>
      <c r="N736">
        <v>34079674</v>
      </c>
      <c r="O736">
        <v>45215900</v>
      </c>
      <c r="P736">
        <v>1533191</v>
      </c>
      <c r="Q736">
        <v>2771848</v>
      </c>
      <c r="R736">
        <v>18719202</v>
      </c>
      <c r="S736">
        <v>52028500</v>
      </c>
      <c r="T736">
        <v>40107000</v>
      </c>
      <c r="U736">
        <v>9739400</v>
      </c>
      <c r="V736">
        <v>5157000</v>
      </c>
    </row>
    <row r="737" spans="1:22" x14ac:dyDescent="0.3">
      <c r="A737" s="2">
        <v>42375</v>
      </c>
      <c r="B737">
        <v>2016</v>
      </c>
      <c r="C737">
        <v>25.175000000000001</v>
      </c>
      <c r="D737">
        <v>54.05</v>
      </c>
      <c r="E737">
        <v>37.966500000000003</v>
      </c>
      <c r="F737">
        <v>95.482889999999998</v>
      </c>
      <c r="G737">
        <v>7.4318543000000004</v>
      </c>
      <c r="H737">
        <v>77.489774999999995</v>
      </c>
      <c r="I737">
        <v>11.943343731557199</v>
      </c>
      <c r="J737">
        <v>4.6599255669842341</v>
      </c>
      <c r="K737">
        <v>24.82505690919821</v>
      </c>
      <c r="L737">
        <v>12.78138436894023</v>
      </c>
      <c r="M737">
        <v>273829552</v>
      </c>
      <c r="N737">
        <v>39518863</v>
      </c>
      <c r="O737">
        <v>48206020</v>
      </c>
      <c r="P737">
        <v>2301978</v>
      </c>
      <c r="Q737">
        <v>3767568</v>
      </c>
      <c r="R737">
        <v>40645043</v>
      </c>
      <c r="S737">
        <v>51748500</v>
      </c>
      <c r="T737">
        <v>69961000</v>
      </c>
      <c r="U737">
        <v>12891800</v>
      </c>
      <c r="V737">
        <v>18109000</v>
      </c>
    </row>
    <row r="738" spans="1:22" x14ac:dyDescent="0.3">
      <c r="A738" s="2">
        <v>42376</v>
      </c>
      <c r="B738">
        <v>2016</v>
      </c>
      <c r="C738">
        <v>24.112500000000001</v>
      </c>
      <c r="D738">
        <v>52.17</v>
      </c>
      <c r="E738">
        <v>37.049999999999997</v>
      </c>
      <c r="F738">
        <v>92.804928000000004</v>
      </c>
      <c r="G738">
        <v>7.322674000000001</v>
      </c>
      <c r="H738">
        <v>77.489508000000001</v>
      </c>
      <c r="I738">
        <v>11.694498601339321</v>
      </c>
      <c r="J738">
        <v>4.521890956175298</v>
      </c>
      <c r="K738">
        <v>24.374841061286769</v>
      </c>
      <c r="L738">
        <v>12.90582351445283</v>
      </c>
      <c r="M738">
        <v>324377712</v>
      </c>
      <c r="N738">
        <v>56564852</v>
      </c>
      <c r="O738">
        <v>63131260</v>
      </c>
      <c r="P738">
        <v>2812427</v>
      </c>
      <c r="Q738">
        <v>4636705</v>
      </c>
      <c r="R738">
        <v>51225387</v>
      </c>
      <c r="S738">
        <v>74227500</v>
      </c>
      <c r="T738">
        <v>104622500</v>
      </c>
      <c r="U738">
        <v>11946000</v>
      </c>
      <c r="V738">
        <v>11710000</v>
      </c>
    </row>
    <row r="739" spans="1:22" x14ac:dyDescent="0.3">
      <c r="A739" s="2">
        <v>42377</v>
      </c>
      <c r="B739">
        <v>2016</v>
      </c>
      <c r="C739">
        <v>24.24</v>
      </c>
      <c r="D739">
        <v>52.33</v>
      </c>
      <c r="E739">
        <v>36.545499999999997</v>
      </c>
      <c r="F739">
        <v>90.849471999999992</v>
      </c>
      <c r="G739">
        <v>7.2459338000000004</v>
      </c>
      <c r="H739">
        <v>77.35924</v>
      </c>
      <c r="I739">
        <v>11.65365025466893</v>
      </c>
      <c r="J739">
        <v>4.5737574473684202</v>
      </c>
      <c r="K739">
        <v>24.172325976230901</v>
      </c>
      <c r="L739">
        <v>13.047538200339559</v>
      </c>
      <c r="M739">
        <v>283192064</v>
      </c>
      <c r="N739">
        <v>48753969</v>
      </c>
      <c r="O739">
        <v>47506960</v>
      </c>
      <c r="P739">
        <v>1969156</v>
      </c>
      <c r="Q739">
        <v>4104441</v>
      </c>
      <c r="R739">
        <v>29671118</v>
      </c>
      <c r="S739">
        <v>80041000</v>
      </c>
      <c r="T739">
        <v>69864500</v>
      </c>
      <c r="U739">
        <v>18098200</v>
      </c>
      <c r="V739">
        <v>10245000</v>
      </c>
    </row>
    <row r="740" spans="1:22" x14ac:dyDescent="0.3">
      <c r="A740" s="2">
        <v>42378</v>
      </c>
      <c r="B740">
        <v>2016</v>
      </c>
    </row>
    <row r="741" spans="1:22" x14ac:dyDescent="0.3">
      <c r="A741" s="2">
        <v>42379</v>
      </c>
      <c r="B741">
        <v>2016</v>
      </c>
    </row>
    <row r="742" spans="1:22" x14ac:dyDescent="0.3">
      <c r="A742" s="2">
        <v>42380</v>
      </c>
      <c r="B742">
        <v>2016</v>
      </c>
      <c r="C742">
        <v>24.6325</v>
      </c>
      <c r="D742">
        <v>52.3</v>
      </c>
      <c r="E742">
        <v>36.653500000000001</v>
      </c>
      <c r="F742">
        <v>90.464634000000004</v>
      </c>
      <c r="G742">
        <v>7.2479679999999993</v>
      </c>
      <c r="H742">
        <v>77.907960000000003</v>
      </c>
      <c r="M742">
        <v>198957508</v>
      </c>
      <c r="N742">
        <v>36943756</v>
      </c>
      <c r="O742">
        <v>50896120</v>
      </c>
      <c r="P742">
        <v>1832479</v>
      </c>
      <c r="Q742">
        <v>2948824</v>
      </c>
      <c r="R742">
        <v>22410010</v>
      </c>
    </row>
    <row r="743" spans="1:22" x14ac:dyDescent="0.3">
      <c r="A743" s="2">
        <v>42381</v>
      </c>
      <c r="B743">
        <v>2016</v>
      </c>
      <c r="C743">
        <v>24.99</v>
      </c>
      <c r="D743">
        <v>52.78</v>
      </c>
      <c r="E743">
        <v>37.267000000000003</v>
      </c>
      <c r="F743">
        <v>91.968914999999996</v>
      </c>
      <c r="G743">
        <v>7.2870777000000011</v>
      </c>
      <c r="H743">
        <v>80.479575000000011</v>
      </c>
      <c r="I743">
        <v>11.478334749362791</v>
      </c>
      <c r="J743">
        <v>4.33535</v>
      </c>
      <c r="K743">
        <v>23.483432455395072</v>
      </c>
      <c r="L743">
        <v>12.28547153780799</v>
      </c>
      <c r="M743">
        <v>196616908</v>
      </c>
      <c r="N743">
        <v>36095539</v>
      </c>
      <c r="O743">
        <v>46815060</v>
      </c>
      <c r="P743">
        <v>1766974</v>
      </c>
      <c r="Q743">
        <v>5782531</v>
      </c>
      <c r="R743">
        <v>28422521</v>
      </c>
      <c r="S743">
        <v>60631500</v>
      </c>
      <c r="T743">
        <v>80931000</v>
      </c>
      <c r="U743">
        <v>14905800</v>
      </c>
      <c r="V743">
        <v>12789000</v>
      </c>
    </row>
    <row r="744" spans="1:22" x14ac:dyDescent="0.3">
      <c r="A744" s="2">
        <v>42382</v>
      </c>
      <c r="B744">
        <v>2016</v>
      </c>
      <c r="C744">
        <v>24.3475</v>
      </c>
      <c r="D744">
        <v>51.64</v>
      </c>
      <c r="E744">
        <v>35.978499999999997</v>
      </c>
      <c r="F744">
        <v>89.935649999999995</v>
      </c>
      <c r="G744">
        <v>7.2989031999999998</v>
      </c>
      <c r="H744">
        <v>79.997050000000002</v>
      </c>
      <c r="I744">
        <v>11.77875656445875</v>
      </c>
      <c r="J744">
        <v>4.4433114518041679</v>
      </c>
      <c r="K744">
        <v>24.106386583093339</v>
      </c>
      <c r="L744">
        <v>13.039979671353549</v>
      </c>
      <c r="M744">
        <v>249758524</v>
      </c>
      <c r="N744">
        <v>66883571</v>
      </c>
      <c r="O744">
        <v>51727900</v>
      </c>
      <c r="P744">
        <v>2155809</v>
      </c>
      <c r="Q744">
        <v>3165341</v>
      </c>
      <c r="R744">
        <v>21734982</v>
      </c>
      <c r="S744">
        <v>53957000</v>
      </c>
      <c r="T744">
        <v>53783500</v>
      </c>
      <c r="U744">
        <v>11749000</v>
      </c>
      <c r="V744">
        <v>11429000</v>
      </c>
    </row>
    <row r="745" spans="1:22" x14ac:dyDescent="0.3">
      <c r="A745" s="2">
        <v>42383</v>
      </c>
      <c r="B745">
        <v>2016</v>
      </c>
      <c r="C745">
        <v>24.88</v>
      </c>
      <c r="D745">
        <v>53.11</v>
      </c>
      <c r="E745">
        <v>36.569499999999998</v>
      </c>
      <c r="F745">
        <v>87.00747100000001</v>
      </c>
      <c r="G745">
        <v>7.2358280000000006</v>
      </c>
      <c r="H745">
        <v>79.317883000000009</v>
      </c>
      <c r="I745">
        <v>11.510584250635061</v>
      </c>
      <c r="J745">
        <v>4.2350606164267566</v>
      </c>
      <c r="K745">
        <v>23.37002540220152</v>
      </c>
      <c r="L745">
        <v>12.552921253175279</v>
      </c>
      <c r="M745">
        <v>252680508</v>
      </c>
      <c r="N745">
        <v>52381918</v>
      </c>
      <c r="O745">
        <v>55557360</v>
      </c>
      <c r="P745">
        <v>3759382</v>
      </c>
      <c r="Q745">
        <v>4234652</v>
      </c>
      <c r="R745">
        <v>32593038</v>
      </c>
      <c r="S745">
        <v>64563000</v>
      </c>
      <c r="T745">
        <v>73645500</v>
      </c>
      <c r="U745">
        <v>14822600</v>
      </c>
      <c r="V745">
        <v>8227000</v>
      </c>
    </row>
    <row r="746" spans="1:22" x14ac:dyDescent="0.3">
      <c r="A746" s="2">
        <v>42384</v>
      </c>
      <c r="B746">
        <v>2016</v>
      </c>
      <c r="C746">
        <v>24.282499999999999</v>
      </c>
      <c r="D746">
        <v>50.99</v>
      </c>
      <c r="E746">
        <v>35.524500000000003</v>
      </c>
      <c r="F746">
        <v>85.439701999999997</v>
      </c>
      <c r="G746">
        <v>6.9343389000000002</v>
      </c>
      <c r="H746">
        <v>77.401668000000001</v>
      </c>
      <c r="I746">
        <v>11.576603579686561</v>
      </c>
      <c r="J746">
        <v>4.2187704076389494</v>
      </c>
      <c r="K746">
        <v>23.75610173846022</v>
      </c>
      <c r="L746">
        <v>12.734435214524281</v>
      </c>
      <c r="M746">
        <v>319335564</v>
      </c>
      <c r="N746">
        <v>71820697</v>
      </c>
      <c r="O746">
        <v>76675020</v>
      </c>
      <c r="P746">
        <v>3031976</v>
      </c>
      <c r="Q746">
        <v>5791546</v>
      </c>
      <c r="R746">
        <v>52522654</v>
      </c>
      <c r="S746">
        <v>53469000</v>
      </c>
      <c r="T746">
        <v>50732500</v>
      </c>
      <c r="U746">
        <v>13434200</v>
      </c>
      <c r="V746">
        <v>5658000</v>
      </c>
    </row>
    <row r="747" spans="1:22" x14ac:dyDescent="0.3">
      <c r="A747" s="2">
        <v>42385</v>
      </c>
      <c r="B747">
        <v>2016</v>
      </c>
    </row>
    <row r="748" spans="1:22" x14ac:dyDescent="0.3">
      <c r="A748" s="2">
        <v>42386</v>
      </c>
      <c r="B748">
        <v>2016</v>
      </c>
    </row>
    <row r="749" spans="1:22" x14ac:dyDescent="0.3">
      <c r="A749" s="2">
        <v>42387</v>
      </c>
      <c r="B749">
        <v>2016</v>
      </c>
      <c r="F749">
        <v>85.066519999999983</v>
      </c>
      <c r="G749">
        <v>6.8414813999999993</v>
      </c>
      <c r="H749">
        <v>77.572823999999997</v>
      </c>
      <c r="I749">
        <v>11.489434219495569</v>
      </c>
      <c r="J749">
        <v>4.262576998125426</v>
      </c>
      <c r="K749">
        <v>21.774880708929789</v>
      </c>
      <c r="L749">
        <v>12.49147920927062</v>
      </c>
      <c r="P749">
        <v>1434581</v>
      </c>
      <c r="Q749">
        <v>2963381</v>
      </c>
      <c r="R749">
        <v>39809559</v>
      </c>
      <c r="S749">
        <v>50743000</v>
      </c>
      <c r="T749">
        <v>61347000</v>
      </c>
      <c r="U749">
        <v>25528000</v>
      </c>
      <c r="V749">
        <v>6996000</v>
      </c>
    </row>
    <row r="750" spans="1:22" x14ac:dyDescent="0.3">
      <c r="A750" s="2">
        <v>42388</v>
      </c>
      <c r="B750">
        <v>2016</v>
      </c>
      <c r="C750">
        <v>24.164999999999999</v>
      </c>
      <c r="D750">
        <v>50.56</v>
      </c>
      <c r="E750">
        <v>35.954000000000001</v>
      </c>
      <c r="F750">
        <v>86.178207999999998</v>
      </c>
      <c r="G750">
        <v>6.93150025</v>
      </c>
      <c r="H750">
        <v>78.998512000000005</v>
      </c>
      <c r="I750">
        <v>11.586206896551721</v>
      </c>
      <c r="J750">
        <v>4.3307728744146443</v>
      </c>
      <c r="K750">
        <v>21.481481481481481</v>
      </c>
      <c r="L750">
        <v>13.614303959131551</v>
      </c>
      <c r="M750">
        <v>212350988</v>
      </c>
      <c r="N750">
        <v>43564538</v>
      </c>
      <c r="O750">
        <v>48724400</v>
      </c>
      <c r="P750">
        <v>1797236</v>
      </c>
      <c r="Q750">
        <v>3068150</v>
      </c>
      <c r="R750">
        <v>25909420</v>
      </c>
      <c r="S750">
        <v>50080500</v>
      </c>
      <c r="T750">
        <v>43447000</v>
      </c>
      <c r="U750">
        <v>28500400</v>
      </c>
      <c r="V750">
        <v>14924000</v>
      </c>
    </row>
    <row r="751" spans="1:22" x14ac:dyDescent="0.3">
      <c r="A751" s="2">
        <v>42389</v>
      </c>
      <c r="B751">
        <v>2016</v>
      </c>
      <c r="C751">
        <v>24.197500000000002</v>
      </c>
      <c r="D751">
        <v>50.79</v>
      </c>
      <c r="E751">
        <v>35.927999999999997</v>
      </c>
      <c r="F751">
        <v>83.855870999999993</v>
      </c>
      <c r="G751">
        <v>6.6064413999999996</v>
      </c>
      <c r="H751">
        <v>77.509608</v>
      </c>
      <c r="I751">
        <v>11.287774725274719</v>
      </c>
      <c r="J751">
        <v>4.018833719093406</v>
      </c>
      <c r="K751">
        <v>20.140796703296701</v>
      </c>
      <c r="L751">
        <v>12.761847527472529</v>
      </c>
      <c r="M751">
        <v>289337664</v>
      </c>
      <c r="N751">
        <v>63272993</v>
      </c>
      <c r="O751">
        <v>82440200</v>
      </c>
      <c r="P751">
        <v>2233135</v>
      </c>
      <c r="Q751">
        <v>4555426</v>
      </c>
      <c r="R751">
        <v>41075069</v>
      </c>
      <c r="S751">
        <v>62869000</v>
      </c>
      <c r="T751">
        <v>101990000</v>
      </c>
      <c r="U751">
        <v>29308000</v>
      </c>
      <c r="V751">
        <v>14860000</v>
      </c>
    </row>
    <row r="752" spans="1:22" x14ac:dyDescent="0.3">
      <c r="A752" s="2">
        <v>42390</v>
      </c>
      <c r="B752">
        <v>2016</v>
      </c>
      <c r="C752">
        <v>24.074999999999999</v>
      </c>
      <c r="D752">
        <v>50.48</v>
      </c>
      <c r="E752">
        <v>36.333500000000001</v>
      </c>
      <c r="F752">
        <v>85.342280000000002</v>
      </c>
      <c r="G752">
        <v>6.6943384000000004</v>
      </c>
      <c r="H752">
        <v>77.762323999999992</v>
      </c>
      <c r="I752">
        <v>10.86335825968729</v>
      </c>
      <c r="J752">
        <v>3.9397603645479271</v>
      </c>
      <c r="K752">
        <v>19.306594153636979</v>
      </c>
      <c r="L752">
        <v>12.53399048266485</v>
      </c>
      <c r="M752">
        <v>208645852</v>
      </c>
      <c r="N752">
        <v>40191157</v>
      </c>
      <c r="O752">
        <v>51938320</v>
      </c>
      <c r="P752">
        <v>2139284</v>
      </c>
      <c r="Q752">
        <v>3777215</v>
      </c>
      <c r="R752">
        <v>45248235</v>
      </c>
      <c r="S752">
        <v>76409000</v>
      </c>
      <c r="T752">
        <v>82837000</v>
      </c>
      <c r="U752">
        <v>47453800</v>
      </c>
      <c r="V752">
        <v>12193000</v>
      </c>
    </row>
    <row r="753" spans="1:22" x14ac:dyDescent="0.3">
      <c r="A753" s="2">
        <v>42391</v>
      </c>
      <c r="B753">
        <v>2016</v>
      </c>
      <c r="C753">
        <v>25.355</v>
      </c>
      <c r="D753">
        <v>52.29</v>
      </c>
      <c r="E753">
        <v>37.273000000000003</v>
      </c>
      <c r="F753">
        <v>86.190422999999981</v>
      </c>
      <c r="G753">
        <v>6.8551672500000009</v>
      </c>
      <c r="H753">
        <v>77.8536</v>
      </c>
      <c r="I753">
        <v>11.51198110023625</v>
      </c>
      <c r="J753">
        <v>4.0695665617617278</v>
      </c>
      <c r="K753">
        <v>20.68427269659129</v>
      </c>
      <c r="L753">
        <v>13.444988187647651</v>
      </c>
      <c r="M753">
        <v>263201868</v>
      </c>
      <c r="N753">
        <v>37555789</v>
      </c>
      <c r="O753">
        <v>47146300</v>
      </c>
      <c r="P753">
        <v>1988186</v>
      </c>
      <c r="Q753">
        <v>5905723</v>
      </c>
      <c r="R753">
        <v>24495704</v>
      </c>
      <c r="S753">
        <v>69878500</v>
      </c>
      <c r="T753">
        <v>81515500</v>
      </c>
      <c r="U753">
        <v>32084600</v>
      </c>
      <c r="V753">
        <v>12894000</v>
      </c>
    </row>
    <row r="754" spans="1:22" x14ac:dyDescent="0.3">
      <c r="A754" s="2">
        <v>42392</v>
      </c>
      <c r="B754">
        <v>2016</v>
      </c>
    </row>
    <row r="755" spans="1:22" x14ac:dyDescent="0.3">
      <c r="A755" s="2">
        <v>42393</v>
      </c>
      <c r="B755">
        <v>2016</v>
      </c>
    </row>
    <row r="756" spans="1:22" x14ac:dyDescent="0.3">
      <c r="A756" s="2">
        <v>42394</v>
      </c>
      <c r="B756">
        <v>2016</v>
      </c>
      <c r="C756">
        <v>24.86</v>
      </c>
      <c r="D756">
        <v>51.79</v>
      </c>
      <c r="E756">
        <v>36.680999999999997</v>
      </c>
      <c r="F756">
        <v>85.478251999999998</v>
      </c>
      <c r="G756">
        <v>6.743821800000001</v>
      </c>
      <c r="H756">
        <v>78.719707999999997</v>
      </c>
      <c r="I756">
        <v>11.511470985155199</v>
      </c>
      <c r="J756">
        <v>4.0834784514170046</v>
      </c>
      <c r="K756">
        <v>21.166497975708499</v>
      </c>
      <c r="L756">
        <v>13.46575573549258</v>
      </c>
      <c r="M756">
        <v>207178100</v>
      </c>
      <c r="N756">
        <v>34707717</v>
      </c>
      <c r="O756">
        <v>45340620</v>
      </c>
      <c r="P756">
        <v>1448731</v>
      </c>
      <c r="Q756">
        <v>3731248</v>
      </c>
      <c r="R756">
        <v>34869118</v>
      </c>
      <c r="S756">
        <v>55365000</v>
      </c>
      <c r="T756">
        <v>61315500</v>
      </c>
      <c r="U756">
        <v>27640200</v>
      </c>
      <c r="V756">
        <v>7981000</v>
      </c>
    </row>
    <row r="757" spans="1:22" x14ac:dyDescent="0.3">
      <c r="A757" s="2">
        <v>42395</v>
      </c>
      <c r="B757">
        <v>2016</v>
      </c>
      <c r="C757">
        <v>24.997499999999999</v>
      </c>
      <c r="D757">
        <v>52.17</v>
      </c>
      <c r="E757">
        <v>36.689500000000002</v>
      </c>
      <c r="F757">
        <v>86.101360000000014</v>
      </c>
      <c r="G757">
        <v>6.8095495000000001</v>
      </c>
      <c r="H757">
        <v>78.608155999999994</v>
      </c>
      <c r="I757">
        <v>11.182523616734141</v>
      </c>
      <c r="J757">
        <v>3.909713410931174</v>
      </c>
      <c r="K757">
        <v>20.44956140350877</v>
      </c>
      <c r="L757">
        <v>13.32658569500675</v>
      </c>
      <c r="M757">
        <v>300308008</v>
      </c>
      <c r="N757">
        <v>28900820</v>
      </c>
      <c r="O757">
        <v>30940980</v>
      </c>
      <c r="P757">
        <v>1560186</v>
      </c>
      <c r="Q757">
        <v>2823465</v>
      </c>
      <c r="R757">
        <v>31478490</v>
      </c>
      <c r="S757">
        <v>45112000</v>
      </c>
      <c r="T757">
        <v>58701500</v>
      </c>
      <c r="U757">
        <v>18625000</v>
      </c>
      <c r="V757">
        <v>10926000</v>
      </c>
    </row>
    <row r="758" spans="1:22" x14ac:dyDescent="0.3">
      <c r="A758" s="2">
        <v>42396</v>
      </c>
      <c r="B758">
        <v>2016</v>
      </c>
      <c r="C758">
        <v>23.355</v>
      </c>
      <c r="D758">
        <v>51.22</v>
      </c>
      <c r="E758">
        <v>35.878999999999998</v>
      </c>
      <c r="F758">
        <v>86.932511999999988</v>
      </c>
      <c r="G758">
        <v>6.8505469000000003</v>
      </c>
      <c r="H758">
        <v>79.778735999999995</v>
      </c>
      <c r="I758">
        <v>11.5744322960471</v>
      </c>
      <c r="J758">
        <v>4.0300888544995797</v>
      </c>
      <c r="K758">
        <v>21.81244743481918</v>
      </c>
      <c r="L758">
        <v>13.271656854499581</v>
      </c>
      <c r="M758">
        <v>533478696</v>
      </c>
      <c r="N758">
        <v>36775194</v>
      </c>
      <c r="O758">
        <v>42428680</v>
      </c>
      <c r="P758">
        <v>1239918</v>
      </c>
      <c r="Q758">
        <v>2377541</v>
      </c>
      <c r="R758">
        <v>28576603</v>
      </c>
      <c r="S758">
        <v>52490500</v>
      </c>
      <c r="T758">
        <v>63951000</v>
      </c>
      <c r="U758">
        <v>31985800</v>
      </c>
      <c r="V758">
        <v>9038000</v>
      </c>
    </row>
    <row r="759" spans="1:22" x14ac:dyDescent="0.3">
      <c r="A759" s="2">
        <v>42397</v>
      </c>
      <c r="B759">
        <v>2016</v>
      </c>
      <c r="C759">
        <v>23.522500000000001</v>
      </c>
      <c r="D759">
        <v>52.055</v>
      </c>
      <c r="E759">
        <v>37.414999999999999</v>
      </c>
      <c r="F759">
        <v>84.955090000000013</v>
      </c>
      <c r="G759">
        <v>6.8638305000000006</v>
      </c>
      <c r="H759">
        <v>77.720445000000012</v>
      </c>
      <c r="I759">
        <v>11.590468973646541</v>
      </c>
      <c r="J759">
        <v>3.819283835985519</v>
      </c>
      <c r="K759">
        <v>21.46585838174623</v>
      </c>
      <c r="L759">
        <v>13.109371053296289</v>
      </c>
      <c r="M759">
        <v>222715300</v>
      </c>
      <c r="N759">
        <v>62513789</v>
      </c>
      <c r="O759">
        <v>62104440</v>
      </c>
      <c r="P759">
        <v>1860762</v>
      </c>
      <c r="Q759">
        <v>3383890</v>
      </c>
      <c r="R759">
        <v>32162660</v>
      </c>
      <c r="S759">
        <v>46384500</v>
      </c>
      <c r="T759">
        <v>86260000</v>
      </c>
      <c r="U759">
        <v>17723800</v>
      </c>
      <c r="V759">
        <v>6539000</v>
      </c>
    </row>
    <row r="760" spans="1:22" x14ac:dyDescent="0.3">
      <c r="A760" s="2">
        <v>42398</v>
      </c>
      <c r="B760">
        <v>2016</v>
      </c>
      <c r="C760">
        <v>24.335000000000001</v>
      </c>
      <c r="D760">
        <v>55.09</v>
      </c>
      <c r="E760">
        <v>38.067500000000003</v>
      </c>
      <c r="F760">
        <v>83.122438000000002</v>
      </c>
      <c r="G760">
        <v>7.0019828999999989</v>
      </c>
      <c r="H760">
        <v>79.359916999999996</v>
      </c>
      <c r="I760">
        <v>11.905746176105829</v>
      </c>
      <c r="J760">
        <v>3.9791308325754442</v>
      </c>
      <c r="K760">
        <v>21.76519222819347</v>
      </c>
      <c r="L760">
        <v>13.770152955766839</v>
      </c>
      <c r="M760">
        <v>257666016</v>
      </c>
      <c r="N760">
        <v>83611686</v>
      </c>
      <c r="O760">
        <v>75807900</v>
      </c>
      <c r="P760">
        <v>2448748</v>
      </c>
      <c r="Q760">
        <v>3527924</v>
      </c>
      <c r="R760">
        <v>37312822</v>
      </c>
      <c r="S760">
        <v>100973000</v>
      </c>
      <c r="T760">
        <v>104044500</v>
      </c>
      <c r="U760">
        <v>25791200</v>
      </c>
      <c r="V760">
        <v>16079000</v>
      </c>
    </row>
    <row r="761" spans="1:22" x14ac:dyDescent="0.3">
      <c r="A761" s="2">
        <v>42399</v>
      </c>
      <c r="B761">
        <v>2016</v>
      </c>
    </row>
    <row r="762" spans="1:22" x14ac:dyDescent="0.3">
      <c r="A762" s="2">
        <v>42400</v>
      </c>
      <c r="B762">
        <v>2016</v>
      </c>
    </row>
    <row r="763" spans="1:22" x14ac:dyDescent="0.3">
      <c r="A763" s="2">
        <v>42401</v>
      </c>
      <c r="B763">
        <v>2016</v>
      </c>
      <c r="C763">
        <v>24.107500000000002</v>
      </c>
      <c r="D763">
        <v>54.71</v>
      </c>
      <c r="E763">
        <v>38.538499999999999</v>
      </c>
      <c r="F763">
        <v>82.194376999999989</v>
      </c>
      <c r="G763">
        <v>6.9690628000000006</v>
      </c>
      <c r="H763">
        <v>79.711228999999989</v>
      </c>
      <c r="I763">
        <v>12.1265697290152</v>
      </c>
      <c r="J763">
        <v>4.4694507138136146</v>
      </c>
      <c r="K763">
        <v>22.53387309980172</v>
      </c>
      <c r="L763">
        <v>14.296926635822871</v>
      </c>
      <c r="M763">
        <v>163774164</v>
      </c>
      <c r="N763">
        <v>44208542</v>
      </c>
      <c r="O763">
        <v>111521780</v>
      </c>
      <c r="P763">
        <v>2236348</v>
      </c>
      <c r="Q763">
        <v>2255031</v>
      </c>
      <c r="R763">
        <v>31521871</v>
      </c>
      <c r="S763">
        <v>74003500</v>
      </c>
      <c r="T763">
        <v>161250000</v>
      </c>
      <c r="U763">
        <v>16631000</v>
      </c>
      <c r="V763">
        <v>8644000</v>
      </c>
    </row>
    <row r="764" spans="1:22" x14ac:dyDescent="0.3">
      <c r="A764" s="2">
        <v>42402</v>
      </c>
      <c r="B764">
        <v>2016</v>
      </c>
      <c r="C764">
        <v>23.62</v>
      </c>
      <c r="D764">
        <v>53</v>
      </c>
      <c r="E764">
        <v>39.045499999999997</v>
      </c>
      <c r="F764">
        <v>80.766729999999995</v>
      </c>
      <c r="G764">
        <v>6.7381160000000024</v>
      </c>
      <c r="H764">
        <v>78.322890000000001</v>
      </c>
      <c r="I764">
        <v>12.15712383488682</v>
      </c>
      <c r="J764">
        <v>4.2743751206724374</v>
      </c>
      <c r="K764">
        <v>21.854194407456731</v>
      </c>
      <c r="L764">
        <v>14.29344207723036</v>
      </c>
      <c r="M764">
        <v>149428860</v>
      </c>
      <c r="N764">
        <v>56313753</v>
      </c>
      <c r="O764">
        <v>135846620</v>
      </c>
      <c r="P764">
        <v>1593641</v>
      </c>
      <c r="Q764">
        <v>2714647</v>
      </c>
      <c r="R764">
        <v>48150560</v>
      </c>
      <c r="S764">
        <v>36534500</v>
      </c>
      <c r="T764">
        <v>92839000</v>
      </c>
      <c r="U764">
        <v>14772200</v>
      </c>
      <c r="V764">
        <v>7474000</v>
      </c>
    </row>
    <row r="765" spans="1:22" x14ac:dyDescent="0.3">
      <c r="A765" s="2">
        <v>42403</v>
      </c>
      <c r="B765">
        <v>2016</v>
      </c>
      <c r="C765">
        <v>24.087499999999999</v>
      </c>
      <c r="D765">
        <v>52.16</v>
      </c>
      <c r="E765">
        <v>37.469000000000001</v>
      </c>
      <c r="F765">
        <v>80.449820000000003</v>
      </c>
      <c r="G765">
        <v>6.5525315500000003</v>
      </c>
      <c r="H765">
        <v>78.402609999999996</v>
      </c>
      <c r="I765">
        <v>11.719745222929941</v>
      </c>
      <c r="J765">
        <v>4.2500789121019116</v>
      </c>
      <c r="K765">
        <v>21.21443736730361</v>
      </c>
      <c r="L765">
        <v>14.339702760084929</v>
      </c>
      <c r="M765">
        <v>183857176</v>
      </c>
      <c r="N765">
        <v>57559814</v>
      </c>
      <c r="O765">
        <v>131114620</v>
      </c>
      <c r="P765">
        <v>2686190</v>
      </c>
      <c r="Q765">
        <v>3146874</v>
      </c>
      <c r="R765">
        <v>52003107</v>
      </c>
      <c r="S765">
        <v>70844000</v>
      </c>
      <c r="T765">
        <v>79580000</v>
      </c>
      <c r="U765">
        <v>20647000</v>
      </c>
      <c r="V765">
        <v>17200000</v>
      </c>
    </row>
    <row r="766" spans="1:22" x14ac:dyDescent="0.3">
      <c r="A766" s="2">
        <v>42404</v>
      </c>
      <c r="B766">
        <v>2016</v>
      </c>
      <c r="C766">
        <v>24.15</v>
      </c>
      <c r="D766">
        <v>52</v>
      </c>
      <c r="E766">
        <v>36.5015</v>
      </c>
      <c r="F766">
        <v>80.047352999999987</v>
      </c>
      <c r="G766">
        <v>6.7027264999999998</v>
      </c>
      <c r="H766">
        <v>78.267030000000005</v>
      </c>
      <c r="I766">
        <v>11.559664441020381</v>
      </c>
      <c r="J766">
        <v>4.2790149435028253</v>
      </c>
      <c r="K766">
        <v>21.742852251326831</v>
      </c>
      <c r="L766">
        <v>14.71922615990413</v>
      </c>
      <c r="M766">
        <v>185886608</v>
      </c>
      <c r="N766">
        <v>46987123</v>
      </c>
      <c r="O766">
        <v>104922460</v>
      </c>
      <c r="P766">
        <v>3232030</v>
      </c>
      <c r="Q766">
        <v>3509383</v>
      </c>
      <c r="R766">
        <v>37444693</v>
      </c>
      <c r="S766">
        <v>53283500</v>
      </c>
      <c r="T766">
        <v>51846000</v>
      </c>
      <c r="U766">
        <v>13641800</v>
      </c>
      <c r="V766">
        <v>13817000</v>
      </c>
    </row>
    <row r="767" spans="1:22" x14ac:dyDescent="0.3">
      <c r="A767" s="2">
        <v>42405</v>
      </c>
      <c r="B767">
        <v>2016</v>
      </c>
      <c r="C767">
        <v>23.504999999999999</v>
      </c>
      <c r="D767">
        <v>50.16</v>
      </c>
      <c r="E767">
        <v>35.188000000000002</v>
      </c>
      <c r="F767">
        <v>80.657498999999987</v>
      </c>
      <c r="G767">
        <v>6.6255473500000006</v>
      </c>
      <c r="H767">
        <v>75.700643999999983</v>
      </c>
      <c r="I767">
        <v>11.333504405097941</v>
      </c>
      <c r="J767">
        <v>4.2667468223419727</v>
      </c>
      <c r="K767">
        <v>21.563595928491999</v>
      </c>
      <c r="L767">
        <v>14.57531434436746</v>
      </c>
      <c r="M767">
        <v>185672256</v>
      </c>
      <c r="N767">
        <v>62008994</v>
      </c>
      <c r="O767">
        <v>109556420</v>
      </c>
      <c r="P767">
        <v>1967856</v>
      </c>
      <c r="Q767">
        <v>4741891</v>
      </c>
      <c r="R767">
        <v>30846732</v>
      </c>
      <c r="S767">
        <v>54852000</v>
      </c>
      <c r="T767">
        <v>42957500</v>
      </c>
      <c r="U767">
        <v>13617800</v>
      </c>
      <c r="V767">
        <v>7215000</v>
      </c>
    </row>
    <row r="768" spans="1:22" x14ac:dyDescent="0.3">
      <c r="A768" s="2">
        <v>42406</v>
      </c>
      <c r="B768">
        <v>2016</v>
      </c>
    </row>
    <row r="769" spans="1:22" x14ac:dyDescent="0.3">
      <c r="A769" s="2">
        <v>42407</v>
      </c>
      <c r="B769">
        <v>2016</v>
      </c>
    </row>
    <row r="770" spans="1:22" x14ac:dyDescent="0.3">
      <c r="A770" s="2">
        <v>42408</v>
      </c>
      <c r="B770">
        <v>2016</v>
      </c>
      <c r="C770">
        <v>23.752500000000001</v>
      </c>
      <c r="D770">
        <v>49.41</v>
      </c>
      <c r="E770">
        <v>35.207999999999998</v>
      </c>
      <c r="F770">
        <v>77.373450000000005</v>
      </c>
      <c r="G770">
        <v>6.3202567500000004</v>
      </c>
      <c r="H770">
        <v>73.666670000000011</v>
      </c>
      <c r="I770">
        <v>11.336907644413699</v>
      </c>
      <c r="J770">
        <v>4.2377258958837762</v>
      </c>
      <c r="K770">
        <v>22.068488412314078</v>
      </c>
      <c r="L770">
        <v>15.01643030093393</v>
      </c>
      <c r="M770">
        <v>216085500</v>
      </c>
      <c r="N770">
        <v>59290497</v>
      </c>
      <c r="O770">
        <v>89410280</v>
      </c>
      <c r="P770">
        <v>2041244</v>
      </c>
      <c r="Q770">
        <v>4675130</v>
      </c>
      <c r="R770">
        <v>39036088</v>
      </c>
      <c r="S770">
        <v>78880500</v>
      </c>
      <c r="T770">
        <v>53980500</v>
      </c>
      <c r="U770">
        <v>10147200</v>
      </c>
      <c r="V770">
        <v>6628000</v>
      </c>
    </row>
    <row r="771" spans="1:22" x14ac:dyDescent="0.3">
      <c r="A771" s="2">
        <v>42409</v>
      </c>
      <c r="B771">
        <v>2016</v>
      </c>
      <c r="C771">
        <v>23.747499999999999</v>
      </c>
      <c r="D771">
        <v>49.28</v>
      </c>
      <c r="E771">
        <v>35.051000000000002</v>
      </c>
      <c r="F771">
        <v>76.722512999999992</v>
      </c>
      <c r="G771">
        <v>6.2643300000000002</v>
      </c>
      <c r="H771">
        <v>75.08241799999999</v>
      </c>
      <c r="I771">
        <v>10.717520027864859</v>
      </c>
      <c r="J771">
        <v>3.967426618773946</v>
      </c>
      <c r="K771">
        <v>20.768025078369909</v>
      </c>
      <c r="L771">
        <v>13.78874956461163</v>
      </c>
      <c r="M771">
        <v>177324780</v>
      </c>
      <c r="N771">
        <v>46740474</v>
      </c>
      <c r="O771">
        <v>84299000</v>
      </c>
      <c r="P771">
        <v>2402454</v>
      </c>
      <c r="Q771">
        <v>4619862</v>
      </c>
      <c r="R771">
        <v>49936763</v>
      </c>
      <c r="S771">
        <v>85945500</v>
      </c>
      <c r="T771">
        <v>68334000</v>
      </c>
      <c r="U771">
        <v>16167400</v>
      </c>
      <c r="V771">
        <v>10057000</v>
      </c>
    </row>
    <row r="772" spans="1:22" x14ac:dyDescent="0.3">
      <c r="A772" s="2">
        <v>42410</v>
      </c>
      <c r="B772">
        <v>2016</v>
      </c>
      <c r="C772">
        <v>23.567499999999999</v>
      </c>
      <c r="D772">
        <v>49.71</v>
      </c>
      <c r="E772">
        <v>35.342500000000001</v>
      </c>
      <c r="F772">
        <v>77.569931999999994</v>
      </c>
      <c r="G772">
        <v>6.3919134</v>
      </c>
      <c r="H772">
        <v>75.301674000000006</v>
      </c>
      <c r="I772">
        <v>10.73499780989926</v>
      </c>
      <c r="J772">
        <v>3.9120314621112571</v>
      </c>
      <c r="K772">
        <v>20.162067455102939</v>
      </c>
      <c r="L772">
        <v>13.35961454226894</v>
      </c>
      <c r="M772">
        <v>169374404</v>
      </c>
      <c r="N772">
        <v>38236954</v>
      </c>
      <c r="O772">
        <v>60314660</v>
      </c>
      <c r="P772">
        <v>2283727</v>
      </c>
      <c r="Q772">
        <v>3342782</v>
      </c>
      <c r="R772">
        <v>39198513</v>
      </c>
      <c r="S772">
        <v>92904000</v>
      </c>
      <c r="T772">
        <v>72804000</v>
      </c>
      <c r="U772">
        <v>21585200</v>
      </c>
      <c r="V772">
        <v>10378000</v>
      </c>
    </row>
    <row r="773" spans="1:22" x14ac:dyDescent="0.3">
      <c r="A773" s="2">
        <v>42411</v>
      </c>
      <c r="B773">
        <v>2016</v>
      </c>
      <c r="C773">
        <v>23.425000000000001</v>
      </c>
      <c r="D773">
        <v>49.69</v>
      </c>
      <c r="E773">
        <v>35.317999999999998</v>
      </c>
      <c r="F773">
        <v>76.114940000000004</v>
      </c>
      <c r="G773">
        <v>6.0736884</v>
      </c>
      <c r="H773">
        <v>73.531700000000001</v>
      </c>
      <c r="M773">
        <v>200298844</v>
      </c>
      <c r="N773">
        <v>48878571</v>
      </c>
      <c r="O773">
        <v>65004120</v>
      </c>
      <c r="P773">
        <v>2124925</v>
      </c>
      <c r="Q773">
        <v>4464779</v>
      </c>
      <c r="R773">
        <v>55594168</v>
      </c>
    </row>
    <row r="774" spans="1:22" x14ac:dyDescent="0.3">
      <c r="A774" s="2">
        <v>42412</v>
      </c>
      <c r="B774">
        <v>2016</v>
      </c>
      <c r="C774">
        <v>23.497499999999999</v>
      </c>
      <c r="D774">
        <v>50.5</v>
      </c>
      <c r="E774">
        <v>35.344499999999996</v>
      </c>
      <c r="F774">
        <v>79.014396000000005</v>
      </c>
      <c r="G774">
        <v>6.3743496000000004</v>
      </c>
      <c r="H774">
        <v>73.425134000000014</v>
      </c>
      <c r="I774">
        <v>10.087448105291051</v>
      </c>
      <c r="J774">
        <v>3.8029762194152461</v>
      </c>
      <c r="K774">
        <v>18.390601536966699</v>
      </c>
      <c r="L774">
        <v>12.675558696228251</v>
      </c>
      <c r="M774">
        <v>161405524</v>
      </c>
      <c r="N774">
        <v>34243324</v>
      </c>
      <c r="O774">
        <v>46537780</v>
      </c>
      <c r="P774">
        <v>2671779</v>
      </c>
      <c r="Q774">
        <v>3856835</v>
      </c>
      <c r="R774">
        <v>37488338</v>
      </c>
      <c r="S774">
        <v>115517500</v>
      </c>
      <c r="T774">
        <v>90229500</v>
      </c>
      <c r="U774">
        <v>33722800</v>
      </c>
      <c r="V774">
        <v>13674000</v>
      </c>
    </row>
    <row r="775" spans="1:22" x14ac:dyDescent="0.3">
      <c r="A775" s="2">
        <v>42413</v>
      </c>
      <c r="B775">
        <v>2016</v>
      </c>
    </row>
    <row r="776" spans="1:22" x14ac:dyDescent="0.3">
      <c r="A776" s="2">
        <v>42414</v>
      </c>
      <c r="B776">
        <v>2016</v>
      </c>
    </row>
    <row r="777" spans="1:22" x14ac:dyDescent="0.3">
      <c r="A777" s="2">
        <v>42415</v>
      </c>
      <c r="B777">
        <v>2016</v>
      </c>
      <c r="F777">
        <v>81.528047999999998</v>
      </c>
      <c r="G777">
        <v>6.4464623999999988</v>
      </c>
      <c r="H777">
        <v>74.901383999999993</v>
      </c>
      <c r="I777">
        <v>10.91226234083377</v>
      </c>
      <c r="J777">
        <v>4.0709791016919583</v>
      </c>
      <c r="K777">
        <v>19.187162044304898</v>
      </c>
      <c r="L777">
        <v>13.736263736263741</v>
      </c>
      <c r="P777">
        <v>2120795</v>
      </c>
      <c r="Q777">
        <v>2918733</v>
      </c>
      <c r="R777">
        <v>24310465</v>
      </c>
      <c r="S777">
        <v>89511500</v>
      </c>
      <c r="T777">
        <v>66739000</v>
      </c>
      <c r="U777">
        <v>19972200</v>
      </c>
      <c r="V777">
        <v>9028000</v>
      </c>
    </row>
    <row r="778" spans="1:22" x14ac:dyDescent="0.3">
      <c r="A778" s="2">
        <v>42416</v>
      </c>
      <c r="B778">
        <v>2016</v>
      </c>
      <c r="C778">
        <v>24.16</v>
      </c>
      <c r="D778">
        <v>51.09</v>
      </c>
      <c r="E778">
        <v>35.881999999999998</v>
      </c>
      <c r="F778">
        <v>81.09963399999998</v>
      </c>
      <c r="G778">
        <v>6.4106045999999992</v>
      </c>
      <c r="H778">
        <v>74.796091999999987</v>
      </c>
      <c r="I778">
        <v>10.974539069359089</v>
      </c>
      <c r="J778">
        <v>4.1592716057945562</v>
      </c>
      <c r="K778">
        <v>22.388059701492541</v>
      </c>
      <c r="L778">
        <v>13.97717295873573</v>
      </c>
      <c r="M778">
        <v>196231664</v>
      </c>
      <c r="N778">
        <v>37291208</v>
      </c>
      <c r="O778">
        <v>43444260</v>
      </c>
      <c r="P778">
        <v>1885957</v>
      </c>
      <c r="Q778">
        <v>2559191</v>
      </c>
      <c r="R778">
        <v>27540598</v>
      </c>
      <c r="S778">
        <v>71538500</v>
      </c>
      <c r="T778">
        <v>54721000</v>
      </c>
      <c r="U778">
        <v>40967800</v>
      </c>
      <c r="V778">
        <v>6345000</v>
      </c>
    </row>
    <row r="779" spans="1:22" x14ac:dyDescent="0.3">
      <c r="A779" s="2">
        <v>42417</v>
      </c>
      <c r="B779">
        <v>2016</v>
      </c>
      <c r="C779">
        <v>24.53</v>
      </c>
      <c r="D779">
        <v>52.42</v>
      </c>
      <c r="E779">
        <v>36.598500000000001</v>
      </c>
      <c r="F779">
        <v>84.022154999999998</v>
      </c>
      <c r="G779">
        <v>6.5398683999999996</v>
      </c>
      <c r="H779">
        <v>76.454700000000003</v>
      </c>
      <c r="I779">
        <v>10.639117492558221</v>
      </c>
      <c r="J779">
        <v>4.1434437699177016</v>
      </c>
      <c r="K779">
        <v>23.629837156364911</v>
      </c>
      <c r="L779">
        <v>13.666608299772371</v>
      </c>
      <c r="M779">
        <v>179452972</v>
      </c>
      <c r="N779">
        <v>40788968</v>
      </c>
      <c r="O779">
        <v>49154300</v>
      </c>
      <c r="P779">
        <v>1660922</v>
      </c>
      <c r="Q779">
        <v>3120807</v>
      </c>
      <c r="R779">
        <v>30988759</v>
      </c>
      <c r="S779">
        <v>79512500</v>
      </c>
      <c r="T779">
        <v>66165500</v>
      </c>
      <c r="U779">
        <v>154745200</v>
      </c>
      <c r="V779">
        <v>9260000</v>
      </c>
    </row>
    <row r="780" spans="1:22" x14ac:dyDescent="0.3">
      <c r="A780" s="2">
        <v>42418</v>
      </c>
      <c r="B780">
        <v>2016</v>
      </c>
      <c r="C780">
        <v>24.065000000000001</v>
      </c>
      <c r="D780">
        <v>52.19</v>
      </c>
      <c r="E780">
        <v>35.875500000000002</v>
      </c>
      <c r="F780">
        <v>83.751524999999987</v>
      </c>
      <c r="G780">
        <v>6.4360601499999994</v>
      </c>
      <c r="H780">
        <v>76.971374999999995</v>
      </c>
      <c r="I780">
        <v>10.892746981581039</v>
      </c>
      <c r="J780">
        <v>4.3187681554595923</v>
      </c>
      <c r="K780">
        <v>23.340971181810168</v>
      </c>
      <c r="L780">
        <v>14.57654005463999</v>
      </c>
      <c r="M780">
        <v>156083932</v>
      </c>
      <c r="N780">
        <v>27176035</v>
      </c>
      <c r="O780">
        <v>47276920</v>
      </c>
      <c r="P780">
        <v>1585166</v>
      </c>
      <c r="Q780">
        <v>2701333</v>
      </c>
      <c r="R780">
        <v>25176288</v>
      </c>
      <c r="S780">
        <v>57933000</v>
      </c>
      <c r="T780">
        <v>51775000</v>
      </c>
      <c r="U780">
        <v>61426000</v>
      </c>
      <c r="V780">
        <v>8296000</v>
      </c>
    </row>
    <row r="781" spans="1:22" x14ac:dyDescent="0.3">
      <c r="A781" s="2">
        <v>42419</v>
      </c>
      <c r="B781">
        <v>2016</v>
      </c>
      <c r="C781">
        <v>24.01</v>
      </c>
      <c r="D781">
        <v>51.82</v>
      </c>
      <c r="E781">
        <v>36.105499999999999</v>
      </c>
      <c r="F781">
        <v>82.165407000000002</v>
      </c>
      <c r="G781">
        <v>6.4562472</v>
      </c>
      <c r="H781">
        <v>77.435581999999997</v>
      </c>
      <c r="I781">
        <v>10.66868219811488</v>
      </c>
      <c r="J781">
        <v>4.2464533514138356</v>
      </c>
      <c r="K781">
        <v>22.621376489418459</v>
      </c>
      <c r="L781">
        <v>14.25395696247555</v>
      </c>
      <c r="M781">
        <v>141496692</v>
      </c>
      <c r="N781">
        <v>33559073</v>
      </c>
      <c r="O781">
        <v>34918800</v>
      </c>
      <c r="P781">
        <v>1632695</v>
      </c>
      <c r="Q781">
        <v>3033868</v>
      </c>
      <c r="R781">
        <v>22374511</v>
      </c>
      <c r="S781">
        <v>70100000</v>
      </c>
      <c r="T781">
        <v>43878500</v>
      </c>
      <c r="U781">
        <v>36069400</v>
      </c>
      <c r="V781">
        <v>5804000</v>
      </c>
    </row>
    <row r="782" spans="1:22" x14ac:dyDescent="0.3">
      <c r="A782" s="2">
        <v>42420</v>
      </c>
      <c r="B782">
        <v>2016</v>
      </c>
    </row>
    <row r="783" spans="1:22" x14ac:dyDescent="0.3">
      <c r="A783" s="2">
        <v>42421</v>
      </c>
      <c r="B783">
        <v>2016</v>
      </c>
    </row>
    <row r="784" spans="1:22" x14ac:dyDescent="0.3">
      <c r="A784" s="2">
        <v>42422</v>
      </c>
      <c r="B784">
        <v>2016</v>
      </c>
      <c r="C784">
        <v>24.22</v>
      </c>
      <c r="D784">
        <v>52.65</v>
      </c>
      <c r="E784">
        <v>36.452500000000001</v>
      </c>
      <c r="F784">
        <v>82.93056</v>
      </c>
      <c r="G784">
        <v>6.3161734999999997</v>
      </c>
      <c r="H784">
        <v>77.747399999999999</v>
      </c>
      <c r="I784">
        <v>10.58032554847841</v>
      </c>
      <c r="J784">
        <v>4.1985088039631986</v>
      </c>
      <c r="K784">
        <v>22.536270346779901</v>
      </c>
      <c r="L784">
        <v>14.59217975937721</v>
      </c>
      <c r="M784">
        <v>137123032</v>
      </c>
      <c r="N784">
        <v>25008291</v>
      </c>
      <c r="O784">
        <v>37516480</v>
      </c>
      <c r="P784">
        <v>1274010</v>
      </c>
      <c r="Q784">
        <v>2248746</v>
      </c>
      <c r="R784">
        <v>52721716</v>
      </c>
      <c r="S784">
        <v>57136000</v>
      </c>
      <c r="T784">
        <v>30495000</v>
      </c>
      <c r="U784">
        <v>33542000</v>
      </c>
      <c r="V784">
        <v>7085000</v>
      </c>
    </row>
    <row r="785" spans="1:22" x14ac:dyDescent="0.3">
      <c r="A785" s="2">
        <v>42423</v>
      </c>
      <c r="B785">
        <v>2016</v>
      </c>
      <c r="C785">
        <v>23.672499999999999</v>
      </c>
      <c r="D785">
        <v>51.18</v>
      </c>
      <c r="E785">
        <v>35.8645</v>
      </c>
      <c r="F785">
        <v>80.607594000000006</v>
      </c>
      <c r="G785">
        <v>6.1905564000000002</v>
      </c>
      <c r="H785">
        <v>77.080874000000009</v>
      </c>
      <c r="I785">
        <v>10.68639686218577</v>
      </c>
      <c r="J785">
        <v>4.1414225057942593</v>
      </c>
      <c r="K785">
        <v>23.163665537528971</v>
      </c>
      <c r="L785">
        <v>14.539133535389549</v>
      </c>
      <c r="M785">
        <v>127770532</v>
      </c>
      <c r="N785">
        <v>28895274</v>
      </c>
      <c r="O785">
        <v>41331320</v>
      </c>
      <c r="P785">
        <v>1294713</v>
      </c>
      <c r="Q785">
        <v>1873750</v>
      </c>
      <c r="R785">
        <v>31944997</v>
      </c>
      <c r="S785">
        <v>54477500</v>
      </c>
      <c r="T785">
        <v>51650500</v>
      </c>
      <c r="U785">
        <v>35997400</v>
      </c>
      <c r="V785">
        <v>6529000</v>
      </c>
    </row>
    <row r="786" spans="1:22" x14ac:dyDescent="0.3">
      <c r="A786" s="2">
        <v>42424</v>
      </c>
      <c r="B786">
        <v>2016</v>
      </c>
      <c r="C786">
        <v>24.024999999999999</v>
      </c>
      <c r="D786">
        <v>51.36</v>
      </c>
      <c r="E786">
        <v>36.045000000000002</v>
      </c>
      <c r="F786">
        <v>77.388480000000001</v>
      </c>
      <c r="G786">
        <v>6.0410988000000012</v>
      </c>
      <c r="H786">
        <v>74.963200000000001</v>
      </c>
      <c r="I786">
        <v>10.72627704461801</v>
      </c>
      <c r="J786">
        <v>4.1074317883113389</v>
      </c>
      <c r="K786">
        <v>23.884549780052069</v>
      </c>
      <c r="L786">
        <v>14.444743693329739</v>
      </c>
      <c r="M786">
        <v>145022980</v>
      </c>
      <c r="N786">
        <v>33014457</v>
      </c>
      <c r="O786">
        <v>37092240</v>
      </c>
      <c r="P786">
        <v>2313335</v>
      </c>
      <c r="Q786">
        <v>3430963</v>
      </c>
      <c r="R786">
        <v>42474237</v>
      </c>
      <c r="S786">
        <v>54440500</v>
      </c>
      <c r="T786">
        <v>42859500</v>
      </c>
      <c r="U786">
        <v>35195200</v>
      </c>
      <c r="V786">
        <v>6348000</v>
      </c>
    </row>
    <row r="787" spans="1:22" x14ac:dyDescent="0.3">
      <c r="A787" s="2">
        <v>42425</v>
      </c>
      <c r="B787">
        <v>2016</v>
      </c>
      <c r="C787">
        <v>24.19</v>
      </c>
      <c r="D787">
        <v>52.1</v>
      </c>
      <c r="E787">
        <v>36.456000000000003</v>
      </c>
      <c r="F787">
        <v>78.722329999999999</v>
      </c>
      <c r="G787">
        <v>6.2612088000000004</v>
      </c>
      <c r="H787">
        <v>77.187630999999996</v>
      </c>
      <c r="I787">
        <v>10.52809088488506</v>
      </c>
      <c r="J787">
        <v>4.0345266548326979</v>
      </c>
      <c r="K787">
        <v>24.749267773142812</v>
      </c>
      <c r="L787">
        <v>14.400461524806961</v>
      </c>
      <c r="M787">
        <v>110330636</v>
      </c>
      <c r="N787">
        <v>26939467</v>
      </c>
      <c r="O787">
        <v>36145160</v>
      </c>
      <c r="P787">
        <v>1353706</v>
      </c>
      <c r="Q787">
        <v>2760853</v>
      </c>
      <c r="R787">
        <v>33618485</v>
      </c>
      <c r="S787">
        <v>79096000</v>
      </c>
      <c r="T787">
        <v>47928000</v>
      </c>
      <c r="U787">
        <v>49375400</v>
      </c>
      <c r="V787">
        <v>4833000</v>
      </c>
    </row>
    <row r="788" spans="1:22" x14ac:dyDescent="0.3">
      <c r="A788" s="2">
        <v>42426</v>
      </c>
      <c r="B788">
        <v>2016</v>
      </c>
      <c r="C788">
        <v>24.227499999999999</v>
      </c>
      <c r="D788">
        <v>51.3</v>
      </c>
      <c r="E788">
        <v>36.243000000000002</v>
      </c>
      <c r="F788">
        <v>80.724824999999996</v>
      </c>
      <c r="G788">
        <v>6.4849486000000001</v>
      </c>
      <c r="H788">
        <v>76.737200000000001</v>
      </c>
      <c r="I788">
        <v>10.375702247191009</v>
      </c>
      <c r="J788">
        <v>3.996955229985955</v>
      </c>
      <c r="K788">
        <v>24.512816011235959</v>
      </c>
      <c r="L788">
        <v>14.0186095505618</v>
      </c>
      <c r="M788">
        <v>115964524</v>
      </c>
      <c r="N788">
        <v>35975925</v>
      </c>
      <c r="O788">
        <v>42473800</v>
      </c>
      <c r="P788">
        <v>1568411</v>
      </c>
      <c r="Q788">
        <v>2951315</v>
      </c>
      <c r="R788">
        <v>28732279</v>
      </c>
      <c r="S788">
        <v>63765500</v>
      </c>
      <c r="T788">
        <v>40422000</v>
      </c>
      <c r="U788">
        <v>28227000</v>
      </c>
      <c r="V788">
        <v>4880000</v>
      </c>
    </row>
    <row r="789" spans="1:22" x14ac:dyDescent="0.3">
      <c r="A789" s="2">
        <v>42427</v>
      </c>
      <c r="B789">
        <v>2016</v>
      </c>
    </row>
    <row r="790" spans="1:22" x14ac:dyDescent="0.3">
      <c r="A790" s="2">
        <v>42428</v>
      </c>
      <c r="B790">
        <v>2016</v>
      </c>
    </row>
    <row r="791" spans="1:22" x14ac:dyDescent="0.3">
      <c r="A791" s="2">
        <v>42429</v>
      </c>
      <c r="B791">
        <v>2016</v>
      </c>
      <c r="C791">
        <v>24.172499999999999</v>
      </c>
      <c r="D791">
        <v>50.88</v>
      </c>
      <c r="E791">
        <v>35.860999999999997</v>
      </c>
      <c r="F791">
        <v>81.725624999999994</v>
      </c>
      <c r="G791">
        <v>6.3951104499999998</v>
      </c>
      <c r="H791">
        <v>76.059749999999994</v>
      </c>
      <c r="I791">
        <v>10.443637651642611</v>
      </c>
      <c r="J791">
        <v>4.0319945081023638</v>
      </c>
      <c r="K791">
        <v>24.679004693172761</v>
      </c>
      <c r="L791">
        <v>14.00425042061454</v>
      </c>
      <c r="M791">
        <v>140865108</v>
      </c>
      <c r="N791">
        <v>31654036</v>
      </c>
      <c r="O791">
        <v>45068520</v>
      </c>
      <c r="P791">
        <v>1726466</v>
      </c>
      <c r="Q791">
        <v>2714983</v>
      </c>
      <c r="R791">
        <v>37368126</v>
      </c>
      <c r="S791">
        <v>92699500</v>
      </c>
      <c r="T791">
        <v>48798000</v>
      </c>
      <c r="U791">
        <v>24068200</v>
      </c>
      <c r="V791">
        <v>16882000</v>
      </c>
    </row>
    <row r="792" spans="1:22" x14ac:dyDescent="0.3">
      <c r="A792" s="2">
        <v>42430</v>
      </c>
      <c r="B792">
        <v>2016</v>
      </c>
      <c r="C792">
        <v>25.1325</v>
      </c>
      <c r="D792">
        <v>52.58</v>
      </c>
      <c r="E792">
        <v>37.108499999999999</v>
      </c>
      <c r="F792">
        <v>85.028998000000016</v>
      </c>
      <c r="G792">
        <v>6.4325572499999986</v>
      </c>
      <c r="H792">
        <v>77.232954000000007</v>
      </c>
      <c r="I792">
        <v>10.338596491228071</v>
      </c>
      <c r="J792">
        <v>3.9615211359649121</v>
      </c>
      <c r="K792">
        <v>24.653508771929818</v>
      </c>
      <c r="L792">
        <v>13.5</v>
      </c>
      <c r="M792">
        <v>201628588</v>
      </c>
      <c r="N792">
        <v>33024535</v>
      </c>
      <c r="O792">
        <v>60111060</v>
      </c>
      <c r="P792">
        <v>2189791</v>
      </c>
      <c r="Q792">
        <v>2258781</v>
      </c>
      <c r="R792">
        <v>32404075</v>
      </c>
      <c r="S792">
        <v>55466000</v>
      </c>
      <c r="T792">
        <v>42905000</v>
      </c>
      <c r="U792">
        <v>19413000</v>
      </c>
      <c r="V792">
        <v>11372000</v>
      </c>
    </row>
    <row r="793" spans="1:22" x14ac:dyDescent="0.3">
      <c r="A793" s="2">
        <v>42431</v>
      </c>
      <c r="B793">
        <v>2016</v>
      </c>
      <c r="C793">
        <v>25.1875</v>
      </c>
      <c r="D793">
        <v>52.95</v>
      </c>
      <c r="E793">
        <v>36.973999999999997</v>
      </c>
      <c r="F793">
        <v>87.290678999999997</v>
      </c>
      <c r="G793">
        <v>6.6330539999999996</v>
      </c>
      <c r="H793">
        <v>77.24080099999999</v>
      </c>
      <c r="I793">
        <v>10.7190576652602</v>
      </c>
      <c r="J793">
        <v>4.1778048444092821</v>
      </c>
      <c r="K793">
        <v>25.175808720112521</v>
      </c>
      <c r="L793">
        <v>14.011954992967651</v>
      </c>
      <c r="M793">
        <v>132678240</v>
      </c>
      <c r="N793">
        <v>29289884</v>
      </c>
      <c r="O793">
        <v>36292860</v>
      </c>
      <c r="P793">
        <v>1998270</v>
      </c>
      <c r="Q793">
        <v>2232011</v>
      </c>
      <c r="R793">
        <v>38043118</v>
      </c>
      <c r="S793">
        <v>70179500</v>
      </c>
      <c r="T793">
        <v>55423500</v>
      </c>
      <c r="U793">
        <v>21204600</v>
      </c>
      <c r="V793">
        <v>9438000</v>
      </c>
    </row>
    <row r="794" spans="1:22" x14ac:dyDescent="0.3">
      <c r="A794" s="2">
        <v>42432</v>
      </c>
      <c r="B794">
        <v>2016</v>
      </c>
      <c r="C794">
        <v>25.375</v>
      </c>
      <c r="D794">
        <v>52.35</v>
      </c>
      <c r="E794">
        <v>36.579500000000003</v>
      </c>
      <c r="F794">
        <v>88.826790000000003</v>
      </c>
      <c r="G794">
        <v>6.3718720000000006</v>
      </c>
      <c r="H794">
        <v>76.140376000000003</v>
      </c>
      <c r="I794">
        <v>10.885384547616949</v>
      </c>
      <c r="J794">
        <v>4.2349009602678169</v>
      </c>
      <c r="K794">
        <v>25.808298828297069</v>
      </c>
      <c r="L794">
        <v>14.624262179543649</v>
      </c>
      <c r="M794">
        <v>147822968</v>
      </c>
      <c r="N794">
        <v>24427813</v>
      </c>
      <c r="O794">
        <v>40534000</v>
      </c>
      <c r="P794">
        <v>1571274</v>
      </c>
      <c r="Q794">
        <v>2586686</v>
      </c>
      <c r="R794">
        <v>39256655</v>
      </c>
      <c r="S794">
        <v>55276500</v>
      </c>
      <c r="T794">
        <v>54222000</v>
      </c>
      <c r="U794">
        <v>18437000</v>
      </c>
      <c r="V794">
        <v>8593000</v>
      </c>
    </row>
    <row r="795" spans="1:22" x14ac:dyDescent="0.3">
      <c r="A795" s="2">
        <v>42433</v>
      </c>
      <c r="B795">
        <v>2016</v>
      </c>
      <c r="C795">
        <v>25.752500000000001</v>
      </c>
      <c r="D795">
        <v>52.03</v>
      </c>
      <c r="E795">
        <v>36.511000000000003</v>
      </c>
      <c r="F795">
        <v>90.876474000000002</v>
      </c>
      <c r="G795">
        <v>6.4503881000000014</v>
      </c>
      <c r="H795">
        <v>76.86502200000001</v>
      </c>
      <c r="I795">
        <v>10.93574438202247</v>
      </c>
      <c r="J795">
        <v>4.341058413799157</v>
      </c>
      <c r="K795">
        <v>25.724192415730339</v>
      </c>
      <c r="L795">
        <v>14.62868679775281</v>
      </c>
      <c r="M795">
        <v>184220400</v>
      </c>
      <c r="N795">
        <v>33034150</v>
      </c>
      <c r="O795">
        <v>48515000</v>
      </c>
      <c r="P795">
        <v>1715750</v>
      </c>
      <c r="Q795">
        <v>2123312</v>
      </c>
      <c r="R795">
        <v>44299385</v>
      </c>
      <c r="S795">
        <v>48802500</v>
      </c>
      <c r="T795">
        <v>44827000</v>
      </c>
      <c r="U795">
        <v>13747600</v>
      </c>
      <c r="V795">
        <v>4776000</v>
      </c>
    </row>
    <row r="796" spans="1:22" x14ac:dyDescent="0.3">
      <c r="A796" s="2">
        <v>42434</v>
      </c>
      <c r="B796">
        <v>2016</v>
      </c>
    </row>
    <row r="797" spans="1:22" x14ac:dyDescent="0.3">
      <c r="A797" s="2">
        <v>42435</v>
      </c>
      <c r="B797">
        <v>2016</v>
      </c>
    </row>
    <row r="798" spans="1:22" x14ac:dyDescent="0.3">
      <c r="A798" s="2">
        <v>42436</v>
      </c>
      <c r="B798">
        <v>2016</v>
      </c>
      <c r="C798">
        <v>25.467500000000001</v>
      </c>
      <c r="D798">
        <v>51.03</v>
      </c>
      <c r="E798">
        <v>35.64</v>
      </c>
      <c r="F798">
        <v>90.228927000000013</v>
      </c>
      <c r="G798">
        <v>6.4291966</v>
      </c>
      <c r="H798">
        <v>76.673096999999999</v>
      </c>
      <c r="I798">
        <v>10.74321944346601</v>
      </c>
      <c r="J798">
        <v>4.3917752139837969</v>
      </c>
      <c r="K798">
        <v>25.334624867911231</v>
      </c>
      <c r="L798">
        <v>13.917752729834451</v>
      </c>
      <c r="M798">
        <v>143663240</v>
      </c>
      <c r="N798">
        <v>38428816</v>
      </c>
      <c r="O798">
        <v>61765560</v>
      </c>
      <c r="P798">
        <v>1192838</v>
      </c>
      <c r="Q798">
        <v>1535206</v>
      </c>
      <c r="R798">
        <v>36657681</v>
      </c>
      <c r="S798">
        <v>61889000</v>
      </c>
      <c r="T798">
        <v>47595000</v>
      </c>
      <c r="U798">
        <v>13180400</v>
      </c>
      <c r="V798">
        <v>11773000</v>
      </c>
    </row>
    <row r="799" spans="1:22" x14ac:dyDescent="0.3">
      <c r="A799" s="2">
        <v>42437</v>
      </c>
      <c r="B799">
        <v>2016</v>
      </c>
      <c r="C799">
        <v>25.2575</v>
      </c>
      <c r="D799">
        <v>51.65</v>
      </c>
      <c r="E799">
        <v>35.676499999999997</v>
      </c>
      <c r="F799">
        <v>88.17403800000001</v>
      </c>
      <c r="G799">
        <v>6.3850776000000007</v>
      </c>
      <c r="H799">
        <v>76.449821999999998</v>
      </c>
      <c r="I799">
        <v>10.644158151932469</v>
      </c>
      <c r="J799">
        <v>4.3549178169702349</v>
      </c>
      <c r="K799">
        <v>25.992892047978671</v>
      </c>
      <c r="L799">
        <v>14.060417592181251</v>
      </c>
      <c r="M799">
        <v>126247556</v>
      </c>
      <c r="N799">
        <v>33835119</v>
      </c>
      <c r="O799">
        <v>52529900</v>
      </c>
      <c r="P799">
        <v>1861677</v>
      </c>
      <c r="Q799">
        <v>2231446</v>
      </c>
      <c r="R799">
        <v>30102879</v>
      </c>
      <c r="S799">
        <v>65283500</v>
      </c>
      <c r="T799">
        <v>41434500</v>
      </c>
      <c r="U799">
        <v>25497800</v>
      </c>
      <c r="V799">
        <v>7177000</v>
      </c>
    </row>
    <row r="800" spans="1:22" x14ac:dyDescent="0.3">
      <c r="A800" s="2">
        <v>42438</v>
      </c>
      <c r="B800">
        <v>2016</v>
      </c>
      <c r="C800">
        <v>25.28</v>
      </c>
      <c r="D800">
        <v>52.84</v>
      </c>
      <c r="E800">
        <v>36.270499999999998</v>
      </c>
      <c r="F800">
        <v>86.621766000000008</v>
      </c>
      <c r="G800">
        <v>6.40480625</v>
      </c>
      <c r="H800">
        <v>76.949332999999996</v>
      </c>
      <c r="I800">
        <v>10.568573702360951</v>
      </c>
      <c r="J800">
        <v>4.4395456079228932</v>
      </c>
      <c r="K800">
        <v>25.382438765584929</v>
      </c>
      <c r="L800">
        <v>13.96233088690424</v>
      </c>
      <c r="M800">
        <v>108806732</v>
      </c>
      <c r="N800">
        <v>28251588</v>
      </c>
      <c r="O800">
        <v>39543380</v>
      </c>
      <c r="P800">
        <v>4328693</v>
      </c>
      <c r="Q800">
        <v>2117692</v>
      </c>
      <c r="R800">
        <v>34392232</v>
      </c>
      <c r="S800">
        <v>49492500</v>
      </c>
      <c r="T800">
        <v>55051500</v>
      </c>
      <c r="U800">
        <v>19443600</v>
      </c>
      <c r="V800">
        <v>4593000</v>
      </c>
    </row>
    <row r="801" spans="1:22" x14ac:dyDescent="0.3">
      <c r="A801" s="2">
        <v>42439</v>
      </c>
      <c r="B801">
        <v>2016</v>
      </c>
      <c r="C801">
        <v>25.2925</v>
      </c>
      <c r="D801">
        <v>52.05</v>
      </c>
      <c r="E801">
        <v>36.608499999999999</v>
      </c>
      <c r="F801">
        <v>84.425147999999993</v>
      </c>
      <c r="G801">
        <v>6.3644130000000008</v>
      </c>
      <c r="H801">
        <v>76.813227999999995</v>
      </c>
      <c r="I801">
        <v>10.906513070447501</v>
      </c>
      <c r="J801">
        <v>4.6374606991581757</v>
      </c>
      <c r="K801">
        <v>25.39654408506868</v>
      </c>
      <c r="L801">
        <v>14.266725742135581</v>
      </c>
      <c r="M801">
        <v>134054308</v>
      </c>
      <c r="N801">
        <v>38387804</v>
      </c>
      <c r="O801">
        <v>44616220</v>
      </c>
      <c r="P801">
        <v>3855851</v>
      </c>
      <c r="Q801">
        <v>4521838</v>
      </c>
      <c r="R801">
        <v>47091625</v>
      </c>
      <c r="S801">
        <v>46752000</v>
      </c>
      <c r="T801">
        <v>65916500</v>
      </c>
      <c r="U801">
        <v>14614800</v>
      </c>
      <c r="V801">
        <v>6247000</v>
      </c>
    </row>
    <row r="802" spans="1:22" x14ac:dyDescent="0.3">
      <c r="A802" s="2">
        <v>42440</v>
      </c>
      <c r="B802">
        <v>2016</v>
      </c>
      <c r="C802">
        <v>25.565000000000001</v>
      </c>
      <c r="D802">
        <v>53.07</v>
      </c>
      <c r="E802">
        <v>37.243499999999997</v>
      </c>
      <c r="F802">
        <v>87.820031999999998</v>
      </c>
      <c r="G802">
        <v>6.5007940499999997</v>
      </c>
      <c r="H802">
        <v>78.058532</v>
      </c>
      <c r="I802">
        <v>10.7975028576453</v>
      </c>
      <c r="J802">
        <v>4.616673160116064</v>
      </c>
      <c r="K802">
        <v>25.477006946276269</v>
      </c>
      <c r="L802">
        <v>14.16952431196694</v>
      </c>
      <c r="M802">
        <v>109632948</v>
      </c>
      <c r="N802">
        <v>32275677</v>
      </c>
      <c r="O802">
        <v>35379900</v>
      </c>
      <c r="P802">
        <v>2289482</v>
      </c>
      <c r="Q802">
        <v>2478568</v>
      </c>
      <c r="R802">
        <v>43050416</v>
      </c>
      <c r="S802">
        <v>64590500</v>
      </c>
      <c r="T802">
        <v>56478500</v>
      </c>
      <c r="U802">
        <v>22539800</v>
      </c>
      <c r="V802">
        <v>6598000</v>
      </c>
    </row>
    <row r="803" spans="1:22" x14ac:dyDescent="0.3">
      <c r="A803" s="2">
        <v>42441</v>
      </c>
      <c r="B803">
        <v>2016</v>
      </c>
    </row>
    <row r="804" spans="1:22" x14ac:dyDescent="0.3">
      <c r="A804" s="2">
        <v>42442</v>
      </c>
      <c r="B804">
        <v>2016</v>
      </c>
    </row>
    <row r="805" spans="1:22" x14ac:dyDescent="0.3">
      <c r="A805" s="2">
        <v>42443</v>
      </c>
      <c r="B805">
        <v>2016</v>
      </c>
      <c r="C805">
        <v>25.63</v>
      </c>
      <c r="D805">
        <v>53.17</v>
      </c>
      <c r="E805">
        <v>37.512</v>
      </c>
      <c r="F805">
        <v>88.934955000000002</v>
      </c>
      <c r="G805">
        <v>6.4764430500000003</v>
      </c>
      <c r="H805">
        <v>78.781094999999993</v>
      </c>
      <c r="I805">
        <v>10.89822464404992</v>
      </c>
      <c r="J805">
        <v>4.6917646941465989</v>
      </c>
      <c r="K805">
        <v>25.94920021093338</v>
      </c>
      <c r="L805">
        <v>13.97433643874143</v>
      </c>
      <c r="M805">
        <v>100304248</v>
      </c>
      <c r="N805">
        <v>24083616</v>
      </c>
      <c r="O805">
        <v>32823780</v>
      </c>
      <c r="P805">
        <v>2004485</v>
      </c>
      <c r="Q805">
        <v>1831442</v>
      </c>
      <c r="R805">
        <v>26308677</v>
      </c>
      <c r="S805">
        <v>41295500</v>
      </c>
      <c r="T805">
        <v>48144500</v>
      </c>
      <c r="U805">
        <v>12870600</v>
      </c>
      <c r="V805">
        <v>6427000</v>
      </c>
    </row>
    <row r="806" spans="1:22" x14ac:dyDescent="0.3">
      <c r="A806" s="2">
        <v>42444</v>
      </c>
      <c r="B806">
        <v>2016</v>
      </c>
      <c r="C806">
        <v>26.145</v>
      </c>
      <c r="D806">
        <v>53.59</v>
      </c>
      <c r="E806">
        <v>37.528500000000001</v>
      </c>
      <c r="F806">
        <v>88.399116000000006</v>
      </c>
      <c r="G806">
        <v>6.4119601999999993</v>
      </c>
      <c r="H806">
        <v>79.165875</v>
      </c>
      <c r="I806">
        <v>10.77154485931694</v>
      </c>
      <c r="J806">
        <v>4.7157192319943366</v>
      </c>
      <c r="K806">
        <v>26.225446823571051</v>
      </c>
      <c r="L806">
        <v>14.0771544859317</v>
      </c>
      <c r="M806">
        <v>160270936</v>
      </c>
      <c r="N806">
        <v>21104763</v>
      </c>
      <c r="O806">
        <v>29831560</v>
      </c>
      <c r="P806">
        <v>1565677</v>
      </c>
      <c r="Q806">
        <v>1671661</v>
      </c>
      <c r="R806">
        <v>26247364</v>
      </c>
      <c r="S806">
        <v>53037500</v>
      </c>
      <c r="T806">
        <v>43486000</v>
      </c>
      <c r="U806">
        <v>14363600</v>
      </c>
      <c r="V806">
        <v>5557000</v>
      </c>
    </row>
    <row r="807" spans="1:22" x14ac:dyDescent="0.3">
      <c r="A807" s="2">
        <v>42445</v>
      </c>
      <c r="B807">
        <v>2016</v>
      </c>
      <c r="C807">
        <v>26.4925</v>
      </c>
      <c r="D807">
        <v>54.35</v>
      </c>
      <c r="E807">
        <v>37.868000000000002</v>
      </c>
      <c r="F807">
        <v>91.578828999999999</v>
      </c>
      <c r="G807">
        <v>6.4552068</v>
      </c>
      <c r="H807">
        <v>79.265615999999994</v>
      </c>
      <c r="I807">
        <v>10.633356790992259</v>
      </c>
      <c r="J807">
        <v>4.8376831298381422</v>
      </c>
      <c r="K807">
        <v>25.409042927515831</v>
      </c>
      <c r="L807">
        <v>13.98223082336383</v>
      </c>
      <c r="M807">
        <v>153213972</v>
      </c>
      <c r="N807">
        <v>31691742</v>
      </c>
      <c r="O807">
        <v>29305700</v>
      </c>
      <c r="P807">
        <v>3191563</v>
      </c>
      <c r="Q807">
        <v>2010081</v>
      </c>
      <c r="R807">
        <v>26779154</v>
      </c>
      <c r="S807">
        <v>39536000</v>
      </c>
      <c r="T807">
        <v>78769500</v>
      </c>
      <c r="U807">
        <v>11247000</v>
      </c>
      <c r="V807">
        <v>4433000</v>
      </c>
    </row>
    <row r="808" spans="1:22" x14ac:dyDescent="0.3">
      <c r="A808" s="2">
        <v>42446</v>
      </c>
      <c r="B808">
        <v>2016</v>
      </c>
      <c r="C808">
        <v>26.45</v>
      </c>
      <c r="D808">
        <v>54.66</v>
      </c>
      <c r="E808">
        <v>37.923999999999999</v>
      </c>
      <c r="F808">
        <v>91.698435999999987</v>
      </c>
      <c r="G808">
        <v>6.5017207999999993</v>
      </c>
      <c r="H808">
        <v>79.882443999999992</v>
      </c>
      <c r="I808">
        <v>10.820761494252871</v>
      </c>
      <c r="J808">
        <v>5.0069866576867819</v>
      </c>
      <c r="K808">
        <v>25.78125</v>
      </c>
      <c r="L808">
        <v>13.757183908045979</v>
      </c>
      <c r="M808">
        <v>137682820</v>
      </c>
      <c r="N808">
        <v>28223947</v>
      </c>
      <c r="O808">
        <v>44564880</v>
      </c>
      <c r="P808">
        <v>2512867</v>
      </c>
      <c r="Q808">
        <v>2579432</v>
      </c>
      <c r="R808">
        <v>37485575</v>
      </c>
      <c r="S808">
        <v>55354000</v>
      </c>
      <c r="T808">
        <v>89341000</v>
      </c>
      <c r="U808">
        <v>12907400</v>
      </c>
      <c r="V808">
        <v>9082000</v>
      </c>
    </row>
    <row r="809" spans="1:22" x14ac:dyDescent="0.3">
      <c r="A809" s="2">
        <v>42447</v>
      </c>
      <c r="B809">
        <v>2016</v>
      </c>
      <c r="C809">
        <v>26.48</v>
      </c>
      <c r="D809">
        <v>53.49</v>
      </c>
      <c r="E809">
        <v>37.770499999999998</v>
      </c>
      <c r="F809">
        <v>91.981449999999995</v>
      </c>
      <c r="G809">
        <v>6.5031120000000007</v>
      </c>
      <c r="H809">
        <v>80.086325000000002</v>
      </c>
      <c r="I809">
        <v>10.5538626994085</v>
      </c>
      <c r="J809">
        <v>5.0193390786879366</v>
      </c>
      <c r="K809">
        <v>25.183724681842619</v>
      </c>
      <c r="L809">
        <v>13.68076716257394</v>
      </c>
      <c r="M809">
        <v>176820684</v>
      </c>
      <c r="N809">
        <v>67625518</v>
      </c>
      <c r="O809">
        <v>56230360</v>
      </c>
      <c r="P809">
        <v>2973056</v>
      </c>
      <c r="Q809">
        <v>7429793</v>
      </c>
      <c r="R809">
        <v>51434718</v>
      </c>
      <c r="S809">
        <v>73206500</v>
      </c>
      <c r="T809">
        <v>49251000</v>
      </c>
      <c r="U809">
        <v>16952000</v>
      </c>
      <c r="V809">
        <v>8987000</v>
      </c>
    </row>
    <row r="810" spans="1:22" x14ac:dyDescent="0.3">
      <c r="A810" s="2">
        <v>42448</v>
      </c>
      <c r="B810">
        <v>2016</v>
      </c>
    </row>
    <row r="811" spans="1:22" x14ac:dyDescent="0.3">
      <c r="A811" s="2">
        <v>42449</v>
      </c>
      <c r="B811">
        <v>2016</v>
      </c>
    </row>
    <row r="812" spans="1:22" x14ac:dyDescent="0.3">
      <c r="A812" s="2">
        <v>42450</v>
      </c>
      <c r="B812">
        <v>2016</v>
      </c>
      <c r="C812">
        <v>26.477499999999999</v>
      </c>
      <c r="D812">
        <v>53.86</v>
      </c>
      <c r="E812">
        <v>38.107999999999997</v>
      </c>
      <c r="F812">
        <v>91.341880000000003</v>
      </c>
      <c r="G812">
        <v>6.4642530000000002</v>
      </c>
      <c r="H812">
        <v>79.53043000000001</v>
      </c>
      <c r="M812">
        <v>142010712</v>
      </c>
      <c r="N812">
        <v>23925716</v>
      </c>
      <c r="O812">
        <v>28773160</v>
      </c>
      <c r="P812">
        <v>1357408</v>
      </c>
      <c r="Q812">
        <v>1860027</v>
      </c>
      <c r="R812">
        <v>25862704</v>
      </c>
    </row>
    <row r="813" spans="1:22" x14ac:dyDescent="0.3">
      <c r="A813" s="2">
        <v>42451</v>
      </c>
      <c r="B813">
        <v>2016</v>
      </c>
      <c r="C813">
        <v>26.68</v>
      </c>
      <c r="D813">
        <v>54.07</v>
      </c>
      <c r="E813">
        <v>38.002499999999998</v>
      </c>
      <c r="F813">
        <v>91.316497999999996</v>
      </c>
      <c r="G813">
        <v>6.3682422000000001</v>
      </c>
      <c r="H813">
        <v>79.747647000000001</v>
      </c>
      <c r="I813">
        <v>10.852464851397039</v>
      </c>
      <c r="J813">
        <v>4.9853053016550994</v>
      </c>
      <c r="K813">
        <v>25.057839473215871</v>
      </c>
      <c r="L813">
        <v>14.69567538707955</v>
      </c>
      <c r="M813">
        <v>129777500</v>
      </c>
      <c r="N813">
        <v>23124143</v>
      </c>
      <c r="O813">
        <v>22095680</v>
      </c>
      <c r="P813">
        <v>1478225</v>
      </c>
      <c r="Q813">
        <v>1757447</v>
      </c>
      <c r="R813">
        <v>38894152</v>
      </c>
      <c r="S813">
        <v>61386500</v>
      </c>
      <c r="T813">
        <v>45250000</v>
      </c>
      <c r="U813">
        <v>15441000</v>
      </c>
      <c r="V813">
        <v>15756000</v>
      </c>
    </row>
    <row r="814" spans="1:22" x14ac:dyDescent="0.3">
      <c r="A814" s="2">
        <v>42452</v>
      </c>
      <c r="B814">
        <v>2016</v>
      </c>
      <c r="C814">
        <v>26.532499999999999</v>
      </c>
      <c r="D814">
        <v>53.97</v>
      </c>
      <c r="E814">
        <v>37.878</v>
      </c>
      <c r="F814">
        <v>90.657504000000003</v>
      </c>
      <c r="G814">
        <v>6.3235872000000004</v>
      </c>
      <c r="H814">
        <v>79.909680000000009</v>
      </c>
      <c r="I814">
        <v>10.852217186528041</v>
      </c>
      <c r="J814">
        <v>4.9328909090909088</v>
      </c>
      <c r="K814">
        <v>24.900026659557451</v>
      </c>
      <c r="L814">
        <v>14.529458810983741</v>
      </c>
      <c r="M814">
        <v>102813980</v>
      </c>
      <c r="N814">
        <v>20129015</v>
      </c>
      <c r="O814">
        <v>24677080</v>
      </c>
      <c r="P814">
        <v>1279003</v>
      </c>
      <c r="Q814">
        <v>2023754</v>
      </c>
      <c r="R814">
        <v>26567792</v>
      </c>
      <c r="S814">
        <v>37704500</v>
      </c>
      <c r="T814">
        <v>33752500</v>
      </c>
      <c r="U814">
        <v>9719200</v>
      </c>
      <c r="V814">
        <v>11352000</v>
      </c>
    </row>
    <row r="815" spans="1:22" x14ac:dyDescent="0.3">
      <c r="A815" s="2">
        <v>42453</v>
      </c>
      <c r="B815">
        <v>2016</v>
      </c>
      <c r="C815">
        <v>26.4175</v>
      </c>
      <c r="D815">
        <v>54.21</v>
      </c>
      <c r="E815">
        <v>37.741999999999997</v>
      </c>
      <c r="F815">
        <v>89.018187999999995</v>
      </c>
      <c r="G815">
        <v>6.2155322999999996</v>
      </c>
      <c r="H815">
        <v>79.241624000000002</v>
      </c>
      <c r="I815">
        <v>10.665365507452091</v>
      </c>
      <c r="J815">
        <v>4.8450382381121369</v>
      </c>
      <c r="K815">
        <v>24.795954577714689</v>
      </c>
      <c r="L815">
        <v>14.95298083747339</v>
      </c>
      <c r="M815">
        <v>104531820</v>
      </c>
      <c r="N815">
        <v>19949972</v>
      </c>
      <c r="O815">
        <v>31116880</v>
      </c>
      <c r="P815">
        <v>1506755</v>
      </c>
      <c r="Q815">
        <v>1816078</v>
      </c>
      <c r="R815">
        <v>31816072</v>
      </c>
      <c r="S815">
        <v>45575500</v>
      </c>
      <c r="T815">
        <v>48132000</v>
      </c>
      <c r="U815">
        <v>18087200</v>
      </c>
      <c r="V815">
        <v>10498000</v>
      </c>
    </row>
    <row r="816" spans="1:22" x14ac:dyDescent="0.3">
      <c r="A816" s="2">
        <v>42454</v>
      </c>
      <c r="B816">
        <v>2016</v>
      </c>
      <c r="I816">
        <v>10.92548395651021</v>
      </c>
      <c r="J816">
        <v>4.8831224113851333</v>
      </c>
      <c r="K816">
        <v>24.467426854061699</v>
      </c>
      <c r="L816">
        <v>14.86343145054362</v>
      </c>
      <c r="S816">
        <v>45941500</v>
      </c>
      <c r="T816">
        <v>27771000</v>
      </c>
      <c r="U816">
        <v>10234600</v>
      </c>
      <c r="V816">
        <v>5254000</v>
      </c>
    </row>
    <row r="817" spans="1:22" x14ac:dyDescent="0.3">
      <c r="A817" s="2">
        <v>42455</v>
      </c>
      <c r="B817">
        <v>2016</v>
      </c>
    </row>
    <row r="818" spans="1:22" x14ac:dyDescent="0.3">
      <c r="A818" s="2">
        <v>42456</v>
      </c>
      <c r="B818">
        <v>2016</v>
      </c>
    </row>
    <row r="819" spans="1:22" x14ac:dyDescent="0.3">
      <c r="A819" s="2">
        <v>42457</v>
      </c>
      <c r="B819">
        <v>2016</v>
      </c>
      <c r="C819">
        <v>26.297499999999999</v>
      </c>
      <c r="D819">
        <v>53.54</v>
      </c>
      <c r="E819">
        <v>37.664000000000001</v>
      </c>
      <c r="I819">
        <v>10.97918136908963</v>
      </c>
      <c r="J819">
        <v>4.9203315949188431</v>
      </c>
      <c r="K819">
        <v>24.26781933662668</v>
      </c>
      <c r="L819">
        <v>15.05381086803105</v>
      </c>
      <c r="M819">
        <v>77645488</v>
      </c>
      <c r="N819">
        <v>17025050</v>
      </c>
      <c r="O819">
        <v>21676460</v>
      </c>
      <c r="R819">
        <v>134322</v>
      </c>
      <c r="S819">
        <v>41436500</v>
      </c>
      <c r="T819">
        <v>30841000</v>
      </c>
      <c r="U819">
        <v>12447600</v>
      </c>
      <c r="V819">
        <v>5030000</v>
      </c>
    </row>
    <row r="820" spans="1:22" x14ac:dyDescent="0.3">
      <c r="A820" s="2">
        <v>42458</v>
      </c>
      <c r="B820">
        <v>2016</v>
      </c>
      <c r="C820">
        <v>26.92</v>
      </c>
      <c r="D820">
        <v>54.71</v>
      </c>
      <c r="E820">
        <v>38.294499999999999</v>
      </c>
      <c r="F820">
        <v>90.626925000000014</v>
      </c>
      <c r="G820">
        <v>6.2132949999999996</v>
      </c>
      <c r="H820">
        <v>79.789995000000005</v>
      </c>
      <c r="I820">
        <v>10.893963533368741</v>
      </c>
      <c r="J820">
        <v>4.9698045662949202</v>
      </c>
      <c r="K820">
        <v>24.38927243759958</v>
      </c>
      <c r="L820">
        <v>14.869888475836429</v>
      </c>
      <c r="M820">
        <v>124760332</v>
      </c>
      <c r="N820">
        <v>23924329</v>
      </c>
      <c r="O820">
        <v>40061220</v>
      </c>
      <c r="P820">
        <v>1243995</v>
      </c>
      <c r="Q820">
        <v>2179586</v>
      </c>
      <c r="R820">
        <v>32786281</v>
      </c>
      <c r="S820">
        <v>38282000</v>
      </c>
      <c r="T820">
        <v>35951500</v>
      </c>
      <c r="U820">
        <v>11405400</v>
      </c>
      <c r="V820">
        <v>8088000</v>
      </c>
    </row>
    <row r="821" spans="1:22" x14ac:dyDescent="0.3">
      <c r="A821" s="2">
        <v>42459</v>
      </c>
      <c r="B821">
        <v>2016</v>
      </c>
      <c r="C821">
        <v>27.39</v>
      </c>
      <c r="D821">
        <v>55.05</v>
      </c>
      <c r="E821">
        <v>38.417000000000002</v>
      </c>
      <c r="F821">
        <v>92.940308999999985</v>
      </c>
      <c r="G821">
        <v>6.2900235999999996</v>
      </c>
      <c r="H821">
        <v>80.546003999999996</v>
      </c>
      <c r="I821">
        <v>10.662875422072149</v>
      </c>
      <c r="J821">
        <v>4.8697375528700908</v>
      </c>
      <c r="K821">
        <v>24.151412830993429</v>
      </c>
      <c r="L821">
        <v>14.37711036076062</v>
      </c>
      <c r="M821">
        <v>182404596</v>
      </c>
      <c r="N821">
        <v>23008260</v>
      </c>
      <c r="O821">
        <v>40395100</v>
      </c>
      <c r="P821">
        <v>1457943</v>
      </c>
      <c r="Q821">
        <v>1839833</v>
      </c>
      <c r="R821">
        <v>36790246</v>
      </c>
      <c r="S821">
        <v>41282500</v>
      </c>
      <c r="T821">
        <v>36381000</v>
      </c>
      <c r="U821">
        <v>11240200</v>
      </c>
      <c r="V821">
        <v>9517000</v>
      </c>
    </row>
    <row r="822" spans="1:22" x14ac:dyDescent="0.3">
      <c r="A822" s="2">
        <v>42460</v>
      </c>
      <c r="B822">
        <v>2016</v>
      </c>
      <c r="C822">
        <v>27.247499999999999</v>
      </c>
      <c r="D822">
        <v>55.23</v>
      </c>
      <c r="E822">
        <v>38.145000000000003</v>
      </c>
      <c r="F822">
        <v>91.844669999999994</v>
      </c>
      <c r="G822">
        <v>6.2455565999999996</v>
      </c>
      <c r="H822">
        <v>80.918909999999983</v>
      </c>
      <c r="I822">
        <v>10.58133333333333</v>
      </c>
      <c r="J822">
        <v>4.9053810862222216</v>
      </c>
      <c r="K822">
        <v>23.84888888888889</v>
      </c>
      <c r="L822">
        <v>14.22222222222222</v>
      </c>
      <c r="M822">
        <v>103553796</v>
      </c>
      <c r="N822">
        <v>26360495</v>
      </c>
      <c r="O822">
        <v>32553380</v>
      </c>
      <c r="P822">
        <v>1537700</v>
      </c>
      <c r="Q822">
        <v>2072473</v>
      </c>
      <c r="R822">
        <v>36242320</v>
      </c>
      <c r="S822">
        <v>51543500</v>
      </c>
      <c r="T822">
        <v>36864000</v>
      </c>
      <c r="U822">
        <v>13609800</v>
      </c>
      <c r="V822">
        <v>6671000</v>
      </c>
    </row>
    <row r="823" spans="1:22" x14ac:dyDescent="0.3">
      <c r="A823" s="2">
        <v>42461</v>
      </c>
      <c r="B823">
        <v>2016</v>
      </c>
      <c r="C823">
        <v>27.497499999999999</v>
      </c>
      <c r="D823">
        <v>55.57</v>
      </c>
      <c r="E823">
        <v>38.483499999999999</v>
      </c>
      <c r="F823">
        <v>88.857600000000005</v>
      </c>
      <c r="G823">
        <v>6.1430400000000001</v>
      </c>
      <c r="H823">
        <v>79.823743999999991</v>
      </c>
      <c r="I823">
        <v>10.32748747315676</v>
      </c>
      <c r="J823">
        <v>4.7151198326771651</v>
      </c>
      <c r="K823">
        <v>24.20365068002863</v>
      </c>
      <c r="L823">
        <v>13.77505368647101</v>
      </c>
      <c r="M823">
        <v>103495800</v>
      </c>
      <c r="N823">
        <v>24399193</v>
      </c>
      <c r="O823">
        <v>31673960</v>
      </c>
      <c r="P823">
        <v>2215091</v>
      </c>
      <c r="Q823">
        <v>3143895</v>
      </c>
      <c r="R823">
        <v>32997275</v>
      </c>
      <c r="S823">
        <v>69877000</v>
      </c>
      <c r="T823">
        <v>57918000</v>
      </c>
      <c r="U823">
        <v>27697000</v>
      </c>
      <c r="V823">
        <v>7724000</v>
      </c>
    </row>
    <row r="824" spans="1:22" x14ac:dyDescent="0.3">
      <c r="A824" s="2">
        <v>42462</v>
      </c>
      <c r="B824">
        <v>2016</v>
      </c>
    </row>
    <row r="825" spans="1:22" x14ac:dyDescent="0.3">
      <c r="A825" s="2">
        <v>42463</v>
      </c>
      <c r="B825">
        <v>2016</v>
      </c>
    </row>
    <row r="826" spans="1:22" x14ac:dyDescent="0.3">
      <c r="A826" s="2">
        <v>42464</v>
      </c>
      <c r="B826">
        <v>2016</v>
      </c>
      <c r="C826">
        <v>27.78</v>
      </c>
      <c r="D826">
        <v>55.43</v>
      </c>
      <c r="E826">
        <v>38.256</v>
      </c>
      <c r="F826">
        <v>88.356830000000002</v>
      </c>
      <c r="G826">
        <v>6.1469503999999997</v>
      </c>
      <c r="H826">
        <v>79.810580000000002</v>
      </c>
      <c r="I826">
        <v>10.11872638963842</v>
      </c>
      <c r="J826">
        <v>4.9078595223961141</v>
      </c>
      <c r="K826">
        <v>24.5053067098399</v>
      </c>
      <c r="L826">
        <v>13.824428854110449</v>
      </c>
      <c r="M826">
        <v>149424816</v>
      </c>
      <c r="N826">
        <v>18928810</v>
      </c>
      <c r="O826">
        <v>26928480</v>
      </c>
      <c r="P826">
        <v>1766999</v>
      </c>
      <c r="Q826">
        <v>2009513</v>
      </c>
      <c r="R826">
        <v>23015352</v>
      </c>
      <c r="S826">
        <v>66411500</v>
      </c>
      <c r="T826">
        <v>55958500</v>
      </c>
      <c r="U826">
        <v>18845000</v>
      </c>
      <c r="V826">
        <v>5315000</v>
      </c>
    </row>
    <row r="827" spans="1:22" x14ac:dyDescent="0.3">
      <c r="A827" s="2">
        <v>42465</v>
      </c>
      <c r="B827">
        <v>2016</v>
      </c>
      <c r="C827">
        <v>27.452500000000001</v>
      </c>
      <c r="D827">
        <v>54.56</v>
      </c>
      <c r="E827">
        <v>37.9285</v>
      </c>
      <c r="F827">
        <v>85.04834799999999</v>
      </c>
      <c r="G827">
        <v>5.9134700000000011</v>
      </c>
      <c r="H827">
        <v>78.381687999999997</v>
      </c>
      <c r="I827">
        <v>9.8666666666666671</v>
      </c>
      <c r="J827">
        <v>4.9873237233560088</v>
      </c>
      <c r="K827">
        <v>24.96598639455782</v>
      </c>
      <c r="L827">
        <v>13.62358276643991</v>
      </c>
      <c r="M827">
        <v>106314608</v>
      </c>
      <c r="N827">
        <v>19272255</v>
      </c>
      <c r="O827">
        <v>24478100</v>
      </c>
      <c r="P827">
        <v>2052746</v>
      </c>
      <c r="Q827">
        <v>2718738</v>
      </c>
      <c r="R827">
        <v>40996317</v>
      </c>
      <c r="S827">
        <v>76683500</v>
      </c>
      <c r="T827">
        <v>68146000</v>
      </c>
      <c r="U827">
        <v>23890600</v>
      </c>
      <c r="V827">
        <v>5697000</v>
      </c>
    </row>
    <row r="828" spans="1:22" x14ac:dyDescent="0.3">
      <c r="A828" s="2">
        <v>42466</v>
      </c>
      <c r="B828">
        <v>2016</v>
      </c>
      <c r="C828">
        <v>27.74</v>
      </c>
      <c r="D828">
        <v>55.12</v>
      </c>
      <c r="E828">
        <v>38.403500000000001</v>
      </c>
      <c r="F828">
        <v>85.612499999999997</v>
      </c>
      <c r="G828">
        <v>5.9323472000000006</v>
      </c>
      <c r="H828">
        <v>78.900480000000002</v>
      </c>
      <c r="I828">
        <v>9.9471381698869852</v>
      </c>
      <c r="J828">
        <v>4.9549115020051033</v>
      </c>
      <c r="K828">
        <v>25.123040466642362</v>
      </c>
      <c r="L828">
        <v>13.757746992344151</v>
      </c>
      <c r="M828">
        <v>105616308</v>
      </c>
      <c r="N828">
        <v>21188682</v>
      </c>
      <c r="O828">
        <v>25311540</v>
      </c>
      <c r="P828">
        <v>1659586</v>
      </c>
      <c r="Q828">
        <v>2520939</v>
      </c>
      <c r="R828">
        <v>38466952</v>
      </c>
      <c r="S828">
        <v>57542000</v>
      </c>
      <c r="T828">
        <v>37221000</v>
      </c>
      <c r="U828">
        <v>22269200</v>
      </c>
      <c r="V828">
        <v>5355000</v>
      </c>
    </row>
    <row r="829" spans="1:22" x14ac:dyDescent="0.3">
      <c r="A829" s="2">
        <v>42467</v>
      </c>
      <c r="B829">
        <v>2016</v>
      </c>
      <c r="C829">
        <v>27.135000000000002</v>
      </c>
      <c r="D829">
        <v>54.46</v>
      </c>
      <c r="E829">
        <v>38.006</v>
      </c>
      <c r="F829">
        <v>84.011759999999995</v>
      </c>
      <c r="G829">
        <v>5.8543981999999994</v>
      </c>
      <c r="H829">
        <v>77.572943999999993</v>
      </c>
      <c r="I829">
        <v>10.03051317614424</v>
      </c>
      <c r="J829">
        <v>4.97392721220527</v>
      </c>
      <c r="K829">
        <v>25.90846047156727</v>
      </c>
      <c r="L829">
        <v>14.359685621821541</v>
      </c>
      <c r="M829">
        <v>127207480</v>
      </c>
      <c r="N829">
        <v>19225092</v>
      </c>
      <c r="O829">
        <v>25497040</v>
      </c>
      <c r="P829">
        <v>1708302</v>
      </c>
      <c r="Q829">
        <v>2375557</v>
      </c>
      <c r="R829">
        <v>19846443</v>
      </c>
      <c r="S829">
        <v>59074500</v>
      </c>
      <c r="T829">
        <v>50262500</v>
      </c>
      <c r="U829">
        <v>23731600</v>
      </c>
      <c r="V829">
        <v>6738000</v>
      </c>
    </row>
    <row r="830" spans="1:22" x14ac:dyDescent="0.3">
      <c r="A830" s="2">
        <v>42468</v>
      </c>
      <c r="B830">
        <v>2016</v>
      </c>
      <c r="C830">
        <v>27.164999999999999</v>
      </c>
      <c r="D830">
        <v>54.42</v>
      </c>
      <c r="E830">
        <v>37.973500000000001</v>
      </c>
      <c r="F830">
        <v>84.754009999999994</v>
      </c>
      <c r="G830">
        <v>5.900906</v>
      </c>
      <c r="H830">
        <v>77.008657000000014</v>
      </c>
      <c r="I830">
        <v>10.089508166466731</v>
      </c>
      <c r="J830">
        <v>5.0315983288733044</v>
      </c>
      <c r="K830">
        <v>26.257266771246648</v>
      </c>
      <c r="L830">
        <v>14.575066900433701</v>
      </c>
      <c r="M830">
        <v>94326960</v>
      </c>
      <c r="N830">
        <v>22167223</v>
      </c>
      <c r="O830">
        <v>23437340</v>
      </c>
      <c r="P830">
        <v>1284426</v>
      </c>
      <c r="Q830">
        <v>2958435</v>
      </c>
      <c r="R830">
        <v>21774705</v>
      </c>
      <c r="S830">
        <v>83386500</v>
      </c>
      <c r="T830">
        <v>58378500</v>
      </c>
      <c r="U830">
        <v>17766800</v>
      </c>
      <c r="V830">
        <v>9354000</v>
      </c>
    </row>
    <row r="831" spans="1:22" x14ac:dyDescent="0.3">
      <c r="A831" s="2">
        <v>42469</v>
      </c>
      <c r="B831">
        <v>2016</v>
      </c>
    </row>
    <row r="832" spans="1:22" x14ac:dyDescent="0.3">
      <c r="A832" s="2">
        <v>42470</v>
      </c>
      <c r="B832">
        <v>2016</v>
      </c>
    </row>
    <row r="833" spans="1:22" x14ac:dyDescent="0.3">
      <c r="A833" s="2">
        <v>42471</v>
      </c>
      <c r="B833">
        <v>2016</v>
      </c>
      <c r="C833">
        <v>27.254999999999999</v>
      </c>
      <c r="D833">
        <v>54.31</v>
      </c>
      <c r="E833">
        <v>37.877000000000002</v>
      </c>
      <c r="F833">
        <v>85.365306000000004</v>
      </c>
      <c r="G833">
        <v>5.9571347499999989</v>
      </c>
      <c r="H833">
        <v>76.953187999999997</v>
      </c>
      <c r="I833">
        <v>9.7731691510045344</v>
      </c>
      <c r="J833">
        <v>5.236457374317192</v>
      </c>
      <c r="K833">
        <v>26.279974076474399</v>
      </c>
      <c r="L833">
        <v>14.679196370706411</v>
      </c>
      <c r="M833">
        <v>117630072</v>
      </c>
      <c r="N833">
        <v>21414227</v>
      </c>
      <c r="O833">
        <v>31773840</v>
      </c>
      <c r="P833">
        <v>1165326</v>
      </c>
      <c r="Q833">
        <v>4643454</v>
      </c>
      <c r="R833">
        <v>20358009</v>
      </c>
      <c r="S833">
        <v>78725000</v>
      </c>
      <c r="T833">
        <v>69798000</v>
      </c>
      <c r="U833">
        <v>12267000</v>
      </c>
      <c r="V833">
        <v>4903000</v>
      </c>
    </row>
    <row r="834" spans="1:22" x14ac:dyDescent="0.3">
      <c r="A834" s="2">
        <v>42472</v>
      </c>
      <c r="B834">
        <v>2016</v>
      </c>
      <c r="C834">
        <v>27.61</v>
      </c>
      <c r="D834">
        <v>54.65</v>
      </c>
      <c r="E834">
        <v>38.216000000000001</v>
      </c>
      <c r="F834">
        <v>85.718159999999983</v>
      </c>
      <c r="G834">
        <v>5.983904400000001</v>
      </c>
      <c r="H834">
        <v>77.868719999999996</v>
      </c>
      <c r="I834">
        <v>10.08642883413019</v>
      </c>
      <c r="J834">
        <v>5.3178592570798084</v>
      </c>
      <c r="K834">
        <v>26.38837808017653</v>
      </c>
      <c r="L834">
        <v>15.0101140125046</v>
      </c>
      <c r="M834">
        <v>108929300</v>
      </c>
      <c r="N834">
        <v>24944288</v>
      </c>
      <c r="O834">
        <v>27387160</v>
      </c>
      <c r="P834">
        <v>1320701</v>
      </c>
      <c r="Q834">
        <v>2872830</v>
      </c>
      <c r="R834">
        <v>30095099</v>
      </c>
      <c r="S834">
        <v>67014000</v>
      </c>
      <c r="T834">
        <v>71858500</v>
      </c>
      <c r="U834">
        <v>11928400</v>
      </c>
      <c r="V834">
        <v>5750000</v>
      </c>
    </row>
    <row r="835" spans="1:22" x14ac:dyDescent="0.3">
      <c r="A835" s="2">
        <v>42473</v>
      </c>
      <c r="B835">
        <v>2016</v>
      </c>
      <c r="C835">
        <v>28.01</v>
      </c>
      <c r="D835">
        <v>55.35</v>
      </c>
      <c r="E835">
        <v>38.595500000000001</v>
      </c>
      <c r="F835">
        <v>88.038600000000002</v>
      </c>
      <c r="G835">
        <v>6.3737744000000012</v>
      </c>
      <c r="H835">
        <v>78.309206000000003</v>
      </c>
      <c r="I835">
        <v>10.297591795623109</v>
      </c>
      <c r="J835">
        <v>5.2749867960809453</v>
      </c>
      <c r="K835">
        <v>26.91145499496383</v>
      </c>
      <c r="L835">
        <v>14.847541433934619</v>
      </c>
      <c r="M835">
        <v>133029264</v>
      </c>
      <c r="N835">
        <v>20817961</v>
      </c>
      <c r="O835">
        <v>35426160</v>
      </c>
      <c r="P835">
        <v>2267654</v>
      </c>
      <c r="Q835">
        <v>3146786</v>
      </c>
      <c r="R835">
        <v>43151344</v>
      </c>
      <c r="S835">
        <v>75469500</v>
      </c>
      <c r="T835">
        <v>71953000</v>
      </c>
      <c r="U835">
        <v>13186600</v>
      </c>
      <c r="V835">
        <v>6184000</v>
      </c>
    </row>
    <row r="836" spans="1:22" x14ac:dyDescent="0.3">
      <c r="A836" s="2">
        <v>42474</v>
      </c>
      <c r="B836">
        <v>2016</v>
      </c>
      <c r="C836">
        <v>28.024999999999999</v>
      </c>
      <c r="D836">
        <v>55.36</v>
      </c>
      <c r="E836">
        <v>38.769500000000001</v>
      </c>
      <c r="F836">
        <v>89.218800000000002</v>
      </c>
      <c r="G836">
        <v>6.3848069999999986</v>
      </c>
      <c r="H836">
        <v>78.809939999999997</v>
      </c>
      <c r="I836">
        <v>10.63272594084791</v>
      </c>
      <c r="J836">
        <v>5.2959470085157028</v>
      </c>
      <c r="K836">
        <v>27.35097518542258</v>
      </c>
      <c r="L836">
        <v>15.4518816958154</v>
      </c>
      <c r="M836">
        <v>101895692</v>
      </c>
      <c r="N836">
        <v>20877108</v>
      </c>
      <c r="O836">
        <v>26992200</v>
      </c>
      <c r="P836">
        <v>1718337</v>
      </c>
      <c r="Q836">
        <v>2344567</v>
      </c>
      <c r="R836">
        <v>34382679</v>
      </c>
      <c r="S836">
        <v>73655000</v>
      </c>
      <c r="T836">
        <v>53589000</v>
      </c>
      <c r="U836">
        <v>14789400</v>
      </c>
      <c r="V836">
        <v>11239000</v>
      </c>
    </row>
    <row r="837" spans="1:22" x14ac:dyDescent="0.3">
      <c r="A837" s="2">
        <v>42475</v>
      </c>
      <c r="B837">
        <v>2016</v>
      </c>
      <c r="C837">
        <v>27.462499999999999</v>
      </c>
      <c r="D837">
        <v>55.65</v>
      </c>
      <c r="E837">
        <v>39</v>
      </c>
      <c r="F837">
        <v>88.542425999999992</v>
      </c>
      <c r="G837">
        <v>6.4097140000000001</v>
      </c>
      <c r="H837">
        <v>78.747059999999991</v>
      </c>
      <c r="I837">
        <v>10.564093125977729</v>
      </c>
      <c r="J837">
        <v>5.1519931811907611</v>
      </c>
      <c r="K837">
        <v>27.675531425416398</v>
      </c>
      <c r="L837">
        <v>15.55627128002209</v>
      </c>
      <c r="M837">
        <v>187755876</v>
      </c>
      <c r="N837">
        <v>28793753</v>
      </c>
      <c r="O837">
        <v>31711680</v>
      </c>
      <c r="P837">
        <v>1495738</v>
      </c>
      <c r="Q837">
        <v>7657356</v>
      </c>
      <c r="R837">
        <v>29407154</v>
      </c>
      <c r="S837">
        <v>48955500</v>
      </c>
      <c r="T837">
        <v>69353000</v>
      </c>
      <c r="U837">
        <v>11668800</v>
      </c>
      <c r="V837">
        <v>5488000</v>
      </c>
    </row>
    <row r="838" spans="1:22" x14ac:dyDescent="0.3">
      <c r="A838" s="2">
        <v>42476</v>
      </c>
      <c r="B838">
        <v>2016</v>
      </c>
    </row>
    <row r="839" spans="1:22" x14ac:dyDescent="0.3">
      <c r="A839" s="2">
        <v>42477</v>
      </c>
      <c r="B839">
        <v>2016</v>
      </c>
    </row>
    <row r="840" spans="1:22" x14ac:dyDescent="0.3">
      <c r="A840" s="2">
        <v>42478</v>
      </c>
      <c r="B840">
        <v>2016</v>
      </c>
      <c r="C840">
        <v>26.87</v>
      </c>
      <c r="D840">
        <v>56.46</v>
      </c>
      <c r="E840">
        <v>39.384</v>
      </c>
      <c r="F840">
        <v>91.064324999999997</v>
      </c>
      <c r="G840">
        <v>6.4003791000000003</v>
      </c>
      <c r="H840">
        <v>79.331625000000003</v>
      </c>
      <c r="I840">
        <v>10.04501607717042</v>
      </c>
      <c r="J840">
        <v>4.7947338024804784</v>
      </c>
      <c r="K840">
        <v>26.453835553514011</v>
      </c>
      <c r="L840">
        <v>15.08497932935232</v>
      </c>
      <c r="M840">
        <v>243285844</v>
      </c>
      <c r="N840">
        <v>23785950</v>
      </c>
      <c r="O840">
        <v>33540300</v>
      </c>
      <c r="P840">
        <v>1869912</v>
      </c>
      <c r="Q840">
        <v>1728884</v>
      </c>
      <c r="R840">
        <v>23432031</v>
      </c>
      <c r="S840">
        <v>61092000</v>
      </c>
      <c r="T840">
        <v>86970000</v>
      </c>
      <c r="U840">
        <v>12671400</v>
      </c>
      <c r="V840">
        <v>5585000</v>
      </c>
    </row>
    <row r="841" spans="1:22" x14ac:dyDescent="0.3">
      <c r="A841" s="2">
        <v>42479</v>
      </c>
      <c r="B841">
        <v>2016</v>
      </c>
      <c r="C841">
        <v>26.727499999999999</v>
      </c>
      <c r="D841">
        <v>56.39</v>
      </c>
      <c r="E841">
        <v>38.8125</v>
      </c>
      <c r="F841">
        <v>94.500431999999989</v>
      </c>
      <c r="G841">
        <v>6.5315092499999992</v>
      </c>
      <c r="H841">
        <v>80.803727999999992</v>
      </c>
      <c r="I841">
        <v>10.40960322551086</v>
      </c>
      <c r="J841">
        <v>5.0926954815357837</v>
      </c>
      <c r="K841">
        <v>27.480985980023831</v>
      </c>
      <c r="L841">
        <v>15.577751305782099</v>
      </c>
      <c r="M841">
        <v>129539516</v>
      </c>
      <c r="N841">
        <v>29596827</v>
      </c>
      <c r="O841">
        <v>43952300</v>
      </c>
      <c r="P841">
        <v>2054926</v>
      </c>
      <c r="Q841">
        <v>2631355</v>
      </c>
      <c r="R841">
        <v>47397337</v>
      </c>
      <c r="S841">
        <v>49389000</v>
      </c>
      <c r="T841">
        <v>59567000</v>
      </c>
      <c r="U841">
        <v>12073600</v>
      </c>
      <c r="V841">
        <v>5772000</v>
      </c>
    </row>
    <row r="842" spans="1:22" x14ac:dyDescent="0.3">
      <c r="A842" s="2">
        <v>42480</v>
      </c>
      <c r="B842">
        <v>2016</v>
      </c>
      <c r="C842">
        <v>26.782499999999999</v>
      </c>
      <c r="D842">
        <v>55.59</v>
      </c>
      <c r="E842">
        <v>38.746000000000002</v>
      </c>
      <c r="F842">
        <v>95.169454000000002</v>
      </c>
      <c r="G842">
        <v>6.6933827999999993</v>
      </c>
      <c r="H842">
        <v>80.523643000000007</v>
      </c>
      <c r="I842">
        <v>10.28993435448578</v>
      </c>
      <c r="J842">
        <v>5.264556854485777</v>
      </c>
      <c r="K842">
        <v>27.36141502552881</v>
      </c>
      <c r="L842">
        <v>15.700218818380741</v>
      </c>
      <c r="M842">
        <v>122444120</v>
      </c>
      <c r="N842">
        <v>36195714</v>
      </c>
      <c r="O842">
        <v>34261760</v>
      </c>
      <c r="P842">
        <v>1922678</v>
      </c>
      <c r="Q842">
        <v>2284141</v>
      </c>
      <c r="R842">
        <v>47193771</v>
      </c>
      <c r="S842">
        <v>49592500</v>
      </c>
      <c r="T842">
        <v>72878000</v>
      </c>
      <c r="U842">
        <v>9853200</v>
      </c>
      <c r="V842">
        <v>8551000</v>
      </c>
    </row>
    <row r="843" spans="1:22" x14ac:dyDescent="0.3">
      <c r="A843" s="2">
        <v>42481</v>
      </c>
      <c r="B843">
        <v>2016</v>
      </c>
      <c r="C843">
        <v>26.4925</v>
      </c>
      <c r="D843">
        <v>55.78</v>
      </c>
      <c r="E843">
        <v>39</v>
      </c>
      <c r="F843">
        <v>95.072670000000002</v>
      </c>
      <c r="G843">
        <v>6.762327</v>
      </c>
      <c r="H843">
        <v>80.340077999999991</v>
      </c>
      <c r="I843">
        <v>10.63647155510912</v>
      </c>
      <c r="J843">
        <v>5.3476310656561026</v>
      </c>
      <c r="K843">
        <v>27.796548260432839</v>
      </c>
      <c r="L843">
        <v>15.94374942927587</v>
      </c>
      <c r="M843">
        <v>126210100</v>
      </c>
      <c r="N843">
        <v>38909096</v>
      </c>
      <c r="O843">
        <v>77628400</v>
      </c>
      <c r="P843">
        <v>1823710</v>
      </c>
      <c r="Q843">
        <v>2935335</v>
      </c>
      <c r="R843">
        <v>34081207</v>
      </c>
      <c r="S843">
        <v>64061500</v>
      </c>
      <c r="T843">
        <v>48362000</v>
      </c>
      <c r="U843">
        <v>30990200</v>
      </c>
      <c r="V843">
        <v>5127000</v>
      </c>
    </row>
    <row r="844" spans="1:22" x14ac:dyDescent="0.3">
      <c r="A844" s="2">
        <v>42482</v>
      </c>
      <c r="B844">
        <v>2016</v>
      </c>
      <c r="C844">
        <v>26.42</v>
      </c>
      <c r="D844">
        <v>51.78</v>
      </c>
      <c r="E844">
        <v>36.888500000000001</v>
      </c>
      <c r="F844">
        <v>92.903994000000012</v>
      </c>
      <c r="G844">
        <v>6.7110690000000002</v>
      </c>
      <c r="H844">
        <v>79.952652</v>
      </c>
      <c r="I844">
        <v>10.602776533811021</v>
      </c>
      <c r="J844">
        <v>5.1545816551724144</v>
      </c>
      <c r="K844">
        <v>28.18181818181818</v>
      </c>
      <c r="L844">
        <v>15.351545006717419</v>
      </c>
      <c r="M844">
        <v>134732484</v>
      </c>
      <c r="N844">
        <v>126834091</v>
      </c>
      <c r="O844">
        <v>140798960</v>
      </c>
      <c r="P844">
        <v>2129746</v>
      </c>
      <c r="Q844">
        <v>2228187</v>
      </c>
      <c r="R844">
        <v>22511800</v>
      </c>
      <c r="S844">
        <v>58530000</v>
      </c>
      <c r="T844">
        <v>82424500</v>
      </c>
      <c r="U844">
        <v>17704400</v>
      </c>
      <c r="V844">
        <v>7494000</v>
      </c>
    </row>
    <row r="845" spans="1:22" x14ac:dyDescent="0.3">
      <c r="A845" s="2">
        <v>42483</v>
      </c>
      <c r="B845">
        <v>2016</v>
      </c>
    </row>
    <row r="846" spans="1:22" x14ac:dyDescent="0.3">
      <c r="A846" s="2">
        <v>42484</v>
      </c>
      <c r="B846">
        <v>2016</v>
      </c>
    </row>
    <row r="847" spans="1:22" x14ac:dyDescent="0.3">
      <c r="A847" s="2">
        <v>42485</v>
      </c>
      <c r="B847">
        <v>2016</v>
      </c>
      <c r="C847">
        <v>26.27</v>
      </c>
      <c r="D847">
        <v>52.11</v>
      </c>
      <c r="E847">
        <v>37.110500000000002</v>
      </c>
      <c r="F847">
        <v>92.313603999999998</v>
      </c>
      <c r="G847">
        <v>6.6579604000000003</v>
      </c>
      <c r="H847">
        <v>79.763279999999995</v>
      </c>
      <c r="I847">
        <v>10.774071743234741</v>
      </c>
      <c r="J847">
        <v>4.862779256495549</v>
      </c>
      <c r="K847">
        <v>28.30621235278252</v>
      </c>
      <c r="L847">
        <v>15.184752315022919</v>
      </c>
      <c r="M847">
        <v>112126352</v>
      </c>
      <c r="N847">
        <v>33226948</v>
      </c>
      <c r="O847">
        <v>49441220</v>
      </c>
      <c r="P847">
        <v>2338947</v>
      </c>
      <c r="Q847">
        <v>1728391</v>
      </c>
      <c r="R847">
        <v>24887496</v>
      </c>
      <c r="S847">
        <v>52055500</v>
      </c>
      <c r="T847">
        <v>91206500</v>
      </c>
      <c r="U847">
        <v>10658600</v>
      </c>
      <c r="V847">
        <v>6556000</v>
      </c>
    </row>
    <row r="848" spans="1:22" x14ac:dyDescent="0.3">
      <c r="A848" s="2">
        <v>42486</v>
      </c>
      <c r="B848">
        <v>2016</v>
      </c>
      <c r="C848">
        <v>26.087499999999999</v>
      </c>
      <c r="D848">
        <v>51.44</v>
      </c>
      <c r="E848">
        <v>36.268500000000003</v>
      </c>
      <c r="F848">
        <v>93.296699999999987</v>
      </c>
      <c r="G848">
        <v>6.8452601999999994</v>
      </c>
      <c r="H848">
        <v>79.324785000000006</v>
      </c>
      <c r="I848">
        <v>10.68138971182332</v>
      </c>
      <c r="J848">
        <v>4.8806256396444923</v>
      </c>
      <c r="K848">
        <v>28.175778795223991</v>
      </c>
      <c r="L848">
        <v>14.960948020468621</v>
      </c>
      <c r="M848">
        <v>224064660</v>
      </c>
      <c r="N848">
        <v>33532636</v>
      </c>
      <c r="O848">
        <v>55864200</v>
      </c>
      <c r="P848">
        <v>1400989</v>
      </c>
      <c r="Q848">
        <v>1982447</v>
      </c>
      <c r="R848">
        <v>32346813</v>
      </c>
      <c r="S848">
        <v>38810000</v>
      </c>
      <c r="T848">
        <v>45648500</v>
      </c>
      <c r="U848">
        <v>9024400</v>
      </c>
      <c r="V848">
        <v>5754000</v>
      </c>
    </row>
    <row r="849" spans="1:22" x14ac:dyDescent="0.3">
      <c r="A849" s="2">
        <v>42487</v>
      </c>
      <c r="B849">
        <v>2016</v>
      </c>
      <c r="C849">
        <v>24.454999999999998</v>
      </c>
      <c r="D849">
        <v>50.94</v>
      </c>
      <c r="E849">
        <v>36.073</v>
      </c>
      <c r="F849">
        <v>94.396864000000008</v>
      </c>
      <c r="G849">
        <v>6.7913629999999996</v>
      </c>
      <c r="H849">
        <v>80.536288000000013</v>
      </c>
      <c r="I849">
        <v>10.50220106010241</v>
      </c>
      <c r="J849">
        <v>4.8618549079148323</v>
      </c>
      <c r="K849">
        <v>27.863624112838021</v>
      </c>
      <c r="L849">
        <v>14.84143383343814</v>
      </c>
      <c r="M849">
        <v>458408568</v>
      </c>
      <c r="N849">
        <v>43369256</v>
      </c>
      <c r="O849">
        <v>66262740</v>
      </c>
      <c r="P849">
        <v>1214112</v>
      </c>
      <c r="Q849">
        <v>1885656</v>
      </c>
      <c r="R849">
        <v>24950105</v>
      </c>
      <c r="S849">
        <v>43546000</v>
      </c>
      <c r="T849">
        <v>29180000</v>
      </c>
      <c r="U849">
        <v>9074800</v>
      </c>
      <c r="V849">
        <v>5178000</v>
      </c>
    </row>
    <row r="850" spans="1:22" x14ac:dyDescent="0.3">
      <c r="A850" s="2">
        <v>42488</v>
      </c>
      <c r="B850">
        <v>2016</v>
      </c>
      <c r="C850">
        <v>23.7075</v>
      </c>
      <c r="D850">
        <v>49.9</v>
      </c>
      <c r="E850">
        <v>35.253</v>
      </c>
      <c r="F850">
        <v>95.162777999999989</v>
      </c>
      <c r="G850">
        <v>6.8219079499999999</v>
      </c>
      <c r="H850">
        <v>80.08456799999999</v>
      </c>
      <c r="I850">
        <v>10.43751153775152</v>
      </c>
      <c r="J850">
        <v>4.8912543954218206</v>
      </c>
      <c r="K850">
        <v>27.635222447849362</v>
      </c>
      <c r="L850">
        <v>13.988369946464831</v>
      </c>
      <c r="M850">
        <v>328970760</v>
      </c>
      <c r="N850">
        <v>43134846</v>
      </c>
      <c r="O850">
        <v>62590040</v>
      </c>
      <c r="P850">
        <v>1766563</v>
      </c>
      <c r="Q850">
        <v>2199027</v>
      </c>
      <c r="R850">
        <v>24540232</v>
      </c>
      <c r="S850">
        <v>73371000</v>
      </c>
      <c r="T850">
        <v>53651000</v>
      </c>
      <c r="U850">
        <v>15053800</v>
      </c>
      <c r="V850">
        <v>21910000</v>
      </c>
    </row>
    <row r="851" spans="1:22" x14ac:dyDescent="0.3">
      <c r="A851" s="2">
        <v>42489</v>
      </c>
      <c r="B851">
        <v>2016</v>
      </c>
      <c r="C851">
        <v>23.434999999999999</v>
      </c>
      <c r="D851">
        <v>49.87</v>
      </c>
      <c r="E851">
        <v>35.393999999999998</v>
      </c>
      <c r="F851">
        <v>92.091999999999999</v>
      </c>
      <c r="G851">
        <v>6.6182650000000001</v>
      </c>
      <c r="H851">
        <v>78.158079999999984</v>
      </c>
      <c r="M851">
        <v>274125912</v>
      </c>
      <c r="N851">
        <v>48411684</v>
      </c>
      <c r="O851">
        <v>58277960</v>
      </c>
      <c r="P851">
        <v>2252489</v>
      </c>
      <c r="Q851">
        <v>3717144</v>
      </c>
      <c r="R851">
        <v>37736672</v>
      </c>
    </row>
    <row r="852" spans="1:22" x14ac:dyDescent="0.3">
      <c r="A852" s="2">
        <v>42490</v>
      </c>
      <c r="B852">
        <v>2016</v>
      </c>
    </row>
    <row r="853" spans="1:22" x14ac:dyDescent="0.3">
      <c r="A853" s="2">
        <v>42491</v>
      </c>
      <c r="B853">
        <v>2016</v>
      </c>
    </row>
    <row r="854" spans="1:22" x14ac:dyDescent="0.3">
      <c r="A854" s="2">
        <v>42492</v>
      </c>
      <c r="B854">
        <v>2016</v>
      </c>
      <c r="C854">
        <v>23.41</v>
      </c>
      <c r="D854">
        <v>50.61</v>
      </c>
      <c r="E854">
        <v>35.720500000000001</v>
      </c>
      <c r="F854">
        <v>93.48268800000001</v>
      </c>
      <c r="H854">
        <v>79.423408000000009</v>
      </c>
      <c r="I854">
        <v>10.22547914317926</v>
      </c>
      <c r="J854">
        <v>4.77874177095077</v>
      </c>
      <c r="K854">
        <v>27.37692596768132</v>
      </c>
      <c r="L854">
        <v>14.03137918075911</v>
      </c>
      <c r="M854">
        <v>192640416</v>
      </c>
      <c r="N854">
        <v>33114539</v>
      </c>
      <c r="O854">
        <v>33476400</v>
      </c>
      <c r="P854">
        <v>1531004</v>
      </c>
      <c r="Q854">
        <v>1692001</v>
      </c>
      <c r="S854">
        <v>61379000</v>
      </c>
      <c r="T854">
        <v>64604500</v>
      </c>
      <c r="U854">
        <v>13969600</v>
      </c>
      <c r="V854">
        <v>11582000</v>
      </c>
    </row>
    <row r="855" spans="1:22" x14ac:dyDescent="0.3">
      <c r="A855" s="2">
        <v>42493</v>
      </c>
      <c r="B855">
        <v>2016</v>
      </c>
      <c r="C855">
        <v>23.795000000000002</v>
      </c>
      <c r="D855">
        <v>49.78</v>
      </c>
      <c r="E855">
        <v>35.421999999999997</v>
      </c>
      <c r="F855">
        <v>89.945181000000005</v>
      </c>
      <c r="G855">
        <v>6.481708199999999</v>
      </c>
      <c r="H855">
        <v>78.372073</v>
      </c>
      <c r="M855">
        <v>227325108</v>
      </c>
      <c r="N855">
        <v>26460244</v>
      </c>
      <c r="O855">
        <v>38620800</v>
      </c>
      <c r="P855">
        <v>3093464</v>
      </c>
      <c r="Q855">
        <v>2505897</v>
      </c>
      <c r="R855">
        <v>38062323</v>
      </c>
    </row>
    <row r="856" spans="1:22" x14ac:dyDescent="0.3">
      <c r="A856" s="2">
        <v>42494</v>
      </c>
      <c r="B856">
        <v>2016</v>
      </c>
      <c r="C856">
        <v>23.547499999999999</v>
      </c>
      <c r="D856">
        <v>49.87</v>
      </c>
      <c r="E856">
        <v>35.5685</v>
      </c>
      <c r="F856">
        <v>87.894565</v>
      </c>
      <c r="G856">
        <v>6.3274951499999998</v>
      </c>
      <c r="H856">
        <v>77.374809999999997</v>
      </c>
      <c r="M856">
        <v>164101900</v>
      </c>
      <c r="N856">
        <v>24257556</v>
      </c>
      <c r="O856">
        <v>34172180</v>
      </c>
      <c r="P856">
        <v>2096952</v>
      </c>
      <c r="Q856">
        <v>2158535</v>
      </c>
      <c r="R856">
        <v>32752269</v>
      </c>
    </row>
    <row r="857" spans="1:22" x14ac:dyDescent="0.3">
      <c r="A857" s="2">
        <v>42495</v>
      </c>
      <c r="B857">
        <v>2016</v>
      </c>
      <c r="C857">
        <v>23.31</v>
      </c>
      <c r="D857">
        <v>49.94</v>
      </c>
      <c r="E857">
        <v>35.735500000000002</v>
      </c>
      <c r="F857">
        <v>86.194835999999995</v>
      </c>
      <c r="G857">
        <v>6.3247364000000008</v>
      </c>
      <c r="H857">
        <v>77.122295999999992</v>
      </c>
      <c r="M857">
        <v>143562000</v>
      </c>
      <c r="N857">
        <v>25390718</v>
      </c>
      <c r="O857">
        <v>29667140</v>
      </c>
      <c r="P857">
        <v>1480636</v>
      </c>
      <c r="Q857">
        <v>1625212</v>
      </c>
      <c r="R857">
        <v>23500196</v>
      </c>
    </row>
    <row r="858" spans="1:22" x14ac:dyDescent="0.3">
      <c r="A858" s="2">
        <v>42496</v>
      </c>
      <c r="B858">
        <v>2016</v>
      </c>
      <c r="C858">
        <v>23.18</v>
      </c>
      <c r="D858">
        <v>50.39</v>
      </c>
      <c r="E858">
        <v>36.259</v>
      </c>
      <c r="F858">
        <v>86.475825</v>
      </c>
      <c r="G858">
        <v>6.2439684999999994</v>
      </c>
      <c r="H858">
        <v>76.970225000000013</v>
      </c>
      <c r="I858">
        <v>10.27285513361462</v>
      </c>
      <c r="J858">
        <v>4.5851051842475394</v>
      </c>
      <c r="K858">
        <v>26.807313642756679</v>
      </c>
      <c r="L858">
        <v>14.05532114392874</v>
      </c>
      <c r="M858">
        <v>174799544</v>
      </c>
      <c r="N858">
        <v>24787301</v>
      </c>
      <c r="O858">
        <v>39952560</v>
      </c>
      <c r="P858">
        <v>2446801</v>
      </c>
      <c r="Q858">
        <v>2648441</v>
      </c>
      <c r="R858">
        <v>24540720</v>
      </c>
      <c r="S858">
        <v>44930000</v>
      </c>
      <c r="T858">
        <v>74167000</v>
      </c>
      <c r="U858">
        <v>10723000</v>
      </c>
      <c r="V858">
        <v>8156000</v>
      </c>
    </row>
    <row r="859" spans="1:22" x14ac:dyDescent="0.3">
      <c r="A859" s="2">
        <v>42497</v>
      </c>
      <c r="B859">
        <v>2016</v>
      </c>
    </row>
    <row r="860" spans="1:22" x14ac:dyDescent="0.3">
      <c r="A860" s="2">
        <v>42498</v>
      </c>
      <c r="B860">
        <v>2016</v>
      </c>
    </row>
    <row r="861" spans="1:22" x14ac:dyDescent="0.3">
      <c r="A861" s="2">
        <v>42499</v>
      </c>
      <c r="B861">
        <v>2016</v>
      </c>
      <c r="C861">
        <v>23.197500000000002</v>
      </c>
      <c r="D861">
        <v>50.07</v>
      </c>
      <c r="E861">
        <v>36.456499999999998</v>
      </c>
      <c r="F861">
        <v>87.163932000000003</v>
      </c>
      <c r="G861">
        <v>6.1894101499999996</v>
      </c>
      <c r="H861">
        <v>78.404252999999997</v>
      </c>
      <c r="I861">
        <v>10.246287242874271</v>
      </c>
      <c r="J861">
        <v>4.5810504925744864</v>
      </c>
      <c r="K861">
        <v>26.722627063923991</v>
      </c>
      <c r="L861">
        <v>14.03929526796421</v>
      </c>
      <c r="M861">
        <v>131745744</v>
      </c>
      <c r="N861">
        <v>17951598</v>
      </c>
      <c r="O861">
        <v>38073780</v>
      </c>
      <c r="P861">
        <v>1624828</v>
      </c>
      <c r="Q861">
        <v>2272102</v>
      </c>
      <c r="R861">
        <v>19122371</v>
      </c>
      <c r="S861">
        <v>37406500</v>
      </c>
      <c r="T861">
        <v>40780500</v>
      </c>
      <c r="U861">
        <v>6814200</v>
      </c>
      <c r="V861">
        <v>6125000</v>
      </c>
    </row>
    <row r="862" spans="1:22" x14ac:dyDescent="0.3">
      <c r="A862" s="2">
        <v>42500</v>
      </c>
      <c r="B862">
        <v>2016</v>
      </c>
      <c r="C862">
        <v>23.355</v>
      </c>
      <c r="D862">
        <v>51.02</v>
      </c>
      <c r="E862">
        <v>36.969000000000001</v>
      </c>
      <c r="F862">
        <v>88.790982000000014</v>
      </c>
      <c r="G862">
        <v>6.2499220000000006</v>
      </c>
      <c r="H862">
        <v>78.308160000000001</v>
      </c>
      <c r="I862">
        <v>10.3898243045388</v>
      </c>
      <c r="J862">
        <v>4.6807339412518303</v>
      </c>
      <c r="K862">
        <v>27.41581259150805</v>
      </c>
      <c r="L862">
        <v>13.881771595900441</v>
      </c>
      <c r="M862">
        <v>134747344</v>
      </c>
      <c r="N862">
        <v>22890966</v>
      </c>
      <c r="O862">
        <v>32634280</v>
      </c>
      <c r="P862">
        <v>1783410</v>
      </c>
      <c r="Q862">
        <v>2028675</v>
      </c>
      <c r="R862">
        <v>23535602</v>
      </c>
      <c r="S862">
        <v>48912500</v>
      </c>
      <c r="T862">
        <v>45010500</v>
      </c>
      <c r="U862">
        <v>9488800</v>
      </c>
      <c r="V862">
        <v>6261000</v>
      </c>
    </row>
    <row r="863" spans="1:22" x14ac:dyDescent="0.3">
      <c r="A863" s="2">
        <v>42501</v>
      </c>
      <c r="B863">
        <v>2016</v>
      </c>
      <c r="C863">
        <v>23.127500000000001</v>
      </c>
      <c r="D863">
        <v>51.05</v>
      </c>
      <c r="E863">
        <v>36.527500000000003</v>
      </c>
      <c r="F863">
        <v>87.912080000000003</v>
      </c>
      <c r="G863">
        <v>6.2374470499999992</v>
      </c>
      <c r="H863">
        <v>77.943376000000001</v>
      </c>
      <c r="I863">
        <v>10.38333947659418</v>
      </c>
      <c r="J863">
        <v>4.7987674345742724</v>
      </c>
      <c r="K863">
        <v>28.123848138591971</v>
      </c>
      <c r="L863">
        <v>14.00663472171029</v>
      </c>
      <c r="M863">
        <v>114876436</v>
      </c>
      <c r="N863">
        <v>24039140</v>
      </c>
      <c r="O863">
        <v>29834920</v>
      </c>
      <c r="P863">
        <v>1307035</v>
      </c>
      <c r="Q863">
        <v>1811815</v>
      </c>
      <c r="R863">
        <v>17811557</v>
      </c>
      <c r="S863">
        <v>44190500</v>
      </c>
      <c r="T863">
        <v>52121500</v>
      </c>
      <c r="U863">
        <v>14141400</v>
      </c>
      <c r="V863">
        <v>4128000</v>
      </c>
    </row>
    <row r="864" spans="1:22" x14ac:dyDescent="0.3">
      <c r="A864" s="2">
        <v>42502</v>
      </c>
      <c r="B864">
        <v>2016</v>
      </c>
      <c r="C864">
        <v>22.585000000000001</v>
      </c>
      <c r="D864">
        <v>51.51</v>
      </c>
      <c r="E864">
        <v>36.403500000000001</v>
      </c>
      <c r="F864">
        <v>86.214792000000003</v>
      </c>
      <c r="G864">
        <v>6.1262271999999998</v>
      </c>
      <c r="H864">
        <v>77.994100000000003</v>
      </c>
      <c r="I864">
        <v>10.19366681964204</v>
      </c>
      <c r="J864">
        <v>4.9899301514456162</v>
      </c>
      <c r="K864">
        <v>27.824690224873791</v>
      </c>
      <c r="L864">
        <v>14.28636989444699</v>
      </c>
      <c r="M864">
        <v>305258760</v>
      </c>
      <c r="N864">
        <v>24102781</v>
      </c>
      <c r="O864">
        <v>27094340</v>
      </c>
      <c r="P864">
        <v>2708165</v>
      </c>
      <c r="Q864">
        <v>3248296</v>
      </c>
      <c r="R864">
        <v>25917705</v>
      </c>
      <c r="S864">
        <v>92996000</v>
      </c>
      <c r="T864">
        <v>73304500</v>
      </c>
      <c r="U864">
        <v>9777600</v>
      </c>
      <c r="V864">
        <v>5885000</v>
      </c>
    </row>
    <row r="865" spans="1:22" x14ac:dyDescent="0.3">
      <c r="A865" s="2">
        <v>42503</v>
      </c>
      <c r="B865">
        <v>2016</v>
      </c>
      <c r="C865">
        <v>22.63</v>
      </c>
      <c r="D865">
        <v>51.08</v>
      </c>
      <c r="E865">
        <v>36.241500000000002</v>
      </c>
      <c r="F865">
        <v>83.315837999999999</v>
      </c>
      <c r="G865">
        <v>6.1773800000000003</v>
      </c>
      <c r="H865">
        <v>77.352605999999994</v>
      </c>
      <c r="I865">
        <v>10.0192890603472</v>
      </c>
      <c r="J865">
        <v>5.0759474033250651</v>
      </c>
      <c r="K865">
        <v>26.811793882612289</v>
      </c>
      <c r="L865">
        <v>14.09938458712225</v>
      </c>
      <c r="M865">
        <v>177571060</v>
      </c>
      <c r="N865">
        <v>22592342</v>
      </c>
      <c r="O865">
        <v>25243220</v>
      </c>
      <c r="P865">
        <v>2570526</v>
      </c>
      <c r="Q865">
        <v>2261390</v>
      </c>
      <c r="R865">
        <v>24204843</v>
      </c>
      <c r="S865">
        <v>56274000</v>
      </c>
      <c r="T865">
        <v>83313500</v>
      </c>
      <c r="U865">
        <v>13693800</v>
      </c>
      <c r="V865">
        <v>4614000</v>
      </c>
    </row>
    <row r="866" spans="1:22" x14ac:dyDescent="0.3">
      <c r="A866" s="2">
        <v>42504</v>
      </c>
      <c r="B866">
        <v>2016</v>
      </c>
    </row>
    <row r="867" spans="1:22" x14ac:dyDescent="0.3">
      <c r="A867" s="2">
        <v>42505</v>
      </c>
      <c r="B867">
        <v>2016</v>
      </c>
    </row>
    <row r="868" spans="1:22" x14ac:dyDescent="0.3">
      <c r="A868" s="2">
        <v>42506</v>
      </c>
      <c r="B868">
        <v>2016</v>
      </c>
      <c r="C868">
        <v>23.47</v>
      </c>
      <c r="D868">
        <v>51.83</v>
      </c>
      <c r="E868">
        <v>36.515000000000001</v>
      </c>
      <c r="G868">
        <v>6.1777216000000008</v>
      </c>
      <c r="I868">
        <v>10.03395429934845</v>
      </c>
      <c r="J868">
        <v>5.0065196292557594</v>
      </c>
      <c r="K868">
        <v>26.709186014499409</v>
      </c>
      <c r="L868">
        <v>14.320455171148019</v>
      </c>
      <c r="M868">
        <v>245039024</v>
      </c>
      <c r="N868">
        <v>20032017</v>
      </c>
      <c r="O868">
        <v>22537240</v>
      </c>
      <c r="R868">
        <v>15524886</v>
      </c>
      <c r="S868">
        <v>44579000</v>
      </c>
      <c r="T868">
        <v>43100500</v>
      </c>
      <c r="U868">
        <v>8665000</v>
      </c>
      <c r="V868">
        <v>4569000</v>
      </c>
    </row>
    <row r="869" spans="1:22" x14ac:dyDescent="0.3">
      <c r="A869" s="2">
        <v>42507</v>
      </c>
      <c r="B869">
        <v>2016</v>
      </c>
      <c r="C869">
        <v>23.372499999999999</v>
      </c>
      <c r="D869">
        <v>50.51</v>
      </c>
      <c r="E869">
        <v>36.009500000000003</v>
      </c>
      <c r="F869">
        <v>81.091791999999998</v>
      </c>
      <c r="G869">
        <v>6.2899658000000001</v>
      </c>
      <c r="H869">
        <v>77.306904000000003</v>
      </c>
      <c r="I869">
        <v>10.1485693323551</v>
      </c>
      <c r="J869">
        <v>5.0094285390682316</v>
      </c>
      <c r="K869">
        <v>27.18268525311812</v>
      </c>
      <c r="L869">
        <v>14.678099779897289</v>
      </c>
      <c r="M869">
        <v>187667756</v>
      </c>
      <c r="N869">
        <v>27803514</v>
      </c>
      <c r="O869">
        <v>33403520</v>
      </c>
      <c r="P869">
        <v>2952708</v>
      </c>
      <c r="Q869">
        <v>2245858</v>
      </c>
      <c r="R869">
        <v>49662261</v>
      </c>
      <c r="S869">
        <v>39422000</v>
      </c>
      <c r="T869">
        <v>34613500</v>
      </c>
      <c r="U869">
        <v>12358400</v>
      </c>
      <c r="V869">
        <v>5104000</v>
      </c>
    </row>
    <row r="870" spans="1:22" x14ac:dyDescent="0.3">
      <c r="A870" s="2">
        <v>42508</v>
      </c>
      <c r="B870">
        <v>2016</v>
      </c>
      <c r="C870">
        <v>23.64</v>
      </c>
      <c r="D870">
        <v>50.81</v>
      </c>
      <c r="E870">
        <v>36.088999999999999</v>
      </c>
      <c r="F870">
        <v>80.083819000000005</v>
      </c>
      <c r="G870">
        <v>6.3622195000000001</v>
      </c>
      <c r="H870">
        <v>77.782495000000011</v>
      </c>
      <c r="I870">
        <v>10.092044108265741</v>
      </c>
      <c r="J870">
        <v>5.1178702050487557</v>
      </c>
      <c r="K870">
        <v>27.385400528570131</v>
      </c>
      <c r="L870">
        <v>14.699717488380569</v>
      </c>
      <c r="M870">
        <v>168249564</v>
      </c>
      <c r="N870">
        <v>24907532</v>
      </c>
      <c r="O870">
        <v>32536000</v>
      </c>
      <c r="P870">
        <v>2053563</v>
      </c>
      <c r="Q870">
        <v>1910535</v>
      </c>
      <c r="R870">
        <v>24170759</v>
      </c>
      <c r="S870">
        <v>57172000</v>
      </c>
      <c r="T870">
        <v>60108000</v>
      </c>
      <c r="U870">
        <v>11019200</v>
      </c>
      <c r="V870">
        <v>6044000</v>
      </c>
    </row>
    <row r="871" spans="1:22" x14ac:dyDescent="0.3">
      <c r="A871" s="2">
        <v>42509</v>
      </c>
      <c r="B871">
        <v>2016</v>
      </c>
      <c r="C871">
        <v>23.55</v>
      </c>
      <c r="D871">
        <v>50.32</v>
      </c>
      <c r="E871">
        <v>35.765500000000003</v>
      </c>
      <c r="F871">
        <v>79.195728000000003</v>
      </c>
      <c r="G871">
        <v>6.2353078999999996</v>
      </c>
      <c r="H871">
        <v>76.78600800000001</v>
      </c>
      <c r="I871">
        <v>10.00819746789325</v>
      </c>
      <c r="J871">
        <v>5.0082196966936872</v>
      </c>
      <c r="K871">
        <v>27.29301393569542</v>
      </c>
      <c r="L871">
        <v>14.882958375079699</v>
      </c>
      <c r="M871">
        <v>121768400</v>
      </c>
      <c r="N871">
        <v>23842358</v>
      </c>
      <c r="O871">
        <v>30598200</v>
      </c>
      <c r="P871">
        <v>2372266</v>
      </c>
      <c r="Q871">
        <v>1995466</v>
      </c>
      <c r="R871">
        <v>37175283</v>
      </c>
      <c r="S871">
        <v>46331500</v>
      </c>
      <c r="T871">
        <v>37828500</v>
      </c>
      <c r="U871">
        <v>7295200</v>
      </c>
      <c r="V871">
        <v>4424000</v>
      </c>
    </row>
    <row r="872" spans="1:22" x14ac:dyDescent="0.3">
      <c r="A872" s="2">
        <v>42510</v>
      </c>
      <c r="B872">
        <v>2016</v>
      </c>
      <c r="C872">
        <v>23.805</v>
      </c>
      <c r="D872">
        <v>50.62</v>
      </c>
      <c r="E872">
        <v>36.085500000000003</v>
      </c>
      <c r="F872">
        <v>80.397210000000001</v>
      </c>
      <c r="G872">
        <v>6.23056375</v>
      </c>
      <c r="H872">
        <v>77.863071999999988</v>
      </c>
      <c r="I872">
        <v>10.067879446103721</v>
      </c>
      <c r="J872">
        <v>5.0360530527649559</v>
      </c>
      <c r="K872">
        <v>27.626934564213951</v>
      </c>
      <c r="L872">
        <v>14.81129513983166</v>
      </c>
      <c r="M872">
        <v>128103872</v>
      </c>
      <c r="N872">
        <v>23905769</v>
      </c>
      <c r="O872">
        <v>34797900</v>
      </c>
      <c r="P872">
        <v>1889879</v>
      </c>
      <c r="Q872">
        <v>2399378</v>
      </c>
      <c r="R872">
        <v>30706979</v>
      </c>
      <c r="S872">
        <v>39818500</v>
      </c>
      <c r="T872">
        <v>32055000</v>
      </c>
      <c r="U872">
        <v>8927400</v>
      </c>
      <c r="V872">
        <v>3228000</v>
      </c>
    </row>
    <row r="873" spans="1:22" x14ac:dyDescent="0.3">
      <c r="A873" s="2">
        <v>42511</v>
      </c>
      <c r="B873">
        <v>2016</v>
      </c>
    </row>
    <row r="874" spans="1:22" x14ac:dyDescent="0.3">
      <c r="A874" s="2">
        <v>42512</v>
      </c>
      <c r="B874">
        <v>2016</v>
      </c>
    </row>
    <row r="875" spans="1:22" x14ac:dyDescent="0.3">
      <c r="A875" s="2">
        <v>42513</v>
      </c>
      <c r="B875">
        <v>2016</v>
      </c>
      <c r="C875">
        <v>24.107500000000002</v>
      </c>
      <c r="D875">
        <v>50.03</v>
      </c>
      <c r="E875">
        <v>35.862499999999997</v>
      </c>
      <c r="F875">
        <v>79.389219999999995</v>
      </c>
      <c r="G875">
        <v>6.1882890000000002</v>
      </c>
      <c r="H875">
        <v>78.189750000000004</v>
      </c>
      <c r="I875">
        <v>10.06949524506218</v>
      </c>
      <c r="J875">
        <v>5.0645419156912954</v>
      </c>
      <c r="K875">
        <v>28.03127286027798</v>
      </c>
      <c r="L875">
        <v>14.78602779809802</v>
      </c>
      <c r="M875">
        <v>152074572</v>
      </c>
      <c r="N875">
        <v>26118720</v>
      </c>
      <c r="O875">
        <v>24816520</v>
      </c>
      <c r="P875">
        <v>1654356</v>
      </c>
      <c r="Q875">
        <v>2066345</v>
      </c>
      <c r="R875">
        <v>19207316</v>
      </c>
      <c r="S875">
        <v>41258500</v>
      </c>
      <c r="T875">
        <v>41964000</v>
      </c>
      <c r="U875">
        <v>8155200</v>
      </c>
      <c r="V875">
        <v>3946000</v>
      </c>
    </row>
    <row r="876" spans="1:22" x14ac:dyDescent="0.3">
      <c r="A876" s="2">
        <v>42514</v>
      </c>
      <c r="B876">
        <v>2016</v>
      </c>
      <c r="C876">
        <v>24.475000000000001</v>
      </c>
      <c r="D876">
        <v>51.59</v>
      </c>
      <c r="E876">
        <v>36.651499999999999</v>
      </c>
      <c r="F876">
        <v>80.428886000000006</v>
      </c>
      <c r="G876">
        <v>6.3513405000000001</v>
      </c>
      <c r="H876">
        <v>79.525817000000004</v>
      </c>
      <c r="I876">
        <v>9.8718065278661697</v>
      </c>
      <c r="J876">
        <v>5.0043159078098016</v>
      </c>
      <c r="K876">
        <v>27.54341303754887</v>
      </c>
      <c r="L876">
        <v>14.35130466406037</v>
      </c>
      <c r="M876">
        <v>140560696</v>
      </c>
      <c r="N876">
        <v>34757944</v>
      </c>
      <c r="O876">
        <v>37883220</v>
      </c>
      <c r="P876">
        <v>2170646</v>
      </c>
      <c r="Q876">
        <v>2946956</v>
      </c>
      <c r="R876">
        <v>28341894</v>
      </c>
      <c r="S876">
        <v>36351500</v>
      </c>
      <c r="T876">
        <v>41032500</v>
      </c>
      <c r="U876">
        <v>8048000</v>
      </c>
      <c r="V876">
        <v>4680000</v>
      </c>
    </row>
    <row r="877" spans="1:22" x14ac:dyDescent="0.3">
      <c r="A877" s="2">
        <v>42515</v>
      </c>
      <c r="B877">
        <v>2016</v>
      </c>
      <c r="C877">
        <v>24.905000000000001</v>
      </c>
      <c r="D877">
        <v>52.12</v>
      </c>
      <c r="E877">
        <v>36.905000000000001</v>
      </c>
      <c r="F877">
        <v>82.420373999999995</v>
      </c>
      <c r="G877">
        <v>6.5562767999999991</v>
      </c>
      <c r="H877">
        <v>80.456389999999985</v>
      </c>
      <c r="I877">
        <v>10.08075492242083</v>
      </c>
      <c r="J877">
        <v>5.3171272007984749</v>
      </c>
      <c r="K877">
        <v>28.155339805825239</v>
      </c>
      <c r="L877">
        <v>14.47237092822793</v>
      </c>
      <c r="M877">
        <v>154568432</v>
      </c>
      <c r="N877">
        <v>24204566</v>
      </c>
      <c r="O877">
        <v>32332480</v>
      </c>
      <c r="P877">
        <v>2025847</v>
      </c>
      <c r="Q877">
        <v>2710689</v>
      </c>
      <c r="R877">
        <v>31368432</v>
      </c>
      <c r="S877">
        <v>41964000</v>
      </c>
      <c r="T877">
        <v>113875000</v>
      </c>
      <c r="U877">
        <v>8375000</v>
      </c>
      <c r="V877">
        <v>3359000</v>
      </c>
    </row>
    <row r="878" spans="1:22" x14ac:dyDescent="0.3">
      <c r="A878" s="2">
        <v>42516</v>
      </c>
      <c r="B878">
        <v>2016</v>
      </c>
      <c r="C878">
        <v>25.102499999999999</v>
      </c>
      <c r="D878">
        <v>51.89</v>
      </c>
      <c r="E878">
        <v>36.846499999999999</v>
      </c>
      <c r="F878">
        <v>84.322919999999996</v>
      </c>
      <c r="G878">
        <v>6.5349513000000004</v>
      </c>
      <c r="H878">
        <v>81.160111999999998</v>
      </c>
      <c r="I878">
        <v>10.193078324225869</v>
      </c>
      <c r="J878">
        <v>5.3369816830601096</v>
      </c>
      <c r="K878">
        <v>27.208561020036431</v>
      </c>
      <c r="L878">
        <v>14.45355191256831</v>
      </c>
      <c r="M878">
        <v>225324636</v>
      </c>
      <c r="N878">
        <v>24335223</v>
      </c>
      <c r="O878">
        <v>27202380</v>
      </c>
      <c r="P878">
        <v>2067667</v>
      </c>
      <c r="Q878">
        <v>1423953</v>
      </c>
      <c r="R878">
        <v>32347785</v>
      </c>
      <c r="S878">
        <v>35718000</v>
      </c>
      <c r="T878">
        <v>59451000</v>
      </c>
      <c r="U878">
        <v>16382200</v>
      </c>
      <c r="V878">
        <v>2760000</v>
      </c>
    </row>
    <row r="879" spans="1:22" x14ac:dyDescent="0.3">
      <c r="A879" s="2">
        <v>42517</v>
      </c>
      <c r="B879">
        <v>2016</v>
      </c>
      <c r="C879">
        <v>25.087499999999999</v>
      </c>
      <c r="D879">
        <v>52.32</v>
      </c>
      <c r="E879">
        <v>37.380000000000003</v>
      </c>
      <c r="F879">
        <v>83.705691999999985</v>
      </c>
      <c r="G879">
        <v>6.5639626499999997</v>
      </c>
      <c r="H879">
        <v>81.043948999999984</v>
      </c>
      <c r="I879">
        <v>10.168288911125259</v>
      </c>
      <c r="J879">
        <v>5.3410817902301471</v>
      </c>
      <c r="K879">
        <v>27.531156190302919</v>
      </c>
      <c r="L879">
        <v>14.42736286727918</v>
      </c>
      <c r="M879">
        <v>145364960</v>
      </c>
      <c r="N879">
        <v>17721438</v>
      </c>
      <c r="O879">
        <v>34802600</v>
      </c>
      <c r="P879">
        <v>1348277</v>
      </c>
      <c r="Q879">
        <v>1740721</v>
      </c>
      <c r="R879">
        <v>17856311</v>
      </c>
      <c r="S879">
        <v>33271000</v>
      </c>
      <c r="T879">
        <v>29983500</v>
      </c>
      <c r="U879">
        <v>8469400</v>
      </c>
      <c r="V879">
        <v>5111000</v>
      </c>
    </row>
    <row r="880" spans="1:22" x14ac:dyDescent="0.3">
      <c r="A880" s="2">
        <v>42518</v>
      </c>
      <c r="B880">
        <v>2016</v>
      </c>
    </row>
    <row r="881" spans="1:22" x14ac:dyDescent="0.3">
      <c r="A881" s="2">
        <v>42519</v>
      </c>
      <c r="B881">
        <v>2016</v>
      </c>
    </row>
    <row r="882" spans="1:22" x14ac:dyDescent="0.3">
      <c r="A882" s="2">
        <v>42520</v>
      </c>
      <c r="B882">
        <v>2016</v>
      </c>
      <c r="F882">
        <v>84.351184000000003</v>
      </c>
      <c r="H882">
        <v>81.200262000000009</v>
      </c>
      <c r="I882">
        <v>10.2231419830844</v>
      </c>
      <c r="J882">
        <v>5.2897979377361883</v>
      </c>
      <c r="K882">
        <v>27.780277127946739</v>
      </c>
      <c r="L882">
        <v>14.39625697318697</v>
      </c>
      <c r="P882">
        <v>686324</v>
      </c>
      <c r="Q882">
        <v>847173</v>
      </c>
      <c r="S882">
        <v>43912500</v>
      </c>
      <c r="T882">
        <v>22672000</v>
      </c>
      <c r="U882">
        <v>6538200</v>
      </c>
      <c r="V882">
        <v>3850000</v>
      </c>
    </row>
    <row r="883" spans="1:22" x14ac:dyDescent="0.3">
      <c r="A883" s="2">
        <v>42521</v>
      </c>
      <c r="B883">
        <v>2016</v>
      </c>
      <c r="C883">
        <v>24.965</v>
      </c>
      <c r="D883">
        <v>53</v>
      </c>
      <c r="E883">
        <v>37.442500000000003</v>
      </c>
      <c r="F883">
        <v>84.533870999999991</v>
      </c>
      <c r="G883">
        <v>6.4599007500000001</v>
      </c>
      <c r="H883">
        <v>81.270143999999988</v>
      </c>
      <c r="I883">
        <v>10.449945789663889</v>
      </c>
      <c r="J883">
        <v>5.3428057462956264</v>
      </c>
      <c r="K883">
        <v>28.135164438019519</v>
      </c>
      <c r="L883">
        <v>14.862667148536319</v>
      </c>
      <c r="M883">
        <v>169228848</v>
      </c>
      <c r="N883">
        <v>37653081</v>
      </c>
      <c r="O883">
        <v>42484960</v>
      </c>
      <c r="P883">
        <v>2144111</v>
      </c>
      <c r="Q883">
        <v>3051534</v>
      </c>
      <c r="R883">
        <v>41923039</v>
      </c>
      <c r="S883">
        <v>84927500</v>
      </c>
      <c r="T883">
        <v>34131500</v>
      </c>
      <c r="U883">
        <v>7694200</v>
      </c>
      <c r="V883">
        <v>9890000</v>
      </c>
    </row>
    <row r="884" spans="1:22" x14ac:dyDescent="0.3">
      <c r="A884" s="2">
        <v>42522</v>
      </c>
      <c r="B884">
        <v>2016</v>
      </c>
      <c r="C884">
        <v>24.614999999999998</v>
      </c>
      <c r="D884">
        <v>52.85</v>
      </c>
      <c r="E884">
        <v>37.423000000000002</v>
      </c>
      <c r="F884">
        <v>82.609382000000011</v>
      </c>
      <c r="G884">
        <v>6.4156267000000007</v>
      </c>
      <c r="H884">
        <v>81.145588000000004</v>
      </c>
      <c r="I884">
        <v>10.49607878898413</v>
      </c>
      <c r="J884">
        <v>5.3455347820536208</v>
      </c>
      <c r="K884">
        <v>28.50629217581616</v>
      </c>
      <c r="L884">
        <v>14.64070764180194</v>
      </c>
      <c r="M884">
        <v>116693140</v>
      </c>
      <c r="N884">
        <v>25324828</v>
      </c>
      <c r="O884">
        <v>20796940</v>
      </c>
      <c r="P884">
        <v>1920236</v>
      </c>
      <c r="Q884">
        <v>2310287</v>
      </c>
      <c r="R884">
        <v>29426775</v>
      </c>
      <c r="S884">
        <v>70455000</v>
      </c>
      <c r="T884">
        <v>35879500</v>
      </c>
      <c r="U884">
        <v>21355800</v>
      </c>
      <c r="V884">
        <v>5350000</v>
      </c>
    </row>
    <row r="885" spans="1:22" x14ac:dyDescent="0.3">
      <c r="A885" s="2">
        <v>42523</v>
      </c>
      <c r="B885">
        <v>2016</v>
      </c>
      <c r="C885">
        <v>24.43</v>
      </c>
      <c r="D885">
        <v>52.48</v>
      </c>
      <c r="E885">
        <v>37.213500000000003</v>
      </c>
      <c r="F885">
        <v>82.610179999999986</v>
      </c>
      <c r="G885">
        <v>6.4406214000000004</v>
      </c>
      <c r="H885">
        <v>80.501695999999995</v>
      </c>
      <c r="I885">
        <v>10.427664857904899</v>
      </c>
      <c r="J885">
        <v>5.3035369649590729</v>
      </c>
      <c r="K885">
        <v>27.77982157638186</v>
      </c>
      <c r="L885">
        <v>14.43483859100524</v>
      </c>
      <c r="M885">
        <v>160766400</v>
      </c>
      <c r="N885">
        <v>22840779</v>
      </c>
      <c r="O885">
        <v>33916480</v>
      </c>
      <c r="P885">
        <v>1311682</v>
      </c>
      <c r="Q885">
        <v>2058410</v>
      </c>
      <c r="R885">
        <v>29384994</v>
      </c>
      <c r="S885">
        <v>55788000</v>
      </c>
      <c r="T885">
        <v>32945000</v>
      </c>
      <c r="U885">
        <v>12663800</v>
      </c>
      <c r="V885">
        <v>6738000</v>
      </c>
    </row>
    <row r="886" spans="1:22" x14ac:dyDescent="0.3">
      <c r="A886" s="2">
        <v>42524</v>
      </c>
      <c r="B886">
        <v>2016</v>
      </c>
      <c r="C886">
        <v>24.48</v>
      </c>
      <c r="D886">
        <v>51.79</v>
      </c>
      <c r="E886">
        <v>36.792999999999999</v>
      </c>
      <c r="F886">
        <v>81.853002000000004</v>
      </c>
      <c r="G886">
        <v>6.4576064000000004</v>
      </c>
      <c r="H886">
        <v>81.048856000000001</v>
      </c>
      <c r="I886">
        <v>10.633314596215101</v>
      </c>
      <c r="J886">
        <v>5.4899811579539062</v>
      </c>
      <c r="K886">
        <v>28.19936293798014</v>
      </c>
      <c r="L886">
        <v>14.821060520891891</v>
      </c>
      <c r="M886">
        <v>114019552</v>
      </c>
      <c r="N886">
        <v>23368291</v>
      </c>
      <c r="O886">
        <v>24607520</v>
      </c>
      <c r="P886">
        <v>1905975</v>
      </c>
      <c r="Q886">
        <v>2318847</v>
      </c>
      <c r="R886">
        <v>32298145</v>
      </c>
      <c r="S886">
        <v>50279000</v>
      </c>
      <c r="T886">
        <v>35046500</v>
      </c>
      <c r="U886">
        <v>9844800</v>
      </c>
      <c r="V886">
        <v>3233000</v>
      </c>
    </row>
    <row r="887" spans="1:22" x14ac:dyDescent="0.3">
      <c r="A887" s="2">
        <v>42525</v>
      </c>
      <c r="B887">
        <v>2016</v>
      </c>
    </row>
    <row r="888" spans="1:22" x14ac:dyDescent="0.3">
      <c r="A888" s="2">
        <v>42526</v>
      </c>
      <c r="B888">
        <v>2016</v>
      </c>
    </row>
    <row r="889" spans="1:22" x14ac:dyDescent="0.3">
      <c r="A889" s="2">
        <v>42527</v>
      </c>
      <c r="B889">
        <v>2016</v>
      </c>
      <c r="C889">
        <v>24.657499999999999</v>
      </c>
      <c r="D889">
        <v>52.13</v>
      </c>
      <c r="E889">
        <v>36.503</v>
      </c>
      <c r="F889">
        <v>82.194671999999983</v>
      </c>
      <c r="G889">
        <v>6.4835893499999999</v>
      </c>
      <c r="H889">
        <v>81.31856599999999</v>
      </c>
      <c r="I889">
        <v>10.59846642977371</v>
      </c>
      <c r="J889">
        <v>5.5029026463437436</v>
      </c>
      <c r="K889">
        <v>28.48793716102487</v>
      </c>
      <c r="L889">
        <v>14.8167196558818</v>
      </c>
      <c r="M889">
        <v>93170016</v>
      </c>
      <c r="N889">
        <v>18243271</v>
      </c>
      <c r="O889">
        <v>29992960</v>
      </c>
      <c r="P889">
        <v>864789</v>
      </c>
      <c r="Q889">
        <v>1044119</v>
      </c>
      <c r="R889">
        <v>22156457</v>
      </c>
      <c r="S889">
        <v>49463500</v>
      </c>
      <c r="T889">
        <v>32663500</v>
      </c>
      <c r="U889">
        <v>10835200</v>
      </c>
      <c r="V889">
        <v>4327000</v>
      </c>
    </row>
    <row r="890" spans="1:22" x14ac:dyDescent="0.3">
      <c r="A890" s="2">
        <v>42528</v>
      </c>
      <c r="B890">
        <v>2016</v>
      </c>
      <c r="C890">
        <v>24.7575</v>
      </c>
      <c r="D890">
        <v>52.1</v>
      </c>
      <c r="E890">
        <v>36.554499999999997</v>
      </c>
      <c r="F890">
        <v>83.789666999999994</v>
      </c>
      <c r="G890">
        <v>6.4983108500000002</v>
      </c>
      <c r="H890">
        <v>82.13271300000001</v>
      </c>
      <c r="I890">
        <v>10.52592385739551</v>
      </c>
      <c r="J890">
        <v>5.5079889304663494</v>
      </c>
      <c r="K890">
        <v>28.34403797821837</v>
      </c>
      <c r="L890">
        <v>15.121474448478081</v>
      </c>
      <c r="M890">
        <v>89637800</v>
      </c>
      <c r="N890">
        <v>20866770</v>
      </c>
      <c r="O890">
        <v>24314820</v>
      </c>
      <c r="P890">
        <v>1386706</v>
      </c>
      <c r="Q890">
        <v>1665195</v>
      </c>
      <c r="R890">
        <v>18847070</v>
      </c>
      <c r="S890">
        <v>52338500</v>
      </c>
      <c r="T890">
        <v>26713000</v>
      </c>
      <c r="U890">
        <v>8919000</v>
      </c>
      <c r="V890">
        <v>4294000</v>
      </c>
    </row>
    <row r="891" spans="1:22" x14ac:dyDescent="0.3">
      <c r="A891" s="2">
        <v>42529</v>
      </c>
      <c r="B891">
        <v>2016</v>
      </c>
      <c r="C891">
        <v>24.734999999999999</v>
      </c>
      <c r="D891">
        <v>52.04</v>
      </c>
      <c r="E891">
        <v>37.146500000000003</v>
      </c>
      <c r="F891">
        <v>83.212699999999998</v>
      </c>
      <c r="G891">
        <v>6.4923377999999996</v>
      </c>
      <c r="H891">
        <v>81.730829999999997</v>
      </c>
      <c r="I891">
        <v>10.63857677902622</v>
      </c>
      <c r="J891">
        <v>5.5672713651685397</v>
      </c>
      <c r="K891">
        <v>28.792134831460679</v>
      </c>
      <c r="L891">
        <v>15.27153558052435</v>
      </c>
      <c r="M891">
        <v>83392524</v>
      </c>
      <c r="N891">
        <v>21149438</v>
      </c>
      <c r="O891">
        <v>32314540</v>
      </c>
      <c r="P891">
        <v>1138227</v>
      </c>
      <c r="Q891">
        <v>1575102</v>
      </c>
      <c r="R891">
        <v>22528189</v>
      </c>
      <c r="S891">
        <v>47083500</v>
      </c>
      <c r="T891">
        <v>28862000</v>
      </c>
      <c r="U891">
        <v>8864400</v>
      </c>
      <c r="V891">
        <v>4852000</v>
      </c>
    </row>
    <row r="892" spans="1:22" x14ac:dyDescent="0.3">
      <c r="A892" s="2">
        <v>42530</v>
      </c>
      <c r="B892">
        <v>2016</v>
      </c>
      <c r="C892">
        <v>24.912500000000001</v>
      </c>
      <c r="D892">
        <v>51.62</v>
      </c>
      <c r="E892">
        <v>37.125999999999998</v>
      </c>
      <c r="F892">
        <v>81.315696000000003</v>
      </c>
      <c r="G892">
        <v>6.4155072000000004</v>
      </c>
      <c r="H892">
        <v>80.738426999999987</v>
      </c>
      <c r="I892">
        <v>10.51416776130606</v>
      </c>
      <c r="J892">
        <v>5.501802398198536</v>
      </c>
      <c r="K892">
        <v>28.635766560330271</v>
      </c>
      <c r="L892">
        <v>15.279602176768631</v>
      </c>
      <c r="M892">
        <v>106405416</v>
      </c>
      <c r="N892">
        <v>20305664</v>
      </c>
      <c r="O892">
        <v>19179260</v>
      </c>
      <c r="P892">
        <v>1395811</v>
      </c>
      <c r="Q892">
        <v>1701714</v>
      </c>
      <c r="R892">
        <v>29163504</v>
      </c>
      <c r="S892">
        <v>40284500</v>
      </c>
      <c r="T892">
        <v>22464500</v>
      </c>
      <c r="U892">
        <v>11579400</v>
      </c>
      <c r="V892">
        <v>3975000</v>
      </c>
    </row>
    <row r="893" spans="1:22" x14ac:dyDescent="0.3">
      <c r="A893" s="2">
        <v>42531</v>
      </c>
      <c r="B893">
        <v>2016</v>
      </c>
      <c r="C893">
        <v>24.7075</v>
      </c>
      <c r="D893">
        <v>51.48</v>
      </c>
      <c r="E893">
        <v>36.659500000000001</v>
      </c>
      <c r="F893">
        <v>79.735460000000003</v>
      </c>
      <c r="G893">
        <v>6.2186737500000007</v>
      </c>
      <c r="H893">
        <v>78.562547999999992</v>
      </c>
      <c r="I893">
        <v>10.505974607916359</v>
      </c>
      <c r="J893">
        <v>5.4331098338312174</v>
      </c>
      <c r="K893">
        <v>27.987303958177741</v>
      </c>
      <c r="L893">
        <v>14.997199402539209</v>
      </c>
      <c r="M893">
        <v>126851744</v>
      </c>
      <c r="N893">
        <v>25833151</v>
      </c>
      <c r="O893">
        <v>29049120</v>
      </c>
      <c r="P893">
        <v>1957367</v>
      </c>
      <c r="Q893">
        <v>2642382</v>
      </c>
      <c r="R893">
        <v>37303953</v>
      </c>
      <c r="S893">
        <v>58069500</v>
      </c>
      <c r="T893">
        <v>36232500</v>
      </c>
      <c r="U893">
        <v>18759600</v>
      </c>
      <c r="V893">
        <v>4798000</v>
      </c>
    </row>
    <row r="894" spans="1:22" x14ac:dyDescent="0.3">
      <c r="A894" s="2">
        <v>42532</v>
      </c>
      <c r="B894">
        <v>2016</v>
      </c>
    </row>
    <row r="895" spans="1:22" x14ac:dyDescent="0.3">
      <c r="A895" s="2">
        <v>42533</v>
      </c>
      <c r="B895">
        <v>2016</v>
      </c>
    </row>
    <row r="896" spans="1:22" x14ac:dyDescent="0.3">
      <c r="A896" s="2">
        <v>42534</v>
      </c>
      <c r="B896">
        <v>2016</v>
      </c>
      <c r="C896">
        <v>24.335000000000001</v>
      </c>
      <c r="D896">
        <v>50.14</v>
      </c>
      <c r="E896">
        <v>36.594000000000001</v>
      </c>
      <c r="F896">
        <v>78.243256000000002</v>
      </c>
      <c r="G896">
        <v>6.1317069999999996</v>
      </c>
      <c r="H896">
        <v>76.945596000000009</v>
      </c>
      <c r="I896">
        <v>10.22896447752756</v>
      </c>
      <c r="J896">
        <v>5.2663085084330543</v>
      </c>
      <c r="K896">
        <v>26.910392914350329</v>
      </c>
      <c r="L896">
        <v>14.468105154056349</v>
      </c>
      <c r="M896">
        <v>152081976</v>
      </c>
      <c r="N896">
        <v>83217844</v>
      </c>
      <c r="O896">
        <v>23354720</v>
      </c>
      <c r="P896">
        <v>2088180</v>
      </c>
      <c r="Q896">
        <v>3217078</v>
      </c>
      <c r="R896">
        <v>32858562</v>
      </c>
      <c r="S896">
        <v>52313000</v>
      </c>
      <c r="T896">
        <v>40967000</v>
      </c>
      <c r="U896">
        <v>12743600</v>
      </c>
      <c r="V896">
        <v>4882000</v>
      </c>
    </row>
    <row r="897" spans="1:22" x14ac:dyDescent="0.3">
      <c r="A897" s="2">
        <v>42535</v>
      </c>
      <c r="B897">
        <v>2016</v>
      </c>
      <c r="C897">
        <v>24.364999999999998</v>
      </c>
      <c r="D897">
        <v>49.83</v>
      </c>
      <c r="E897">
        <v>36.662500000000001</v>
      </c>
      <c r="F897">
        <v>75.799879999999987</v>
      </c>
      <c r="G897">
        <v>6.0185591999999994</v>
      </c>
      <c r="H897">
        <v>75.519554999999997</v>
      </c>
      <c r="I897">
        <v>10.166839475916669</v>
      </c>
      <c r="J897">
        <v>5.2880726873409367</v>
      </c>
      <c r="K897">
        <v>26.614195494391549</v>
      </c>
      <c r="L897">
        <v>14.35102271656141</v>
      </c>
      <c r="M897">
        <v>127727776</v>
      </c>
      <c r="N897">
        <v>42577106</v>
      </c>
      <c r="O897">
        <v>26583520</v>
      </c>
      <c r="P897">
        <v>2282134</v>
      </c>
      <c r="Q897">
        <v>3268197</v>
      </c>
      <c r="R897">
        <v>44324208</v>
      </c>
      <c r="S897">
        <v>58059500</v>
      </c>
      <c r="T897">
        <v>51343000</v>
      </c>
      <c r="U897">
        <v>13386400</v>
      </c>
      <c r="V897">
        <v>5361000</v>
      </c>
    </row>
    <row r="898" spans="1:22" x14ac:dyDescent="0.3">
      <c r="A898" s="2">
        <v>42536</v>
      </c>
      <c r="B898">
        <v>2016</v>
      </c>
      <c r="C898">
        <v>24.285</v>
      </c>
      <c r="D898">
        <v>49.69</v>
      </c>
      <c r="E898">
        <v>36.609499999999997</v>
      </c>
      <c r="F898">
        <v>77.047727999999992</v>
      </c>
      <c r="G898">
        <v>6.032026000000001</v>
      </c>
      <c r="H898">
        <v>76.058784000000003</v>
      </c>
      <c r="I898">
        <v>10.31338493486879</v>
      </c>
      <c r="J898">
        <v>5.3567803945629597</v>
      </c>
      <c r="K898">
        <v>26.76986973758731</v>
      </c>
      <c r="L898">
        <v>14.21087407966774</v>
      </c>
      <c r="M898">
        <v>117780908</v>
      </c>
      <c r="N898">
        <v>33757639</v>
      </c>
      <c r="O898">
        <v>23234020</v>
      </c>
      <c r="P898">
        <v>2198059</v>
      </c>
      <c r="Q898">
        <v>2615640</v>
      </c>
      <c r="R898">
        <v>41332555</v>
      </c>
      <c r="S898">
        <v>52757000</v>
      </c>
      <c r="T898">
        <v>41944000</v>
      </c>
      <c r="U898">
        <v>9257800</v>
      </c>
      <c r="V898">
        <v>4489000</v>
      </c>
    </row>
    <row r="899" spans="1:22" x14ac:dyDescent="0.3">
      <c r="A899" s="2">
        <v>42537</v>
      </c>
      <c r="B899">
        <v>2016</v>
      </c>
      <c r="C899">
        <v>24.387499999999999</v>
      </c>
      <c r="D899">
        <v>50.39</v>
      </c>
      <c r="E899">
        <v>36.212499999999999</v>
      </c>
      <c r="F899">
        <v>76.543809999999993</v>
      </c>
      <c r="G899">
        <v>6.0464905</v>
      </c>
      <c r="H899">
        <v>75.456731000000005</v>
      </c>
      <c r="I899">
        <v>10.120735914143349</v>
      </c>
      <c r="J899">
        <v>5.2633209495975466</v>
      </c>
      <c r="K899">
        <v>26.787083173629739</v>
      </c>
      <c r="L899">
        <v>14.037945573016479</v>
      </c>
      <c r="M899">
        <v>125307260</v>
      </c>
      <c r="N899">
        <v>31188605</v>
      </c>
      <c r="O899">
        <v>45001660</v>
      </c>
      <c r="P899">
        <v>1985538</v>
      </c>
      <c r="Q899">
        <v>2594563</v>
      </c>
      <c r="R899">
        <v>39780017</v>
      </c>
      <c r="S899">
        <v>62471000</v>
      </c>
      <c r="T899">
        <v>63099000</v>
      </c>
      <c r="U899">
        <v>14098000</v>
      </c>
      <c r="V899">
        <v>6154000</v>
      </c>
    </row>
    <row r="900" spans="1:22" x14ac:dyDescent="0.3">
      <c r="A900" s="2">
        <v>42538</v>
      </c>
      <c r="B900">
        <v>2016</v>
      </c>
      <c r="C900">
        <v>23.8325</v>
      </c>
      <c r="D900">
        <v>50.13</v>
      </c>
      <c r="E900">
        <v>35.212499999999999</v>
      </c>
      <c r="F900">
        <v>77.708499000000003</v>
      </c>
      <c r="G900">
        <v>6.1721968</v>
      </c>
      <c r="H900">
        <v>76.356459000000001</v>
      </c>
      <c r="I900">
        <v>10.4019955866833</v>
      </c>
      <c r="J900">
        <v>5.3055732955962762</v>
      </c>
      <c r="K900">
        <v>26.75333397294445</v>
      </c>
      <c r="L900">
        <v>14.08903386740861</v>
      </c>
      <c r="M900">
        <v>244032876</v>
      </c>
      <c r="N900">
        <v>45710516</v>
      </c>
      <c r="O900">
        <v>82261700</v>
      </c>
      <c r="P900">
        <v>2500473</v>
      </c>
      <c r="Q900">
        <v>4699432</v>
      </c>
      <c r="R900">
        <v>68308424</v>
      </c>
      <c r="S900">
        <v>66850000</v>
      </c>
      <c r="T900">
        <v>44396000</v>
      </c>
      <c r="U900">
        <v>14691800</v>
      </c>
      <c r="V900">
        <v>5994000</v>
      </c>
    </row>
    <row r="901" spans="1:22" x14ac:dyDescent="0.3">
      <c r="A901" s="2">
        <v>42539</v>
      </c>
      <c r="B901">
        <v>2016</v>
      </c>
    </row>
    <row r="902" spans="1:22" x14ac:dyDescent="0.3">
      <c r="A902" s="2">
        <v>42540</v>
      </c>
      <c r="B902">
        <v>2016</v>
      </c>
    </row>
    <row r="903" spans="1:22" x14ac:dyDescent="0.3">
      <c r="A903" s="2">
        <v>42541</v>
      </c>
      <c r="B903">
        <v>2016</v>
      </c>
      <c r="C903">
        <v>23.774999999999999</v>
      </c>
      <c r="D903">
        <v>50.07</v>
      </c>
      <c r="E903">
        <v>35.3065</v>
      </c>
      <c r="F903">
        <v>81.739559999999997</v>
      </c>
      <c r="G903">
        <v>6.4194233000000009</v>
      </c>
      <c r="H903">
        <v>78.752399999999994</v>
      </c>
      <c r="I903">
        <v>10.68303914044513</v>
      </c>
      <c r="J903">
        <v>5.4670160926707601</v>
      </c>
      <c r="K903">
        <v>27.633346124328479</v>
      </c>
      <c r="L903">
        <v>14.361089792785879</v>
      </c>
      <c r="M903">
        <v>137647604</v>
      </c>
      <c r="N903">
        <v>35607946</v>
      </c>
      <c r="O903">
        <v>45654500</v>
      </c>
      <c r="P903">
        <v>2039189</v>
      </c>
      <c r="Q903">
        <v>2486961</v>
      </c>
      <c r="R903">
        <v>42034016</v>
      </c>
      <c r="S903">
        <v>59497000</v>
      </c>
      <c r="T903">
        <v>37276500</v>
      </c>
      <c r="U903">
        <v>11371600</v>
      </c>
      <c r="V903">
        <v>5058000</v>
      </c>
    </row>
    <row r="904" spans="1:22" x14ac:dyDescent="0.3">
      <c r="A904" s="2">
        <v>42542</v>
      </c>
      <c r="B904">
        <v>2016</v>
      </c>
      <c r="C904">
        <v>23.977499999999999</v>
      </c>
      <c r="D904">
        <v>51.19</v>
      </c>
      <c r="E904">
        <v>35.444000000000003</v>
      </c>
      <c r="F904">
        <v>81.785375999999999</v>
      </c>
      <c r="G904">
        <v>6.4483476</v>
      </c>
      <c r="H904">
        <v>79.116992999999994</v>
      </c>
      <c r="I904">
        <v>10.77614222901931</v>
      </c>
      <c r="J904">
        <v>5.5793493022366647</v>
      </c>
      <c r="K904">
        <v>27.92009176065762</v>
      </c>
      <c r="L904">
        <v>14.423628369336649</v>
      </c>
      <c r="M904">
        <v>142185432</v>
      </c>
      <c r="N904">
        <v>34097825</v>
      </c>
      <c r="O904">
        <v>30318360</v>
      </c>
      <c r="P904">
        <v>1694363</v>
      </c>
      <c r="Q904">
        <v>1972280</v>
      </c>
      <c r="R904">
        <v>39804277</v>
      </c>
      <c r="S904">
        <v>56074500</v>
      </c>
      <c r="T904">
        <v>37384500</v>
      </c>
      <c r="U904">
        <v>9661200</v>
      </c>
      <c r="V904">
        <v>4017000</v>
      </c>
    </row>
    <row r="905" spans="1:22" x14ac:dyDescent="0.3">
      <c r="A905" s="2">
        <v>42543</v>
      </c>
      <c r="B905">
        <v>2016</v>
      </c>
      <c r="C905">
        <v>23.887499999999999</v>
      </c>
      <c r="D905">
        <v>50.99</v>
      </c>
      <c r="E905">
        <v>35.523499999999999</v>
      </c>
      <c r="F905">
        <v>81.912841</v>
      </c>
      <c r="G905">
        <v>6.5290199999999992</v>
      </c>
      <c r="H905">
        <v>79.222727000000006</v>
      </c>
      <c r="I905">
        <v>10.73315467075038</v>
      </c>
      <c r="J905">
        <v>5.4845829019908114</v>
      </c>
      <c r="K905">
        <v>28.684915773353751</v>
      </c>
      <c r="L905">
        <v>14.237174578866769</v>
      </c>
      <c r="M905">
        <v>116876488</v>
      </c>
      <c r="N905">
        <v>28816848</v>
      </c>
      <c r="O905">
        <v>29057680</v>
      </c>
      <c r="P905">
        <v>1460882</v>
      </c>
      <c r="Q905">
        <v>1878255</v>
      </c>
      <c r="R905">
        <v>33644648</v>
      </c>
      <c r="S905">
        <v>51095500</v>
      </c>
      <c r="T905">
        <v>36657000</v>
      </c>
      <c r="U905">
        <v>18694800</v>
      </c>
      <c r="V905">
        <v>4968000</v>
      </c>
    </row>
    <row r="906" spans="1:22" x14ac:dyDescent="0.3">
      <c r="A906" s="2">
        <v>42544</v>
      </c>
      <c r="B906">
        <v>2016</v>
      </c>
      <c r="C906">
        <v>24.024999999999999</v>
      </c>
      <c r="D906">
        <v>51.91</v>
      </c>
      <c r="E906">
        <v>35.743499999999997</v>
      </c>
      <c r="F906">
        <v>84.296025</v>
      </c>
      <c r="G906">
        <v>6.7304045000000006</v>
      </c>
      <c r="H906">
        <v>80.731183000000001</v>
      </c>
      <c r="I906">
        <v>10.8511443162474</v>
      </c>
      <c r="J906">
        <v>5.4426805541895211</v>
      </c>
      <c r="K906">
        <v>28.730849252884429</v>
      </c>
      <c r="L906">
        <v>14.114809911102711</v>
      </c>
      <c r="M906">
        <v>128960748</v>
      </c>
      <c r="N906">
        <v>29028833</v>
      </c>
      <c r="O906">
        <v>42500560</v>
      </c>
      <c r="P906">
        <v>2227283</v>
      </c>
      <c r="Q906">
        <v>2436447</v>
      </c>
      <c r="R906">
        <v>41259689</v>
      </c>
      <c r="S906">
        <v>57808000</v>
      </c>
      <c r="T906">
        <v>26102500</v>
      </c>
      <c r="U906">
        <v>12547600</v>
      </c>
      <c r="V906">
        <v>4221000</v>
      </c>
    </row>
    <row r="907" spans="1:22" x14ac:dyDescent="0.3">
      <c r="A907" s="2">
        <v>42545</v>
      </c>
      <c r="B907">
        <v>2016</v>
      </c>
      <c r="C907">
        <v>23.35</v>
      </c>
      <c r="D907">
        <v>49.83</v>
      </c>
      <c r="E907">
        <v>34.260000000000012</v>
      </c>
      <c r="F907">
        <v>76.665756000000002</v>
      </c>
      <c r="G907">
        <v>6.1628960999999993</v>
      </c>
      <c r="H907">
        <v>74.935026000000008</v>
      </c>
      <c r="I907">
        <v>10.25139391568033</v>
      </c>
      <c r="J907">
        <v>5.178926075515994</v>
      </c>
      <c r="K907">
        <v>26.924581825295899</v>
      </c>
      <c r="L907">
        <v>13.498972904235551</v>
      </c>
      <c r="M907">
        <v>301245424</v>
      </c>
      <c r="N907">
        <v>133502985</v>
      </c>
      <c r="O907">
        <v>95435600</v>
      </c>
      <c r="P907">
        <v>8608707</v>
      </c>
      <c r="Q907">
        <v>10491423</v>
      </c>
      <c r="R907">
        <v>126346115</v>
      </c>
      <c r="S907">
        <v>148134500</v>
      </c>
      <c r="T907">
        <v>93593500</v>
      </c>
      <c r="U907">
        <v>26726400</v>
      </c>
      <c r="V907">
        <v>9195000</v>
      </c>
    </row>
    <row r="908" spans="1:22" x14ac:dyDescent="0.3">
      <c r="A908" s="2">
        <v>42546</v>
      </c>
      <c r="B908">
        <v>2016</v>
      </c>
    </row>
    <row r="909" spans="1:22" x14ac:dyDescent="0.3">
      <c r="A909" s="2">
        <v>42547</v>
      </c>
      <c r="B909">
        <v>2016</v>
      </c>
    </row>
    <row r="910" spans="1:22" x14ac:dyDescent="0.3">
      <c r="A910" s="2">
        <v>42548</v>
      </c>
      <c r="B910">
        <v>2016</v>
      </c>
      <c r="C910">
        <v>23.01</v>
      </c>
      <c r="D910">
        <v>48.43</v>
      </c>
      <c r="E910">
        <v>34.057000000000002</v>
      </c>
      <c r="F910">
        <v>72.48654599999999</v>
      </c>
      <c r="G910">
        <v>5.7877320000000001</v>
      </c>
      <c r="H910">
        <v>71.967759999999998</v>
      </c>
      <c r="I910">
        <v>10.116861435726211</v>
      </c>
      <c r="J910">
        <v>5.2114457704016486</v>
      </c>
      <c r="K910">
        <v>27.766866345870572</v>
      </c>
      <c r="L910">
        <v>13.615830305410981</v>
      </c>
      <c r="M910">
        <v>186488752</v>
      </c>
      <c r="N910">
        <v>50576699</v>
      </c>
      <c r="O910">
        <v>58389720</v>
      </c>
      <c r="P910">
        <v>3713125</v>
      </c>
      <c r="Q910">
        <v>5239822</v>
      </c>
      <c r="R910">
        <v>82147564</v>
      </c>
      <c r="S910">
        <v>59694500</v>
      </c>
      <c r="T910">
        <v>38782500</v>
      </c>
      <c r="U910">
        <v>13216200</v>
      </c>
      <c r="V910">
        <v>10302000</v>
      </c>
    </row>
    <row r="911" spans="1:22" x14ac:dyDescent="0.3">
      <c r="A911" s="2">
        <v>42549</v>
      </c>
      <c r="B911">
        <v>2016</v>
      </c>
      <c r="C911">
        <v>23.397500000000001</v>
      </c>
      <c r="D911">
        <v>49.44</v>
      </c>
      <c r="E911">
        <v>34.563000000000002</v>
      </c>
      <c r="F911">
        <v>72.761899</v>
      </c>
      <c r="G911">
        <v>5.9131879999999999</v>
      </c>
      <c r="H911">
        <v>73.391919999999999</v>
      </c>
      <c r="I911">
        <v>9.690299961044019</v>
      </c>
      <c r="J911">
        <v>5.2491174785742114</v>
      </c>
      <c r="K911">
        <v>27.600311647837941</v>
      </c>
      <c r="L911">
        <v>13.47389949357226</v>
      </c>
      <c r="M911">
        <v>161779656</v>
      </c>
      <c r="N911">
        <v>38140658</v>
      </c>
      <c r="O911">
        <v>38245600</v>
      </c>
      <c r="P911">
        <v>2686898</v>
      </c>
      <c r="Q911">
        <v>3430571</v>
      </c>
      <c r="R911">
        <v>48882283</v>
      </c>
      <c r="S911">
        <v>106627000</v>
      </c>
      <c r="T911">
        <v>43989500</v>
      </c>
      <c r="U911">
        <v>13546200</v>
      </c>
      <c r="V911">
        <v>8256000</v>
      </c>
    </row>
    <row r="912" spans="1:22" x14ac:dyDescent="0.3">
      <c r="A912" s="2">
        <v>42550</v>
      </c>
      <c r="B912">
        <v>2016</v>
      </c>
      <c r="C912">
        <v>23.6</v>
      </c>
      <c r="D912">
        <v>50.54</v>
      </c>
      <c r="E912">
        <v>34.759500000000003</v>
      </c>
      <c r="F912">
        <v>73.113623999999987</v>
      </c>
      <c r="G912">
        <v>6.0994479999999998</v>
      </c>
      <c r="H912">
        <v>75.155655999999993</v>
      </c>
      <c r="I912">
        <v>9.9669003115264783</v>
      </c>
      <c r="J912">
        <v>5.500559723520249</v>
      </c>
      <c r="K912">
        <v>28.271028037383179</v>
      </c>
      <c r="L912">
        <v>14.091705607476641</v>
      </c>
      <c r="M912">
        <v>146124024</v>
      </c>
      <c r="N912">
        <v>31304021</v>
      </c>
      <c r="O912">
        <v>43124360</v>
      </c>
      <c r="P912">
        <v>2732408</v>
      </c>
      <c r="Q912">
        <v>3367003</v>
      </c>
      <c r="R912">
        <v>48278311</v>
      </c>
      <c r="S912">
        <v>70800500</v>
      </c>
      <c r="T912">
        <v>66228500</v>
      </c>
      <c r="U912">
        <v>11519600</v>
      </c>
      <c r="V912">
        <v>6606000</v>
      </c>
    </row>
    <row r="913" spans="1:22" x14ac:dyDescent="0.3">
      <c r="A913" s="2">
        <v>42551</v>
      </c>
      <c r="B913">
        <v>2016</v>
      </c>
      <c r="C913">
        <v>23.9</v>
      </c>
      <c r="D913">
        <v>51.17</v>
      </c>
      <c r="E913">
        <v>35.176499999999997</v>
      </c>
      <c r="F913">
        <v>72.849266999999998</v>
      </c>
      <c r="G913">
        <v>6.1815612</v>
      </c>
      <c r="H913">
        <v>74.366267999999991</v>
      </c>
      <c r="I913">
        <v>9.7916464773718399</v>
      </c>
      <c r="J913">
        <v>5.5235694854152539</v>
      </c>
      <c r="K913">
        <v>28.05019866266111</v>
      </c>
      <c r="L913">
        <v>14.134121523403429</v>
      </c>
      <c r="M913">
        <v>143345424</v>
      </c>
      <c r="N913">
        <v>28527781</v>
      </c>
      <c r="O913">
        <v>42250260</v>
      </c>
      <c r="P913">
        <v>2450555</v>
      </c>
      <c r="Q913">
        <v>3525829</v>
      </c>
      <c r="R913">
        <v>58903919</v>
      </c>
      <c r="S913">
        <v>71011500</v>
      </c>
      <c r="T913">
        <v>59619000</v>
      </c>
      <c r="U913">
        <v>17552000</v>
      </c>
      <c r="V913">
        <v>5759000</v>
      </c>
    </row>
    <row r="914" spans="1:22" x14ac:dyDescent="0.3">
      <c r="A914" s="2">
        <v>42552</v>
      </c>
      <c r="B914">
        <v>2016</v>
      </c>
      <c r="C914">
        <v>23.9725</v>
      </c>
      <c r="D914">
        <v>51.16</v>
      </c>
      <c r="E914">
        <v>35.512500000000003</v>
      </c>
      <c r="F914">
        <v>75.497723000000008</v>
      </c>
      <c r="G914">
        <v>6.2405476999999996</v>
      </c>
      <c r="H914">
        <v>75.063379999999995</v>
      </c>
      <c r="I914">
        <v>9.9639059603941078</v>
      </c>
      <c r="J914">
        <v>5.5955661672032004</v>
      </c>
      <c r="K914">
        <v>27.933860111208659</v>
      </c>
      <c r="L914">
        <v>14.30104380060482</v>
      </c>
      <c r="M914">
        <v>104106160</v>
      </c>
      <c r="N914">
        <v>21400392</v>
      </c>
      <c r="O914">
        <v>30983200</v>
      </c>
      <c r="P914">
        <v>2544873</v>
      </c>
      <c r="Q914">
        <v>2630995</v>
      </c>
      <c r="R914">
        <v>37417067</v>
      </c>
      <c r="S914">
        <v>63362500</v>
      </c>
      <c r="T914">
        <v>34899500</v>
      </c>
      <c r="U914">
        <v>9177400</v>
      </c>
      <c r="V914">
        <v>4411000</v>
      </c>
    </row>
    <row r="915" spans="1:22" x14ac:dyDescent="0.3">
      <c r="A915" s="2">
        <v>42553</v>
      </c>
      <c r="B915">
        <v>2016</v>
      </c>
    </row>
    <row r="916" spans="1:22" x14ac:dyDescent="0.3">
      <c r="A916" s="2">
        <v>42554</v>
      </c>
      <c r="B916">
        <v>2016</v>
      </c>
    </row>
    <row r="917" spans="1:22" x14ac:dyDescent="0.3">
      <c r="A917" s="2">
        <v>42555</v>
      </c>
      <c r="B917">
        <v>2016</v>
      </c>
      <c r="F917">
        <v>74.457492000000002</v>
      </c>
      <c r="G917">
        <v>6.1650924999999992</v>
      </c>
      <c r="H917">
        <v>74.981448</v>
      </c>
      <c r="I917">
        <v>10.00390243902439</v>
      </c>
      <c r="J917">
        <v>5.6538039531707316</v>
      </c>
      <c r="K917">
        <v>28.25365853658537</v>
      </c>
      <c r="L917">
        <v>14.44878048780488</v>
      </c>
      <c r="P917">
        <v>1716922</v>
      </c>
      <c r="Q917">
        <v>1156039</v>
      </c>
      <c r="R917">
        <v>23511473</v>
      </c>
      <c r="S917">
        <v>49446000</v>
      </c>
      <c r="T917">
        <v>27577500</v>
      </c>
      <c r="U917">
        <v>7913800</v>
      </c>
      <c r="V917">
        <v>3133000</v>
      </c>
    </row>
    <row r="918" spans="1:22" x14ac:dyDescent="0.3">
      <c r="A918" s="2">
        <v>42556</v>
      </c>
      <c r="B918">
        <v>2016</v>
      </c>
      <c r="C918">
        <v>23.747499999999999</v>
      </c>
      <c r="D918">
        <v>51.17</v>
      </c>
      <c r="E918">
        <v>35.244500000000002</v>
      </c>
      <c r="F918">
        <v>72.317889999999991</v>
      </c>
      <c r="G918">
        <v>6.0663817499999997</v>
      </c>
      <c r="H918">
        <v>74.314090000000007</v>
      </c>
      <c r="I918">
        <v>10.151694247438931</v>
      </c>
      <c r="J918">
        <v>5.7046236643026011</v>
      </c>
      <c r="K918">
        <v>28.211189913317579</v>
      </c>
      <c r="L918">
        <v>14.273049645390071</v>
      </c>
      <c r="M918">
        <v>110820840</v>
      </c>
      <c r="N918">
        <v>24806351</v>
      </c>
      <c r="O918">
        <v>28440560</v>
      </c>
      <c r="P918">
        <v>2097336</v>
      </c>
      <c r="Q918">
        <v>2612652</v>
      </c>
      <c r="R918">
        <v>40852935</v>
      </c>
      <c r="S918">
        <v>46816500</v>
      </c>
      <c r="T918">
        <v>27110000</v>
      </c>
      <c r="U918">
        <v>5932600</v>
      </c>
      <c r="V918">
        <v>4212000</v>
      </c>
    </row>
    <row r="919" spans="1:22" x14ac:dyDescent="0.3">
      <c r="A919" s="2">
        <v>42557</v>
      </c>
      <c r="B919">
        <v>2016</v>
      </c>
      <c r="C919">
        <v>23.8825</v>
      </c>
      <c r="D919">
        <v>51.38</v>
      </c>
      <c r="E919">
        <v>35.448500000000003</v>
      </c>
      <c r="F919">
        <v>72.189389999999989</v>
      </c>
      <c r="G919">
        <v>5.9775391999999998</v>
      </c>
      <c r="H919">
        <v>73.963630000000009</v>
      </c>
      <c r="I919">
        <v>9.9852114758947046</v>
      </c>
      <c r="J919">
        <v>5.6965208182983336</v>
      </c>
      <c r="K919">
        <v>27.669328601005621</v>
      </c>
      <c r="L919">
        <v>14.17726510894213</v>
      </c>
      <c r="M919">
        <v>123796360</v>
      </c>
      <c r="N919">
        <v>28167461</v>
      </c>
      <c r="O919">
        <v>28902520</v>
      </c>
      <c r="P919">
        <v>2701771</v>
      </c>
      <c r="Q919">
        <v>2976571</v>
      </c>
      <c r="R919">
        <v>43580223</v>
      </c>
      <c r="S919">
        <v>90242000</v>
      </c>
      <c r="T919">
        <v>45373000</v>
      </c>
      <c r="U919">
        <v>10976400</v>
      </c>
      <c r="V919">
        <v>5782000</v>
      </c>
    </row>
    <row r="920" spans="1:22" x14ac:dyDescent="0.3">
      <c r="A920" s="2">
        <v>42558</v>
      </c>
      <c r="B920">
        <v>2016</v>
      </c>
      <c r="C920">
        <v>23.984999999999999</v>
      </c>
      <c r="D920">
        <v>51.38</v>
      </c>
      <c r="E920">
        <v>35.363</v>
      </c>
      <c r="F920">
        <v>72.57983999999999</v>
      </c>
      <c r="G920">
        <v>5.9927983499999993</v>
      </c>
      <c r="H920">
        <v>74.571360000000013</v>
      </c>
      <c r="I920">
        <v>10.078474222707859</v>
      </c>
      <c r="J920">
        <v>5.7490005324327003</v>
      </c>
      <c r="K920">
        <v>27.465977947750069</v>
      </c>
      <c r="L920">
        <v>14.835601470149999</v>
      </c>
      <c r="M920">
        <v>100525268</v>
      </c>
      <c r="N920">
        <v>19585194</v>
      </c>
      <c r="O920">
        <v>21173160</v>
      </c>
      <c r="P920">
        <v>1804498</v>
      </c>
      <c r="Q920">
        <v>2693366</v>
      </c>
      <c r="R920">
        <v>25890761</v>
      </c>
      <c r="S920">
        <v>53906000</v>
      </c>
      <c r="T920">
        <v>35961000</v>
      </c>
      <c r="U920">
        <v>7517200</v>
      </c>
      <c r="V920">
        <v>7597000</v>
      </c>
    </row>
    <row r="921" spans="1:22" x14ac:dyDescent="0.3">
      <c r="A921" s="2">
        <v>42559</v>
      </c>
      <c r="B921">
        <v>2016</v>
      </c>
      <c r="C921">
        <v>24.17</v>
      </c>
      <c r="D921">
        <v>52.3</v>
      </c>
      <c r="E921">
        <v>35.889000000000003</v>
      </c>
      <c r="F921">
        <v>75.660419999999988</v>
      </c>
      <c r="G921">
        <v>6.1029803999999999</v>
      </c>
      <c r="H921">
        <v>76.688535000000002</v>
      </c>
      <c r="I921">
        <v>10.05669949268875</v>
      </c>
      <c r="J921">
        <v>5.7171592579329564</v>
      </c>
      <c r="K921">
        <v>26.85268079180344</v>
      </c>
      <c r="L921">
        <v>16.18422361484134</v>
      </c>
      <c r="M921">
        <v>115648412</v>
      </c>
      <c r="N921">
        <v>28391026</v>
      </c>
      <c r="O921">
        <v>29946460</v>
      </c>
      <c r="P921">
        <v>2670354</v>
      </c>
      <c r="Q921">
        <v>3475068</v>
      </c>
      <c r="R921">
        <v>22372144</v>
      </c>
      <c r="S921">
        <v>52315500</v>
      </c>
      <c r="T921">
        <v>37625500</v>
      </c>
      <c r="U921">
        <v>11990000</v>
      </c>
      <c r="V921">
        <v>29247000</v>
      </c>
    </row>
    <row r="922" spans="1:22" x14ac:dyDescent="0.3">
      <c r="A922" s="2">
        <v>42560</v>
      </c>
      <c r="B922">
        <v>2016</v>
      </c>
    </row>
    <row r="923" spans="1:22" x14ac:dyDescent="0.3">
      <c r="A923" s="2">
        <v>42561</v>
      </c>
      <c r="B923">
        <v>2016</v>
      </c>
    </row>
    <row r="924" spans="1:22" x14ac:dyDescent="0.3">
      <c r="A924" s="2">
        <v>42562</v>
      </c>
      <c r="B924">
        <v>2016</v>
      </c>
      <c r="C924">
        <v>24.245000000000001</v>
      </c>
      <c r="D924">
        <v>52.59</v>
      </c>
      <c r="E924">
        <v>36.36</v>
      </c>
      <c r="F924">
        <v>77.415211999999997</v>
      </c>
      <c r="G924">
        <v>6.2097267999999994</v>
      </c>
      <c r="H924">
        <v>78.034179999999992</v>
      </c>
      <c r="I924">
        <v>10.31724406383807</v>
      </c>
      <c r="J924">
        <v>5.8158492428960678</v>
      </c>
      <c r="K924">
        <v>27.627481510315299</v>
      </c>
      <c r="L924">
        <v>19.7158427403659</v>
      </c>
      <c r="M924">
        <v>95179780</v>
      </c>
      <c r="N924">
        <v>22269203</v>
      </c>
      <c r="O924">
        <v>28822260</v>
      </c>
      <c r="P924">
        <v>1858795</v>
      </c>
      <c r="Q924">
        <v>1949794</v>
      </c>
      <c r="R924">
        <v>24683012</v>
      </c>
      <c r="S924">
        <v>69736500</v>
      </c>
      <c r="T924">
        <v>56566000</v>
      </c>
      <c r="U924">
        <v>10514600</v>
      </c>
      <c r="V924">
        <v>74789000</v>
      </c>
    </row>
    <row r="925" spans="1:22" x14ac:dyDescent="0.3">
      <c r="A925" s="2">
        <v>42563</v>
      </c>
      <c r="B925">
        <v>2016</v>
      </c>
      <c r="C925">
        <v>24.355</v>
      </c>
      <c r="D925">
        <v>53.21</v>
      </c>
      <c r="E925">
        <v>36.625500000000002</v>
      </c>
      <c r="F925">
        <v>81.315451999999993</v>
      </c>
      <c r="G925">
        <v>6.3305759999999998</v>
      </c>
      <c r="H925">
        <v>78.597911999999994</v>
      </c>
      <c r="I925">
        <v>10.37552420892108</v>
      </c>
      <c r="J925">
        <v>5.7106625181090358</v>
      </c>
      <c r="K925">
        <v>27.85455585207777</v>
      </c>
      <c r="L925">
        <v>21.7689668318719</v>
      </c>
      <c r="M925">
        <v>96669852</v>
      </c>
      <c r="N925">
        <v>27317555</v>
      </c>
      <c r="O925">
        <v>26573600</v>
      </c>
      <c r="P925">
        <v>2946321</v>
      </c>
      <c r="Q925">
        <v>2072374</v>
      </c>
      <c r="R925">
        <v>36514463</v>
      </c>
      <c r="S925">
        <v>71689000</v>
      </c>
      <c r="T925">
        <v>52748000</v>
      </c>
      <c r="U925">
        <v>11121400</v>
      </c>
      <c r="V925">
        <v>141815000</v>
      </c>
    </row>
    <row r="926" spans="1:22" x14ac:dyDescent="0.3">
      <c r="A926" s="2">
        <v>42564</v>
      </c>
      <c r="B926">
        <v>2016</v>
      </c>
      <c r="C926">
        <v>24.217500000000001</v>
      </c>
      <c r="D926">
        <v>53.51</v>
      </c>
      <c r="E926">
        <v>36.473999999999997</v>
      </c>
      <c r="F926">
        <v>81.073481999999998</v>
      </c>
      <c r="G926">
        <v>6.2662000000000004</v>
      </c>
      <c r="H926">
        <v>78.207360000000008</v>
      </c>
      <c r="I926">
        <v>10.79298111036533</v>
      </c>
      <c r="J926">
        <v>5.6226109847540497</v>
      </c>
      <c r="K926">
        <v>28.142679067983501</v>
      </c>
      <c r="L926">
        <v>20.932016492472911</v>
      </c>
      <c r="M926">
        <v>103568684</v>
      </c>
      <c r="N926">
        <v>25356841</v>
      </c>
      <c r="O926">
        <v>20436540</v>
      </c>
      <c r="P926">
        <v>2527306</v>
      </c>
      <c r="Q926">
        <v>2579867</v>
      </c>
      <c r="R926">
        <v>38550046</v>
      </c>
      <c r="S926">
        <v>97297000</v>
      </c>
      <c r="T926">
        <v>60703500</v>
      </c>
      <c r="U926">
        <v>8899400</v>
      </c>
      <c r="V926">
        <v>104469000</v>
      </c>
    </row>
    <row r="927" spans="1:22" x14ac:dyDescent="0.3">
      <c r="A927" s="2">
        <v>42565</v>
      </c>
      <c r="B927">
        <v>2016</v>
      </c>
      <c r="C927">
        <v>24.697500000000002</v>
      </c>
      <c r="D927">
        <v>53.74</v>
      </c>
      <c r="E927">
        <v>36.79</v>
      </c>
      <c r="F927">
        <v>83.058561999999995</v>
      </c>
      <c r="G927">
        <v>6.3501206999999997</v>
      </c>
      <c r="H927">
        <v>79.257915999999994</v>
      </c>
      <c r="I927">
        <v>10.72540827952905</v>
      </c>
      <c r="J927">
        <v>5.7270088758070647</v>
      </c>
      <c r="K927">
        <v>28.451386251424228</v>
      </c>
      <c r="L927">
        <v>24.022028104823399</v>
      </c>
      <c r="M927">
        <v>155675988</v>
      </c>
      <c r="N927">
        <v>24545520</v>
      </c>
      <c r="O927">
        <v>21407020</v>
      </c>
      <c r="P927">
        <v>2234020</v>
      </c>
      <c r="Q927">
        <v>2088144</v>
      </c>
      <c r="R927">
        <v>27425036</v>
      </c>
      <c r="S927">
        <v>57826000</v>
      </c>
      <c r="T927">
        <v>38768500</v>
      </c>
      <c r="U927">
        <v>9601400</v>
      </c>
      <c r="V927">
        <v>175959000</v>
      </c>
    </row>
    <row r="928" spans="1:22" x14ac:dyDescent="0.3">
      <c r="A928" s="2">
        <v>42566</v>
      </c>
      <c r="B928">
        <v>2016</v>
      </c>
      <c r="C928">
        <v>24.695</v>
      </c>
      <c r="D928">
        <v>53.7</v>
      </c>
      <c r="E928">
        <v>36.781500000000001</v>
      </c>
      <c r="F928">
        <v>82.588892000000001</v>
      </c>
      <c r="G928">
        <v>6.3166947000000002</v>
      </c>
      <c r="H928">
        <v>78.750377999999998</v>
      </c>
      <c r="I928">
        <v>10.92685703443696</v>
      </c>
      <c r="J928">
        <v>5.7528831856560094</v>
      </c>
      <c r="K928">
        <v>28.493501565316389</v>
      </c>
      <c r="L928">
        <v>26.354235841001799</v>
      </c>
      <c r="M928">
        <v>120547960</v>
      </c>
      <c r="N928">
        <v>32024385</v>
      </c>
      <c r="O928">
        <v>32341740</v>
      </c>
      <c r="P928">
        <v>1606795</v>
      </c>
      <c r="Q928">
        <v>2277513</v>
      </c>
      <c r="R928">
        <v>28815503</v>
      </c>
      <c r="S928">
        <v>68174000</v>
      </c>
      <c r="T928">
        <v>46526000</v>
      </c>
      <c r="U928">
        <v>9810000</v>
      </c>
      <c r="V928">
        <v>177801000</v>
      </c>
    </row>
    <row r="929" spans="1:22" x14ac:dyDescent="0.3">
      <c r="A929" s="2">
        <v>42567</v>
      </c>
      <c r="B929">
        <v>2016</v>
      </c>
    </row>
    <row r="930" spans="1:22" x14ac:dyDescent="0.3">
      <c r="A930" s="2">
        <v>42568</v>
      </c>
      <c r="B930">
        <v>2016</v>
      </c>
    </row>
    <row r="931" spans="1:22" x14ac:dyDescent="0.3">
      <c r="A931" s="2">
        <v>42569</v>
      </c>
      <c r="B931">
        <v>2016</v>
      </c>
      <c r="C931">
        <v>24.9575</v>
      </c>
      <c r="D931">
        <v>53.96</v>
      </c>
      <c r="E931">
        <v>37.659999999999997</v>
      </c>
      <c r="F931">
        <v>82.932860999999988</v>
      </c>
      <c r="G931">
        <v>6.4274784000000009</v>
      </c>
      <c r="H931">
        <v>79.412283000000002</v>
      </c>
      <c r="M931">
        <v>145975468</v>
      </c>
      <c r="N931">
        <v>31433864</v>
      </c>
      <c r="O931">
        <v>38698000</v>
      </c>
      <c r="P931">
        <v>1405594</v>
      </c>
      <c r="Q931">
        <v>1710667</v>
      </c>
      <c r="R931">
        <v>26332073</v>
      </c>
    </row>
    <row r="932" spans="1:22" x14ac:dyDescent="0.3">
      <c r="A932" s="2">
        <v>42570</v>
      </c>
      <c r="B932">
        <v>2016</v>
      </c>
      <c r="C932">
        <v>24.967500000000001</v>
      </c>
      <c r="D932">
        <v>53.09</v>
      </c>
      <c r="E932">
        <v>37.670499999999997</v>
      </c>
      <c r="F932">
        <v>81.041011999999995</v>
      </c>
      <c r="G932">
        <v>6.389777800000001</v>
      </c>
      <c r="H932">
        <v>78.915310000000005</v>
      </c>
      <c r="I932">
        <v>10.90292177191329</v>
      </c>
      <c r="J932">
        <v>5.8179498058435444</v>
      </c>
      <c r="K932">
        <v>25.386427898209242</v>
      </c>
      <c r="L932">
        <v>29.943449575871821</v>
      </c>
      <c r="M932">
        <v>95119696</v>
      </c>
      <c r="N932">
        <v>53336533</v>
      </c>
      <c r="O932">
        <v>30435900</v>
      </c>
      <c r="P932">
        <v>1960174</v>
      </c>
      <c r="Q932">
        <v>2152413</v>
      </c>
      <c r="R932">
        <v>20861705</v>
      </c>
      <c r="S932">
        <v>50186500</v>
      </c>
      <c r="T932">
        <v>56548500</v>
      </c>
      <c r="U932">
        <v>34300200</v>
      </c>
      <c r="V932">
        <v>226639000</v>
      </c>
    </row>
    <row r="933" spans="1:22" x14ac:dyDescent="0.3">
      <c r="A933" s="2">
        <v>42571</v>
      </c>
      <c r="B933">
        <v>2016</v>
      </c>
      <c r="C933">
        <v>24.99</v>
      </c>
      <c r="D933">
        <v>55.91</v>
      </c>
      <c r="E933">
        <v>37.853999999999999</v>
      </c>
      <c r="F933">
        <v>82.974233999999996</v>
      </c>
      <c r="G933">
        <v>6.52954305</v>
      </c>
      <c r="H933">
        <v>83.337432000000007</v>
      </c>
      <c r="I933">
        <v>10.82575686568563</v>
      </c>
      <c r="J933">
        <v>5.7786245458805894</v>
      </c>
      <c r="K933">
        <v>25.349142375105451</v>
      </c>
      <c r="L933">
        <v>26.023994751148191</v>
      </c>
      <c r="M933">
        <v>105103872</v>
      </c>
      <c r="N933">
        <v>89893301</v>
      </c>
      <c r="O933">
        <v>22502340</v>
      </c>
      <c r="P933">
        <v>1710237</v>
      </c>
      <c r="Q933">
        <v>5498974</v>
      </c>
      <c r="R933">
        <v>26382935</v>
      </c>
      <c r="S933">
        <v>38045500</v>
      </c>
      <c r="T933">
        <v>29013500</v>
      </c>
      <c r="U933">
        <v>22999400</v>
      </c>
      <c r="V933">
        <v>261373000</v>
      </c>
    </row>
    <row r="934" spans="1:22" x14ac:dyDescent="0.3">
      <c r="A934" s="2">
        <v>42572</v>
      </c>
      <c r="B934">
        <v>2016</v>
      </c>
      <c r="C934">
        <v>24.857500000000002</v>
      </c>
      <c r="D934">
        <v>55.8</v>
      </c>
      <c r="E934">
        <v>37.720500000000001</v>
      </c>
      <c r="F934">
        <v>83.638784000000001</v>
      </c>
      <c r="G934">
        <v>6.5059250000000004</v>
      </c>
      <c r="H934">
        <v>84.398336</v>
      </c>
      <c r="I934">
        <v>11.102711896437681</v>
      </c>
      <c r="J934">
        <v>5.7913361069639997</v>
      </c>
      <c r="K934">
        <v>25.47009354625343</v>
      </c>
      <c r="L934">
        <v>26.457526221298309</v>
      </c>
      <c r="M934">
        <v>130808112</v>
      </c>
      <c r="N934">
        <v>32776653</v>
      </c>
      <c r="O934">
        <v>19061060</v>
      </c>
      <c r="P934">
        <v>1434406</v>
      </c>
      <c r="Q934">
        <v>4058007</v>
      </c>
      <c r="R934">
        <v>27169926</v>
      </c>
      <c r="S934">
        <v>53035000</v>
      </c>
      <c r="T934">
        <v>35873000</v>
      </c>
      <c r="U934">
        <v>19357000</v>
      </c>
      <c r="V934">
        <v>183044000</v>
      </c>
    </row>
    <row r="935" spans="1:22" x14ac:dyDescent="0.3">
      <c r="A935" s="2">
        <v>42573</v>
      </c>
      <c r="B935">
        <v>2016</v>
      </c>
      <c r="C935">
        <v>24.664999999999999</v>
      </c>
      <c r="D935">
        <v>56.57</v>
      </c>
      <c r="E935">
        <v>37.963999999999999</v>
      </c>
      <c r="F935">
        <v>82.800849999999997</v>
      </c>
      <c r="G935">
        <v>6.4701088000000002</v>
      </c>
      <c r="H935">
        <v>84.051088000000007</v>
      </c>
      <c r="I935">
        <v>10.99538562953197</v>
      </c>
      <c r="J935">
        <v>5.7411645013654784</v>
      </c>
      <c r="K935">
        <v>25.388454656747339</v>
      </c>
      <c r="L935">
        <v>26.575007062811942</v>
      </c>
      <c r="M935">
        <v>113254676</v>
      </c>
      <c r="N935">
        <v>32157167</v>
      </c>
      <c r="O935">
        <v>20920480</v>
      </c>
      <c r="P935">
        <v>948378</v>
      </c>
      <c r="Q935">
        <v>2527301</v>
      </c>
      <c r="R935">
        <v>18783597</v>
      </c>
      <c r="S935">
        <v>40033500</v>
      </c>
      <c r="T935">
        <v>33400000</v>
      </c>
      <c r="U935">
        <v>14403600</v>
      </c>
      <c r="V935">
        <v>254126000</v>
      </c>
    </row>
    <row r="936" spans="1:22" x14ac:dyDescent="0.3">
      <c r="A936" s="2">
        <v>42574</v>
      </c>
      <c r="B936">
        <v>2016</v>
      </c>
    </row>
    <row r="937" spans="1:22" x14ac:dyDescent="0.3">
      <c r="A937" s="2">
        <v>42575</v>
      </c>
      <c r="B937">
        <v>2016</v>
      </c>
    </row>
    <row r="938" spans="1:22" x14ac:dyDescent="0.3">
      <c r="A938" s="2">
        <v>42576</v>
      </c>
      <c r="B938">
        <v>2016</v>
      </c>
      <c r="C938">
        <v>24.335000000000001</v>
      </c>
      <c r="D938">
        <v>56.73</v>
      </c>
      <c r="E938">
        <v>37.875999999999998</v>
      </c>
      <c r="F938">
        <v>83.655017999999998</v>
      </c>
      <c r="G938">
        <v>6.434502600000001</v>
      </c>
      <c r="H938">
        <v>84.698783000000006</v>
      </c>
      <c r="I938">
        <v>11.044776119402989</v>
      </c>
      <c r="J938">
        <v>5.6941910447761197</v>
      </c>
      <c r="K938">
        <v>24.636312110334401</v>
      </c>
      <c r="L938">
        <v>21.934630644247122</v>
      </c>
      <c r="M938">
        <v>161531684</v>
      </c>
      <c r="N938">
        <v>25610587</v>
      </c>
      <c r="O938">
        <v>21466200</v>
      </c>
      <c r="P938">
        <v>1393923</v>
      </c>
      <c r="Q938">
        <v>1985830</v>
      </c>
      <c r="R938">
        <v>20022991</v>
      </c>
      <c r="S938">
        <v>39006000</v>
      </c>
      <c r="T938">
        <v>22840500</v>
      </c>
      <c r="U938">
        <v>15824000</v>
      </c>
      <c r="V938">
        <v>113211000</v>
      </c>
    </row>
    <row r="939" spans="1:22" x14ac:dyDescent="0.3">
      <c r="A939" s="2">
        <v>42577</v>
      </c>
      <c r="B939">
        <v>2016</v>
      </c>
      <c r="C939">
        <v>24.1675</v>
      </c>
      <c r="D939">
        <v>56.76</v>
      </c>
      <c r="E939">
        <v>37.8825</v>
      </c>
      <c r="F939">
        <v>84.365864000000002</v>
      </c>
      <c r="G939">
        <v>6.4911599999999998</v>
      </c>
      <c r="H939">
        <v>85.387747999999988</v>
      </c>
      <c r="I939">
        <v>10.87699207939689</v>
      </c>
      <c r="J939">
        <v>5.7523338486496796</v>
      </c>
      <c r="K939">
        <v>25.63221681458154</v>
      </c>
      <c r="L939">
        <v>22.51169004676019</v>
      </c>
      <c r="M939">
        <v>224959288</v>
      </c>
      <c r="N939">
        <v>28078995</v>
      </c>
      <c r="O939">
        <v>23791460</v>
      </c>
      <c r="P939">
        <v>1222808</v>
      </c>
      <c r="Q939">
        <v>2124596</v>
      </c>
      <c r="R939">
        <v>23489620</v>
      </c>
      <c r="S939">
        <v>59896000</v>
      </c>
      <c r="T939">
        <v>24512000</v>
      </c>
      <c r="U939">
        <v>25013800</v>
      </c>
      <c r="V939">
        <v>166336000</v>
      </c>
    </row>
    <row r="940" spans="1:22" x14ac:dyDescent="0.3">
      <c r="A940" s="2">
        <v>42578</v>
      </c>
      <c r="B940">
        <v>2016</v>
      </c>
      <c r="C940">
        <v>25.737500000000001</v>
      </c>
      <c r="D940">
        <v>56.19</v>
      </c>
      <c r="E940">
        <v>38.098500000000001</v>
      </c>
      <c r="F940">
        <v>86.125475999999992</v>
      </c>
      <c r="G940">
        <v>6.5357963999999988</v>
      </c>
      <c r="H940">
        <v>85.949619999999996</v>
      </c>
      <c r="I940">
        <v>11.10038792695619</v>
      </c>
      <c r="J940">
        <v>5.8224706254139473</v>
      </c>
      <c r="K940">
        <v>25.650487274103511</v>
      </c>
      <c r="L940">
        <v>21.104172580187338</v>
      </c>
      <c r="M940">
        <v>369379280</v>
      </c>
      <c r="N940">
        <v>32327477</v>
      </c>
      <c r="O940">
        <v>32171780</v>
      </c>
      <c r="P940">
        <v>1971401</v>
      </c>
      <c r="Q940">
        <v>2663951</v>
      </c>
      <c r="R940">
        <v>16438046</v>
      </c>
      <c r="S940">
        <v>60774500</v>
      </c>
      <c r="T940">
        <v>31218000</v>
      </c>
      <c r="U940">
        <v>17677600</v>
      </c>
      <c r="V940">
        <v>97224000</v>
      </c>
    </row>
    <row r="941" spans="1:22" x14ac:dyDescent="0.3">
      <c r="A941" s="2">
        <v>42579</v>
      </c>
      <c r="B941">
        <v>2016</v>
      </c>
      <c r="C941">
        <v>26.085000000000001</v>
      </c>
      <c r="D941">
        <v>56.21</v>
      </c>
      <c r="E941">
        <v>38.292000000000002</v>
      </c>
      <c r="F941">
        <v>84.14437199999999</v>
      </c>
      <c r="G941">
        <v>6.4518986999999992</v>
      </c>
      <c r="H941">
        <v>86.669699999999992</v>
      </c>
      <c r="I941">
        <v>11.17489986648865</v>
      </c>
      <c r="J941">
        <v>5.8067064352469959</v>
      </c>
      <c r="K941">
        <v>25.586496280755291</v>
      </c>
      <c r="L941">
        <v>20.10299446881556</v>
      </c>
      <c r="M941">
        <v>159479356</v>
      </c>
      <c r="N941">
        <v>37550411</v>
      </c>
      <c r="O941">
        <v>73464420</v>
      </c>
      <c r="P941">
        <v>2356433</v>
      </c>
      <c r="Q941">
        <v>2678318</v>
      </c>
      <c r="R941">
        <v>21135229</v>
      </c>
      <c r="S941">
        <v>42386500</v>
      </c>
      <c r="T941">
        <v>24896000</v>
      </c>
      <c r="U941">
        <v>10213600</v>
      </c>
      <c r="V941">
        <v>142096000</v>
      </c>
    </row>
    <row r="942" spans="1:22" x14ac:dyDescent="0.3">
      <c r="A942" s="2">
        <v>42580</v>
      </c>
      <c r="B942">
        <v>2016</v>
      </c>
      <c r="C942">
        <v>26.052499999999998</v>
      </c>
      <c r="D942">
        <v>56.68</v>
      </c>
      <c r="E942">
        <v>39.567</v>
      </c>
      <c r="F942">
        <v>85.964684999999989</v>
      </c>
      <c r="G942">
        <v>6.5491827999999996</v>
      </c>
      <c r="H942">
        <v>87.482036999999991</v>
      </c>
      <c r="I942">
        <v>11.51734245236932</v>
      </c>
      <c r="J942">
        <v>6.1168463390327297</v>
      </c>
      <c r="K942">
        <v>27.860283341475331</v>
      </c>
      <c r="L942">
        <v>21.011235955056179</v>
      </c>
      <c r="M942">
        <v>110934752</v>
      </c>
      <c r="N942">
        <v>30558718</v>
      </c>
      <c r="O942">
        <v>101810540</v>
      </c>
      <c r="P942">
        <v>1458689</v>
      </c>
      <c r="Q942">
        <v>2582278</v>
      </c>
      <c r="R942">
        <v>21755489</v>
      </c>
      <c r="S942">
        <v>81390500</v>
      </c>
      <c r="T942">
        <v>54946500</v>
      </c>
      <c r="U942">
        <v>33552000</v>
      </c>
      <c r="V942">
        <v>108895000</v>
      </c>
    </row>
    <row r="943" spans="1:22" x14ac:dyDescent="0.3">
      <c r="A943" s="2">
        <v>42581</v>
      </c>
      <c r="B943">
        <v>2016</v>
      </c>
    </row>
    <row r="944" spans="1:22" x14ac:dyDescent="0.3">
      <c r="A944" s="2">
        <v>42582</v>
      </c>
      <c r="B944">
        <v>2016</v>
      </c>
    </row>
    <row r="945" spans="1:22" x14ac:dyDescent="0.3">
      <c r="A945" s="2">
        <v>42583</v>
      </c>
      <c r="B945">
        <v>2016</v>
      </c>
      <c r="C945">
        <v>26.512499999999999</v>
      </c>
      <c r="D945">
        <v>56.58</v>
      </c>
      <c r="E945">
        <v>40.046999999999997</v>
      </c>
      <c r="F945">
        <v>86.161922999999987</v>
      </c>
      <c r="G945">
        <v>6.4579052499999996</v>
      </c>
      <c r="H945">
        <v>87.591810999999993</v>
      </c>
      <c r="I945">
        <v>11.339984350547731</v>
      </c>
      <c r="J945">
        <v>6.2297758274647883</v>
      </c>
      <c r="K945">
        <v>29.000391236306729</v>
      </c>
      <c r="L945">
        <v>20.505672926447581</v>
      </c>
      <c r="M945">
        <v>152671484</v>
      </c>
      <c r="N945">
        <v>26003419</v>
      </c>
      <c r="O945">
        <v>60593160</v>
      </c>
      <c r="P945">
        <v>1492129</v>
      </c>
      <c r="Q945">
        <v>1865371</v>
      </c>
      <c r="R945">
        <v>25120796</v>
      </c>
      <c r="S945">
        <v>47061500</v>
      </c>
      <c r="T945">
        <v>52492000</v>
      </c>
      <c r="U945">
        <v>30562000</v>
      </c>
      <c r="V945">
        <v>73006000</v>
      </c>
    </row>
    <row r="946" spans="1:22" x14ac:dyDescent="0.3">
      <c r="A946" s="2">
        <v>42584</v>
      </c>
      <c r="B946">
        <v>2016</v>
      </c>
      <c r="C946">
        <v>26.12</v>
      </c>
      <c r="D946">
        <v>56.58</v>
      </c>
      <c r="E946">
        <v>40.006</v>
      </c>
      <c r="F946">
        <v>84.632643000000002</v>
      </c>
      <c r="G946">
        <v>6.439103600000001</v>
      </c>
      <c r="H946">
        <v>86.473214999999996</v>
      </c>
      <c r="I946">
        <v>11.307196029776669</v>
      </c>
      <c r="J946">
        <v>6.2916148307692312</v>
      </c>
      <c r="K946">
        <v>30.074441687344908</v>
      </c>
      <c r="L946">
        <v>20.848635235732011</v>
      </c>
      <c r="M946">
        <v>135266224</v>
      </c>
      <c r="N946">
        <v>35121958</v>
      </c>
      <c r="O946">
        <v>39927080</v>
      </c>
      <c r="P946">
        <v>2513576</v>
      </c>
      <c r="Q946">
        <v>2726894</v>
      </c>
      <c r="R946">
        <v>23645302</v>
      </c>
      <c r="S946">
        <v>46550000</v>
      </c>
      <c r="T946">
        <v>32222500</v>
      </c>
      <c r="U946">
        <v>38393200</v>
      </c>
      <c r="V946">
        <v>46412000</v>
      </c>
    </row>
    <row r="947" spans="1:22" x14ac:dyDescent="0.3">
      <c r="A947" s="2">
        <v>42585</v>
      </c>
      <c r="B947">
        <v>2016</v>
      </c>
      <c r="C947">
        <v>26.447500000000002</v>
      </c>
      <c r="D947">
        <v>56.97</v>
      </c>
      <c r="E947">
        <v>39.945999999999998</v>
      </c>
      <c r="F947">
        <v>84.710093999999998</v>
      </c>
      <c r="G947">
        <v>6.7221387999999997</v>
      </c>
      <c r="H947">
        <v>86.196235999999999</v>
      </c>
      <c r="I947">
        <v>11.03019538188277</v>
      </c>
      <c r="J947">
        <v>6.1514569488849418</v>
      </c>
      <c r="K947">
        <v>29.16913360963094</v>
      </c>
      <c r="L947">
        <v>20.786461417012038</v>
      </c>
      <c r="M947">
        <v>120810564</v>
      </c>
      <c r="N947">
        <v>22075616</v>
      </c>
      <c r="O947">
        <v>29220500</v>
      </c>
      <c r="P947">
        <v>1883969</v>
      </c>
      <c r="Q947">
        <v>1630756</v>
      </c>
      <c r="R947">
        <v>54072054</v>
      </c>
      <c r="S947">
        <v>59624500</v>
      </c>
      <c r="T947">
        <v>31436000</v>
      </c>
      <c r="U947">
        <v>24106000</v>
      </c>
      <c r="V947">
        <v>51317000</v>
      </c>
    </row>
    <row r="948" spans="1:22" x14ac:dyDescent="0.3">
      <c r="A948" s="2">
        <v>42586</v>
      </c>
      <c r="B948">
        <v>2016</v>
      </c>
      <c r="C948">
        <v>26.467500000000001</v>
      </c>
      <c r="D948">
        <v>57.39</v>
      </c>
      <c r="E948">
        <v>39.862499999999997</v>
      </c>
      <c r="F948">
        <v>84.470591999999996</v>
      </c>
      <c r="G948">
        <v>6.7859413999999996</v>
      </c>
      <c r="H948">
        <v>85.98536</v>
      </c>
      <c r="I948">
        <v>11.25482052803323</v>
      </c>
      <c r="J948">
        <v>6.1849792999110056</v>
      </c>
      <c r="K948">
        <v>28.88361514881835</v>
      </c>
      <c r="L948">
        <v>20.98783743696233</v>
      </c>
      <c r="M948">
        <v>109634600</v>
      </c>
      <c r="N948">
        <v>26587749</v>
      </c>
      <c r="O948">
        <v>21520620</v>
      </c>
      <c r="P948">
        <v>1576490</v>
      </c>
      <c r="Q948">
        <v>1932719</v>
      </c>
      <c r="R948">
        <v>51877967</v>
      </c>
      <c r="S948">
        <v>53830000</v>
      </c>
      <c r="T948">
        <v>25617500</v>
      </c>
      <c r="U948">
        <v>25442600</v>
      </c>
      <c r="V948">
        <v>30225000</v>
      </c>
    </row>
    <row r="949" spans="1:22" x14ac:dyDescent="0.3">
      <c r="A949" s="2">
        <v>42587</v>
      </c>
      <c r="B949">
        <v>2016</v>
      </c>
      <c r="C949">
        <v>26.87</v>
      </c>
      <c r="D949">
        <v>57.96</v>
      </c>
      <c r="E949">
        <v>40.346499999999999</v>
      </c>
      <c r="F949">
        <v>86.397695999999996</v>
      </c>
      <c r="G949">
        <v>6.9371016000000001</v>
      </c>
      <c r="H949">
        <v>86.098320000000001</v>
      </c>
      <c r="I949">
        <v>11.51616389898791</v>
      </c>
      <c r="J949">
        <v>6.1723251665520289</v>
      </c>
      <c r="K949">
        <v>28.500540434312661</v>
      </c>
      <c r="L949">
        <v>20.354721430677021</v>
      </c>
      <c r="M949">
        <v>162213608</v>
      </c>
      <c r="N949">
        <v>29335221</v>
      </c>
      <c r="O949">
        <v>36145420</v>
      </c>
      <c r="P949">
        <v>1438771</v>
      </c>
      <c r="Q949">
        <v>1825877</v>
      </c>
      <c r="R949">
        <v>38578616</v>
      </c>
      <c r="S949">
        <v>86332000</v>
      </c>
      <c r="T949">
        <v>22968500</v>
      </c>
      <c r="U949">
        <v>17386200</v>
      </c>
      <c r="V949">
        <v>27967000</v>
      </c>
    </row>
    <row r="950" spans="1:22" x14ac:dyDescent="0.3">
      <c r="A950" s="2">
        <v>42588</v>
      </c>
      <c r="B950">
        <v>2016</v>
      </c>
    </row>
    <row r="951" spans="1:22" x14ac:dyDescent="0.3">
      <c r="A951" s="2">
        <v>42589</v>
      </c>
      <c r="B951">
        <v>2016</v>
      </c>
    </row>
    <row r="952" spans="1:22" x14ac:dyDescent="0.3">
      <c r="A952" s="2">
        <v>42590</v>
      </c>
      <c r="B952">
        <v>2016</v>
      </c>
      <c r="C952">
        <v>27.092500000000001</v>
      </c>
      <c r="D952">
        <v>58.06</v>
      </c>
      <c r="E952">
        <v>40.261499999999998</v>
      </c>
      <c r="F952">
        <v>85.990750999999989</v>
      </c>
      <c r="G952">
        <v>7.0014060000000002</v>
      </c>
      <c r="H952">
        <v>85.769210999999999</v>
      </c>
      <c r="I952">
        <v>11.806571122160481</v>
      </c>
      <c r="J952">
        <v>6.1316228312372054</v>
      </c>
      <c r="K952">
        <v>29.248318221702259</v>
      </c>
      <c r="L952">
        <v>20.746807058594129</v>
      </c>
      <c r="M952">
        <v>112148880</v>
      </c>
      <c r="N952">
        <v>19473499</v>
      </c>
      <c r="O952">
        <v>24432180</v>
      </c>
      <c r="P952">
        <v>1226634</v>
      </c>
      <c r="Q952">
        <v>1766782</v>
      </c>
      <c r="R952">
        <v>41272653</v>
      </c>
      <c r="S952">
        <v>66950500</v>
      </c>
      <c r="T952">
        <v>24833500</v>
      </c>
      <c r="U952">
        <v>14815000</v>
      </c>
      <c r="V952">
        <v>37316000</v>
      </c>
    </row>
    <row r="953" spans="1:22" x14ac:dyDescent="0.3">
      <c r="A953" s="2">
        <v>42591</v>
      </c>
      <c r="B953">
        <v>2016</v>
      </c>
      <c r="C953">
        <v>27.202500000000001</v>
      </c>
      <c r="D953">
        <v>58.2</v>
      </c>
      <c r="E953">
        <v>40.374000000000002</v>
      </c>
      <c r="F953">
        <v>89.145987000000005</v>
      </c>
      <c r="G953">
        <v>7.0352671999999998</v>
      </c>
      <c r="H953">
        <v>87.536052000000012</v>
      </c>
      <c r="I953">
        <v>11.79205492888671</v>
      </c>
      <c r="J953">
        <v>6.3129840078469837</v>
      </c>
      <c r="K953">
        <v>30.411966650318782</v>
      </c>
      <c r="L953">
        <v>22.412947523295731</v>
      </c>
      <c r="M953">
        <v>105260816</v>
      </c>
      <c r="N953">
        <v>16920721</v>
      </c>
      <c r="O953">
        <v>32153700</v>
      </c>
      <c r="P953">
        <v>2012005</v>
      </c>
      <c r="Q953">
        <v>2246024</v>
      </c>
      <c r="R953">
        <v>21866066</v>
      </c>
      <c r="S953">
        <v>43013500</v>
      </c>
      <c r="T953">
        <v>30532000</v>
      </c>
      <c r="U953">
        <v>21913400</v>
      </c>
      <c r="V953">
        <v>90963000</v>
      </c>
    </row>
    <row r="954" spans="1:22" x14ac:dyDescent="0.3">
      <c r="A954" s="2">
        <v>42592</v>
      </c>
      <c r="B954">
        <v>2016</v>
      </c>
      <c r="C954">
        <v>27</v>
      </c>
      <c r="D954">
        <v>58.02</v>
      </c>
      <c r="E954">
        <v>40.424500000000002</v>
      </c>
      <c r="F954">
        <v>89.548173000000006</v>
      </c>
      <c r="G954">
        <v>7.0786214999999997</v>
      </c>
      <c r="H954">
        <v>87.828455000000005</v>
      </c>
      <c r="I954">
        <v>11.730807183737911</v>
      </c>
      <c r="J954">
        <v>6.3491016794947699</v>
      </c>
      <c r="K954">
        <v>31.39925004933886</v>
      </c>
      <c r="L954">
        <v>22.4787842905072</v>
      </c>
      <c r="M954">
        <v>96034020</v>
      </c>
      <c r="N954">
        <v>15756913</v>
      </c>
      <c r="O954">
        <v>18370280</v>
      </c>
      <c r="P954">
        <v>1417259</v>
      </c>
      <c r="Q954">
        <v>1800616</v>
      </c>
      <c r="R954">
        <v>27554353</v>
      </c>
      <c r="S954">
        <v>42669000</v>
      </c>
      <c r="T954">
        <v>27519500</v>
      </c>
      <c r="U954">
        <v>37841400</v>
      </c>
      <c r="V954">
        <v>61861000</v>
      </c>
    </row>
    <row r="955" spans="1:22" x14ac:dyDescent="0.3">
      <c r="A955" s="2">
        <v>42593</v>
      </c>
      <c r="B955">
        <v>2016</v>
      </c>
      <c r="C955">
        <v>26.982500000000002</v>
      </c>
      <c r="D955">
        <v>58.3</v>
      </c>
      <c r="E955">
        <v>40.409999999999997</v>
      </c>
      <c r="F955">
        <v>89.676845999999998</v>
      </c>
      <c r="G955">
        <v>7.0751350000000004</v>
      </c>
      <c r="H955">
        <v>88.058935999999989</v>
      </c>
      <c r="M955">
        <v>109938024</v>
      </c>
      <c r="N955">
        <v>18162301</v>
      </c>
      <c r="O955">
        <v>25645480</v>
      </c>
      <c r="P955">
        <v>1470743</v>
      </c>
      <c r="Q955">
        <v>1663170</v>
      </c>
      <c r="R955">
        <v>25318450</v>
      </c>
    </row>
    <row r="956" spans="1:22" x14ac:dyDescent="0.3">
      <c r="A956" s="2">
        <v>42594</v>
      </c>
      <c r="B956">
        <v>2016</v>
      </c>
      <c r="C956">
        <v>27.045000000000002</v>
      </c>
      <c r="D956">
        <v>57.94</v>
      </c>
      <c r="E956">
        <v>40.352499999999999</v>
      </c>
      <c r="F956">
        <v>88.930784000000003</v>
      </c>
      <c r="G956">
        <v>7.041945000000001</v>
      </c>
      <c r="H956">
        <v>87.735808000000006</v>
      </c>
      <c r="I956">
        <v>11.86239620403321</v>
      </c>
      <c r="J956">
        <v>6.3151426907868711</v>
      </c>
      <c r="K956">
        <v>31.40075128509292</v>
      </c>
      <c r="L956">
        <v>21.747726374060889</v>
      </c>
      <c r="M956">
        <v>74641736</v>
      </c>
      <c r="N956">
        <v>21655161</v>
      </c>
      <c r="O956">
        <v>17945660</v>
      </c>
      <c r="P956">
        <v>1002134</v>
      </c>
      <c r="Q956">
        <v>1135687</v>
      </c>
      <c r="R956">
        <v>18081898</v>
      </c>
      <c r="S956">
        <v>41309500</v>
      </c>
      <c r="T956">
        <v>25377500</v>
      </c>
      <c r="U956">
        <v>37430800</v>
      </c>
      <c r="V956">
        <v>37145000</v>
      </c>
    </row>
    <row r="957" spans="1:22" x14ac:dyDescent="0.3">
      <c r="A957" s="2">
        <v>42595</v>
      </c>
      <c r="B957">
        <v>2016</v>
      </c>
    </row>
    <row r="958" spans="1:22" x14ac:dyDescent="0.3">
      <c r="A958" s="2">
        <v>42596</v>
      </c>
      <c r="B958">
        <v>2016</v>
      </c>
    </row>
    <row r="959" spans="1:22" x14ac:dyDescent="0.3">
      <c r="A959" s="2">
        <v>42597</v>
      </c>
      <c r="B959">
        <v>2016</v>
      </c>
      <c r="C959">
        <v>27.37</v>
      </c>
      <c r="D959">
        <v>58.12</v>
      </c>
      <c r="E959">
        <v>40.298000000000002</v>
      </c>
      <c r="F959">
        <v>90.015100000000004</v>
      </c>
      <c r="G959">
        <v>7.0490624999999998</v>
      </c>
      <c r="H959">
        <v>88.080613999999997</v>
      </c>
      <c r="I959">
        <v>11.7554084757483</v>
      </c>
      <c r="J959">
        <v>6.2184413711350377</v>
      </c>
      <c r="K959">
        <v>33.606638348315713</v>
      </c>
      <c r="L959">
        <v>21.796898152721521</v>
      </c>
      <c r="M959">
        <v>103472836</v>
      </c>
      <c r="N959">
        <v>19283902</v>
      </c>
      <c r="O959">
        <v>18601480</v>
      </c>
      <c r="P959">
        <v>855474</v>
      </c>
      <c r="Q959">
        <v>1016515</v>
      </c>
      <c r="R959">
        <v>24343931</v>
      </c>
      <c r="S959">
        <v>27639500</v>
      </c>
      <c r="T959">
        <v>22739500</v>
      </c>
      <c r="U959">
        <v>54971000</v>
      </c>
      <c r="V959">
        <v>22801000</v>
      </c>
    </row>
    <row r="960" spans="1:22" x14ac:dyDescent="0.3">
      <c r="A960" s="2">
        <v>42598</v>
      </c>
      <c r="B960">
        <v>2016</v>
      </c>
      <c r="C960">
        <v>27.344999999999999</v>
      </c>
      <c r="D960">
        <v>57.44</v>
      </c>
      <c r="E960">
        <v>40.0595</v>
      </c>
      <c r="F960">
        <v>89.577280999999999</v>
      </c>
      <c r="G960">
        <v>7.0720300000000007</v>
      </c>
      <c r="H960">
        <v>87.88693099999999</v>
      </c>
      <c r="I960">
        <v>11.71135253662912</v>
      </c>
      <c r="J960">
        <v>6.264716864347653</v>
      </c>
      <c r="K960">
        <v>33.898136150702683</v>
      </c>
      <c r="L960">
        <v>21.648559752815711</v>
      </c>
      <c r="M960">
        <v>135177792</v>
      </c>
      <c r="N960">
        <v>20523493</v>
      </c>
      <c r="O960">
        <v>21157940</v>
      </c>
      <c r="P960">
        <v>1233620</v>
      </c>
      <c r="Q960">
        <v>1607598</v>
      </c>
      <c r="R960">
        <v>28015462</v>
      </c>
      <c r="S960">
        <v>49875500</v>
      </c>
      <c r="T960">
        <v>29911500</v>
      </c>
      <c r="U960">
        <v>58065000</v>
      </c>
      <c r="V960">
        <v>20804000</v>
      </c>
    </row>
    <row r="961" spans="1:22" x14ac:dyDescent="0.3">
      <c r="A961" s="2">
        <v>42599</v>
      </c>
      <c r="B961">
        <v>2016</v>
      </c>
      <c r="C961">
        <v>27.305</v>
      </c>
      <c r="D961">
        <v>57.56</v>
      </c>
      <c r="E961">
        <v>40.271000000000001</v>
      </c>
      <c r="F961">
        <v>88.549414999999996</v>
      </c>
      <c r="G961">
        <v>7.0647576999999986</v>
      </c>
      <c r="H961">
        <v>87.591210000000004</v>
      </c>
      <c r="I961">
        <v>11.97368421052632</v>
      </c>
      <c r="J961">
        <v>6.1854796271929828</v>
      </c>
      <c r="K961">
        <v>33.727073365231263</v>
      </c>
      <c r="L961">
        <v>22.627591706539079</v>
      </c>
      <c r="M961">
        <v>101423904</v>
      </c>
      <c r="N961">
        <v>18856423</v>
      </c>
      <c r="O961">
        <v>21321400</v>
      </c>
      <c r="P961">
        <v>1036483</v>
      </c>
      <c r="Q961">
        <v>1427712</v>
      </c>
      <c r="R961">
        <v>33306440</v>
      </c>
      <c r="S961">
        <v>46661500</v>
      </c>
      <c r="T961">
        <v>33975500</v>
      </c>
      <c r="U961">
        <v>51407000</v>
      </c>
      <c r="V961">
        <v>36900000</v>
      </c>
    </row>
    <row r="962" spans="1:22" x14ac:dyDescent="0.3">
      <c r="A962" s="2">
        <v>42600</v>
      </c>
      <c r="B962">
        <v>2016</v>
      </c>
      <c r="C962">
        <v>27.27</v>
      </c>
      <c r="D962">
        <v>57.6</v>
      </c>
      <c r="E962">
        <v>40.137500000000003</v>
      </c>
      <c r="F962">
        <v>89.325720000000004</v>
      </c>
      <c r="G962">
        <v>7.1444444000000003</v>
      </c>
      <c r="H962">
        <v>88.011440000000007</v>
      </c>
      <c r="I962">
        <v>11.7964610616815</v>
      </c>
      <c r="J962">
        <v>6.2358308307507748</v>
      </c>
      <c r="K962">
        <v>32.265320403878839</v>
      </c>
      <c r="L962">
        <v>22.888133559932019</v>
      </c>
      <c r="M962">
        <v>87938812</v>
      </c>
      <c r="N962">
        <v>14214341</v>
      </c>
      <c r="O962">
        <v>17303200</v>
      </c>
      <c r="P962">
        <v>892046</v>
      </c>
      <c r="Q962">
        <v>1557416</v>
      </c>
      <c r="R962">
        <v>19828361</v>
      </c>
      <c r="S962">
        <v>50021000</v>
      </c>
      <c r="T962">
        <v>32688000</v>
      </c>
      <c r="U962">
        <v>34905600</v>
      </c>
      <c r="V962">
        <v>48561000</v>
      </c>
    </row>
    <row r="963" spans="1:22" x14ac:dyDescent="0.3">
      <c r="A963" s="2">
        <v>42601</v>
      </c>
      <c r="B963">
        <v>2016</v>
      </c>
      <c r="C963">
        <v>27.34</v>
      </c>
      <c r="D963">
        <v>57.62</v>
      </c>
      <c r="E963">
        <v>39.982500000000002</v>
      </c>
      <c r="F963">
        <v>87.526239999999987</v>
      </c>
      <c r="G963">
        <v>7.0958216000000007</v>
      </c>
      <c r="H963">
        <v>88.307320000000004</v>
      </c>
      <c r="I963">
        <v>12.027944111776449</v>
      </c>
      <c r="J963">
        <v>6.2309623173652691</v>
      </c>
      <c r="K963">
        <v>32.340319361277437</v>
      </c>
      <c r="L963">
        <v>22.155688622754489</v>
      </c>
      <c r="M963">
        <v>101472288</v>
      </c>
      <c r="N963">
        <v>17271044</v>
      </c>
      <c r="O963">
        <v>22415260</v>
      </c>
      <c r="P963">
        <v>1852903</v>
      </c>
      <c r="Q963">
        <v>2037942</v>
      </c>
      <c r="R963">
        <v>25999777</v>
      </c>
      <c r="S963">
        <v>59721500</v>
      </c>
      <c r="T963">
        <v>19952000</v>
      </c>
      <c r="U963">
        <v>13811000</v>
      </c>
      <c r="V963">
        <v>35993000</v>
      </c>
    </row>
    <row r="964" spans="1:22" x14ac:dyDescent="0.3">
      <c r="A964" s="2">
        <v>42602</v>
      </c>
      <c r="B964">
        <v>2016</v>
      </c>
    </row>
    <row r="965" spans="1:22" x14ac:dyDescent="0.3">
      <c r="A965" s="2">
        <v>42603</v>
      </c>
      <c r="B965">
        <v>2016</v>
      </c>
    </row>
    <row r="966" spans="1:22" x14ac:dyDescent="0.3">
      <c r="A966" s="2">
        <v>42604</v>
      </c>
      <c r="B966">
        <v>2016</v>
      </c>
      <c r="C966">
        <v>27.127500000000001</v>
      </c>
      <c r="D966">
        <v>57.67</v>
      </c>
      <c r="E966">
        <v>39.847499999999997</v>
      </c>
      <c r="F966">
        <v>87.107399999999998</v>
      </c>
      <c r="G966">
        <v>7.0841744999999996</v>
      </c>
      <c r="H966">
        <v>87.514919999999989</v>
      </c>
      <c r="I966">
        <v>12.15987242101067</v>
      </c>
      <c r="J966">
        <v>6.3103475789893357</v>
      </c>
      <c r="K966">
        <v>32.363201435263633</v>
      </c>
      <c r="L966">
        <v>22.814711452207721</v>
      </c>
      <c r="M966">
        <v>103280920</v>
      </c>
      <c r="N966">
        <v>15221922</v>
      </c>
      <c r="O966">
        <v>17067300</v>
      </c>
      <c r="P966">
        <v>1165052</v>
      </c>
      <c r="Q966">
        <v>1716134</v>
      </c>
      <c r="R966">
        <v>16841777</v>
      </c>
      <c r="S966">
        <v>45650500</v>
      </c>
      <c r="T966">
        <v>19944500</v>
      </c>
      <c r="U966">
        <v>12780400</v>
      </c>
      <c r="V966">
        <v>33338000</v>
      </c>
    </row>
    <row r="967" spans="1:22" x14ac:dyDescent="0.3">
      <c r="A967" s="2">
        <v>42605</v>
      </c>
      <c r="B967">
        <v>2016</v>
      </c>
      <c r="C967">
        <v>27.212499999999999</v>
      </c>
      <c r="D967">
        <v>57.89</v>
      </c>
      <c r="E967">
        <v>39.829500000000003</v>
      </c>
      <c r="F967">
        <v>87.691863999999995</v>
      </c>
      <c r="G967">
        <v>7.1505336000000002</v>
      </c>
      <c r="H967">
        <v>88.031403999999995</v>
      </c>
      <c r="I967">
        <v>11.967671123528239</v>
      </c>
      <c r="J967">
        <v>6.284916491718219</v>
      </c>
      <c r="K967">
        <v>32.104370385152663</v>
      </c>
      <c r="L967">
        <v>22.545400119736581</v>
      </c>
      <c r="M967">
        <v>85030676</v>
      </c>
      <c r="N967">
        <v>18732373</v>
      </c>
      <c r="O967">
        <v>18350260</v>
      </c>
      <c r="P967">
        <v>1038967</v>
      </c>
      <c r="Q967">
        <v>1452284</v>
      </c>
      <c r="R967">
        <v>20199046</v>
      </c>
      <c r="S967">
        <v>42580500</v>
      </c>
      <c r="T967">
        <v>22869000</v>
      </c>
      <c r="U967">
        <v>11077600</v>
      </c>
      <c r="V967">
        <v>30376000</v>
      </c>
    </row>
    <row r="968" spans="1:22" x14ac:dyDescent="0.3">
      <c r="A968" s="2">
        <v>42606</v>
      </c>
      <c r="B968">
        <v>2016</v>
      </c>
      <c r="C968">
        <v>27.0075</v>
      </c>
      <c r="D968">
        <v>57.95</v>
      </c>
      <c r="E968">
        <v>39.68</v>
      </c>
      <c r="F968">
        <v>87.346019000000013</v>
      </c>
      <c r="G968">
        <v>7.162540700000001</v>
      </c>
      <c r="H968">
        <v>87.740433999999993</v>
      </c>
      <c r="I968">
        <v>12.18395381246267</v>
      </c>
      <c r="J968">
        <v>6.4047179394783997</v>
      </c>
      <c r="K968">
        <v>32.814055345411113</v>
      </c>
      <c r="L968">
        <v>22.282500497710529</v>
      </c>
      <c r="M968">
        <v>94700324</v>
      </c>
      <c r="N968">
        <v>18151506</v>
      </c>
      <c r="O968">
        <v>25688740</v>
      </c>
      <c r="P968">
        <v>971047</v>
      </c>
      <c r="Q968">
        <v>1186401</v>
      </c>
      <c r="R968">
        <v>19909444</v>
      </c>
      <c r="S968">
        <v>39948500</v>
      </c>
      <c r="T968">
        <v>33485000</v>
      </c>
      <c r="U968">
        <v>19613200</v>
      </c>
      <c r="V968">
        <v>24426000</v>
      </c>
    </row>
    <row r="969" spans="1:22" x14ac:dyDescent="0.3">
      <c r="A969" s="2">
        <v>42607</v>
      </c>
      <c r="B969">
        <v>2016</v>
      </c>
      <c r="C969">
        <v>26.892499999999998</v>
      </c>
      <c r="D969">
        <v>58.17</v>
      </c>
      <c r="E969">
        <v>39.564999999999998</v>
      </c>
      <c r="F969">
        <v>85.960915999999997</v>
      </c>
      <c r="G969">
        <v>7.1539475000000001</v>
      </c>
      <c r="H969">
        <v>87.404499999999999</v>
      </c>
      <c r="I969">
        <v>12.16630196936543</v>
      </c>
      <c r="J969">
        <v>6.3958270678336966</v>
      </c>
      <c r="K969">
        <v>33.320071613288242</v>
      </c>
      <c r="L969">
        <v>22.120549035209859</v>
      </c>
      <c r="M969">
        <v>100344992</v>
      </c>
      <c r="N969">
        <v>18552579</v>
      </c>
      <c r="O969">
        <v>24053600</v>
      </c>
      <c r="P969">
        <v>1490961</v>
      </c>
      <c r="Q969">
        <v>1018768</v>
      </c>
      <c r="R969">
        <v>22451622</v>
      </c>
      <c r="S969">
        <v>33962500</v>
      </c>
      <c r="T969">
        <v>28606500</v>
      </c>
      <c r="U969">
        <v>17111200</v>
      </c>
      <c r="V969">
        <v>15023000</v>
      </c>
    </row>
    <row r="970" spans="1:22" x14ac:dyDescent="0.3">
      <c r="A970" s="2">
        <v>42608</v>
      </c>
      <c r="B970">
        <v>2016</v>
      </c>
      <c r="C970">
        <v>26.734999999999999</v>
      </c>
      <c r="D970">
        <v>58.03</v>
      </c>
      <c r="E970">
        <v>39.661000000000001</v>
      </c>
      <c r="F970">
        <v>86.767904999999999</v>
      </c>
      <c r="G970">
        <v>7.1939225999999996</v>
      </c>
      <c r="H970">
        <v>87.722879999999989</v>
      </c>
      <c r="I970">
        <v>11.67259083728278</v>
      </c>
      <c r="J970">
        <v>6.2737582681674571</v>
      </c>
      <c r="K970">
        <v>32.790284360189567</v>
      </c>
      <c r="L970">
        <v>21.415876777251189</v>
      </c>
      <c r="M970">
        <v>111065164</v>
      </c>
      <c r="N970">
        <v>20971202</v>
      </c>
      <c r="O970">
        <v>24977620</v>
      </c>
      <c r="P970">
        <v>1476195</v>
      </c>
      <c r="Q970">
        <v>1075506</v>
      </c>
      <c r="R970">
        <v>17909333</v>
      </c>
      <c r="S970">
        <v>60470500</v>
      </c>
      <c r="T970">
        <v>23521000</v>
      </c>
      <c r="U970">
        <v>17243800</v>
      </c>
      <c r="V970">
        <v>18167000</v>
      </c>
    </row>
    <row r="971" spans="1:22" x14ac:dyDescent="0.3">
      <c r="A971" s="2">
        <v>42609</v>
      </c>
      <c r="B971">
        <v>2016</v>
      </c>
    </row>
    <row r="972" spans="1:22" x14ac:dyDescent="0.3">
      <c r="A972" s="2">
        <v>42610</v>
      </c>
      <c r="B972">
        <v>2016</v>
      </c>
    </row>
    <row r="973" spans="1:22" x14ac:dyDescent="0.3">
      <c r="A973" s="2">
        <v>42611</v>
      </c>
      <c r="B973">
        <v>2016</v>
      </c>
      <c r="C973">
        <v>26.704999999999998</v>
      </c>
      <c r="D973">
        <v>58.1</v>
      </c>
      <c r="E973">
        <v>39.790999999999997</v>
      </c>
      <c r="F973">
        <v>85.921087999999983</v>
      </c>
      <c r="H973">
        <v>87.005159999999989</v>
      </c>
      <c r="I973">
        <v>12.034064212999221</v>
      </c>
      <c r="J973">
        <v>6.249592049725921</v>
      </c>
      <c r="K973">
        <v>33.271339075959283</v>
      </c>
      <c r="L973">
        <v>21.936178543461239</v>
      </c>
      <c r="M973">
        <v>99881200</v>
      </c>
      <c r="N973">
        <v>16417207</v>
      </c>
      <c r="O973">
        <v>15473960</v>
      </c>
      <c r="P973">
        <v>708241</v>
      </c>
      <c r="Q973">
        <v>858807</v>
      </c>
      <c r="S973">
        <v>57901500</v>
      </c>
      <c r="T973">
        <v>26659000</v>
      </c>
      <c r="U973">
        <v>11617600</v>
      </c>
      <c r="V973">
        <v>19026000</v>
      </c>
    </row>
    <row r="974" spans="1:22" x14ac:dyDescent="0.3">
      <c r="A974" s="2">
        <v>42612</v>
      </c>
      <c r="B974">
        <v>2016</v>
      </c>
      <c r="C974">
        <v>26.5</v>
      </c>
      <c r="D974">
        <v>57.89</v>
      </c>
      <c r="E974">
        <v>39.595999999999997</v>
      </c>
      <c r="F974">
        <v>87.490745999999987</v>
      </c>
      <c r="G974">
        <v>7.2948874999999997</v>
      </c>
      <c r="H974">
        <v>88.851168000000001</v>
      </c>
      <c r="I974">
        <v>12.00815296515578</v>
      </c>
      <c r="J974">
        <v>6.1579390507619154</v>
      </c>
      <c r="K974">
        <v>32.301271474327862</v>
      </c>
      <c r="L974">
        <v>21.542269241968359</v>
      </c>
      <c r="M974">
        <v>99455780</v>
      </c>
      <c r="N974">
        <v>16930185</v>
      </c>
      <c r="O974">
        <v>23348260</v>
      </c>
      <c r="P974">
        <v>1213735</v>
      </c>
      <c r="Q974">
        <v>2541530</v>
      </c>
      <c r="R974">
        <v>38294695</v>
      </c>
      <c r="S974">
        <v>61693000</v>
      </c>
      <c r="T974">
        <v>18051500</v>
      </c>
      <c r="U974">
        <v>12912800</v>
      </c>
      <c r="V974">
        <v>12629000</v>
      </c>
    </row>
    <row r="975" spans="1:22" x14ac:dyDescent="0.3">
      <c r="A975" s="2">
        <v>42613</v>
      </c>
      <c r="B975">
        <v>2016</v>
      </c>
      <c r="C975">
        <v>26.524999999999999</v>
      </c>
      <c r="D975">
        <v>57.46</v>
      </c>
      <c r="E975">
        <v>39.4925</v>
      </c>
      <c r="F975">
        <v>87.043558000000004</v>
      </c>
      <c r="G975">
        <v>7.4154662999999994</v>
      </c>
      <c r="H975">
        <v>87.880408000000003</v>
      </c>
      <c r="I975">
        <v>12.07978311386522</v>
      </c>
      <c r="J975">
        <v>6.1411861444616571</v>
      </c>
      <c r="K975">
        <v>32.707203718048021</v>
      </c>
      <c r="L975">
        <v>21.95487993803253</v>
      </c>
      <c r="M975">
        <v>118649624</v>
      </c>
      <c r="N975">
        <v>20860269</v>
      </c>
      <c r="O975">
        <v>21428400</v>
      </c>
      <c r="P975">
        <v>1314066</v>
      </c>
      <c r="Q975">
        <v>1764194</v>
      </c>
      <c r="R975">
        <v>51076660</v>
      </c>
      <c r="S975">
        <v>70927000</v>
      </c>
      <c r="T975">
        <v>31006500</v>
      </c>
      <c r="U975">
        <v>11922800</v>
      </c>
      <c r="V975">
        <v>17154000</v>
      </c>
    </row>
    <row r="976" spans="1:22" x14ac:dyDescent="0.3">
      <c r="A976" s="2">
        <v>42614</v>
      </c>
      <c r="B976">
        <v>2016</v>
      </c>
      <c r="C976">
        <v>26.682500000000001</v>
      </c>
      <c r="D976">
        <v>57.59</v>
      </c>
      <c r="E976">
        <v>39.57</v>
      </c>
      <c r="F976">
        <v>87.266013999999998</v>
      </c>
      <c r="G976">
        <v>7.5415274999999999</v>
      </c>
      <c r="H976">
        <v>88.240239999999986</v>
      </c>
      <c r="I976">
        <v>12.16768322199632</v>
      </c>
      <c r="J976">
        <v>6.0944217252396156</v>
      </c>
      <c r="K976">
        <v>33.241359279697932</v>
      </c>
      <c r="L976">
        <v>22.683706070287538</v>
      </c>
      <c r="M976">
        <v>106806092</v>
      </c>
      <c r="N976">
        <v>26075363</v>
      </c>
      <c r="O976">
        <v>26069200</v>
      </c>
      <c r="P976">
        <v>1480375</v>
      </c>
      <c r="Q976">
        <v>1561165</v>
      </c>
      <c r="R976">
        <v>47161748</v>
      </c>
      <c r="S976">
        <v>48726000</v>
      </c>
      <c r="T976">
        <v>25133500</v>
      </c>
      <c r="U976">
        <v>12545000</v>
      </c>
      <c r="V976">
        <v>28022000</v>
      </c>
    </row>
    <row r="977" spans="1:22" x14ac:dyDescent="0.3">
      <c r="A977" s="2">
        <v>42615</v>
      </c>
      <c r="B977">
        <v>2016</v>
      </c>
      <c r="C977">
        <v>26.932500000000001</v>
      </c>
      <c r="D977">
        <v>57.67</v>
      </c>
      <c r="E977">
        <v>39.843499999999999</v>
      </c>
      <c r="F977">
        <v>87.707690999999997</v>
      </c>
      <c r="G977">
        <v>7.7300362999999992</v>
      </c>
      <c r="H977">
        <v>89.750520000000009</v>
      </c>
      <c r="I977">
        <v>12.05579605579606</v>
      </c>
      <c r="J977">
        <v>6.147480423280423</v>
      </c>
      <c r="K977">
        <v>33.039923039923039</v>
      </c>
      <c r="L977">
        <v>22.914862914862919</v>
      </c>
      <c r="M977">
        <v>107209800</v>
      </c>
      <c r="N977">
        <v>18900489</v>
      </c>
      <c r="O977">
        <v>26997920</v>
      </c>
      <c r="P977">
        <v>1593828</v>
      </c>
      <c r="Q977">
        <v>2254348</v>
      </c>
      <c r="R977">
        <v>64552727</v>
      </c>
      <c r="S977">
        <v>37180500</v>
      </c>
      <c r="T977">
        <v>26832500</v>
      </c>
      <c r="U977">
        <v>8954000</v>
      </c>
      <c r="V977">
        <v>56776000</v>
      </c>
    </row>
    <row r="978" spans="1:22" x14ac:dyDescent="0.3">
      <c r="A978" s="2">
        <v>42616</v>
      </c>
      <c r="B978">
        <v>2016</v>
      </c>
    </row>
    <row r="979" spans="1:22" x14ac:dyDescent="0.3">
      <c r="A979" s="2">
        <v>42617</v>
      </c>
      <c r="B979">
        <v>2016</v>
      </c>
    </row>
    <row r="980" spans="1:22" x14ac:dyDescent="0.3">
      <c r="A980" s="2">
        <v>42618</v>
      </c>
      <c r="B980">
        <v>2016</v>
      </c>
      <c r="F980">
        <v>87.261071999999984</v>
      </c>
      <c r="G980">
        <v>7.7428407999999997</v>
      </c>
      <c r="H980">
        <v>90.004710000000003</v>
      </c>
      <c r="I980">
        <v>12.12660923434324</v>
      </c>
      <c r="J980">
        <v>6.2797320240054209</v>
      </c>
      <c r="K980">
        <v>33.578549995160188</v>
      </c>
      <c r="L980">
        <v>22.47120317491046</v>
      </c>
      <c r="P980">
        <v>843916</v>
      </c>
      <c r="Q980">
        <v>1333051</v>
      </c>
      <c r="R980">
        <v>22654717</v>
      </c>
      <c r="S980">
        <v>31111000</v>
      </c>
      <c r="T980">
        <v>35256000</v>
      </c>
      <c r="U980">
        <v>10837800</v>
      </c>
      <c r="V980">
        <v>30570000</v>
      </c>
    </row>
    <row r="981" spans="1:22" x14ac:dyDescent="0.3">
      <c r="A981" s="2">
        <v>42619</v>
      </c>
      <c r="B981">
        <v>2016</v>
      </c>
      <c r="C981">
        <v>26.925000000000001</v>
      </c>
      <c r="D981">
        <v>57.61</v>
      </c>
      <c r="E981">
        <v>40.401000000000003</v>
      </c>
      <c r="F981">
        <v>87.173955000000007</v>
      </c>
      <c r="G981">
        <v>7.6304069999999999</v>
      </c>
      <c r="H981">
        <v>90.332676000000006</v>
      </c>
      <c r="I981">
        <v>12.20753793441018</v>
      </c>
      <c r="J981">
        <v>6.4145354772393528</v>
      </c>
      <c r="K981">
        <v>33.764072442486537</v>
      </c>
      <c r="L981">
        <v>23.054331864904551</v>
      </c>
      <c r="M981">
        <v>107521564</v>
      </c>
      <c r="N981">
        <v>16278416</v>
      </c>
      <c r="O981">
        <v>39790740</v>
      </c>
      <c r="P981">
        <v>1218090</v>
      </c>
      <c r="Q981">
        <v>1264350</v>
      </c>
      <c r="R981">
        <v>41513100</v>
      </c>
      <c r="S981">
        <v>30040000</v>
      </c>
      <c r="T981">
        <v>26242000</v>
      </c>
      <c r="U981">
        <v>9939600</v>
      </c>
      <c r="V981">
        <v>15880000</v>
      </c>
    </row>
    <row r="982" spans="1:22" x14ac:dyDescent="0.3">
      <c r="A982" s="2">
        <v>42620</v>
      </c>
      <c r="B982">
        <v>2016</v>
      </c>
      <c r="C982">
        <v>27.09</v>
      </c>
      <c r="D982">
        <v>57.66</v>
      </c>
      <c r="E982">
        <v>40.399500000000003</v>
      </c>
      <c r="F982">
        <v>87.879167999999993</v>
      </c>
      <c r="G982">
        <v>7.5564359999999997</v>
      </c>
      <c r="H982">
        <v>90.597311999999988</v>
      </c>
      <c r="I982">
        <v>12.145733084552679</v>
      </c>
      <c r="J982">
        <v>6.4384396523617786</v>
      </c>
      <c r="K982">
        <v>33.801433762152612</v>
      </c>
      <c r="L982">
        <v>24.251202985367769</v>
      </c>
      <c r="M982">
        <v>169457312</v>
      </c>
      <c r="N982">
        <v>17493359</v>
      </c>
      <c r="O982">
        <v>22914480</v>
      </c>
      <c r="P982">
        <v>1206012</v>
      </c>
      <c r="Q982">
        <v>1596407</v>
      </c>
      <c r="R982">
        <v>47872332</v>
      </c>
      <c r="S982">
        <v>37506500</v>
      </c>
      <c r="T982">
        <v>25032500</v>
      </c>
      <c r="U982">
        <v>9261800</v>
      </c>
      <c r="V982">
        <v>52440000</v>
      </c>
    </row>
    <row r="983" spans="1:22" x14ac:dyDescent="0.3">
      <c r="A983" s="2">
        <v>42621</v>
      </c>
      <c r="B983">
        <v>2016</v>
      </c>
      <c r="C983">
        <v>26.38</v>
      </c>
      <c r="D983">
        <v>57.43</v>
      </c>
      <c r="E983">
        <v>40.142000000000003</v>
      </c>
      <c r="F983">
        <v>87.081280000000007</v>
      </c>
      <c r="G983">
        <v>7.6220234999999992</v>
      </c>
      <c r="H983">
        <v>90.016225000000006</v>
      </c>
      <c r="I983">
        <v>12.082764005465551</v>
      </c>
      <c r="J983">
        <v>6.3504457290650018</v>
      </c>
      <c r="K983">
        <v>33.403279328518451</v>
      </c>
      <c r="L983">
        <v>27.283818075346481</v>
      </c>
      <c r="M983">
        <v>212008104</v>
      </c>
      <c r="N983">
        <v>20146083</v>
      </c>
      <c r="O983">
        <v>23553200</v>
      </c>
      <c r="P983">
        <v>2131834</v>
      </c>
      <c r="Q983">
        <v>2214681</v>
      </c>
      <c r="R983">
        <v>37709532</v>
      </c>
      <c r="S983">
        <v>31342500</v>
      </c>
      <c r="T983">
        <v>25626000</v>
      </c>
      <c r="U983">
        <v>9273400</v>
      </c>
      <c r="V983">
        <v>135404000</v>
      </c>
    </row>
    <row r="984" spans="1:22" x14ac:dyDescent="0.3">
      <c r="A984" s="2">
        <v>42622</v>
      </c>
      <c r="B984">
        <v>2016</v>
      </c>
      <c r="C984">
        <v>25.782499999999999</v>
      </c>
      <c r="D984">
        <v>56.21</v>
      </c>
      <c r="E984">
        <v>39.423999999999999</v>
      </c>
      <c r="F984">
        <v>86.276994999999999</v>
      </c>
      <c r="G984">
        <v>7.6660140000000014</v>
      </c>
      <c r="H984">
        <v>88.430274999999995</v>
      </c>
      <c r="I984">
        <v>12.01050992604126</v>
      </c>
      <c r="J984">
        <v>6.2910670552744241</v>
      </c>
      <c r="K984">
        <v>33.568509147528218</v>
      </c>
      <c r="L984">
        <v>26.88302841572596</v>
      </c>
      <c r="M984">
        <v>186227936</v>
      </c>
      <c r="N984">
        <v>35113934</v>
      </c>
      <c r="O984">
        <v>37752660</v>
      </c>
      <c r="P984">
        <v>1184648</v>
      </c>
      <c r="Q984">
        <v>2267774</v>
      </c>
      <c r="R984">
        <v>38697152</v>
      </c>
      <c r="S984">
        <v>34940000</v>
      </c>
      <c r="T984">
        <v>24479500</v>
      </c>
      <c r="U984">
        <v>11975200</v>
      </c>
      <c r="V984">
        <v>62684000</v>
      </c>
    </row>
    <row r="985" spans="1:22" x14ac:dyDescent="0.3">
      <c r="A985" s="2">
        <v>42623</v>
      </c>
      <c r="B985">
        <v>2016</v>
      </c>
    </row>
    <row r="986" spans="1:22" x14ac:dyDescent="0.3">
      <c r="A986" s="2">
        <v>42624</v>
      </c>
      <c r="B986">
        <v>2016</v>
      </c>
    </row>
    <row r="987" spans="1:22" x14ac:dyDescent="0.3">
      <c r="A987" s="2">
        <v>42625</v>
      </c>
      <c r="B987">
        <v>2016</v>
      </c>
      <c r="C987">
        <v>26.36</v>
      </c>
      <c r="D987">
        <v>57.05</v>
      </c>
      <c r="E987">
        <v>39.941000000000003</v>
      </c>
      <c r="F987">
        <v>84.921687999999989</v>
      </c>
      <c r="G987">
        <v>7.5343576000000008</v>
      </c>
      <c r="H987">
        <v>88.067767999999987</v>
      </c>
      <c r="I987">
        <v>11.95760965557845</v>
      </c>
      <c r="J987">
        <v>6.1526150505347852</v>
      </c>
      <c r="K987">
        <v>32.827985477382001</v>
      </c>
      <c r="L987">
        <v>26.189775291924249</v>
      </c>
      <c r="M987">
        <v>181171080</v>
      </c>
      <c r="N987">
        <v>29302962</v>
      </c>
      <c r="O987">
        <v>37274740</v>
      </c>
      <c r="P987">
        <v>2043200</v>
      </c>
      <c r="Q987">
        <v>2624837</v>
      </c>
      <c r="R987">
        <v>34779737</v>
      </c>
      <c r="S987">
        <v>31457500</v>
      </c>
      <c r="T987">
        <v>32770000</v>
      </c>
      <c r="U987">
        <v>9510200</v>
      </c>
      <c r="V987">
        <v>47167000</v>
      </c>
    </row>
    <row r="988" spans="1:22" x14ac:dyDescent="0.3">
      <c r="A988" s="2">
        <v>42626</v>
      </c>
      <c r="B988">
        <v>2016</v>
      </c>
      <c r="C988">
        <v>26.987500000000001</v>
      </c>
      <c r="D988">
        <v>56.53</v>
      </c>
      <c r="E988">
        <v>39.436</v>
      </c>
      <c r="F988">
        <v>84.723134999999985</v>
      </c>
      <c r="G988">
        <v>7.3822006999999994</v>
      </c>
      <c r="H988">
        <v>87.891405000000006</v>
      </c>
      <c r="I988">
        <v>11.954990215264189</v>
      </c>
      <c r="J988">
        <v>6.2284811135029354</v>
      </c>
      <c r="K988">
        <v>32.226027397260268</v>
      </c>
      <c r="L988">
        <v>25.073385518591</v>
      </c>
      <c r="M988">
        <v>248704760</v>
      </c>
      <c r="N988">
        <v>30130213</v>
      </c>
      <c r="O988">
        <v>36180880</v>
      </c>
      <c r="P988">
        <v>1305666</v>
      </c>
      <c r="Q988">
        <v>2013132</v>
      </c>
      <c r="R988">
        <v>72840180</v>
      </c>
      <c r="S988">
        <v>23639500</v>
      </c>
      <c r="T988">
        <v>26758500</v>
      </c>
      <c r="U988">
        <v>10931600</v>
      </c>
      <c r="V988">
        <v>60177000</v>
      </c>
    </row>
    <row r="989" spans="1:22" x14ac:dyDescent="0.3">
      <c r="A989" s="2">
        <v>42627</v>
      </c>
      <c r="B989">
        <v>2016</v>
      </c>
      <c r="C989">
        <v>27.942499999999999</v>
      </c>
      <c r="D989">
        <v>56.26</v>
      </c>
      <c r="E989">
        <v>39.523000000000003</v>
      </c>
      <c r="F989">
        <v>84.517539999999997</v>
      </c>
      <c r="G989">
        <v>7.4020311999999997</v>
      </c>
      <c r="H989">
        <v>88.388916000000009</v>
      </c>
      <c r="I989">
        <v>11.806029856571371</v>
      </c>
      <c r="J989">
        <v>6.177355572250951</v>
      </c>
      <c r="K989">
        <v>31.71528929651673</v>
      </c>
      <c r="L989">
        <v>25.129280905454191</v>
      </c>
      <c r="M989">
        <v>449361272</v>
      </c>
      <c r="N989">
        <v>24274273</v>
      </c>
      <c r="O989">
        <v>26278240</v>
      </c>
      <c r="P989">
        <v>1371437</v>
      </c>
      <c r="Q989">
        <v>1729511</v>
      </c>
      <c r="R989">
        <v>46387979</v>
      </c>
      <c r="S989">
        <v>29360000</v>
      </c>
      <c r="T989">
        <v>20213500</v>
      </c>
      <c r="U989">
        <v>11143800</v>
      </c>
      <c r="V989">
        <v>52136000</v>
      </c>
    </row>
    <row r="990" spans="1:22" x14ac:dyDescent="0.3">
      <c r="A990" s="2">
        <v>42628</v>
      </c>
      <c r="B990">
        <v>2016</v>
      </c>
      <c r="C990">
        <v>28.892499999999998</v>
      </c>
      <c r="D990">
        <v>57.19</v>
      </c>
      <c r="E990">
        <v>40.061500000000002</v>
      </c>
      <c r="F990">
        <v>84.652259999999998</v>
      </c>
      <c r="G990">
        <v>7.560124000000001</v>
      </c>
      <c r="H990">
        <v>88.598202000000015</v>
      </c>
      <c r="I990">
        <v>11.677261613691931</v>
      </c>
      <c r="J990">
        <v>6.1172318493887534</v>
      </c>
      <c r="K990">
        <v>31.026894865525669</v>
      </c>
      <c r="L990">
        <v>26.33251833740831</v>
      </c>
      <c r="M990">
        <v>362452708</v>
      </c>
      <c r="N990">
        <v>27062614</v>
      </c>
      <c r="O990">
        <v>31327200</v>
      </c>
      <c r="P990">
        <v>1294409</v>
      </c>
      <c r="Q990">
        <v>2464943</v>
      </c>
      <c r="R990">
        <v>39797380</v>
      </c>
      <c r="S990">
        <v>34482000</v>
      </c>
      <c r="T990">
        <v>21772500</v>
      </c>
      <c r="U990">
        <v>12932800</v>
      </c>
      <c r="V990">
        <v>58066000</v>
      </c>
    </row>
    <row r="991" spans="1:22" x14ac:dyDescent="0.3">
      <c r="A991" s="2">
        <v>42629</v>
      </c>
      <c r="B991">
        <v>2016</v>
      </c>
      <c r="C991">
        <v>28.73</v>
      </c>
      <c r="D991">
        <v>57.25</v>
      </c>
      <c r="E991">
        <v>39.898499999999999</v>
      </c>
      <c r="F991">
        <v>81.958746000000005</v>
      </c>
      <c r="G991">
        <v>7.409602500000001</v>
      </c>
      <c r="H991">
        <v>86.859303000000011</v>
      </c>
      <c r="I991">
        <v>11.4659890539484</v>
      </c>
      <c r="J991">
        <v>6.0962681587177494</v>
      </c>
      <c r="K991">
        <v>31.293979671618459</v>
      </c>
      <c r="L991">
        <v>26.451329163408921</v>
      </c>
      <c r="M991">
        <v>319547644</v>
      </c>
      <c r="N991">
        <v>44606965</v>
      </c>
      <c r="O991">
        <v>42611420</v>
      </c>
      <c r="P991">
        <v>2855151</v>
      </c>
      <c r="Q991">
        <v>5086611</v>
      </c>
      <c r="R991">
        <v>51906655</v>
      </c>
      <c r="S991">
        <v>58968000</v>
      </c>
      <c r="T991">
        <v>19541500</v>
      </c>
      <c r="U991">
        <v>11621800</v>
      </c>
      <c r="V991">
        <v>51748000</v>
      </c>
    </row>
    <row r="992" spans="1:22" x14ac:dyDescent="0.3">
      <c r="A992" s="2">
        <v>42630</v>
      </c>
      <c r="B992">
        <v>2016</v>
      </c>
    </row>
    <row r="993" spans="1:22" x14ac:dyDescent="0.3">
      <c r="A993" s="2">
        <v>42631</v>
      </c>
      <c r="B993">
        <v>2016</v>
      </c>
    </row>
    <row r="994" spans="1:22" x14ac:dyDescent="0.3">
      <c r="A994" s="2">
        <v>42632</v>
      </c>
      <c r="B994">
        <v>2016</v>
      </c>
      <c r="C994">
        <v>28.395</v>
      </c>
      <c r="D994">
        <v>56.93</v>
      </c>
      <c r="E994">
        <v>39.769500000000001</v>
      </c>
      <c r="F994">
        <v>82.676268999999991</v>
      </c>
      <c r="G994">
        <v>7.5821928000000014</v>
      </c>
      <c r="H994">
        <v>88.354184999999987</v>
      </c>
      <c r="M994">
        <v>188092184</v>
      </c>
      <c r="N994">
        <v>20937104</v>
      </c>
      <c r="O994">
        <v>22990440</v>
      </c>
      <c r="P994">
        <v>1231305</v>
      </c>
      <c r="Q994">
        <v>1700545</v>
      </c>
      <c r="R994">
        <v>37669675</v>
      </c>
    </row>
    <row r="995" spans="1:22" x14ac:dyDescent="0.3">
      <c r="A995" s="2">
        <v>42633</v>
      </c>
      <c r="B995">
        <v>2016</v>
      </c>
      <c r="C995">
        <v>28.392499999999998</v>
      </c>
      <c r="D995">
        <v>56.81</v>
      </c>
      <c r="E995">
        <v>39.988999999999997</v>
      </c>
      <c r="F995">
        <v>82.721485000000001</v>
      </c>
      <c r="G995">
        <v>7.5731154000000007</v>
      </c>
      <c r="H995">
        <v>89.063204999999996</v>
      </c>
      <c r="I995">
        <v>11.708468574800831</v>
      </c>
      <c r="J995">
        <v>6.2290540769155101</v>
      </c>
      <c r="K995">
        <v>31.853053998229569</v>
      </c>
      <c r="L995">
        <v>26.866332251401591</v>
      </c>
      <c r="M995">
        <v>138057076</v>
      </c>
      <c r="N995">
        <v>17383982</v>
      </c>
      <c r="O995">
        <v>21000820</v>
      </c>
      <c r="P995">
        <v>1062279</v>
      </c>
      <c r="Q995">
        <v>1894998</v>
      </c>
      <c r="R995">
        <v>38557587</v>
      </c>
      <c r="S995">
        <v>44709500</v>
      </c>
      <c r="T995">
        <v>32968000</v>
      </c>
      <c r="U995">
        <v>10020000</v>
      </c>
      <c r="V995">
        <v>47493000</v>
      </c>
    </row>
    <row r="996" spans="1:22" x14ac:dyDescent="0.3">
      <c r="A996" s="2">
        <v>42634</v>
      </c>
      <c r="B996">
        <v>2016</v>
      </c>
      <c r="C996">
        <v>28.387499999999999</v>
      </c>
      <c r="D996">
        <v>57.76</v>
      </c>
      <c r="E996">
        <v>40.2515</v>
      </c>
      <c r="F996">
        <v>82.978323999999986</v>
      </c>
      <c r="G996">
        <v>7.6395599000000018</v>
      </c>
      <c r="H996">
        <v>89.484020999999984</v>
      </c>
      <c r="I996">
        <v>12.20015885623511</v>
      </c>
      <c r="J996">
        <v>6.3881847120730741</v>
      </c>
      <c r="K996">
        <v>33.07188244638602</v>
      </c>
      <c r="L996">
        <v>26.802025416997619</v>
      </c>
      <c r="M996">
        <v>144012740</v>
      </c>
      <c r="N996">
        <v>33707272</v>
      </c>
      <c r="O996">
        <v>26969520</v>
      </c>
      <c r="P996">
        <v>1202665</v>
      </c>
      <c r="Q996">
        <v>1824712</v>
      </c>
      <c r="R996">
        <v>31984334</v>
      </c>
      <c r="S996">
        <v>64045500</v>
      </c>
      <c r="T996">
        <v>35469500</v>
      </c>
      <c r="U996">
        <v>14532600</v>
      </c>
      <c r="V996">
        <v>44626000</v>
      </c>
    </row>
    <row r="997" spans="1:22" x14ac:dyDescent="0.3">
      <c r="A997" s="2">
        <v>42635</v>
      </c>
      <c r="B997">
        <v>2016</v>
      </c>
      <c r="C997">
        <v>28.655000000000001</v>
      </c>
      <c r="D997">
        <v>57.82</v>
      </c>
      <c r="E997">
        <v>40.797499999999999</v>
      </c>
      <c r="F997">
        <v>85.647183999999996</v>
      </c>
      <c r="G997">
        <v>7.5533931999999986</v>
      </c>
      <c r="H997">
        <v>92.473808000000005</v>
      </c>
      <c r="M997">
        <v>124295936</v>
      </c>
      <c r="N997">
        <v>19822203</v>
      </c>
      <c r="O997">
        <v>35185800</v>
      </c>
      <c r="P997">
        <v>1961060</v>
      </c>
      <c r="Q997">
        <v>3401729</v>
      </c>
      <c r="R997">
        <v>36754010</v>
      </c>
    </row>
    <row r="998" spans="1:22" x14ac:dyDescent="0.3">
      <c r="A998" s="2">
        <v>42636</v>
      </c>
      <c r="B998">
        <v>2016</v>
      </c>
      <c r="C998">
        <v>28.177499999999998</v>
      </c>
      <c r="D998">
        <v>57.43</v>
      </c>
      <c r="E998">
        <v>40.747999999999998</v>
      </c>
      <c r="F998">
        <v>84.902687999999998</v>
      </c>
      <c r="G998">
        <v>7.4480966999999989</v>
      </c>
      <c r="H998">
        <v>91.686815999999993</v>
      </c>
      <c r="I998">
        <v>11.783344885632239</v>
      </c>
      <c r="J998">
        <v>6.4221047628478063</v>
      </c>
      <c r="K998">
        <v>32.963659768293887</v>
      </c>
      <c r="L998">
        <v>26.83929101891276</v>
      </c>
      <c r="M998">
        <v>209924604</v>
      </c>
      <c r="N998">
        <v>19955336</v>
      </c>
      <c r="O998">
        <v>28233460</v>
      </c>
      <c r="P998">
        <v>1056154</v>
      </c>
      <c r="Q998">
        <v>2107637</v>
      </c>
      <c r="R998">
        <v>33625729</v>
      </c>
      <c r="S998">
        <v>63223000</v>
      </c>
      <c r="T998">
        <v>31894000</v>
      </c>
      <c r="U998">
        <v>10208800</v>
      </c>
      <c r="V998">
        <v>34970000</v>
      </c>
    </row>
    <row r="999" spans="1:22" x14ac:dyDescent="0.3">
      <c r="A999" s="2">
        <v>42637</v>
      </c>
      <c r="B999">
        <v>2016</v>
      </c>
    </row>
    <row r="1000" spans="1:22" x14ac:dyDescent="0.3">
      <c r="A1000" s="2">
        <v>42638</v>
      </c>
      <c r="B1000">
        <v>2016</v>
      </c>
    </row>
    <row r="1001" spans="1:22" x14ac:dyDescent="0.3">
      <c r="A1001" s="2">
        <v>42639</v>
      </c>
      <c r="B1001">
        <v>2016</v>
      </c>
      <c r="C1001">
        <v>28.22</v>
      </c>
      <c r="D1001">
        <v>56.9</v>
      </c>
      <c r="E1001">
        <v>40.1325</v>
      </c>
      <c r="F1001">
        <v>82.968368999999996</v>
      </c>
      <c r="G1001">
        <v>7.3865084000000012</v>
      </c>
      <c r="H1001">
        <v>90.541637999999992</v>
      </c>
      <c r="I1001">
        <v>11.793900737492519</v>
      </c>
      <c r="J1001">
        <v>6.4275862806458042</v>
      </c>
      <c r="K1001">
        <v>33.002790512258308</v>
      </c>
      <c r="L1001">
        <v>26.584612318118399</v>
      </c>
      <c r="M1001">
        <v>119477768</v>
      </c>
      <c r="N1001">
        <v>21688720</v>
      </c>
      <c r="O1001">
        <v>29454640</v>
      </c>
      <c r="P1001">
        <v>1924227</v>
      </c>
      <c r="Q1001">
        <v>2446032</v>
      </c>
      <c r="R1001">
        <v>28645233</v>
      </c>
      <c r="S1001">
        <v>35603500</v>
      </c>
      <c r="T1001">
        <v>20983500</v>
      </c>
      <c r="U1001">
        <v>7852400</v>
      </c>
      <c r="V1001">
        <v>18109000</v>
      </c>
    </row>
    <row r="1002" spans="1:22" x14ac:dyDescent="0.3">
      <c r="A1002" s="2">
        <v>42640</v>
      </c>
      <c r="B1002">
        <v>2016</v>
      </c>
      <c r="C1002">
        <v>28.272500000000001</v>
      </c>
      <c r="D1002">
        <v>57.95</v>
      </c>
      <c r="E1002">
        <v>40.536499999999997</v>
      </c>
      <c r="F1002">
        <v>82.100641999999993</v>
      </c>
      <c r="G1002">
        <v>7.5144190999999996</v>
      </c>
      <c r="H1002">
        <v>90.70561499999998</v>
      </c>
      <c r="I1002">
        <v>11.98366045631165</v>
      </c>
      <c r="J1002">
        <v>6.4199635468765566</v>
      </c>
      <c r="K1002">
        <v>33.20713360565906</v>
      </c>
      <c r="L1002">
        <v>26.93533924479426</v>
      </c>
      <c r="M1002">
        <v>98429648</v>
      </c>
      <c r="N1002">
        <v>28065071</v>
      </c>
      <c r="O1002">
        <v>27345420</v>
      </c>
      <c r="P1002">
        <v>1668855</v>
      </c>
      <c r="Q1002">
        <v>1873158</v>
      </c>
      <c r="R1002">
        <v>32408834</v>
      </c>
      <c r="S1002">
        <v>50719500</v>
      </c>
      <c r="T1002">
        <v>30895500</v>
      </c>
      <c r="U1002">
        <v>9959000</v>
      </c>
      <c r="V1002">
        <v>30115000</v>
      </c>
    </row>
    <row r="1003" spans="1:22" x14ac:dyDescent="0.3">
      <c r="A1003" s="2">
        <v>42641</v>
      </c>
      <c r="B1003">
        <v>2016</v>
      </c>
      <c r="C1003">
        <v>28.487500000000001</v>
      </c>
      <c r="D1003">
        <v>58.03</v>
      </c>
      <c r="E1003">
        <v>40.503</v>
      </c>
      <c r="F1003">
        <v>82.587912000000003</v>
      </c>
      <c r="G1003">
        <v>7.4359443999999986</v>
      </c>
      <c r="H1003">
        <v>91.196423999999993</v>
      </c>
      <c r="I1003">
        <v>11.676277589978129</v>
      </c>
      <c r="J1003">
        <v>6.3875938277987672</v>
      </c>
      <c r="K1003">
        <v>32.466693179558561</v>
      </c>
      <c r="L1003">
        <v>26.97355339033605</v>
      </c>
      <c r="M1003">
        <v>118564340</v>
      </c>
      <c r="N1003">
        <v>20536400</v>
      </c>
      <c r="O1003">
        <v>29405600</v>
      </c>
      <c r="P1003">
        <v>1184285</v>
      </c>
      <c r="Q1003">
        <v>1853538</v>
      </c>
      <c r="R1003">
        <v>27076666</v>
      </c>
      <c r="S1003">
        <v>43694000</v>
      </c>
      <c r="T1003">
        <v>21185000</v>
      </c>
      <c r="U1003">
        <v>8173000</v>
      </c>
      <c r="V1003">
        <v>25253000</v>
      </c>
    </row>
    <row r="1004" spans="1:22" x14ac:dyDescent="0.3">
      <c r="A1004" s="2">
        <v>42642</v>
      </c>
      <c r="B1004">
        <v>2016</v>
      </c>
      <c r="C1004">
        <v>28.045000000000002</v>
      </c>
      <c r="D1004">
        <v>57.4</v>
      </c>
      <c r="E1004">
        <v>40.131999999999998</v>
      </c>
      <c r="F1004">
        <v>82.713510000000014</v>
      </c>
      <c r="G1004">
        <v>7.5045991000000001</v>
      </c>
      <c r="H1004">
        <v>90.614502000000002</v>
      </c>
      <c r="I1004">
        <v>11.66188828472565</v>
      </c>
      <c r="J1004">
        <v>6.3798864873949581</v>
      </c>
      <c r="K1004">
        <v>33.168561542263959</v>
      </c>
      <c r="L1004">
        <v>26.831438457736031</v>
      </c>
      <c r="M1004">
        <v>143547960</v>
      </c>
      <c r="N1004">
        <v>25463536</v>
      </c>
      <c r="O1004">
        <v>26999480</v>
      </c>
      <c r="P1004">
        <v>1296793</v>
      </c>
      <c r="Q1004">
        <v>1895000</v>
      </c>
      <c r="R1004">
        <v>30200756</v>
      </c>
      <c r="S1004">
        <v>38320000</v>
      </c>
      <c r="T1004">
        <v>24758500</v>
      </c>
      <c r="U1004">
        <v>10061800</v>
      </c>
      <c r="V1004">
        <v>21384000</v>
      </c>
    </row>
    <row r="1005" spans="1:22" x14ac:dyDescent="0.3">
      <c r="A1005" s="2">
        <v>42643</v>
      </c>
      <c r="B1005">
        <v>2016</v>
      </c>
      <c r="C1005">
        <v>28.262499999999999</v>
      </c>
      <c r="D1005">
        <v>57.6</v>
      </c>
      <c r="E1005">
        <v>40.203000000000003</v>
      </c>
      <c r="F1005">
        <v>83.996668</v>
      </c>
      <c r="G1005">
        <v>7.5057390000000002</v>
      </c>
      <c r="H1005">
        <v>90.856976000000003</v>
      </c>
      <c r="I1005">
        <v>11.395050773932759</v>
      </c>
      <c r="J1005">
        <v>6.193015204574583</v>
      </c>
      <c r="K1005">
        <v>32.150251404909788</v>
      </c>
      <c r="L1005">
        <v>26.229912254756979</v>
      </c>
      <c r="M1005">
        <v>145516424</v>
      </c>
      <c r="N1005">
        <v>29910788</v>
      </c>
      <c r="O1005">
        <v>33204020</v>
      </c>
      <c r="P1005">
        <v>2422227</v>
      </c>
      <c r="Q1005">
        <v>3164294</v>
      </c>
      <c r="R1005">
        <v>49256349</v>
      </c>
      <c r="S1005">
        <v>52068500</v>
      </c>
      <c r="T1005">
        <v>35498000</v>
      </c>
      <c r="U1005">
        <v>11497600</v>
      </c>
      <c r="V1005">
        <v>21955000</v>
      </c>
    </row>
    <row r="1006" spans="1:22" x14ac:dyDescent="0.3">
      <c r="A1006" s="2">
        <v>42644</v>
      </c>
      <c r="B1006">
        <v>2016</v>
      </c>
    </row>
    <row r="1007" spans="1:22" x14ac:dyDescent="0.3">
      <c r="A1007" s="2">
        <v>42645</v>
      </c>
      <c r="B1007">
        <v>2016</v>
      </c>
    </row>
    <row r="1008" spans="1:22" x14ac:dyDescent="0.3">
      <c r="A1008" s="2">
        <v>42646</v>
      </c>
      <c r="B1008">
        <v>2016</v>
      </c>
      <c r="C1008">
        <v>28.13</v>
      </c>
      <c r="D1008">
        <v>57.42</v>
      </c>
      <c r="E1008">
        <v>40.018999999999998</v>
      </c>
      <c r="G1008">
        <v>7.5530104000000007</v>
      </c>
      <c r="I1008">
        <v>11.40746577366296</v>
      </c>
      <c r="J1008">
        <v>6.2658254604550381</v>
      </c>
      <c r="K1008">
        <v>31.901900915985419</v>
      </c>
      <c r="L1008">
        <v>26.04648872254506</v>
      </c>
      <c r="M1008">
        <v>86807040</v>
      </c>
      <c r="N1008">
        <v>19189515</v>
      </c>
      <c r="O1008">
        <v>29784240</v>
      </c>
      <c r="R1008">
        <v>27424919</v>
      </c>
      <c r="S1008">
        <v>29211500</v>
      </c>
      <c r="T1008">
        <v>21274500</v>
      </c>
      <c r="U1008">
        <v>8702000</v>
      </c>
      <c r="V1008">
        <v>20227000</v>
      </c>
    </row>
    <row r="1009" spans="1:22" x14ac:dyDescent="0.3">
      <c r="A1009" s="2">
        <v>42647</v>
      </c>
      <c r="B1009">
        <v>2016</v>
      </c>
      <c r="C1009">
        <v>28.25</v>
      </c>
      <c r="D1009">
        <v>57.24</v>
      </c>
      <c r="E1009">
        <v>40.139499999999998</v>
      </c>
      <c r="F1009">
        <v>86.518426000000005</v>
      </c>
      <c r="G1009">
        <v>7.5932032000000014</v>
      </c>
      <c r="H1009">
        <v>91.197517999999988</v>
      </c>
      <c r="I1009">
        <v>11.459932005828071</v>
      </c>
      <c r="J1009">
        <v>6.2461044526469163</v>
      </c>
      <c r="K1009">
        <v>31.753278290432249</v>
      </c>
      <c r="L1009">
        <v>25.42010684798446</v>
      </c>
      <c r="M1009">
        <v>118947340</v>
      </c>
      <c r="N1009">
        <v>20085874</v>
      </c>
      <c r="O1009">
        <v>25174120</v>
      </c>
      <c r="P1009">
        <v>2802839</v>
      </c>
      <c r="Q1009">
        <v>2450377</v>
      </c>
      <c r="R1009">
        <v>84259389</v>
      </c>
      <c r="S1009">
        <v>30523500</v>
      </c>
      <c r="T1009">
        <v>18562000</v>
      </c>
      <c r="U1009">
        <v>7192400</v>
      </c>
      <c r="V1009">
        <v>21148000</v>
      </c>
    </row>
    <row r="1010" spans="1:22" x14ac:dyDescent="0.3">
      <c r="A1010" s="2">
        <v>42648</v>
      </c>
      <c r="B1010">
        <v>2016</v>
      </c>
      <c r="C1010">
        <v>28.262499999999999</v>
      </c>
      <c r="D1010">
        <v>57.64</v>
      </c>
      <c r="E1010">
        <v>40.061500000000002</v>
      </c>
      <c r="F1010">
        <v>87.608508000000015</v>
      </c>
      <c r="G1010">
        <v>7.6651540000000002</v>
      </c>
      <c r="H1010">
        <v>91.082368000000002</v>
      </c>
      <c r="I1010">
        <v>11.56989662834509</v>
      </c>
      <c r="J1010">
        <v>6.2510126248671627</v>
      </c>
      <c r="K1010">
        <v>31.716742343734911</v>
      </c>
      <c r="L1010">
        <v>25.871896435127042</v>
      </c>
      <c r="M1010">
        <v>85812356</v>
      </c>
      <c r="N1010">
        <v>16726411</v>
      </c>
      <c r="O1010">
        <v>24276400</v>
      </c>
      <c r="P1010">
        <v>1831075</v>
      </c>
      <c r="Q1010">
        <v>1535916</v>
      </c>
      <c r="R1010">
        <v>27048687</v>
      </c>
      <c r="S1010">
        <v>34908500</v>
      </c>
      <c r="T1010">
        <v>19838000</v>
      </c>
      <c r="U1010">
        <v>6268600</v>
      </c>
      <c r="V1010">
        <v>24095000</v>
      </c>
    </row>
    <row r="1011" spans="1:22" x14ac:dyDescent="0.3">
      <c r="A1011" s="2">
        <v>42649</v>
      </c>
      <c r="B1011">
        <v>2016</v>
      </c>
      <c r="C1011">
        <v>28.4725</v>
      </c>
      <c r="D1011">
        <v>57.74</v>
      </c>
      <c r="E1011">
        <v>40.154000000000003</v>
      </c>
      <c r="F1011">
        <v>87.390630000000002</v>
      </c>
      <c r="G1011">
        <v>7.6198769999999998</v>
      </c>
      <c r="H1011">
        <v>90.504549000000011</v>
      </c>
      <c r="I1011">
        <v>11.60557960557961</v>
      </c>
      <c r="J1011">
        <v>6.2117078306878311</v>
      </c>
      <c r="K1011">
        <v>31.875901875901882</v>
      </c>
      <c r="L1011">
        <v>25.363155363155361</v>
      </c>
      <c r="M1011">
        <v>115117252</v>
      </c>
      <c r="N1011">
        <v>16212611</v>
      </c>
      <c r="O1011">
        <v>21998180</v>
      </c>
      <c r="P1011">
        <v>1405848</v>
      </c>
      <c r="Q1011">
        <v>1635378</v>
      </c>
      <c r="R1011">
        <v>28734880</v>
      </c>
      <c r="S1011">
        <v>34610000</v>
      </c>
      <c r="T1011">
        <v>19278500</v>
      </c>
      <c r="U1011">
        <v>7737200</v>
      </c>
      <c r="V1011">
        <v>19068000</v>
      </c>
    </row>
    <row r="1012" spans="1:22" x14ac:dyDescent="0.3">
      <c r="A1012" s="2">
        <v>42650</v>
      </c>
      <c r="B1012">
        <v>2016</v>
      </c>
      <c r="C1012">
        <v>28.515000000000001</v>
      </c>
      <c r="D1012">
        <v>57.8</v>
      </c>
      <c r="E1012">
        <v>40.035499999999999</v>
      </c>
      <c r="F1012">
        <v>86.451487999999998</v>
      </c>
      <c r="G1012">
        <v>7.7189700000000014</v>
      </c>
      <c r="H1012">
        <v>89.489183999999995</v>
      </c>
      <c r="I1012">
        <v>11.656477438136831</v>
      </c>
      <c r="J1012">
        <v>6.2011702086365847</v>
      </c>
      <c r="K1012">
        <v>31.766132945172249</v>
      </c>
      <c r="L1012">
        <v>25.900048520135861</v>
      </c>
      <c r="M1012">
        <v>97433772</v>
      </c>
      <c r="N1012">
        <v>20089020</v>
      </c>
      <c r="O1012">
        <v>23277980</v>
      </c>
      <c r="P1012">
        <v>1794688</v>
      </c>
      <c r="Q1012">
        <v>2342673</v>
      </c>
      <c r="R1012">
        <v>53861809</v>
      </c>
      <c r="S1012">
        <v>27445500</v>
      </c>
      <c r="T1012">
        <v>23180500</v>
      </c>
      <c r="U1012">
        <v>6704800</v>
      </c>
      <c r="V1012">
        <v>17563000</v>
      </c>
    </row>
    <row r="1013" spans="1:22" x14ac:dyDescent="0.3">
      <c r="A1013" s="2">
        <v>42651</v>
      </c>
      <c r="B1013">
        <v>2016</v>
      </c>
    </row>
    <row r="1014" spans="1:22" x14ac:dyDescent="0.3">
      <c r="A1014" s="2">
        <v>42652</v>
      </c>
      <c r="B1014">
        <v>2016</v>
      </c>
    </row>
    <row r="1015" spans="1:22" x14ac:dyDescent="0.3">
      <c r="A1015" s="2">
        <v>42653</v>
      </c>
      <c r="B1015">
        <v>2016</v>
      </c>
      <c r="C1015">
        <v>29.012499999999999</v>
      </c>
      <c r="D1015">
        <v>58.04</v>
      </c>
      <c r="E1015">
        <v>40.708500000000001</v>
      </c>
      <c r="F1015">
        <v>87.023496000000009</v>
      </c>
      <c r="G1015">
        <v>7.735648799999999</v>
      </c>
      <c r="H1015">
        <v>90.065808000000004</v>
      </c>
      <c r="M1015">
        <v>144943824</v>
      </c>
      <c r="N1015">
        <v>18196509</v>
      </c>
      <c r="O1015">
        <v>29922300</v>
      </c>
      <c r="P1015">
        <v>1360853</v>
      </c>
      <c r="Q1015">
        <v>1545042</v>
      </c>
      <c r="R1015">
        <v>35847065</v>
      </c>
    </row>
    <row r="1016" spans="1:22" x14ac:dyDescent="0.3">
      <c r="A1016" s="2">
        <v>42654</v>
      </c>
      <c r="B1016">
        <v>2016</v>
      </c>
      <c r="C1016">
        <v>29.074999999999999</v>
      </c>
      <c r="D1016">
        <v>57.19</v>
      </c>
      <c r="E1016">
        <v>40.478499999999997</v>
      </c>
      <c r="F1016">
        <v>85.961854000000002</v>
      </c>
      <c r="G1016">
        <v>7.5197229999999999</v>
      </c>
      <c r="H1016">
        <v>89.005828999999991</v>
      </c>
      <c r="I1016">
        <v>11.627682196017791</v>
      </c>
      <c r="J1016">
        <v>6.2945963232167017</v>
      </c>
      <c r="K1016">
        <v>32.77595205876667</v>
      </c>
      <c r="L1016">
        <v>25.405953991880921</v>
      </c>
      <c r="M1016">
        <v>256164172</v>
      </c>
      <c r="N1016">
        <v>26497418</v>
      </c>
      <c r="O1016">
        <v>34431500</v>
      </c>
      <c r="P1016">
        <v>1419536</v>
      </c>
      <c r="Q1016">
        <v>1369878</v>
      </c>
      <c r="R1016">
        <v>37293429</v>
      </c>
      <c r="S1016">
        <v>29910000</v>
      </c>
      <c r="T1016">
        <v>36267500</v>
      </c>
      <c r="U1016">
        <v>16671000</v>
      </c>
      <c r="V1016">
        <v>15812000</v>
      </c>
    </row>
    <row r="1017" spans="1:22" x14ac:dyDescent="0.3">
      <c r="A1017" s="2">
        <v>42655</v>
      </c>
      <c r="B1017">
        <v>2016</v>
      </c>
      <c r="C1017">
        <v>29.335000000000001</v>
      </c>
      <c r="D1017">
        <v>57.11</v>
      </c>
      <c r="E1017">
        <v>40.588500000000003</v>
      </c>
      <c r="F1017">
        <v>84.930999999999997</v>
      </c>
      <c r="G1017">
        <v>7.5342464999999992</v>
      </c>
      <c r="H1017">
        <v>87.291420000000002</v>
      </c>
      <c r="I1017">
        <v>11.41406399693428</v>
      </c>
      <c r="J1017">
        <v>6.18429079900364</v>
      </c>
      <c r="K1017">
        <v>31.50986779076451</v>
      </c>
      <c r="L1017">
        <v>24.77965127419046</v>
      </c>
      <c r="M1017">
        <v>150347148</v>
      </c>
      <c r="N1017">
        <v>22177464</v>
      </c>
      <c r="O1017">
        <v>18157520</v>
      </c>
      <c r="P1017">
        <v>1195629</v>
      </c>
      <c r="Q1017">
        <v>1924685</v>
      </c>
      <c r="R1017">
        <v>34299511</v>
      </c>
      <c r="S1017">
        <v>25115500</v>
      </c>
      <c r="T1017">
        <v>21348500</v>
      </c>
      <c r="U1017">
        <v>12291200</v>
      </c>
      <c r="V1017">
        <v>14882000</v>
      </c>
    </row>
    <row r="1018" spans="1:22" x14ac:dyDescent="0.3">
      <c r="A1018" s="2">
        <v>42656</v>
      </c>
      <c r="B1018">
        <v>2016</v>
      </c>
      <c r="C1018">
        <v>29.245000000000001</v>
      </c>
      <c r="D1018">
        <v>56.92</v>
      </c>
      <c r="E1018">
        <v>40.204000000000001</v>
      </c>
      <c r="F1018">
        <v>83.837760000000003</v>
      </c>
      <c r="G1018">
        <v>7.4584161000000009</v>
      </c>
      <c r="H1018">
        <v>86.7744</v>
      </c>
      <c r="I1018">
        <v>11.519830165010131</v>
      </c>
      <c r="J1018">
        <v>6.3100406368812134</v>
      </c>
      <c r="K1018">
        <v>31.342275402875611</v>
      </c>
      <c r="L1018">
        <v>25.161632731834409</v>
      </c>
      <c r="M1018">
        <v>140769624</v>
      </c>
      <c r="N1018">
        <v>25313748</v>
      </c>
      <c r="O1018">
        <v>27379620</v>
      </c>
      <c r="P1018">
        <v>1688240</v>
      </c>
      <c r="Q1018">
        <v>2107021</v>
      </c>
      <c r="R1018">
        <v>42861254</v>
      </c>
      <c r="S1018">
        <v>39343500</v>
      </c>
      <c r="T1018">
        <v>42580500</v>
      </c>
      <c r="U1018">
        <v>11676000</v>
      </c>
      <c r="V1018">
        <v>22461000</v>
      </c>
    </row>
    <row r="1019" spans="1:22" x14ac:dyDescent="0.3">
      <c r="A1019" s="2">
        <v>42657</v>
      </c>
      <c r="B1019">
        <v>2016</v>
      </c>
      <c r="C1019">
        <v>29.407499999999999</v>
      </c>
      <c r="D1019">
        <v>57.42</v>
      </c>
      <c r="E1019">
        <v>40.229999999999997</v>
      </c>
      <c r="F1019">
        <v>84.485579999999999</v>
      </c>
      <c r="G1019">
        <v>7.5640768000000014</v>
      </c>
      <c r="H1019">
        <v>86.816519999999983</v>
      </c>
      <c r="I1019">
        <v>11.525</v>
      </c>
      <c r="J1019">
        <v>6.3077675057692302</v>
      </c>
      <c r="K1019">
        <v>32.259615384615387</v>
      </c>
      <c r="L1019">
        <v>25.16346153846154</v>
      </c>
      <c r="M1019">
        <v>142608764</v>
      </c>
      <c r="N1019">
        <v>27402451</v>
      </c>
      <c r="O1019">
        <v>22238680</v>
      </c>
      <c r="P1019">
        <v>1787777</v>
      </c>
      <c r="Q1019">
        <v>2084808</v>
      </c>
      <c r="R1019">
        <v>30098908</v>
      </c>
      <c r="S1019">
        <v>31210500</v>
      </c>
      <c r="T1019">
        <v>44821000</v>
      </c>
      <c r="U1019">
        <v>21240800</v>
      </c>
      <c r="V1019">
        <v>16394000</v>
      </c>
    </row>
    <row r="1020" spans="1:22" x14ac:dyDescent="0.3">
      <c r="A1020" s="2">
        <v>42658</v>
      </c>
      <c r="B1020">
        <v>2016</v>
      </c>
    </row>
    <row r="1021" spans="1:22" x14ac:dyDescent="0.3">
      <c r="A1021" s="2">
        <v>42659</v>
      </c>
      <c r="B1021">
        <v>2016</v>
      </c>
    </row>
    <row r="1022" spans="1:22" x14ac:dyDescent="0.3">
      <c r="A1022" s="2">
        <v>42660</v>
      </c>
      <c r="B1022">
        <v>2016</v>
      </c>
      <c r="C1022">
        <v>29.387499999999999</v>
      </c>
      <c r="D1022">
        <v>57.22</v>
      </c>
      <c r="E1022">
        <v>40.341999999999999</v>
      </c>
      <c r="F1022">
        <v>83.981634000000014</v>
      </c>
      <c r="G1022">
        <v>7.4846928000000004</v>
      </c>
      <c r="H1022">
        <v>86.434856999999994</v>
      </c>
      <c r="I1022">
        <v>11.605080831408779</v>
      </c>
      <c r="J1022">
        <v>6.2887605889145499</v>
      </c>
      <c r="K1022">
        <v>32.448036951501159</v>
      </c>
      <c r="L1022">
        <v>24.956697459584301</v>
      </c>
      <c r="M1022">
        <v>94499584</v>
      </c>
      <c r="N1022">
        <v>23830014</v>
      </c>
      <c r="O1022">
        <v>21127340</v>
      </c>
      <c r="P1022">
        <v>1073588</v>
      </c>
      <c r="Q1022">
        <v>1785908</v>
      </c>
      <c r="R1022">
        <v>29591978</v>
      </c>
      <c r="S1022">
        <v>28159500</v>
      </c>
      <c r="T1022">
        <v>26202000</v>
      </c>
      <c r="U1022">
        <v>10825800</v>
      </c>
      <c r="V1022">
        <v>21953000</v>
      </c>
    </row>
    <row r="1023" spans="1:22" x14ac:dyDescent="0.3">
      <c r="A1023" s="2">
        <v>42661</v>
      </c>
      <c r="B1023">
        <v>2016</v>
      </c>
      <c r="C1023">
        <v>29.3675</v>
      </c>
      <c r="D1023">
        <v>57.66</v>
      </c>
      <c r="E1023">
        <v>41.0745</v>
      </c>
      <c r="F1023">
        <v>84.633989999999997</v>
      </c>
      <c r="G1023">
        <v>7.6573096999999999</v>
      </c>
      <c r="H1023">
        <v>87.77713</v>
      </c>
      <c r="I1023">
        <v>11.53697996918336</v>
      </c>
      <c r="J1023">
        <v>6.3781081355932203</v>
      </c>
      <c r="K1023">
        <v>31.948189522342059</v>
      </c>
      <c r="L1023">
        <v>25.245570107858239</v>
      </c>
      <c r="M1023">
        <v>98213912</v>
      </c>
      <c r="N1023">
        <v>19149538</v>
      </c>
      <c r="O1023">
        <v>45785300</v>
      </c>
      <c r="P1023">
        <v>1395534</v>
      </c>
      <c r="Q1023">
        <v>2450117</v>
      </c>
      <c r="R1023">
        <v>32130251</v>
      </c>
      <c r="S1023">
        <v>27223000</v>
      </c>
      <c r="T1023">
        <v>32896000</v>
      </c>
      <c r="U1023">
        <v>12675200</v>
      </c>
      <c r="V1023">
        <v>16602000</v>
      </c>
    </row>
    <row r="1024" spans="1:22" x14ac:dyDescent="0.3">
      <c r="A1024" s="2">
        <v>42662</v>
      </c>
      <c r="B1024">
        <v>2016</v>
      </c>
      <c r="C1024">
        <v>29.28</v>
      </c>
      <c r="D1024">
        <v>57.53</v>
      </c>
      <c r="E1024">
        <v>41.354500000000002</v>
      </c>
      <c r="F1024">
        <v>85.572335999999993</v>
      </c>
      <c r="G1024">
        <v>7.6688172000000012</v>
      </c>
      <c r="H1024">
        <v>87.162695999999997</v>
      </c>
      <c r="I1024">
        <v>11.529001646170229</v>
      </c>
      <c r="J1024">
        <v>6.2840115309383169</v>
      </c>
      <c r="K1024">
        <v>31.75171879539073</v>
      </c>
      <c r="L1024">
        <v>25.25418805074078</v>
      </c>
      <c r="M1024">
        <v>80138376</v>
      </c>
      <c r="N1024">
        <v>22878397</v>
      </c>
      <c r="O1024">
        <v>30002840</v>
      </c>
      <c r="P1024">
        <v>1566405</v>
      </c>
      <c r="Q1024">
        <v>1783315</v>
      </c>
      <c r="R1024">
        <v>30802016</v>
      </c>
      <c r="S1024">
        <v>26254500</v>
      </c>
      <c r="T1024">
        <v>28461000</v>
      </c>
      <c r="U1024">
        <v>10287600</v>
      </c>
      <c r="V1024">
        <v>10766000</v>
      </c>
    </row>
    <row r="1025" spans="1:22" x14ac:dyDescent="0.3">
      <c r="A1025" s="2">
        <v>42663</v>
      </c>
      <c r="B1025">
        <v>2016</v>
      </c>
      <c r="C1025">
        <v>29.265000000000001</v>
      </c>
      <c r="D1025">
        <v>57.25</v>
      </c>
      <c r="E1025">
        <v>41.081499999999998</v>
      </c>
      <c r="F1025">
        <v>86.651565000000005</v>
      </c>
      <c r="G1025">
        <v>7.6282910000000008</v>
      </c>
      <c r="H1025">
        <v>86.804794999999999</v>
      </c>
      <c r="I1025">
        <v>11.617123617123619</v>
      </c>
      <c r="J1025">
        <v>6.2447390687830699</v>
      </c>
      <c r="K1025">
        <v>32.058682058682059</v>
      </c>
      <c r="L1025">
        <v>25.925925925925931</v>
      </c>
      <c r="M1025">
        <v>96503204</v>
      </c>
      <c r="N1025">
        <v>49455612</v>
      </c>
      <c r="O1025">
        <v>27877400</v>
      </c>
      <c r="P1025">
        <v>1777144</v>
      </c>
      <c r="Q1025">
        <v>2314249</v>
      </c>
      <c r="R1025">
        <v>23173345</v>
      </c>
      <c r="S1025">
        <v>32887000</v>
      </c>
      <c r="T1025">
        <v>30511500</v>
      </c>
      <c r="U1025">
        <v>11690000</v>
      </c>
      <c r="V1025">
        <v>52014000</v>
      </c>
    </row>
    <row r="1026" spans="1:22" x14ac:dyDescent="0.3">
      <c r="A1026" s="2">
        <v>42664</v>
      </c>
      <c r="B1026">
        <v>2016</v>
      </c>
      <c r="C1026">
        <v>29.15</v>
      </c>
      <c r="D1026">
        <v>59.66</v>
      </c>
      <c r="E1026">
        <v>41.203000000000003</v>
      </c>
      <c r="F1026">
        <v>85.502261999999988</v>
      </c>
      <c r="G1026">
        <v>7.6652567999999999</v>
      </c>
      <c r="H1026">
        <v>89.145051999999993</v>
      </c>
      <c r="I1026">
        <v>11.492350620610029</v>
      </c>
      <c r="J1026">
        <v>6.095436191667468</v>
      </c>
      <c r="K1026">
        <v>31.622245742326569</v>
      </c>
      <c r="L1026">
        <v>24.23265659578562</v>
      </c>
      <c r="M1026">
        <v>92770660</v>
      </c>
      <c r="N1026">
        <v>80032206</v>
      </c>
      <c r="O1026">
        <v>32316280</v>
      </c>
      <c r="P1026">
        <v>1600932</v>
      </c>
      <c r="Q1026">
        <v>4704704</v>
      </c>
      <c r="R1026">
        <v>35625621</v>
      </c>
      <c r="S1026">
        <v>31818500</v>
      </c>
      <c r="T1026">
        <v>48338500</v>
      </c>
      <c r="U1026">
        <v>8001600</v>
      </c>
      <c r="V1026">
        <v>60956000</v>
      </c>
    </row>
    <row r="1027" spans="1:22" x14ac:dyDescent="0.3">
      <c r="A1027" s="2">
        <v>42665</v>
      </c>
      <c r="B1027">
        <v>2016</v>
      </c>
    </row>
    <row r="1028" spans="1:22" x14ac:dyDescent="0.3">
      <c r="A1028" s="2">
        <v>42666</v>
      </c>
      <c r="B1028">
        <v>2016</v>
      </c>
    </row>
    <row r="1029" spans="1:22" x14ac:dyDescent="0.3">
      <c r="A1029" s="2">
        <v>42667</v>
      </c>
      <c r="B1029">
        <v>2016</v>
      </c>
      <c r="C1029">
        <v>29.412500000000001</v>
      </c>
      <c r="D1029">
        <v>61</v>
      </c>
      <c r="E1029">
        <v>41.786999999999999</v>
      </c>
      <c r="F1029">
        <v>86.578002000000012</v>
      </c>
      <c r="G1029">
        <v>7.6233272999999997</v>
      </c>
      <c r="H1029">
        <v>88.579554000000016</v>
      </c>
      <c r="I1029">
        <v>11.428571428571431</v>
      </c>
      <c r="J1029">
        <v>6.0724015849563466</v>
      </c>
      <c r="K1029">
        <v>31.296171927468091</v>
      </c>
      <c r="L1029">
        <v>22.997217691643481</v>
      </c>
      <c r="M1029">
        <v>94154692</v>
      </c>
      <c r="N1029">
        <v>54066978</v>
      </c>
      <c r="O1029">
        <v>28952320</v>
      </c>
      <c r="P1029">
        <v>1364786</v>
      </c>
      <c r="Q1029">
        <v>2334802</v>
      </c>
      <c r="R1029">
        <v>30855676</v>
      </c>
      <c r="S1029">
        <v>25595000</v>
      </c>
      <c r="T1029">
        <v>25704000</v>
      </c>
      <c r="U1029">
        <v>6857400</v>
      </c>
      <c r="V1029">
        <v>43824000</v>
      </c>
    </row>
    <row r="1030" spans="1:22" x14ac:dyDescent="0.3">
      <c r="A1030" s="2">
        <v>42668</v>
      </c>
      <c r="B1030">
        <v>2016</v>
      </c>
      <c r="C1030">
        <v>29.5625</v>
      </c>
      <c r="D1030">
        <v>60.99</v>
      </c>
      <c r="E1030">
        <v>41.427499999999988</v>
      </c>
      <c r="F1030">
        <v>86.725032999999996</v>
      </c>
      <c r="G1030">
        <v>7.6396074</v>
      </c>
      <c r="H1030">
        <v>88.293336999999994</v>
      </c>
      <c r="I1030">
        <v>11.589448441247001</v>
      </c>
      <c r="J1030">
        <v>6.0931940719424453</v>
      </c>
      <c r="K1030">
        <v>31.32374100719424</v>
      </c>
      <c r="L1030">
        <v>23.678657074340521</v>
      </c>
      <c r="M1030">
        <v>192515880</v>
      </c>
      <c r="N1030">
        <v>35137164</v>
      </c>
      <c r="O1030">
        <v>37814240</v>
      </c>
      <c r="P1030">
        <v>962293</v>
      </c>
      <c r="Q1030">
        <v>1623312</v>
      </c>
      <c r="R1030">
        <v>31772119</v>
      </c>
      <c r="S1030">
        <v>32995000</v>
      </c>
      <c r="T1030">
        <v>25313500</v>
      </c>
      <c r="U1030">
        <v>8165200</v>
      </c>
      <c r="V1030">
        <v>32113000</v>
      </c>
    </row>
    <row r="1031" spans="1:22" x14ac:dyDescent="0.3">
      <c r="A1031" s="2">
        <v>42669</v>
      </c>
      <c r="B1031">
        <v>2016</v>
      </c>
      <c r="C1031">
        <v>28.897500000000001</v>
      </c>
      <c r="D1031">
        <v>60.63</v>
      </c>
      <c r="E1031">
        <v>41.104999999999997</v>
      </c>
      <c r="F1031">
        <v>87.372383999999983</v>
      </c>
      <c r="G1031">
        <v>7.6106850000000001</v>
      </c>
      <c r="H1031">
        <v>88.190783999999994</v>
      </c>
      <c r="I1031">
        <v>11.522279594568751</v>
      </c>
      <c r="J1031">
        <v>6.0648470548862106</v>
      </c>
      <c r="K1031">
        <v>31.48307515777395</v>
      </c>
      <c r="L1031">
        <v>23.446165614840311</v>
      </c>
      <c r="M1031">
        <v>264536876</v>
      </c>
      <c r="N1031">
        <v>29911608</v>
      </c>
      <c r="O1031">
        <v>35897360</v>
      </c>
      <c r="P1031">
        <v>1235956</v>
      </c>
      <c r="Q1031">
        <v>1792856</v>
      </c>
      <c r="R1031">
        <v>25970212</v>
      </c>
      <c r="S1031">
        <v>26218500</v>
      </c>
      <c r="T1031">
        <v>20884500</v>
      </c>
      <c r="U1031">
        <v>7671200</v>
      </c>
      <c r="V1031">
        <v>23514000</v>
      </c>
    </row>
    <row r="1032" spans="1:22" x14ac:dyDescent="0.3">
      <c r="A1032" s="2">
        <v>42670</v>
      </c>
      <c r="B1032">
        <v>2016</v>
      </c>
      <c r="C1032">
        <v>28.62</v>
      </c>
      <c r="D1032">
        <v>60.1</v>
      </c>
      <c r="E1032">
        <v>40.8675</v>
      </c>
      <c r="F1032">
        <v>87.048863999999995</v>
      </c>
      <c r="G1032">
        <v>7.6366750000000003</v>
      </c>
      <c r="H1032">
        <v>87.898439999999994</v>
      </c>
      <c r="I1032">
        <v>11.40577507598784</v>
      </c>
      <c r="J1032">
        <v>5.9828488867781147</v>
      </c>
      <c r="K1032">
        <v>31.449468085106378</v>
      </c>
      <c r="L1032">
        <v>23.636968085106378</v>
      </c>
      <c r="M1032">
        <v>138248180</v>
      </c>
      <c r="N1032">
        <v>28479856</v>
      </c>
      <c r="O1032">
        <v>59469720</v>
      </c>
      <c r="P1032">
        <v>1311206</v>
      </c>
      <c r="Q1032">
        <v>2027911</v>
      </c>
      <c r="R1032">
        <v>34503018</v>
      </c>
      <c r="S1032">
        <v>26262000</v>
      </c>
      <c r="T1032">
        <v>20362500</v>
      </c>
      <c r="U1032">
        <v>7719600</v>
      </c>
      <c r="V1032">
        <v>58395000</v>
      </c>
    </row>
    <row r="1033" spans="1:22" x14ac:dyDescent="0.3">
      <c r="A1033" s="2">
        <v>42671</v>
      </c>
      <c r="B1033">
        <v>2016</v>
      </c>
      <c r="C1033">
        <v>28.43</v>
      </c>
      <c r="D1033">
        <v>59.87</v>
      </c>
      <c r="E1033">
        <v>40.977999999999987</v>
      </c>
      <c r="F1033">
        <v>87.705980000000011</v>
      </c>
      <c r="G1033">
        <v>7.5945444999999996</v>
      </c>
      <c r="H1033">
        <v>88.242040000000003</v>
      </c>
      <c r="I1033">
        <v>11.47223540579022</v>
      </c>
      <c r="J1033">
        <v>5.9752522069292828</v>
      </c>
      <c r="K1033">
        <v>31.580446131941152</v>
      </c>
      <c r="L1033">
        <v>24.290460370194591</v>
      </c>
      <c r="M1033">
        <v>151446648</v>
      </c>
      <c r="N1033">
        <v>33574684</v>
      </c>
      <c r="O1033">
        <v>87097680</v>
      </c>
      <c r="P1033">
        <v>1150215</v>
      </c>
      <c r="Q1033">
        <v>1798987</v>
      </c>
      <c r="R1033">
        <v>36526918</v>
      </c>
      <c r="S1033">
        <v>36527000</v>
      </c>
      <c r="T1033">
        <v>28523500</v>
      </c>
      <c r="U1033">
        <v>24029000</v>
      </c>
      <c r="V1033">
        <v>32180000</v>
      </c>
    </row>
    <row r="1034" spans="1:22" x14ac:dyDescent="0.3">
      <c r="A1034" s="2">
        <v>42672</v>
      </c>
      <c r="B1034">
        <v>2016</v>
      </c>
    </row>
    <row r="1035" spans="1:22" x14ac:dyDescent="0.3">
      <c r="A1035" s="2">
        <v>42673</v>
      </c>
      <c r="B1035">
        <v>2016</v>
      </c>
    </row>
    <row r="1036" spans="1:22" x14ac:dyDescent="0.3">
      <c r="A1036" s="2">
        <v>42674</v>
      </c>
      <c r="B1036">
        <v>2016</v>
      </c>
      <c r="C1036">
        <v>28.385000000000002</v>
      </c>
      <c r="D1036">
        <v>59.92</v>
      </c>
      <c r="E1036">
        <v>40.494999999999997</v>
      </c>
      <c r="F1036">
        <v>87.013331000000008</v>
      </c>
      <c r="G1036">
        <v>7.5348936000000011</v>
      </c>
      <c r="H1036">
        <v>87.967112</v>
      </c>
      <c r="I1036">
        <v>11.580150490522909</v>
      </c>
      <c r="J1036">
        <v>6.1065710962948856</v>
      </c>
      <c r="K1036">
        <v>31.44108962758358</v>
      </c>
      <c r="L1036">
        <v>24.230879131345841</v>
      </c>
      <c r="M1036">
        <v>105677592</v>
      </c>
      <c r="N1036">
        <v>26434697</v>
      </c>
      <c r="O1036">
        <v>44853580</v>
      </c>
      <c r="P1036">
        <v>1253884</v>
      </c>
      <c r="Q1036">
        <v>1996088</v>
      </c>
      <c r="R1036">
        <v>37935979</v>
      </c>
      <c r="S1036">
        <v>27977500</v>
      </c>
      <c r="T1036">
        <v>30550500</v>
      </c>
      <c r="U1036">
        <v>8090400</v>
      </c>
      <c r="V1036">
        <v>21720000</v>
      </c>
    </row>
    <row r="1037" spans="1:22" x14ac:dyDescent="0.3">
      <c r="A1037" s="2">
        <v>42675</v>
      </c>
      <c r="B1037">
        <v>2016</v>
      </c>
      <c r="C1037">
        <v>27.872499999999999</v>
      </c>
      <c r="D1037">
        <v>59.8</v>
      </c>
      <c r="E1037">
        <v>40.274000000000001</v>
      </c>
      <c r="F1037">
        <v>86.590591999999987</v>
      </c>
      <c r="G1037">
        <v>7.4945500000000003</v>
      </c>
      <c r="H1037">
        <v>86.811711999999986</v>
      </c>
      <c r="I1037">
        <v>11.654510556621879</v>
      </c>
      <c r="J1037">
        <v>6.1089325316698648</v>
      </c>
      <c r="K1037">
        <v>31.37715930902111</v>
      </c>
      <c r="L1037">
        <v>24.4193857965451</v>
      </c>
      <c r="M1037">
        <v>175303248</v>
      </c>
      <c r="N1037">
        <v>24532986</v>
      </c>
      <c r="O1037">
        <v>47117800</v>
      </c>
      <c r="P1037">
        <v>1165792</v>
      </c>
      <c r="Q1037">
        <v>2138368</v>
      </c>
      <c r="R1037">
        <v>37168781</v>
      </c>
      <c r="S1037">
        <v>28659500</v>
      </c>
      <c r="T1037">
        <v>37581000</v>
      </c>
      <c r="U1037">
        <v>9533600</v>
      </c>
      <c r="V1037">
        <v>13507000</v>
      </c>
    </row>
    <row r="1038" spans="1:22" x14ac:dyDescent="0.3">
      <c r="A1038" s="2">
        <v>42676</v>
      </c>
      <c r="B1038">
        <v>2016</v>
      </c>
      <c r="C1038">
        <v>27.897500000000001</v>
      </c>
      <c r="D1038">
        <v>59.43</v>
      </c>
      <c r="E1038">
        <v>39.420999999999999</v>
      </c>
      <c r="F1038">
        <v>83.694000000000017</v>
      </c>
      <c r="G1038">
        <v>7.4298474000000008</v>
      </c>
      <c r="H1038">
        <v>86.025000000000006</v>
      </c>
      <c r="I1038">
        <v>11.493273976579889</v>
      </c>
      <c r="J1038">
        <v>6.0274497338623823</v>
      </c>
      <c r="K1038">
        <v>30.721958772863641</v>
      </c>
      <c r="L1038">
        <v>24.57659924513694</v>
      </c>
      <c r="M1038">
        <v>113326836</v>
      </c>
      <c r="N1038">
        <v>22147005</v>
      </c>
      <c r="O1038">
        <v>47014720</v>
      </c>
      <c r="P1038">
        <v>2420080</v>
      </c>
      <c r="Q1038">
        <v>2155946</v>
      </c>
      <c r="R1038">
        <v>32838651</v>
      </c>
      <c r="S1038">
        <v>40533500</v>
      </c>
      <c r="T1038">
        <v>45434000</v>
      </c>
      <c r="U1038">
        <v>12447200</v>
      </c>
      <c r="V1038">
        <v>19732000</v>
      </c>
    </row>
    <row r="1039" spans="1:22" x14ac:dyDescent="0.3">
      <c r="A1039" s="2">
        <v>42677</v>
      </c>
      <c r="B1039">
        <v>2016</v>
      </c>
      <c r="C1039">
        <v>27.4575</v>
      </c>
      <c r="D1039">
        <v>59.21</v>
      </c>
      <c r="E1039">
        <v>39.109499999999997</v>
      </c>
      <c r="F1039">
        <v>83.603099</v>
      </c>
      <c r="G1039">
        <v>7.4358377999999989</v>
      </c>
      <c r="H1039">
        <v>85.225596999999993</v>
      </c>
      <c r="M1039">
        <v>107730408</v>
      </c>
      <c r="N1039">
        <v>21600427</v>
      </c>
      <c r="O1039">
        <v>43504320</v>
      </c>
      <c r="P1039">
        <v>1437285</v>
      </c>
      <c r="Q1039">
        <v>2047657</v>
      </c>
      <c r="R1039">
        <v>33538108</v>
      </c>
    </row>
    <row r="1040" spans="1:22" x14ac:dyDescent="0.3">
      <c r="A1040" s="2">
        <v>42678</v>
      </c>
      <c r="B1040">
        <v>2016</v>
      </c>
      <c r="C1040">
        <v>27.21</v>
      </c>
      <c r="D1040">
        <v>58.71</v>
      </c>
      <c r="E1040">
        <v>39.055</v>
      </c>
      <c r="F1040">
        <v>83.873789999999985</v>
      </c>
      <c r="G1040">
        <v>7.4349999999999996</v>
      </c>
      <c r="H1040">
        <v>85.696649999999991</v>
      </c>
      <c r="I1040">
        <v>11.043705785444329</v>
      </c>
      <c r="J1040">
        <v>5.86925472429499</v>
      </c>
      <c r="K1040">
        <v>30.216106211842231</v>
      </c>
      <c r="L1040">
        <v>23.64570210291695</v>
      </c>
      <c r="M1040">
        <v>123347988</v>
      </c>
      <c r="N1040">
        <v>28697016</v>
      </c>
      <c r="O1040">
        <v>39412060</v>
      </c>
      <c r="P1040">
        <v>2173379</v>
      </c>
      <c r="Q1040">
        <v>2692858</v>
      </c>
      <c r="R1040">
        <v>38484961</v>
      </c>
      <c r="S1040">
        <v>66675000</v>
      </c>
      <c r="T1040">
        <v>42593000</v>
      </c>
      <c r="U1040">
        <v>10793200</v>
      </c>
      <c r="V1040">
        <v>21546000</v>
      </c>
    </row>
    <row r="1041" spans="1:22" x14ac:dyDescent="0.3">
      <c r="A1041" s="2">
        <v>42679</v>
      </c>
      <c r="B1041">
        <v>2016</v>
      </c>
    </row>
    <row r="1042" spans="1:22" x14ac:dyDescent="0.3">
      <c r="A1042" s="2">
        <v>42680</v>
      </c>
      <c r="B1042">
        <v>2016</v>
      </c>
    </row>
    <row r="1043" spans="1:22" x14ac:dyDescent="0.3">
      <c r="A1043" s="2">
        <v>42681</v>
      </c>
      <c r="B1043">
        <v>2016</v>
      </c>
      <c r="C1043">
        <v>27.602499999999999</v>
      </c>
      <c r="D1043">
        <v>60.42</v>
      </c>
      <c r="E1043">
        <v>40.101500000000001</v>
      </c>
      <c r="F1043">
        <v>85.251960000000011</v>
      </c>
      <c r="G1043">
        <v>7.7190091999999986</v>
      </c>
      <c r="H1043">
        <v>86.46669</v>
      </c>
      <c r="I1043">
        <v>11.12813637234246</v>
      </c>
      <c r="J1043">
        <v>5.7526216682627842</v>
      </c>
      <c r="K1043">
        <v>30.47308944646619</v>
      </c>
      <c r="L1043">
        <v>23.496456617506229</v>
      </c>
      <c r="M1043">
        <v>130240000</v>
      </c>
      <c r="N1043">
        <v>31664798</v>
      </c>
      <c r="O1043">
        <v>39851400</v>
      </c>
      <c r="P1043">
        <v>1578469</v>
      </c>
      <c r="Q1043">
        <v>2133887</v>
      </c>
      <c r="R1043">
        <v>63486300</v>
      </c>
      <c r="S1043">
        <v>37347000</v>
      </c>
      <c r="T1043">
        <v>41236500</v>
      </c>
      <c r="U1043">
        <v>8458600</v>
      </c>
      <c r="V1043">
        <v>12319000</v>
      </c>
    </row>
    <row r="1044" spans="1:22" x14ac:dyDescent="0.3">
      <c r="A1044" s="2">
        <v>42682</v>
      </c>
      <c r="B1044">
        <v>2016</v>
      </c>
      <c r="C1044">
        <v>27.765000000000001</v>
      </c>
      <c r="D1044">
        <v>60.47</v>
      </c>
      <c r="E1044">
        <v>40.598999999999997</v>
      </c>
      <c r="F1044">
        <v>85.218813000000011</v>
      </c>
      <c r="G1044">
        <v>7.6818000000000008</v>
      </c>
      <c r="H1044">
        <v>86.541573000000014</v>
      </c>
      <c r="I1044">
        <v>11.218119527978679</v>
      </c>
      <c r="J1044">
        <v>5.7818419204415683</v>
      </c>
      <c r="K1044">
        <v>30.667110772744579</v>
      </c>
      <c r="L1044">
        <v>23.239436619718312</v>
      </c>
      <c r="M1044">
        <v>97016716</v>
      </c>
      <c r="N1044">
        <v>22935355</v>
      </c>
      <c r="O1044">
        <v>35381380</v>
      </c>
      <c r="P1044">
        <v>1631926</v>
      </c>
      <c r="Q1044">
        <v>1917201</v>
      </c>
      <c r="R1044">
        <v>42304062</v>
      </c>
      <c r="S1044">
        <v>40450000</v>
      </c>
      <c r="T1044">
        <v>23309000</v>
      </c>
      <c r="U1044">
        <v>10464600</v>
      </c>
      <c r="V1044">
        <v>10314000</v>
      </c>
    </row>
    <row r="1045" spans="1:22" x14ac:dyDescent="0.3">
      <c r="A1045" s="2">
        <v>42683</v>
      </c>
      <c r="B1045">
        <v>2016</v>
      </c>
      <c r="C1045">
        <v>27.72</v>
      </c>
      <c r="D1045">
        <v>60.17</v>
      </c>
      <c r="E1045">
        <v>40.279499999999999</v>
      </c>
      <c r="F1045">
        <v>84.055276000000006</v>
      </c>
      <c r="G1045">
        <v>7.7270990999999993</v>
      </c>
      <c r="H1045">
        <v>85.903967000000009</v>
      </c>
      <c r="I1045">
        <v>10.459377372817009</v>
      </c>
      <c r="J1045">
        <v>5.473173635155657</v>
      </c>
      <c r="K1045">
        <v>28.582953682612001</v>
      </c>
      <c r="L1045">
        <v>21.74924069855733</v>
      </c>
      <c r="M1045">
        <v>236705444</v>
      </c>
      <c r="N1045">
        <v>49632479</v>
      </c>
      <c r="O1045">
        <v>61970200</v>
      </c>
      <c r="P1045">
        <v>3870661</v>
      </c>
      <c r="Q1045">
        <v>4242667</v>
      </c>
      <c r="R1045">
        <v>58246306</v>
      </c>
      <c r="S1045">
        <v>140160000</v>
      </c>
      <c r="T1045">
        <v>73655000</v>
      </c>
      <c r="U1045">
        <v>25651400</v>
      </c>
      <c r="V1045">
        <v>42339000</v>
      </c>
    </row>
    <row r="1046" spans="1:22" x14ac:dyDescent="0.3">
      <c r="A1046" s="2">
        <v>42684</v>
      </c>
      <c r="B1046">
        <v>2016</v>
      </c>
      <c r="C1046">
        <v>26.947500000000002</v>
      </c>
      <c r="D1046">
        <v>58.7</v>
      </c>
      <c r="E1046">
        <v>39.014499999999998</v>
      </c>
      <c r="F1046">
        <v>83.621098000000003</v>
      </c>
      <c r="G1046">
        <v>7.8425125999999992</v>
      </c>
      <c r="H1046">
        <v>84.274557999999985</v>
      </c>
      <c r="I1046">
        <v>10.94796061884669</v>
      </c>
      <c r="J1046">
        <v>5.7360765850914186</v>
      </c>
      <c r="K1046">
        <v>30.820440693858409</v>
      </c>
      <c r="L1046">
        <v>22.887951242381622</v>
      </c>
      <c r="M1046">
        <v>228538164</v>
      </c>
      <c r="N1046">
        <v>57822394</v>
      </c>
      <c r="O1046">
        <v>118192180</v>
      </c>
      <c r="P1046">
        <v>2030338</v>
      </c>
      <c r="Q1046">
        <v>3303639</v>
      </c>
      <c r="R1046">
        <v>70881163</v>
      </c>
      <c r="S1046">
        <v>73294000</v>
      </c>
      <c r="T1046">
        <v>51686500</v>
      </c>
      <c r="U1046">
        <v>24974800</v>
      </c>
      <c r="V1046">
        <v>24270000</v>
      </c>
    </row>
    <row r="1047" spans="1:22" x14ac:dyDescent="0.3">
      <c r="A1047" s="2">
        <v>42685</v>
      </c>
      <c r="B1047">
        <v>2016</v>
      </c>
      <c r="C1047">
        <v>27.107500000000002</v>
      </c>
      <c r="D1047">
        <v>59.02</v>
      </c>
      <c r="E1047">
        <v>38.587499999999999</v>
      </c>
      <c r="F1047">
        <v>86.999459999999999</v>
      </c>
      <c r="G1047">
        <v>7.8113599000000002</v>
      </c>
      <c r="H1047">
        <v>83.02470000000001</v>
      </c>
      <c r="I1047">
        <v>11.17326825605406</v>
      </c>
      <c r="J1047">
        <v>5.7276752825229948</v>
      </c>
      <c r="K1047">
        <v>30.725549089543829</v>
      </c>
      <c r="L1047">
        <v>22.620611976722351</v>
      </c>
      <c r="M1047">
        <v>136575592</v>
      </c>
      <c r="N1047">
        <v>38767843</v>
      </c>
      <c r="O1047">
        <v>71852820</v>
      </c>
      <c r="P1047">
        <v>3100893</v>
      </c>
      <c r="Q1047">
        <v>3323169</v>
      </c>
      <c r="R1047">
        <v>48963577</v>
      </c>
      <c r="S1047">
        <v>71539500</v>
      </c>
      <c r="T1047">
        <v>42569000</v>
      </c>
      <c r="U1047">
        <v>18691400</v>
      </c>
      <c r="V1047">
        <v>13366000</v>
      </c>
    </row>
    <row r="1048" spans="1:22" x14ac:dyDescent="0.3">
      <c r="A1048" s="2">
        <v>42686</v>
      </c>
      <c r="B1048">
        <v>2016</v>
      </c>
    </row>
    <row r="1049" spans="1:22" x14ac:dyDescent="0.3">
      <c r="A1049" s="2">
        <v>42687</v>
      </c>
      <c r="B1049">
        <v>2016</v>
      </c>
    </row>
    <row r="1050" spans="1:22" x14ac:dyDescent="0.3">
      <c r="A1050" s="2">
        <v>42688</v>
      </c>
      <c r="B1050">
        <v>2016</v>
      </c>
      <c r="C1050">
        <v>26.427499999999998</v>
      </c>
      <c r="D1050">
        <v>58.12</v>
      </c>
      <c r="E1050">
        <v>37.661000000000001</v>
      </c>
      <c r="F1050">
        <v>86.937911999999997</v>
      </c>
      <c r="G1050">
        <v>7.9337303999999991</v>
      </c>
      <c r="H1050">
        <v>81.520415999999997</v>
      </c>
      <c r="I1050">
        <v>11.172171338699229</v>
      </c>
      <c r="J1050">
        <v>5.7549575298362488</v>
      </c>
      <c r="K1050">
        <v>30.414469423628461</v>
      </c>
      <c r="L1050">
        <v>22.980849292256451</v>
      </c>
      <c r="M1050">
        <v>204702016</v>
      </c>
      <c r="N1050">
        <v>41328422</v>
      </c>
      <c r="O1050">
        <v>73765480</v>
      </c>
      <c r="P1050">
        <v>2549250</v>
      </c>
      <c r="Q1050">
        <v>2721927</v>
      </c>
      <c r="R1050">
        <v>49202430</v>
      </c>
      <c r="S1050">
        <v>52973000</v>
      </c>
      <c r="T1050">
        <v>32886000</v>
      </c>
      <c r="U1050">
        <v>10683200</v>
      </c>
      <c r="V1050">
        <v>16608000</v>
      </c>
    </row>
    <row r="1051" spans="1:22" x14ac:dyDescent="0.3">
      <c r="A1051" s="2">
        <v>42689</v>
      </c>
      <c r="B1051">
        <v>2016</v>
      </c>
      <c r="C1051">
        <v>26.7775</v>
      </c>
      <c r="D1051">
        <v>58.87</v>
      </c>
      <c r="E1051">
        <v>38.758000000000003</v>
      </c>
      <c r="F1051">
        <v>87.506148999999994</v>
      </c>
      <c r="G1051">
        <v>7.9410902999999999</v>
      </c>
      <c r="H1051">
        <v>81.538600999999986</v>
      </c>
      <c r="I1051">
        <v>11.142962146269751</v>
      </c>
      <c r="J1051">
        <v>5.6136488993017277</v>
      </c>
      <c r="K1051">
        <v>30.099228224917312</v>
      </c>
      <c r="L1051">
        <v>22.84086732818816</v>
      </c>
      <c r="M1051">
        <v>129058040</v>
      </c>
      <c r="N1051">
        <v>35904126</v>
      </c>
      <c r="O1051">
        <v>58877780</v>
      </c>
      <c r="P1051">
        <v>1290580</v>
      </c>
      <c r="Q1051">
        <v>2433644</v>
      </c>
      <c r="R1051">
        <v>34352046</v>
      </c>
      <c r="S1051">
        <v>43119500</v>
      </c>
      <c r="T1051">
        <v>36042500</v>
      </c>
      <c r="U1051">
        <v>8508600</v>
      </c>
      <c r="V1051">
        <v>11431000</v>
      </c>
    </row>
    <row r="1052" spans="1:22" x14ac:dyDescent="0.3">
      <c r="A1052" s="2">
        <v>42690</v>
      </c>
      <c r="B1052">
        <v>2016</v>
      </c>
      <c r="C1052">
        <v>27.497499999999999</v>
      </c>
      <c r="D1052">
        <v>59.65</v>
      </c>
      <c r="E1052">
        <v>38.999000000000002</v>
      </c>
      <c r="F1052">
        <v>86.359504000000001</v>
      </c>
      <c r="G1052">
        <v>7.8241841999999986</v>
      </c>
      <c r="H1052">
        <v>82.102496000000016</v>
      </c>
      <c r="I1052">
        <v>11.32967032967033</v>
      </c>
      <c r="J1052">
        <v>5.6003828974358978</v>
      </c>
      <c r="K1052">
        <v>30.586080586080591</v>
      </c>
      <c r="L1052">
        <v>23.397435897435901</v>
      </c>
      <c r="M1052">
        <v>235362088</v>
      </c>
      <c r="N1052">
        <v>27332475</v>
      </c>
      <c r="O1052">
        <v>35967200</v>
      </c>
      <c r="P1052">
        <v>1387781</v>
      </c>
      <c r="Q1052">
        <v>2203891</v>
      </c>
      <c r="R1052">
        <v>32936706</v>
      </c>
      <c r="S1052">
        <v>55885500</v>
      </c>
      <c r="T1052">
        <v>25279000</v>
      </c>
      <c r="U1052">
        <v>11418400</v>
      </c>
      <c r="V1052">
        <v>32172000</v>
      </c>
    </row>
    <row r="1053" spans="1:22" x14ac:dyDescent="0.3">
      <c r="A1053" s="2">
        <v>42691</v>
      </c>
      <c r="B1053">
        <v>2016</v>
      </c>
      <c r="C1053">
        <v>27.487500000000001</v>
      </c>
      <c r="D1053">
        <v>60.64</v>
      </c>
      <c r="E1053">
        <v>39.308</v>
      </c>
      <c r="F1053">
        <v>85.534712000000013</v>
      </c>
      <c r="G1053">
        <v>7.8582879999999999</v>
      </c>
      <c r="H1053">
        <v>82.056740000000019</v>
      </c>
      <c r="I1053">
        <v>11.19686902703195</v>
      </c>
      <c r="J1053">
        <v>5.6009549503959226</v>
      </c>
      <c r="K1053">
        <v>30.640757258578319</v>
      </c>
      <c r="L1053">
        <v>23.7098389005188</v>
      </c>
      <c r="M1053">
        <v>110528012</v>
      </c>
      <c r="N1053">
        <v>32132728</v>
      </c>
      <c r="O1053">
        <v>30673580</v>
      </c>
      <c r="P1053">
        <v>1433849</v>
      </c>
      <c r="Q1053">
        <v>1934927</v>
      </c>
      <c r="R1053">
        <v>33198634</v>
      </c>
      <c r="S1053">
        <v>48299500</v>
      </c>
      <c r="T1053">
        <v>21579500</v>
      </c>
      <c r="U1053">
        <v>10173200</v>
      </c>
      <c r="V1053">
        <v>18633000</v>
      </c>
    </row>
    <row r="1054" spans="1:22" x14ac:dyDescent="0.3">
      <c r="A1054" s="2">
        <v>42692</v>
      </c>
      <c r="B1054">
        <v>2016</v>
      </c>
      <c r="C1054">
        <v>27.515000000000001</v>
      </c>
      <c r="D1054">
        <v>60.35</v>
      </c>
      <c r="E1054">
        <v>38.798499999999997</v>
      </c>
      <c r="F1054">
        <v>85.746600000000001</v>
      </c>
      <c r="G1054">
        <v>7.8210920000000002</v>
      </c>
      <c r="H1054">
        <v>82.877794000000009</v>
      </c>
      <c r="I1054">
        <v>11.403809695766</v>
      </c>
      <c r="J1054">
        <v>5.5709462760675263</v>
      </c>
      <c r="K1054">
        <v>30.581384851494089</v>
      </c>
      <c r="L1054">
        <v>24.207818001263881</v>
      </c>
      <c r="M1054">
        <v>113715668</v>
      </c>
      <c r="N1054">
        <v>27686311</v>
      </c>
      <c r="O1054">
        <v>36125280</v>
      </c>
      <c r="P1054">
        <v>1728801</v>
      </c>
      <c r="Q1054">
        <v>2948882</v>
      </c>
      <c r="R1054">
        <v>31127541</v>
      </c>
      <c r="S1054">
        <v>67314000</v>
      </c>
      <c r="T1054">
        <v>30727500</v>
      </c>
      <c r="U1054">
        <v>12694400</v>
      </c>
      <c r="V1054">
        <v>26443000</v>
      </c>
    </row>
    <row r="1055" spans="1:22" x14ac:dyDescent="0.3">
      <c r="A1055" s="2">
        <v>42693</v>
      </c>
      <c r="B1055">
        <v>2016</v>
      </c>
    </row>
    <row r="1056" spans="1:22" x14ac:dyDescent="0.3">
      <c r="A1056" s="2">
        <v>42694</v>
      </c>
      <c r="B1056">
        <v>2016</v>
      </c>
    </row>
    <row r="1057" spans="1:22" x14ac:dyDescent="0.3">
      <c r="A1057" s="2">
        <v>42695</v>
      </c>
      <c r="B1057">
        <v>2016</v>
      </c>
      <c r="C1057">
        <v>27.932500000000001</v>
      </c>
      <c r="D1057">
        <v>60.86</v>
      </c>
      <c r="E1057">
        <v>39.239999999999988</v>
      </c>
      <c r="F1057">
        <v>87.361621999999997</v>
      </c>
      <c r="G1057">
        <v>7.8848482000000004</v>
      </c>
      <c r="H1057">
        <v>83.851036000000008</v>
      </c>
      <c r="I1057">
        <v>11.44734473447345</v>
      </c>
      <c r="J1057">
        <v>5.6660019801980193</v>
      </c>
      <c r="K1057">
        <v>30.846084608460849</v>
      </c>
      <c r="L1057">
        <v>24.88748874887489</v>
      </c>
      <c r="M1057">
        <v>117058284</v>
      </c>
      <c r="N1057">
        <v>19652595</v>
      </c>
      <c r="O1057">
        <v>32616700</v>
      </c>
      <c r="P1057">
        <v>2004221</v>
      </c>
      <c r="Q1057">
        <v>2165547</v>
      </c>
      <c r="R1057">
        <v>25876060</v>
      </c>
      <c r="S1057">
        <v>41942500</v>
      </c>
      <c r="T1057">
        <v>31238000</v>
      </c>
      <c r="U1057">
        <v>8860200</v>
      </c>
      <c r="V1057">
        <v>29208000</v>
      </c>
    </row>
    <row r="1058" spans="1:22" x14ac:dyDescent="0.3">
      <c r="A1058" s="2">
        <v>42696</v>
      </c>
      <c r="B1058">
        <v>2016</v>
      </c>
      <c r="C1058">
        <v>27.95</v>
      </c>
      <c r="D1058">
        <v>61.12</v>
      </c>
      <c r="E1058">
        <v>39.25</v>
      </c>
      <c r="F1058">
        <v>88.506249999999994</v>
      </c>
      <c r="G1058">
        <v>7.9307734000000014</v>
      </c>
      <c r="H1058">
        <v>84.851249999999993</v>
      </c>
      <c r="I1058">
        <v>11.32384726224784</v>
      </c>
      <c r="J1058">
        <v>5.7635479737031714</v>
      </c>
      <c r="K1058">
        <v>31.04737031700288</v>
      </c>
      <c r="L1058">
        <v>25.08555475504323</v>
      </c>
      <c r="M1058">
        <v>103862136</v>
      </c>
      <c r="N1058">
        <v>23206700</v>
      </c>
      <c r="O1058">
        <v>27883480</v>
      </c>
      <c r="P1058">
        <v>1962034</v>
      </c>
      <c r="Q1058">
        <v>2460381</v>
      </c>
      <c r="R1058">
        <v>24594331</v>
      </c>
      <c r="S1058">
        <v>42518000</v>
      </c>
      <c r="T1058">
        <v>39644500</v>
      </c>
      <c r="U1058">
        <v>8958200</v>
      </c>
      <c r="V1058">
        <v>22301000</v>
      </c>
    </row>
    <row r="1059" spans="1:22" x14ac:dyDescent="0.3">
      <c r="A1059" s="2">
        <v>42697</v>
      </c>
      <c r="B1059">
        <v>2016</v>
      </c>
      <c r="C1059">
        <v>27.807500000000001</v>
      </c>
      <c r="D1059">
        <v>60.4</v>
      </c>
      <c r="E1059">
        <v>38.950000000000003</v>
      </c>
      <c r="F1059">
        <v>86.820768000000001</v>
      </c>
      <c r="G1059">
        <v>8.0087238000000003</v>
      </c>
      <c r="H1059">
        <v>84.139290000000003</v>
      </c>
      <c r="M1059">
        <v>109705576</v>
      </c>
      <c r="N1059">
        <v>21848913</v>
      </c>
      <c r="O1059">
        <v>26259620</v>
      </c>
      <c r="P1059">
        <v>1825460</v>
      </c>
      <c r="Q1059">
        <v>2210757</v>
      </c>
      <c r="R1059">
        <v>29075564</v>
      </c>
    </row>
    <row r="1060" spans="1:22" x14ac:dyDescent="0.3">
      <c r="A1060" s="2">
        <v>42698</v>
      </c>
      <c r="B1060">
        <v>2016</v>
      </c>
      <c r="F1060">
        <v>87.08930500000001</v>
      </c>
      <c r="G1060">
        <v>7.9775322000000006</v>
      </c>
      <c r="H1060">
        <v>85.263290000000012</v>
      </c>
      <c r="I1060">
        <v>11.621097195272529</v>
      </c>
      <c r="J1060">
        <v>5.6092653342741219</v>
      </c>
      <c r="K1060">
        <v>30.516846004586341</v>
      </c>
      <c r="L1060">
        <v>24.37378726406774</v>
      </c>
      <c r="P1060">
        <v>663757</v>
      </c>
      <c r="Q1060">
        <v>1724134</v>
      </c>
      <c r="R1060">
        <v>17376112</v>
      </c>
      <c r="S1060">
        <v>85975000</v>
      </c>
      <c r="T1060">
        <v>33394500</v>
      </c>
      <c r="U1060">
        <v>11313000</v>
      </c>
      <c r="V1060">
        <v>27118000</v>
      </c>
    </row>
    <row r="1061" spans="1:22" x14ac:dyDescent="0.3">
      <c r="A1061" s="2">
        <v>42699</v>
      </c>
      <c r="B1061">
        <v>2016</v>
      </c>
      <c r="C1061">
        <v>27.947500000000002</v>
      </c>
      <c r="D1061">
        <v>60.53</v>
      </c>
      <c r="E1061">
        <v>39.011499999999998</v>
      </c>
      <c r="F1061">
        <v>87.699446999999992</v>
      </c>
      <c r="G1061">
        <v>7.9842960000000014</v>
      </c>
      <c r="H1061">
        <v>85.665590999999992</v>
      </c>
      <c r="I1061">
        <v>11.819065288453039</v>
      </c>
      <c r="J1061">
        <v>5.6085694071914487</v>
      </c>
      <c r="K1061">
        <v>30.037989221662691</v>
      </c>
      <c r="L1061">
        <v>24.617899107695031</v>
      </c>
      <c r="M1061">
        <v>45903688</v>
      </c>
      <c r="N1061">
        <v>8409616</v>
      </c>
      <c r="O1061">
        <v>12270980</v>
      </c>
      <c r="P1061">
        <v>798224</v>
      </c>
      <c r="Q1061">
        <v>1754764</v>
      </c>
      <c r="R1061">
        <v>14934535</v>
      </c>
      <c r="S1061">
        <v>92914500</v>
      </c>
      <c r="T1061">
        <v>33753000</v>
      </c>
      <c r="U1061">
        <v>13180000</v>
      </c>
      <c r="V1061">
        <v>16667000</v>
      </c>
    </row>
    <row r="1062" spans="1:22" x14ac:dyDescent="0.3">
      <c r="A1062" s="2">
        <v>42700</v>
      </c>
      <c r="B1062">
        <v>2016</v>
      </c>
    </row>
    <row r="1063" spans="1:22" x14ac:dyDescent="0.3">
      <c r="A1063" s="2">
        <v>42701</v>
      </c>
      <c r="B1063">
        <v>2016</v>
      </c>
    </row>
    <row r="1064" spans="1:22" x14ac:dyDescent="0.3">
      <c r="A1064" s="2">
        <v>42702</v>
      </c>
      <c r="B1064">
        <v>2016</v>
      </c>
      <c r="C1064">
        <v>27.892499999999998</v>
      </c>
      <c r="D1064">
        <v>60.61</v>
      </c>
      <c r="E1064">
        <v>39.289499999999997</v>
      </c>
      <c r="F1064">
        <v>86.860510000000005</v>
      </c>
      <c r="G1064">
        <v>7.8549464000000002</v>
      </c>
      <c r="H1064">
        <v>84.859944999999996</v>
      </c>
      <c r="I1064">
        <v>11.84334668446818</v>
      </c>
      <c r="J1064">
        <v>5.6420132995104586</v>
      </c>
      <c r="K1064">
        <v>29.826435246995999</v>
      </c>
      <c r="L1064">
        <v>24.895416110369379</v>
      </c>
      <c r="M1064">
        <v>108775932</v>
      </c>
      <c r="N1064">
        <v>20732619</v>
      </c>
      <c r="O1064">
        <v>51508640</v>
      </c>
      <c r="P1064">
        <v>1171748</v>
      </c>
      <c r="Q1064">
        <v>1554453</v>
      </c>
      <c r="R1064">
        <v>26872113</v>
      </c>
      <c r="S1064">
        <v>53527500</v>
      </c>
      <c r="T1064">
        <v>24362500</v>
      </c>
      <c r="U1064">
        <v>12432800</v>
      </c>
      <c r="V1064">
        <v>16685000</v>
      </c>
    </row>
    <row r="1065" spans="1:22" x14ac:dyDescent="0.3">
      <c r="A1065" s="2">
        <v>42703</v>
      </c>
      <c r="B1065">
        <v>2016</v>
      </c>
      <c r="C1065">
        <v>27.864999999999998</v>
      </c>
      <c r="D1065">
        <v>61.09</v>
      </c>
      <c r="E1065">
        <v>39.472000000000001</v>
      </c>
      <c r="F1065">
        <v>86.291240000000002</v>
      </c>
      <c r="G1065">
        <v>7.8930773999999992</v>
      </c>
      <c r="H1065">
        <v>84.686562999999992</v>
      </c>
      <c r="I1065">
        <v>11.786633531552321</v>
      </c>
      <c r="J1065">
        <v>5.6056725783260859</v>
      </c>
      <c r="K1065">
        <v>29.62190467737641</v>
      </c>
      <c r="L1065">
        <v>24.842460282240172</v>
      </c>
      <c r="M1065">
        <v>114115000</v>
      </c>
      <c r="N1065">
        <v>22366721</v>
      </c>
      <c r="O1065">
        <v>31239620</v>
      </c>
      <c r="P1065">
        <v>1555821</v>
      </c>
      <c r="Q1065">
        <v>1714245</v>
      </c>
      <c r="R1065">
        <v>24465026</v>
      </c>
      <c r="S1065">
        <v>36924000</v>
      </c>
      <c r="T1065">
        <v>18824000</v>
      </c>
      <c r="U1065">
        <v>28283200</v>
      </c>
      <c r="V1065">
        <v>11643000</v>
      </c>
    </row>
    <row r="1066" spans="1:22" x14ac:dyDescent="0.3">
      <c r="A1066" s="2">
        <v>42704</v>
      </c>
      <c r="B1066">
        <v>2016</v>
      </c>
      <c r="C1066">
        <v>27.63</v>
      </c>
      <c r="D1066">
        <v>60.26</v>
      </c>
      <c r="E1066">
        <v>38.793999999999997</v>
      </c>
      <c r="F1066">
        <v>85.226558999999995</v>
      </c>
      <c r="G1066">
        <v>7.9387296000000003</v>
      </c>
      <c r="H1066">
        <v>83.604911999999999</v>
      </c>
      <c r="I1066">
        <v>11.651625339525101</v>
      </c>
      <c r="J1066">
        <v>5.4955205046876374</v>
      </c>
      <c r="K1066">
        <v>29.40506440024534</v>
      </c>
      <c r="L1066">
        <v>24.33628318584071</v>
      </c>
      <c r="M1066">
        <v>144649032</v>
      </c>
      <c r="N1066">
        <v>34655435</v>
      </c>
      <c r="O1066">
        <v>45581080</v>
      </c>
      <c r="P1066">
        <v>1712074</v>
      </c>
      <c r="Q1066">
        <v>2689664</v>
      </c>
      <c r="R1066">
        <v>42458120</v>
      </c>
      <c r="S1066">
        <v>52355000</v>
      </c>
      <c r="T1066">
        <v>25772000</v>
      </c>
      <c r="U1066">
        <v>12105800</v>
      </c>
      <c r="V1066">
        <v>17992000</v>
      </c>
    </row>
    <row r="1067" spans="1:22" x14ac:dyDescent="0.3">
      <c r="A1067" s="2">
        <v>42705</v>
      </c>
      <c r="B1067">
        <v>2016</v>
      </c>
      <c r="C1067">
        <v>27.372499999999999</v>
      </c>
      <c r="D1067">
        <v>59.2</v>
      </c>
      <c r="E1067">
        <v>38.216500000000003</v>
      </c>
      <c r="F1067">
        <v>85.074374999999989</v>
      </c>
      <c r="G1067">
        <v>7.9304345999999999</v>
      </c>
      <c r="H1067">
        <v>82.375624999999999</v>
      </c>
      <c r="I1067">
        <v>11.71528384279476</v>
      </c>
      <c r="J1067">
        <v>5.4127885991266371</v>
      </c>
      <c r="K1067">
        <v>30.0174672489083</v>
      </c>
      <c r="L1067">
        <v>24.401746724890831</v>
      </c>
      <c r="M1067">
        <v>148347448</v>
      </c>
      <c r="N1067">
        <v>34542121</v>
      </c>
      <c r="O1067">
        <v>57341480</v>
      </c>
      <c r="P1067">
        <v>1411483</v>
      </c>
      <c r="Q1067">
        <v>2711369</v>
      </c>
      <c r="R1067">
        <v>33737852</v>
      </c>
      <c r="S1067">
        <v>73307000</v>
      </c>
      <c r="T1067">
        <v>46579500</v>
      </c>
      <c r="U1067">
        <v>17223800</v>
      </c>
      <c r="V1067">
        <v>16011000</v>
      </c>
    </row>
    <row r="1068" spans="1:22" x14ac:dyDescent="0.3">
      <c r="A1068" s="2">
        <v>42706</v>
      </c>
      <c r="B1068">
        <v>2016</v>
      </c>
      <c r="C1068">
        <v>27.475000000000001</v>
      </c>
      <c r="D1068">
        <v>59.25</v>
      </c>
      <c r="E1068">
        <v>38.222999999999999</v>
      </c>
      <c r="F1068">
        <v>85.207849999999979</v>
      </c>
      <c r="G1068">
        <v>7.9553905999999994</v>
      </c>
      <c r="H1068">
        <v>82.133449999999996</v>
      </c>
      <c r="I1068">
        <v>11.762843068261789</v>
      </c>
      <c r="J1068">
        <v>5.3159140323715688</v>
      </c>
      <c r="K1068">
        <v>30.260380014074592</v>
      </c>
      <c r="L1068">
        <v>23.790464461646721</v>
      </c>
      <c r="M1068">
        <v>106111988</v>
      </c>
      <c r="N1068">
        <v>25515665</v>
      </c>
      <c r="O1068">
        <v>34376920</v>
      </c>
      <c r="P1068">
        <v>1476924</v>
      </c>
      <c r="Q1068">
        <v>3306360</v>
      </c>
      <c r="R1068">
        <v>24527038</v>
      </c>
      <c r="S1068">
        <v>45975000</v>
      </c>
      <c r="T1068">
        <v>56140000</v>
      </c>
      <c r="U1068">
        <v>10873800</v>
      </c>
      <c r="V1068">
        <v>23404000</v>
      </c>
    </row>
    <row r="1069" spans="1:22" x14ac:dyDescent="0.3">
      <c r="A1069" s="2">
        <v>42707</v>
      </c>
      <c r="B1069">
        <v>2016</v>
      </c>
    </row>
    <row r="1070" spans="1:22" x14ac:dyDescent="0.3">
      <c r="A1070" s="2">
        <v>42708</v>
      </c>
      <c r="B1070">
        <v>2016</v>
      </c>
    </row>
    <row r="1071" spans="1:22" x14ac:dyDescent="0.3">
      <c r="A1071" s="2">
        <v>42709</v>
      </c>
      <c r="B1071">
        <v>2016</v>
      </c>
      <c r="C1071">
        <v>27.2775</v>
      </c>
      <c r="D1071">
        <v>60.22</v>
      </c>
      <c r="E1071">
        <v>38.911000000000001</v>
      </c>
      <c r="F1071">
        <v>88.72008000000001</v>
      </c>
      <c r="G1071">
        <v>7.9716240000000003</v>
      </c>
      <c r="H1071">
        <v>83.239677</v>
      </c>
      <c r="I1071">
        <v>11.687533062951861</v>
      </c>
      <c r="J1071">
        <v>5.3146452477517183</v>
      </c>
      <c r="K1071">
        <v>29.985893140539581</v>
      </c>
      <c r="L1071">
        <v>23.867042849585609</v>
      </c>
      <c r="M1071">
        <v>137298160</v>
      </c>
      <c r="N1071">
        <v>23552658</v>
      </c>
      <c r="O1071">
        <v>33769460</v>
      </c>
      <c r="P1071">
        <v>2083892</v>
      </c>
      <c r="Q1071">
        <v>2183434</v>
      </c>
      <c r="R1071">
        <v>27847478</v>
      </c>
      <c r="S1071">
        <v>43226000</v>
      </c>
      <c r="T1071">
        <v>33686500</v>
      </c>
      <c r="U1071">
        <v>10982000</v>
      </c>
      <c r="V1071">
        <v>13471000</v>
      </c>
    </row>
    <row r="1072" spans="1:22" x14ac:dyDescent="0.3">
      <c r="A1072" s="2">
        <v>42710</v>
      </c>
      <c r="B1072">
        <v>2016</v>
      </c>
      <c r="C1072">
        <v>27.487500000000001</v>
      </c>
      <c r="D1072">
        <v>59.95</v>
      </c>
      <c r="E1072">
        <v>38.808999999999997</v>
      </c>
      <c r="F1072">
        <v>89.305943999999997</v>
      </c>
      <c r="G1072">
        <v>8.2855259999999991</v>
      </c>
      <c r="H1072">
        <v>82.621655999999987</v>
      </c>
      <c r="I1072">
        <v>11.73382494952155</v>
      </c>
      <c r="J1072">
        <v>5.3420219998244232</v>
      </c>
      <c r="K1072">
        <v>30.532876832587132</v>
      </c>
      <c r="L1072">
        <v>24.462294794135719</v>
      </c>
      <c r="M1072">
        <v>104781848</v>
      </c>
      <c r="N1072">
        <v>19907035</v>
      </c>
      <c r="O1072">
        <v>34681980</v>
      </c>
      <c r="P1072">
        <v>1560553</v>
      </c>
      <c r="Q1072">
        <v>2098718</v>
      </c>
      <c r="R1072">
        <v>50223958</v>
      </c>
      <c r="S1072">
        <v>42219500</v>
      </c>
      <c r="T1072">
        <v>27333500</v>
      </c>
      <c r="U1072">
        <v>13836200</v>
      </c>
      <c r="V1072">
        <v>16993000</v>
      </c>
    </row>
    <row r="1073" spans="1:22" x14ac:dyDescent="0.3">
      <c r="A1073" s="2">
        <v>42711</v>
      </c>
      <c r="B1073">
        <v>2016</v>
      </c>
      <c r="C1073">
        <v>27.7575</v>
      </c>
      <c r="D1073">
        <v>61.37</v>
      </c>
      <c r="E1073">
        <v>39.573500000000003</v>
      </c>
      <c r="F1073">
        <v>92.742207999999991</v>
      </c>
      <c r="G1073">
        <v>8.5643191999999999</v>
      </c>
      <c r="H1073">
        <v>83.953615999999997</v>
      </c>
      <c r="I1073">
        <v>12.05835823519072</v>
      </c>
      <c r="J1073">
        <v>5.3632143135876253</v>
      </c>
      <c r="K1073">
        <v>32.461768324837408</v>
      </c>
      <c r="L1073">
        <v>24.591316575848129</v>
      </c>
      <c r="M1073">
        <v>119994876</v>
      </c>
      <c r="N1073">
        <v>30808969</v>
      </c>
      <c r="O1073">
        <v>40588300</v>
      </c>
      <c r="P1073">
        <v>2508926</v>
      </c>
      <c r="Q1073">
        <v>2512318</v>
      </c>
      <c r="R1073">
        <v>48740536</v>
      </c>
      <c r="S1073">
        <v>61985500</v>
      </c>
      <c r="T1073">
        <v>24579500</v>
      </c>
      <c r="U1073">
        <v>41704200</v>
      </c>
      <c r="V1073">
        <v>18302000</v>
      </c>
    </row>
    <row r="1074" spans="1:22" x14ac:dyDescent="0.3">
      <c r="A1074" s="2">
        <v>42712</v>
      </c>
      <c r="B1074">
        <v>2016</v>
      </c>
      <c r="C1074">
        <v>28.03</v>
      </c>
      <c r="D1074">
        <v>61.01</v>
      </c>
      <c r="E1074">
        <v>39.758499999999998</v>
      </c>
      <c r="F1074">
        <v>94.409490999999989</v>
      </c>
      <c r="G1074">
        <v>8.4985769999999992</v>
      </c>
      <c r="H1074">
        <v>84.246068999999991</v>
      </c>
      <c r="I1074">
        <v>12.232244504772749</v>
      </c>
      <c r="J1074">
        <v>5.4475292004553824</v>
      </c>
      <c r="K1074">
        <v>34.118574305981262</v>
      </c>
      <c r="L1074">
        <v>24.717575969874769</v>
      </c>
      <c r="M1074">
        <v>108273264</v>
      </c>
      <c r="N1074">
        <v>21220753</v>
      </c>
      <c r="O1074">
        <v>32250620</v>
      </c>
      <c r="P1074">
        <v>3308826</v>
      </c>
      <c r="Q1074">
        <v>3082021</v>
      </c>
      <c r="R1074">
        <v>35745250</v>
      </c>
      <c r="S1074">
        <v>68952500</v>
      </c>
      <c r="T1074">
        <v>56768000</v>
      </c>
      <c r="U1074">
        <v>66077600</v>
      </c>
      <c r="V1074">
        <v>14631000</v>
      </c>
    </row>
    <row r="1075" spans="1:22" x14ac:dyDescent="0.3">
      <c r="A1075" s="2">
        <v>42713</v>
      </c>
      <c r="B1075">
        <v>2016</v>
      </c>
      <c r="C1075">
        <v>28.487500000000001</v>
      </c>
      <c r="D1075">
        <v>61.97</v>
      </c>
      <c r="E1075">
        <v>40.472499999999997</v>
      </c>
      <c r="F1075">
        <v>93.563580000000002</v>
      </c>
      <c r="G1075">
        <v>8.4743826000000002</v>
      </c>
      <c r="H1075">
        <v>84.182980000000015</v>
      </c>
      <c r="I1075">
        <v>12.146387997571759</v>
      </c>
      <c r="J1075">
        <v>5.5716259405081949</v>
      </c>
      <c r="K1075">
        <v>33.930274911109187</v>
      </c>
      <c r="L1075">
        <v>25.37073974503512</v>
      </c>
      <c r="M1075">
        <v>137610508</v>
      </c>
      <c r="N1075">
        <v>27349356</v>
      </c>
      <c r="O1075">
        <v>38089260</v>
      </c>
      <c r="P1075">
        <v>1870981</v>
      </c>
      <c r="Q1075">
        <v>2435961</v>
      </c>
      <c r="R1075">
        <v>24508690</v>
      </c>
      <c r="S1075">
        <v>64125500</v>
      </c>
      <c r="T1075">
        <v>76236500</v>
      </c>
      <c r="U1075">
        <v>34671600</v>
      </c>
      <c r="V1075">
        <v>41857000</v>
      </c>
    </row>
    <row r="1076" spans="1:22" x14ac:dyDescent="0.3">
      <c r="A1076" s="2">
        <v>42714</v>
      </c>
      <c r="B1076">
        <v>2016</v>
      </c>
    </row>
    <row r="1077" spans="1:22" x14ac:dyDescent="0.3">
      <c r="A1077" s="2">
        <v>42715</v>
      </c>
      <c r="B1077">
        <v>2016</v>
      </c>
    </row>
    <row r="1078" spans="1:22" x14ac:dyDescent="0.3">
      <c r="A1078" s="2">
        <v>42716</v>
      </c>
      <c r="B1078">
        <v>2016</v>
      </c>
      <c r="C1078">
        <v>28.324999999999999</v>
      </c>
      <c r="D1078">
        <v>62.17</v>
      </c>
      <c r="E1078">
        <v>40.395000000000003</v>
      </c>
      <c r="F1078">
        <v>93.745378000000002</v>
      </c>
      <c r="G1078">
        <v>8.2746010000000005</v>
      </c>
      <c r="H1078">
        <v>84.667752000000007</v>
      </c>
      <c r="I1078">
        <v>12.177770046964691</v>
      </c>
      <c r="J1078">
        <v>5.5842988032701344</v>
      </c>
      <c r="K1078">
        <v>33.840667942250818</v>
      </c>
      <c r="L1078">
        <v>25.56966428944164</v>
      </c>
      <c r="M1078">
        <v>105497508</v>
      </c>
      <c r="N1078">
        <v>20198081</v>
      </c>
      <c r="O1078">
        <v>32572040</v>
      </c>
      <c r="P1078">
        <v>1398367</v>
      </c>
      <c r="Q1078">
        <v>2187893</v>
      </c>
      <c r="R1078">
        <v>50171120</v>
      </c>
      <c r="S1078">
        <v>54146000</v>
      </c>
      <c r="T1078">
        <v>34748500</v>
      </c>
      <c r="U1078">
        <v>16813200</v>
      </c>
      <c r="V1078">
        <v>36809000</v>
      </c>
    </row>
    <row r="1079" spans="1:22" x14ac:dyDescent="0.3">
      <c r="A1079" s="2">
        <v>42717</v>
      </c>
      <c r="B1079">
        <v>2016</v>
      </c>
      <c r="C1079">
        <v>28.797499999999999</v>
      </c>
      <c r="D1079">
        <v>62.98</v>
      </c>
      <c r="E1079">
        <v>40.767000000000003</v>
      </c>
      <c r="F1079">
        <v>94.447360000000003</v>
      </c>
      <c r="G1079">
        <v>8.3707281000000009</v>
      </c>
      <c r="H1079">
        <v>85.640063999999995</v>
      </c>
      <c r="I1079">
        <v>12.23108952116586</v>
      </c>
      <c r="J1079">
        <v>5.5896230152671764</v>
      </c>
      <c r="K1079">
        <v>33.709229701596122</v>
      </c>
      <c r="L1079">
        <v>24.527238029146432</v>
      </c>
      <c r="M1079">
        <v>174935244</v>
      </c>
      <c r="N1079">
        <v>35718868</v>
      </c>
      <c r="O1079">
        <v>42564200</v>
      </c>
      <c r="P1079">
        <v>1401304</v>
      </c>
      <c r="Q1079">
        <v>2232243</v>
      </c>
      <c r="R1079">
        <v>33818522</v>
      </c>
      <c r="S1079">
        <v>42563500</v>
      </c>
      <c r="T1079">
        <v>30918500</v>
      </c>
      <c r="U1079">
        <v>13393600</v>
      </c>
      <c r="V1079">
        <v>30445000</v>
      </c>
    </row>
    <row r="1080" spans="1:22" x14ac:dyDescent="0.3">
      <c r="A1080" s="2">
        <v>42718</v>
      </c>
      <c r="B1080">
        <v>2016</v>
      </c>
      <c r="C1080">
        <v>28.797499999999999</v>
      </c>
      <c r="D1080">
        <v>62.68</v>
      </c>
      <c r="E1080">
        <v>40.894500000000001</v>
      </c>
      <c r="F1080">
        <v>94.882774999999981</v>
      </c>
      <c r="G1080">
        <v>8.3717913999999993</v>
      </c>
      <c r="H1080">
        <v>85.666200000000003</v>
      </c>
      <c r="I1080">
        <v>12.210837096213959</v>
      </c>
      <c r="J1080">
        <v>5.5855089336575201</v>
      </c>
      <c r="K1080">
        <v>34.556269538034037</v>
      </c>
      <c r="L1080">
        <v>24.292288989232372</v>
      </c>
      <c r="M1080">
        <v>136127336</v>
      </c>
      <c r="N1080">
        <v>30352654</v>
      </c>
      <c r="O1080">
        <v>35993080</v>
      </c>
      <c r="P1080">
        <v>1973261</v>
      </c>
      <c r="Q1080">
        <v>2011865</v>
      </c>
      <c r="R1080">
        <v>31821430</v>
      </c>
      <c r="S1080">
        <v>39433000</v>
      </c>
      <c r="T1080">
        <v>29182500</v>
      </c>
      <c r="U1080">
        <v>27792000</v>
      </c>
      <c r="V1080">
        <v>17860000</v>
      </c>
    </row>
    <row r="1081" spans="1:22" x14ac:dyDescent="0.3">
      <c r="A1081" s="2">
        <v>42719</v>
      </c>
      <c r="B1081">
        <v>2016</v>
      </c>
      <c r="C1081">
        <v>28.954999999999998</v>
      </c>
      <c r="D1081">
        <v>62.58</v>
      </c>
      <c r="E1081">
        <v>40.782499999999999</v>
      </c>
      <c r="F1081">
        <v>93.45667499999999</v>
      </c>
      <c r="G1081">
        <v>8.3267612999999994</v>
      </c>
      <c r="H1081">
        <v>84.803471999999985</v>
      </c>
      <c r="I1081">
        <v>12.13807141039776</v>
      </c>
      <c r="J1081">
        <v>5.4568566211517266</v>
      </c>
      <c r="K1081">
        <v>33.279620049190058</v>
      </c>
      <c r="L1081">
        <v>23.386481214485631</v>
      </c>
      <c r="M1081">
        <v>186098176</v>
      </c>
      <c r="N1081">
        <v>27669868</v>
      </c>
      <c r="O1081">
        <v>35394380</v>
      </c>
      <c r="P1081">
        <v>2336676</v>
      </c>
      <c r="Q1081">
        <v>3858047</v>
      </c>
      <c r="R1081">
        <v>34855290</v>
      </c>
      <c r="S1081">
        <v>70114000</v>
      </c>
      <c r="T1081">
        <v>26936500</v>
      </c>
      <c r="U1081">
        <v>21095800</v>
      </c>
      <c r="V1081">
        <v>30907000</v>
      </c>
    </row>
    <row r="1082" spans="1:22" x14ac:dyDescent="0.3">
      <c r="A1082" s="2">
        <v>42720</v>
      </c>
      <c r="B1082">
        <v>2016</v>
      </c>
      <c r="C1082">
        <v>28.9925</v>
      </c>
      <c r="D1082">
        <v>62.3</v>
      </c>
      <c r="E1082">
        <v>40.491999999999997</v>
      </c>
      <c r="F1082">
        <v>94.013999999999996</v>
      </c>
      <c r="G1082">
        <v>8.3342492999999997</v>
      </c>
      <c r="H1082">
        <v>85.061778000000004</v>
      </c>
      <c r="I1082">
        <v>12.163195920102</v>
      </c>
      <c r="J1082">
        <v>5.4267600832979177</v>
      </c>
      <c r="K1082">
        <v>33.280917977050571</v>
      </c>
      <c r="L1082">
        <v>22.4436889077773</v>
      </c>
      <c r="M1082">
        <v>177404536</v>
      </c>
      <c r="N1082">
        <v>42453083</v>
      </c>
      <c r="O1082">
        <v>51977320</v>
      </c>
      <c r="P1082">
        <v>2550729</v>
      </c>
      <c r="Q1082">
        <v>5265239</v>
      </c>
      <c r="R1082">
        <v>58823122</v>
      </c>
      <c r="S1082">
        <v>53553500</v>
      </c>
      <c r="T1082">
        <v>35909500</v>
      </c>
      <c r="U1082">
        <v>11251400</v>
      </c>
      <c r="V1082">
        <v>53564000</v>
      </c>
    </row>
    <row r="1083" spans="1:22" x14ac:dyDescent="0.3">
      <c r="A1083" s="2">
        <v>42721</v>
      </c>
      <c r="B1083">
        <v>2016</v>
      </c>
    </row>
    <row r="1084" spans="1:22" x14ac:dyDescent="0.3">
      <c r="A1084" s="2">
        <v>42722</v>
      </c>
      <c r="B1084">
        <v>2016</v>
      </c>
    </row>
    <row r="1085" spans="1:22" x14ac:dyDescent="0.3">
      <c r="A1085" s="2">
        <v>42723</v>
      </c>
      <c r="B1085">
        <v>2016</v>
      </c>
      <c r="C1085">
        <v>29.16</v>
      </c>
      <c r="D1085">
        <v>63.62</v>
      </c>
      <c r="E1085">
        <v>40.625</v>
      </c>
      <c r="F1085">
        <v>94.110883999999999</v>
      </c>
      <c r="G1085">
        <v>8.1717019999999998</v>
      </c>
      <c r="H1085">
        <v>85.839236</v>
      </c>
      <c r="I1085">
        <v>12.241261137765591</v>
      </c>
      <c r="J1085">
        <v>5.5255655191912272</v>
      </c>
      <c r="K1085">
        <v>33.507539410555182</v>
      </c>
      <c r="L1085">
        <v>21.02467443454421</v>
      </c>
      <c r="M1085">
        <v>111117692</v>
      </c>
      <c r="N1085">
        <v>34338219</v>
      </c>
      <c r="O1085">
        <v>25271620</v>
      </c>
      <c r="P1085">
        <v>1132010</v>
      </c>
      <c r="Q1085">
        <v>1756240</v>
      </c>
      <c r="R1085">
        <v>21057311</v>
      </c>
      <c r="S1085">
        <v>33342000</v>
      </c>
      <c r="T1085">
        <v>24990500</v>
      </c>
      <c r="U1085">
        <v>8257000</v>
      </c>
      <c r="V1085">
        <v>56297000</v>
      </c>
    </row>
    <row r="1086" spans="1:22" x14ac:dyDescent="0.3">
      <c r="A1086" s="2">
        <v>42724</v>
      </c>
      <c r="B1086">
        <v>2016</v>
      </c>
      <c r="C1086">
        <v>29.237500000000001</v>
      </c>
      <c r="D1086">
        <v>63.54</v>
      </c>
      <c r="E1086">
        <v>40.760000000000012</v>
      </c>
      <c r="F1086">
        <v>93.841950000000011</v>
      </c>
      <c r="G1086">
        <v>8.0944900000000004</v>
      </c>
      <c r="H1086">
        <v>85.981062000000009</v>
      </c>
      <c r="I1086">
        <v>12.10798879361576</v>
      </c>
      <c r="J1086">
        <v>5.4446018745224549</v>
      </c>
      <c r="K1086">
        <v>33.839884540283563</v>
      </c>
      <c r="L1086">
        <v>21.06715340860854</v>
      </c>
      <c r="M1086">
        <v>85699860</v>
      </c>
      <c r="N1086">
        <v>26028379</v>
      </c>
      <c r="O1086">
        <v>25437660</v>
      </c>
      <c r="P1086">
        <v>1760752</v>
      </c>
      <c r="Q1086">
        <v>2137812</v>
      </c>
      <c r="R1086">
        <v>24030305</v>
      </c>
      <c r="S1086">
        <v>28641500</v>
      </c>
      <c r="T1086">
        <v>21817500</v>
      </c>
      <c r="U1086">
        <v>16235200</v>
      </c>
      <c r="V1086">
        <v>40576000</v>
      </c>
    </row>
    <row r="1087" spans="1:22" x14ac:dyDescent="0.3">
      <c r="A1087" s="2">
        <v>42725</v>
      </c>
      <c r="B1087">
        <v>2016</v>
      </c>
      <c r="C1087">
        <v>29.265000000000001</v>
      </c>
      <c r="D1087">
        <v>63.54</v>
      </c>
      <c r="E1087">
        <v>40.61</v>
      </c>
      <c r="F1087">
        <v>93.915988999999996</v>
      </c>
      <c r="G1087">
        <v>8.0973915000000005</v>
      </c>
      <c r="H1087">
        <v>86.033177000000009</v>
      </c>
      <c r="I1087">
        <v>12.1132749383451</v>
      </c>
      <c r="J1087">
        <v>5.4116847895229192</v>
      </c>
      <c r="K1087">
        <v>33.650820648014282</v>
      </c>
      <c r="L1087">
        <v>20.860617399438731</v>
      </c>
      <c r="M1087">
        <v>95132660</v>
      </c>
      <c r="N1087">
        <v>17096304</v>
      </c>
      <c r="O1087">
        <v>29192560</v>
      </c>
      <c r="P1087">
        <v>1009885</v>
      </c>
      <c r="Q1087">
        <v>1536053</v>
      </c>
      <c r="R1087">
        <v>14204987</v>
      </c>
      <c r="S1087">
        <v>38886000</v>
      </c>
      <c r="T1087">
        <v>25468000</v>
      </c>
      <c r="U1087">
        <v>14358600</v>
      </c>
      <c r="V1087">
        <v>22149000</v>
      </c>
    </row>
    <row r="1088" spans="1:22" x14ac:dyDescent="0.3">
      <c r="A1088" s="2">
        <v>42726</v>
      </c>
      <c r="B1088">
        <v>2016</v>
      </c>
      <c r="C1088">
        <v>29.072500000000002</v>
      </c>
      <c r="D1088">
        <v>63.55</v>
      </c>
      <c r="E1088">
        <v>40.483999999999988</v>
      </c>
      <c r="F1088">
        <v>93.633414000000002</v>
      </c>
      <c r="G1088">
        <v>8.0602704000000003</v>
      </c>
      <c r="H1088">
        <v>85.937659999999994</v>
      </c>
      <c r="I1088">
        <v>12.059874128253099</v>
      </c>
      <c r="J1088">
        <v>5.4218791188977713</v>
      </c>
      <c r="K1088">
        <v>33.653682599081478</v>
      </c>
      <c r="L1088">
        <v>20.06718829732948</v>
      </c>
      <c r="M1088">
        <v>104343416</v>
      </c>
      <c r="N1088">
        <v>22176585</v>
      </c>
      <c r="O1088">
        <v>22642380</v>
      </c>
      <c r="P1088">
        <v>928293</v>
      </c>
      <c r="Q1088">
        <v>1356898</v>
      </c>
      <c r="R1088">
        <v>12678480</v>
      </c>
      <c r="S1088">
        <v>30547000</v>
      </c>
      <c r="T1088">
        <v>18472000</v>
      </c>
      <c r="U1088">
        <v>8219000</v>
      </c>
      <c r="V1088">
        <v>33606000</v>
      </c>
    </row>
    <row r="1089" spans="1:22" x14ac:dyDescent="0.3">
      <c r="A1089" s="2">
        <v>42727</v>
      </c>
      <c r="B1089">
        <v>2016</v>
      </c>
      <c r="C1089">
        <v>29.13</v>
      </c>
      <c r="D1089">
        <v>63.24</v>
      </c>
      <c r="E1089">
        <v>40.39</v>
      </c>
      <c r="F1089">
        <v>93.990207999999996</v>
      </c>
      <c r="G1089">
        <v>7.9338480000000002</v>
      </c>
      <c r="H1089">
        <v>85.684048000000004</v>
      </c>
      <c r="M1089">
        <v>56997936</v>
      </c>
      <c r="N1089">
        <v>12403819</v>
      </c>
      <c r="O1089">
        <v>15310740</v>
      </c>
      <c r="P1089">
        <v>665904</v>
      </c>
      <c r="Q1089">
        <v>1005957</v>
      </c>
      <c r="R1089">
        <v>11440517</v>
      </c>
    </row>
    <row r="1090" spans="1:22" x14ac:dyDescent="0.3">
      <c r="A1090" s="2">
        <v>42728</v>
      </c>
      <c r="B1090">
        <v>2016</v>
      </c>
    </row>
    <row r="1091" spans="1:22" x14ac:dyDescent="0.3">
      <c r="A1091" s="2">
        <v>42729</v>
      </c>
      <c r="B1091">
        <v>2016</v>
      </c>
    </row>
    <row r="1092" spans="1:22" x14ac:dyDescent="0.3">
      <c r="A1092" s="2">
        <v>42730</v>
      </c>
      <c r="B1092">
        <v>2016</v>
      </c>
      <c r="I1092">
        <v>11.93716383505507</v>
      </c>
      <c r="J1092">
        <v>5.4280521488943911</v>
      </c>
      <c r="K1092">
        <v>33.496969179544102</v>
      </c>
      <c r="L1092">
        <v>20.963886280201489</v>
      </c>
      <c r="S1092">
        <v>28273000</v>
      </c>
      <c r="T1092">
        <v>14132500</v>
      </c>
      <c r="U1092">
        <v>6894200</v>
      </c>
      <c r="V1092">
        <v>23638000</v>
      </c>
    </row>
    <row r="1093" spans="1:22" x14ac:dyDescent="0.3">
      <c r="A1093" s="2">
        <v>42731</v>
      </c>
      <c r="B1093">
        <v>2016</v>
      </c>
      <c r="C1093">
        <v>29.315000000000001</v>
      </c>
      <c r="D1093">
        <v>63.28</v>
      </c>
      <c r="E1093">
        <v>40.496499999999997</v>
      </c>
      <c r="F1093">
        <v>93.790320000000008</v>
      </c>
      <c r="H1093">
        <v>86.105159999999998</v>
      </c>
      <c r="I1093">
        <v>11.864464498552699</v>
      </c>
      <c r="J1093">
        <v>5.3981861876383457</v>
      </c>
      <c r="K1093">
        <v>33.492252681764008</v>
      </c>
      <c r="L1093">
        <v>20.904988932402521</v>
      </c>
      <c r="M1093">
        <v>73187420</v>
      </c>
      <c r="N1093">
        <v>11763173</v>
      </c>
      <c r="O1093">
        <v>19519240</v>
      </c>
      <c r="P1093">
        <v>483756</v>
      </c>
      <c r="Q1093">
        <v>652247</v>
      </c>
      <c r="S1093">
        <v>31006000</v>
      </c>
      <c r="T1093">
        <v>15667500</v>
      </c>
      <c r="U1093">
        <v>7480800</v>
      </c>
      <c r="V1093">
        <v>23157000</v>
      </c>
    </row>
    <row r="1094" spans="1:22" x14ac:dyDescent="0.3">
      <c r="A1094" s="2">
        <v>42732</v>
      </c>
      <c r="B1094">
        <v>2016</v>
      </c>
      <c r="C1094">
        <v>29.19</v>
      </c>
      <c r="D1094">
        <v>62.99</v>
      </c>
      <c r="E1094">
        <v>40.228499999999997</v>
      </c>
      <c r="F1094">
        <v>93.300239999999988</v>
      </c>
      <c r="G1094">
        <v>7.9830082999999989</v>
      </c>
      <c r="H1094">
        <v>85.896447999999992</v>
      </c>
      <c r="I1094">
        <v>11.85878349638452</v>
      </c>
      <c r="J1094">
        <v>5.4167718009357717</v>
      </c>
      <c r="K1094">
        <v>33.424074861760957</v>
      </c>
      <c r="L1094">
        <v>20.710336027222461</v>
      </c>
      <c r="M1094">
        <v>83623568</v>
      </c>
      <c r="N1094">
        <v>14653348</v>
      </c>
      <c r="O1094">
        <v>24295120</v>
      </c>
      <c r="P1094">
        <v>554383</v>
      </c>
      <c r="Q1094">
        <v>1102669</v>
      </c>
      <c r="R1094">
        <v>15365496</v>
      </c>
      <c r="S1094">
        <v>23738000</v>
      </c>
      <c r="T1094">
        <v>19443000</v>
      </c>
      <c r="U1094">
        <v>6171000</v>
      </c>
      <c r="V1094">
        <v>13122000</v>
      </c>
    </row>
    <row r="1095" spans="1:22" x14ac:dyDescent="0.3">
      <c r="A1095" s="2">
        <v>42733</v>
      </c>
      <c r="B1095">
        <v>2016</v>
      </c>
      <c r="C1095">
        <v>29.182500000000001</v>
      </c>
      <c r="D1095">
        <v>62.9</v>
      </c>
      <c r="E1095">
        <v>40.143999999999998</v>
      </c>
      <c r="F1095">
        <v>92.698143999999985</v>
      </c>
      <c r="G1095">
        <v>7.9493451999999998</v>
      </c>
      <c r="H1095">
        <v>86.603439999999992</v>
      </c>
      <c r="I1095">
        <v>11.739055793991421</v>
      </c>
      <c r="J1095">
        <v>5.4017344600858372</v>
      </c>
      <c r="K1095">
        <v>33.175965665236049</v>
      </c>
      <c r="L1095">
        <v>20.94849785407725</v>
      </c>
      <c r="M1095">
        <v>60158076</v>
      </c>
      <c r="N1095">
        <v>10250582</v>
      </c>
      <c r="O1095">
        <v>21147840</v>
      </c>
      <c r="P1095">
        <v>1068188</v>
      </c>
      <c r="Q1095">
        <v>865107</v>
      </c>
      <c r="R1095">
        <v>11839539</v>
      </c>
      <c r="S1095">
        <v>57003500</v>
      </c>
      <c r="T1095">
        <v>22277000</v>
      </c>
      <c r="U1095">
        <v>10858200</v>
      </c>
      <c r="V1095">
        <v>10953000</v>
      </c>
    </row>
    <row r="1096" spans="1:22" x14ac:dyDescent="0.3">
      <c r="A1096" s="2">
        <v>42734</v>
      </c>
      <c r="B1096">
        <v>2016</v>
      </c>
      <c r="C1096">
        <v>28.954999999999998</v>
      </c>
      <c r="D1096">
        <v>62.14</v>
      </c>
      <c r="E1096">
        <v>39.622500000000002</v>
      </c>
      <c r="F1096">
        <v>93.604624999999999</v>
      </c>
      <c r="G1096">
        <v>8.1094305000000002</v>
      </c>
      <c r="H1096">
        <v>87.339707000000004</v>
      </c>
      <c r="I1096">
        <v>11.793552812071329</v>
      </c>
      <c r="J1096">
        <v>5.3560008144718791</v>
      </c>
      <c r="K1096">
        <v>33.286179698216728</v>
      </c>
      <c r="L1096">
        <v>21.039094650205762</v>
      </c>
      <c r="M1096">
        <v>122345060</v>
      </c>
      <c r="N1096">
        <v>25579908</v>
      </c>
      <c r="O1096">
        <v>34717580</v>
      </c>
      <c r="P1096">
        <v>760809</v>
      </c>
      <c r="Q1096">
        <v>1443820</v>
      </c>
      <c r="R1096">
        <v>15296935</v>
      </c>
      <c r="S1096">
        <v>33544000</v>
      </c>
      <c r="T1096">
        <v>16699000</v>
      </c>
      <c r="U1096">
        <v>9367400</v>
      </c>
      <c r="V1096">
        <v>11996000</v>
      </c>
    </row>
    <row r="1097" spans="1:22" x14ac:dyDescent="0.3">
      <c r="A1097" s="2">
        <v>42735</v>
      </c>
      <c r="B1097">
        <v>2016</v>
      </c>
    </row>
    <row r="1098" spans="1:22" x14ac:dyDescent="0.3">
      <c r="A1098" s="2">
        <v>42736</v>
      </c>
      <c r="B1098">
        <v>2017</v>
      </c>
    </row>
    <row r="1099" spans="1:22" x14ac:dyDescent="0.3">
      <c r="A1099" s="2">
        <v>42737</v>
      </c>
      <c r="B1099">
        <v>2017</v>
      </c>
      <c r="F1099">
        <v>94.173068000000001</v>
      </c>
      <c r="H1099">
        <v>87.432963999999998</v>
      </c>
      <c r="P1099">
        <v>774391</v>
      </c>
      <c r="Q1099">
        <v>1121699</v>
      </c>
    </row>
    <row r="1100" spans="1:22" x14ac:dyDescent="0.3">
      <c r="A1100" s="2">
        <v>42738</v>
      </c>
      <c r="B1100">
        <v>2017</v>
      </c>
      <c r="C1100">
        <v>29.037500000000001</v>
      </c>
      <c r="D1100">
        <v>62.58</v>
      </c>
      <c r="E1100">
        <v>40.400500000000001</v>
      </c>
      <c r="F1100">
        <v>94.708440999999993</v>
      </c>
      <c r="G1100">
        <v>8.1627079999999985</v>
      </c>
      <c r="H1100">
        <v>86.429402999999994</v>
      </c>
      <c r="M1100">
        <v>115127460</v>
      </c>
      <c r="N1100">
        <v>20694101</v>
      </c>
      <c r="O1100">
        <v>39180660</v>
      </c>
      <c r="P1100">
        <v>1514253</v>
      </c>
      <c r="Q1100">
        <v>1801855</v>
      </c>
      <c r="R1100">
        <v>28138733</v>
      </c>
    </row>
    <row r="1101" spans="1:22" x14ac:dyDescent="0.3">
      <c r="A1101" s="2">
        <v>42739</v>
      </c>
      <c r="B1101">
        <v>2017</v>
      </c>
      <c r="C1101">
        <v>29.004999999999999</v>
      </c>
      <c r="D1101">
        <v>62.3</v>
      </c>
      <c r="E1101">
        <v>40.388500000000001</v>
      </c>
      <c r="F1101">
        <v>94.436496000000005</v>
      </c>
      <c r="G1101">
        <v>8.2536217000000001</v>
      </c>
      <c r="H1101">
        <v>86.320695999999998</v>
      </c>
      <c r="I1101">
        <v>12.09234963366843</v>
      </c>
      <c r="J1101">
        <v>5.4164912949395134</v>
      </c>
      <c r="K1101">
        <v>34.056057249957412</v>
      </c>
      <c r="L1101">
        <v>20.85534162548986</v>
      </c>
      <c r="M1101">
        <v>84472464</v>
      </c>
      <c r="N1101">
        <v>21339969</v>
      </c>
      <c r="O1101">
        <v>30306780</v>
      </c>
      <c r="P1101">
        <v>1224694</v>
      </c>
      <c r="Q1101">
        <v>2067356</v>
      </c>
      <c r="R1101">
        <v>20943161</v>
      </c>
      <c r="S1101">
        <v>47738000</v>
      </c>
      <c r="T1101">
        <v>29570000</v>
      </c>
      <c r="U1101">
        <v>15773800</v>
      </c>
      <c r="V1101">
        <v>14376000</v>
      </c>
    </row>
    <row r="1102" spans="1:22" x14ac:dyDescent="0.3">
      <c r="A1102" s="2">
        <v>42740</v>
      </c>
      <c r="B1102">
        <v>2017</v>
      </c>
      <c r="C1102">
        <v>29.1525</v>
      </c>
      <c r="D1102">
        <v>62.3</v>
      </c>
      <c r="E1102">
        <v>40.651000000000003</v>
      </c>
      <c r="F1102">
        <v>95.742332000000005</v>
      </c>
      <c r="G1102">
        <v>8.2145069999999993</v>
      </c>
      <c r="H1102">
        <v>87.634861999999998</v>
      </c>
      <c r="I1102">
        <v>12.21557923923403</v>
      </c>
      <c r="J1102">
        <v>5.4477930716575687</v>
      </c>
      <c r="K1102">
        <v>35.321895849579747</v>
      </c>
      <c r="L1102">
        <v>20.869075470063251</v>
      </c>
      <c r="M1102">
        <v>88774348</v>
      </c>
      <c r="N1102">
        <v>24875968</v>
      </c>
      <c r="O1102">
        <v>26810700</v>
      </c>
      <c r="P1102">
        <v>967699</v>
      </c>
      <c r="Q1102">
        <v>1617422</v>
      </c>
      <c r="R1102">
        <v>20060233</v>
      </c>
      <c r="S1102">
        <v>38220000</v>
      </c>
      <c r="T1102">
        <v>36008500</v>
      </c>
      <c r="U1102">
        <v>23674600</v>
      </c>
      <c r="V1102">
        <v>25462000</v>
      </c>
    </row>
    <row r="1103" spans="1:22" x14ac:dyDescent="0.3">
      <c r="A1103" s="2">
        <v>42741</v>
      </c>
      <c r="B1103">
        <v>2017</v>
      </c>
      <c r="C1103">
        <v>29.477499999999999</v>
      </c>
      <c r="D1103">
        <v>62.84</v>
      </c>
      <c r="E1103">
        <v>41.2605</v>
      </c>
      <c r="F1103">
        <v>95.488050000000001</v>
      </c>
      <c r="G1103">
        <v>8.2293690000000002</v>
      </c>
      <c r="H1103">
        <v>88.261299999999991</v>
      </c>
      <c r="I1103">
        <v>11.858316221765911</v>
      </c>
      <c r="J1103">
        <v>5.4119174058863786</v>
      </c>
      <c r="K1103">
        <v>35.776009582477762</v>
      </c>
      <c r="L1103">
        <v>20.576659822039701</v>
      </c>
      <c r="M1103">
        <v>127007600</v>
      </c>
      <c r="N1103">
        <v>19922919</v>
      </c>
      <c r="O1103">
        <v>40341940</v>
      </c>
      <c r="P1103">
        <v>969606</v>
      </c>
      <c r="Q1103">
        <v>1890644</v>
      </c>
      <c r="R1103">
        <v>14652647</v>
      </c>
      <c r="S1103">
        <v>57930500</v>
      </c>
      <c r="T1103">
        <v>44368000</v>
      </c>
      <c r="U1103">
        <v>27670600</v>
      </c>
      <c r="V1103">
        <v>14435000</v>
      </c>
    </row>
    <row r="1104" spans="1:22" x14ac:dyDescent="0.3">
      <c r="A1104" s="2">
        <v>42742</v>
      </c>
      <c r="B1104">
        <v>2017</v>
      </c>
    </row>
    <row r="1105" spans="1:22" x14ac:dyDescent="0.3">
      <c r="A1105" s="2">
        <v>42743</v>
      </c>
      <c r="B1105">
        <v>2017</v>
      </c>
    </row>
    <row r="1106" spans="1:22" x14ac:dyDescent="0.3">
      <c r="A1106" s="2">
        <v>42744</v>
      </c>
      <c r="B1106">
        <v>2017</v>
      </c>
      <c r="C1106">
        <v>29.747499999999999</v>
      </c>
      <c r="D1106">
        <v>62.64</v>
      </c>
      <c r="E1106">
        <v>41.358999999999988</v>
      </c>
      <c r="F1106">
        <v>94.959292999999988</v>
      </c>
      <c r="G1106">
        <v>8.1398440999999995</v>
      </c>
      <c r="H1106">
        <v>89.155813999999992</v>
      </c>
      <c r="M1106">
        <v>134247792</v>
      </c>
      <c r="N1106">
        <v>20382730</v>
      </c>
      <c r="O1106">
        <v>28178480</v>
      </c>
      <c r="P1106">
        <v>1413820</v>
      </c>
      <c r="Q1106">
        <v>2393595</v>
      </c>
      <c r="R1106">
        <v>14252031</v>
      </c>
    </row>
    <row r="1107" spans="1:22" x14ac:dyDescent="0.3">
      <c r="A1107" s="2">
        <v>42745</v>
      </c>
      <c r="B1107">
        <v>2017</v>
      </c>
      <c r="C1107">
        <v>29.7775</v>
      </c>
      <c r="D1107">
        <v>62.62</v>
      </c>
      <c r="E1107">
        <v>41.3005</v>
      </c>
      <c r="F1107">
        <v>94.953951000000004</v>
      </c>
      <c r="G1107">
        <v>8.1635525999999992</v>
      </c>
      <c r="H1107">
        <v>88.712400000000002</v>
      </c>
      <c r="I1107">
        <v>11.84564917127072</v>
      </c>
      <c r="J1107">
        <v>5.5889487879834254</v>
      </c>
      <c r="K1107">
        <v>36.356180939226519</v>
      </c>
      <c r="L1107">
        <v>21.037638121546959</v>
      </c>
      <c r="M1107">
        <v>97848204</v>
      </c>
      <c r="N1107">
        <v>18593004</v>
      </c>
      <c r="O1107">
        <v>23948840</v>
      </c>
      <c r="P1107">
        <v>1252387</v>
      </c>
      <c r="Q1107">
        <v>1917100</v>
      </c>
      <c r="R1107">
        <v>17659119</v>
      </c>
      <c r="S1107">
        <v>44655500</v>
      </c>
      <c r="T1107">
        <v>57306000</v>
      </c>
      <c r="U1107">
        <v>25450000</v>
      </c>
      <c r="V1107">
        <v>17259000</v>
      </c>
    </row>
    <row r="1108" spans="1:22" x14ac:dyDescent="0.3">
      <c r="A1108" s="2">
        <v>42746</v>
      </c>
      <c r="B1108">
        <v>2017</v>
      </c>
      <c r="C1108">
        <v>29.9375</v>
      </c>
      <c r="D1108">
        <v>63.19</v>
      </c>
      <c r="E1108">
        <v>41.493000000000002</v>
      </c>
      <c r="F1108">
        <v>95.168267</v>
      </c>
      <c r="G1108">
        <v>8.2121885999999993</v>
      </c>
      <c r="H1108">
        <v>88.64280500000001</v>
      </c>
      <c r="I1108">
        <v>11.981279251170051</v>
      </c>
      <c r="J1108">
        <v>5.8030113884555394</v>
      </c>
      <c r="K1108">
        <v>36.813139192234352</v>
      </c>
      <c r="L1108">
        <v>21.79320506153579</v>
      </c>
      <c r="M1108">
        <v>110354372</v>
      </c>
      <c r="N1108">
        <v>21517335</v>
      </c>
      <c r="O1108">
        <v>26507880</v>
      </c>
      <c r="P1108">
        <v>1438353</v>
      </c>
      <c r="Q1108">
        <v>1909354</v>
      </c>
      <c r="R1108">
        <v>24426180</v>
      </c>
      <c r="S1108">
        <v>33026500</v>
      </c>
      <c r="T1108">
        <v>68100000</v>
      </c>
      <c r="U1108">
        <v>15578600</v>
      </c>
      <c r="V1108">
        <v>32244000</v>
      </c>
    </row>
    <row r="1109" spans="1:22" x14ac:dyDescent="0.3">
      <c r="A1109" s="2">
        <v>42747</v>
      </c>
      <c r="B1109">
        <v>2017</v>
      </c>
      <c r="C1109">
        <v>29.8125</v>
      </c>
      <c r="D1109">
        <v>62.61</v>
      </c>
      <c r="E1109">
        <v>41.476500000000001</v>
      </c>
      <c r="F1109">
        <v>93.136153999999991</v>
      </c>
      <c r="G1109">
        <v>8.2049616000000007</v>
      </c>
      <c r="H1109">
        <v>89.004341999999994</v>
      </c>
      <c r="I1109">
        <v>12.00455980357769</v>
      </c>
      <c r="J1109">
        <v>5.9079978323395288</v>
      </c>
      <c r="K1109">
        <v>36.96071553840757</v>
      </c>
      <c r="L1109">
        <v>22.097509645738331</v>
      </c>
      <c r="M1109">
        <v>108344880</v>
      </c>
      <c r="N1109">
        <v>20968223</v>
      </c>
      <c r="O1109">
        <v>27006160</v>
      </c>
      <c r="P1109">
        <v>2233218</v>
      </c>
      <c r="Q1109">
        <v>1660287</v>
      </c>
      <c r="R1109">
        <v>16407846</v>
      </c>
      <c r="S1109">
        <v>37030000</v>
      </c>
      <c r="T1109">
        <v>53961500</v>
      </c>
      <c r="U1109">
        <v>13788200</v>
      </c>
      <c r="V1109">
        <v>25818000</v>
      </c>
    </row>
    <row r="1110" spans="1:22" x14ac:dyDescent="0.3">
      <c r="A1110" s="2">
        <v>42748</v>
      </c>
      <c r="B1110">
        <v>2017</v>
      </c>
      <c r="C1110">
        <v>29.76</v>
      </c>
      <c r="D1110">
        <v>62.7</v>
      </c>
      <c r="E1110">
        <v>41.546999999999997</v>
      </c>
      <c r="F1110">
        <v>93.403497000000016</v>
      </c>
      <c r="G1110">
        <v>8.2743120000000001</v>
      </c>
      <c r="H1110">
        <v>89.542266000000012</v>
      </c>
      <c r="I1110">
        <v>11.99268101420232</v>
      </c>
      <c r="J1110">
        <v>5.8986748679968626</v>
      </c>
      <c r="K1110">
        <v>36.930382504138713</v>
      </c>
      <c r="L1110">
        <v>20.69356103511371</v>
      </c>
      <c r="M1110">
        <v>104447792</v>
      </c>
      <c r="N1110">
        <v>19422310</v>
      </c>
      <c r="O1110">
        <v>25803640</v>
      </c>
      <c r="P1110">
        <v>1908167</v>
      </c>
      <c r="Q1110">
        <v>1406227</v>
      </c>
      <c r="R1110">
        <v>15135614</v>
      </c>
      <c r="S1110">
        <v>34098500</v>
      </c>
      <c r="T1110">
        <v>31457000</v>
      </c>
      <c r="U1110">
        <v>11793000</v>
      </c>
      <c r="V1110">
        <v>75892000</v>
      </c>
    </row>
    <row r="1111" spans="1:22" x14ac:dyDescent="0.3">
      <c r="A1111" s="2">
        <v>42749</v>
      </c>
      <c r="B1111">
        <v>2017</v>
      </c>
    </row>
    <row r="1112" spans="1:22" x14ac:dyDescent="0.3">
      <c r="A1112" s="2">
        <v>42750</v>
      </c>
      <c r="B1112">
        <v>2017</v>
      </c>
    </row>
    <row r="1113" spans="1:22" x14ac:dyDescent="0.3">
      <c r="A1113" s="2">
        <v>42751</v>
      </c>
      <c r="B1113">
        <v>2017</v>
      </c>
      <c r="F1113">
        <v>91.756411999999997</v>
      </c>
      <c r="G1113">
        <v>8.2098604000000002</v>
      </c>
      <c r="H1113">
        <v>88.787292000000008</v>
      </c>
      <c r="I1113">
        <v>11.96564718254316</v>
      </c>
      <c r="J1113">
        <v>5.874283372184733</v>
      </c>
      <c r="K1113">
        <v>36.587503286302692</v>
      </c>
      <c r="L1113">
        <v>20.331259311190951</v>
      </c>
      <c r="P1113">
        <v>1384090</v>
      </c>
      <c r="Q1113">
        <v>1099899</v>
      </c>
      <c r="R1113">
        <v>16589072</v>
      </c>
      <c r="S1113">
        <v>27696000</v>
      </c>
      <c r="T1113">
        <v>23307500</v>
      </c>
      <c r="U1113">
        <v>10108800</v>
      </c>
      <c r="V1113">
        <v>36756000</v>
      </c>
    </row>
    <row r="1114" spans="1:22" x14ac:dyDescent="0.3">
      <c r="A1114" s="2">
        <v>42752</v>
      </c>
      <c r="B1114">
        <v>2017</v>
      </c>
      <c r="C1114">
        <v>30</v>
      </c>
      <c r="D1114">
        <v>62.53</v>
      </c>
      <c r="E1114">
        <v>41.372999999999998</v>
      </c>
      <c r="F1114">
        <v>92.514253000000011</v>
      </c>
      <c r="G1114">
        <v>8.2582226999999993</v>
      </c>
      <c r="H1114">
        <v>89.304552999999999</v>
      </c>
      <c r="I1114">
        <v>11.898353107844869</v>
      </c>
      <c r="J1114">
        <v>5.9182479334159721</v>
      </c>
      <c r="K1114">
        <v>36.209491765539227</v>
      </c>
      <c r="L1114">
        <v>20.882769612183459</v>
      </c>
      <c r="M1114">
        <v>137759372</v>
      </c>
      <c r="N1114">
        <v>20663983</v>
      </c>
      <c r="O1114">
        <v>28818100</v>
      </c>
      <c r="P1114">
        <v>1480197</v>
      </c>
      <c r="Q1114">
        <v>1578494</v>
      </c>
      <c r="R1114">
        <v>25167959</v>
      </c>
      <c r="S1114">
        <v>41959000</v>
      </c>
      <c r="T1114">
        <v>43352000</v>
      </c>
      <c r="U1114">
        <v>12934200</v>
      </c>
      <c r="V1114">
        <v>32123000</v>
      </c>
    </row>
    <row r="1115" spans="1:22" x14ac:dyDescent="0.3">
      <c r="A1115" s="2">
        <v>42753</v>
      </c>
      <c r="B1115">
        <v>2017</v>
      </c>
      <c r="C1115">
        <v>29.997499999999999</v>
      </c>
      <c r="D1115">
        <v>62.5</v>
      </c>
      <c r="E1115">
        <v>41.451000000000001</v>
      </c>
      <c r="F1115">
        <v>92.942099999999996</v>
      </c>
      <c r="G1115">
        <v>8.3560280000000002</v>
      </c>
      <c r="H1115">
        <v>89.309879999999993</v>
      </c>
      <c r="I1115">
        <v>11.879023013843581</v>
      </c>
      <c r="J1115">
        <v>5.8600812415130932</v>
      </c>
      <c r="K1115">
        <v>36.337183669870377</v>
      </c>
      <c r="L1115">
        <v>20.69041530729212</v>
      </c>
      <c r="M1115">
        <v>94851844</v>
      </c>
      <c r="N1115">
        <v>19670102</v>
      </c>
      <c r="O1115">
        <v>20553960</v>
      </c>
      <c r="P1115">
        <v>1077436</v>
      </c>
      <c r="Q1115">
        <v>1826093</v>
      </c>
      <c r="R1115">
        <v>30918185</v>
      </c>
      <c r="S1115">
        <v>44981500</v>
      </c>
      <c r="T1115">
        <v>29583500</v>
      </c>
      <c r="U1115">
        <v>14591000</v>
      </c>
      <c r="V1115">
        <v>28302000</v>
      </c>
    </row>
    <row r="1116" spans="1:22" x14ac:dyDescent="0.3">
      <c r="A1116" s="2">
        <v>42754</v>
      </c>
      <c r="B1116">
        <v>2017</v>
      </c>
      <c r="C1116">
        <v>29.945</v>
      </c>
      <c r="D1116">
        <v>62.3</v>
      </c>
      <c r="E1116">
        <v>41.218499999999999</v>
      </c>
      <c r="F1116">
        <v>92.062488000000002</v>
      </c>
      <c r="G1116">
        <v>8.3567485999999995</v>
      </c>
      <c r="H1116">
        <v>89.29816799999999</v>
      </c>
      <c r="I1116">
        <v>11.879386534962309</v>
      </c>
      <c r="J1116">
        <v>5.7816687392773591</v>
      </c>
      <c r="K1116">
        <v>36.084394766484706</v>
      </c>
      <c r="L1116">
        <v>20.622129798111079</v>
      </c>
      <c r="M1116">
        <v>102389164</v>
      </c>
      <c r="N1116">
        <v>18451655</v>
      </c>
      <c r="O1116">
        <v>21409080</v>
      </c>
      <c r="P1116">
        <v>1368684</v>
      </c>
      <c r="Q1116">
        <v>2178360</v>
      </c>
      <c r="R1116">
        <v>24007613</v>
      </c>
      <c r="S1116">
        <v>36164500</v>
      </c>
      <c r="T1116">
        <v>24124500</v>
      </c>
      <c r="U1116">
        <v>12516000</v>
      </c>
      <c r="V1116">
        <v>36079000</v>
      </c>
    </row>
    <row r="1117" spans="1:22" x14ac:dyDescent="0.3">
      <c r="A1117" s="2">
        <v>42755</v>
      </c>
      <c r="B1117">
        <v>2017</v>
      </c>
      <c r="C1117">
        <v>30</v>
      </c>
      <c r="D1117">
        <v>62.74</v>
      </c>
      <c r="E1117">
        <v>41.408499999999997</v>
      </c>
      <c r="F1117">
        <v>93.032624999999996</v>
      </c>
      <c r="G1117">
        <v>8.3694208000000003</v>
      </c>
      <c r="H1117">
        <v>89.456499999999991</v>
      </c>
      <c r="I1117">
        <v>11.83915049177474</v>
      </c>
      <c r="J1117">
        <v>5.7646683680041777</v>
      </c>
      <c r="K1117">
        <v>36.774305857777001</v>
      </c>
      <c r="L1117">
        <v>20.567499347201672</v>
      </c>
      <c r="M1117">
        <v>130391568</v>
      </c>
      <c r="N1117">
        <v>30213462</v>
      </c>
      <c r="O1117">
        <v>26123660</v>
      </c>
      <c r="P1117">
        <v>1646303</v>
      </c>
      <c r="Q1117">
        <v>3038209</v>
      </c>
      <c r="R1117">
        <v>26629918</v>
      </c>
      <c r="S1117">
        <v>37656000</v>
      </c>
      <c r="T1117">
        <v>25684500</v>
      </c>
      <c r="U1117">
        <v>14197400</v>
      </c>
      <c r="V1117">
        <v>20924000</v>
      </c>
    </row>
    <row r="1118" spans="1:22" x14ac:dyDescent="0.3">
      <c r="A1118" s="2">
        <v>42756</v>
      </c>
      <c r="B1118">
        <v>2017</v>
      </c>
    </row>
    <row r="1119" spans="1:22" x14ac:dyDescent="0.3">
      <c r="A1119" s="2">
        <v>42757</v>
      </c>
      <c r="B1119">
        <v>2017</v>
      </c>
    </row>
    <row r="1120" spans="1:22" x14ac:dyDescent="0.3">
      <c r="A1120" s="2">
        <v>42758</v>
      </c>
      <c r="B1120">
        <v>2017</v>
      </c>
      <c r="C1120">
        <v>30.02</v>
      </c>
      <c r="D1120">
        <v>62.96</v>
      </c>
      <c r="E1120">
        <v>42.221499999999999</v>
      </c>
      <c r="F1120">
        <v>92.531102000000004</v>
      </c>
      <c r="G1120">
        <v>8.3608377000000011</v>
      </c>
      <c r="H1120">
        <v>88.894649000000001</v>
      </c>
      <c r="I1120">
        <v>11.83442419954007</v>
      </c>
      <c r="J1120">
        <v>5.7904876419600209</v>
      </c>
      <c r="K1120">
        <v>37.059968158499913</v>
      </c>
      <c r="L1120">
        <v>20.79426852998408</v>
      </c>
      <c r="M1120">
        <v>88200872</v>
      </c>
      <c r="N1120">
        <v>23097581</v>
      </c>
      <c r="O1120">
        <v>49147540</v>
      </c>
      <c r="P1120">
        <v>1184095</v>
      </c>
      <c r="Q1120">
        <v>1849358</v>
      </c>
      <c r="R1120">
        <v>24170163</v>
      </c>
      <c r="S1120">
        <v>38822500</v>
      </c>
      <c r="T1120">
        <v>23179000</v>
      </c>
      <c r="U1120">
        <v>14299600</v>
      </c>
      <c r="V1120">
        <v>12083000</v>
      </c>
    </row>
    <row r="1121" spans="1:22" x14ac:dyDescent="0.3">
      <c r="A1121" s="2">
        <v>42759</v>
      </c>
      <c r="B1121">
        <v>2017</v>
      </c>
      <c r="C1121">
        <v>29.9925</v>
      </c>
      <c r="D1121">
        <v>63.52</v>
      </c>
      <c r="E1121">
        <v>42.476500000000001</v>
      </c>
      <c r="F1121">
        <v>93.940881000000005</v>
      </c>
      <c r="G1121">
        <v>8.428165599999998</v>
      </c>
      <c r="H1121">
        <v>89.777922000000004</v>
      </c>
      <c r="I1121">
        <v>11.58682634730539</v>
      </c>
      <c r="J1121">
        <v>5.7414754948925673</v>
      </c>
      <c r="K1121">
        <v>37.108136667840789</v>
      </c>
      <c r="L1121">
        <v>20.486967241986619</v>
      </c>
      <c r="M1121">
        <v>92844152</v>
      </c>
      <c r="N1121">
        <v>24672940</v>
      </c>
      <c r="O1121">
        <v>33767500</v>
      </c>
      <c r="P1121">
        <v>1069901</v>
      </c>
      <c r="Q1121">
        <v>2709377</v>
      </c>
      <c r="R1121">
        <v>23179739</v>
      </c>
      <c r="S1121">
        <v>48070000</v>
      </c>
      <c r="T1121">
        <v>26482500</v>
      </c>
      <c r="U1121">
        <v>15775000</v>
      </c>
      <c r="V1121">
        <v>11068000</v>
      </c>
    </row>
    <row r="1122" spans="1:22" x14ac:dyDescent="0.3">
      <c r="A1122" s="2">
        <v>42760</v>
      </c>
      <c r="B1122">
        <v>2017</v>
      </c>
      <c r="C1122">
        <v>30.47</v>
      </c>
      <c r="D1122">
        <v>63.68</v>
      </c>
      <c r="E1122">
        <v>42.922499999999999</v>
      </c>
      <c r="F1122">
        <v>95.353440000000006</v>
      </c>
      <c r="G1122">
        <v>8.5450245999999996</v>
      </c>
      <c r="H1122">
        <v>90.907908000000006</v>
      </c>
      <c r="I1122">
        <v>11.799067476027099</v>
      </c>
      <c r="J1122">
        <v>5.7812294624791054</v>
      </c>
      <c r="K1122">
        <v>38.211489399137847</v>
      </c>
      <c r="L1122">
        <v>20.757455793085249</v>
      </c>
      <c r="M1122">
        <v>130346692</v>
      </c>
      <c r="N1122">
        <v>24654933</v>
      </c>
      <c r="O1122">
        <v>33242960</v>
      </c>
      <c r="P1122">
        <v>1745950</v>
      </c>
      <c r="Q1122">
        <v>2687571</v>
      </c>
      <c r="R1122">
        <v>40908960</v>
      </c>
      <c r="S1122">
        <v>39471000</v>
      </c>
      <c r="T1122">
        <v>20921500</v>
      </c>
      <c r="U1122">
        <v>21276200</v>
      </c>
      <c r="V1122">
        <v>11931000</v>
      </c>
    </row>
    <row r="1123" spans="1:22" x14ac:dyDescent="0.3">
      <c r="A1123" s="2">
        <v>42761</v>
      </c>
      <c r="B1123">
        <v>2017</v>
      </c>
      <c r="C1123">
        <v>30.484999999999999</v>
      </c>
      <c r="D1123">
        <v>64.27</v>
      </c>
      <c r="E1123">
        <v>42.848999999999997</v>
      </c>
      <c r="F1123">
        <v>94.184530999999993</v>
      </c>
      <c r="G1123">
        <v>8.6109849000000001</v>
      </c>
      <c r="H1123">
        <v>90.860873999999995</v>
      </c>
      <c r="I1123">
        <v>11.80247775257372</v>
      </c>
      <c r="J1123">
        <v>5.8581312859884838</v>
      </c>
      <c r="K1123">
        <v>39.068225440586282</v>
      </c>
      <c r="L1123">
        <v>20.563601465712789</v>
      </c>
      <c r="M1123">
        <v>105350304</v>
      </c>
      <c r="N1123">
        <v>43554645</v>
      </c>
      <c r="O1123">
        <v>69865020</v>
      </c>
      <c r="P1123">
        <v>1295080</v>
      </c>
      <c r="Q1123">
        <v>1966701</v>
      </c>
      <c r="R1123">
        <v>24763198</v>
      </c>
      <c r="S1123">
        <v>35152500</v>
      </c>
      <c r="T1123">
        <v>35812000</v>
      </c>
      <c r="U1123">
        <v>25412000</v>
      </c>
      <c r="V1123">
        <v>14533000</v>
      </c>
    </row>
    <row r="1124" spans="1:22" x14ac:dyDescent="0.3">
      <c r="A1124" s="2">
        <v>42762</v>
      </c>
      <c r="B1124">
        <v>2017</v>
      </c>
      <c r="C1124">
        <v>30.487500000000001</v>
      </c>
      <c r="D1124">
        <v>65.78</v>
      </c>
      <c r="E1124">
        <v>42.2515</v>
      </c>
      <c r="F1124">
        <v>93.380103000000005</v>
      </c>
      <c r="G1124">
        <v>8.621128800000001</v>
      </c>
      <c r="H1124">
        <v>91.051209</v>
      </c>
      <c r="I1124">
        <v>11.636868599201531</v>
      </c>
      <c r="J1124">
        <v>5.8027918503731986</v>
      </c>
      <c r="K1124">
        <v>38.955910432216633</v>
      </c>
      <c r="L1124">
        <v>20.38708557542094</v>
      </c>
      <c r="M1124">
        <v>82251776</v>
      </c>
      <c r="N1124">
        <v>44817972</v>
      </c>
      <c r="O1124">
        <v>75049940</v>
      </c>
      <c r="P1124">
        <v>1340989</v>
      </c>
      <c r="Q1124">
        <v>1636673</v>
      </c>
      <c r="R1124">
        <v>20981748</v>
      </c>
      <c r="S1124">
        <v>36937000</v>
      </c>
      <c r="T1124">
        <v>24168000</v>
      </c>
      <c r="U1124">
        <v>21926600</v>
      </c>
      <c r="V1124">
        <v>8360000</v>
      </c>
    </row>
    <row r="1125" spans="1:22" x14ac:dyDescent="0.3">
      <c r="A1125" s="2">
        <v>42763</v>
      </c>
      <c r="B1125">
        <v>2017</v>
      </c>
    </row>
    <row r="1126" spans="1:22" x14ac:dyDescent="0.3">
      <c r="A1126" s="2">
        <v>42764</v>
      </c>
      <c r="B1126">
        <v>2017</v>
      </c>
    </row>
    <row r="1127" spans="1:22" x14ac:dyDescent="0.3">
      <c r="A1127" s="2">
        <v>42765</v>
      </c>
      <c r="B1127">
        <v>2017</v>
      </c>
      <c r="C1127">
        <v>30.407499999999999</v>
      </c>
      <c r="D1127">
        <v>65.13</v>
      </c>
      <c r="E1127">
        <v>41.191499999999998</v>
      </c>
      <c r="F1127">
        <v>92.269897</v>
      </c>
      <c r="G1127">
        <v>8.4857200000000006</v>
      </c>
      <c r="H1127">
        <v>91.040201999999994</v>
      </c>
      <c r="I1127">
        <v>11.80457746478873</v>
      </c>
      <c r="J1127">
        <v>5.8805053767605626</v>
      </c>
      <c r="K1127">
        <v>38.965669014084511</v>
      </c>
      <c r="L1127">
        <v>20.743838028169019</v>
      </c>
      <c r="M1127">
        <v>121510012</v>
      </c>
      <c r="N1127">
        <v>31651445</v>
      </c>
      <c r="O1127">
        <v>70338660</v>
      </c>
      <c r="P1127">
        <v>1538027</v>
      </c>
      <c r="Q1127">
        <v>1815240</v>
      </c>
      <c r="R1127">
        <v>16316621</v>
      </c>
      <c r="S1127">
        <v>23324000</v>
      </c>
      <c r="T1127">
        <v>22379500</v>
      </c>
      <c r="U1127">
        <v>12321000</v>
      </c>
      <c r="V1127">
        <v>7187000</v>
      </c>
    </row>
    <row r="1128" spans="1:22" x14ac:dyDescent="0.3">
      <c r="A1128" s="2">
        <v>42766</v>
      </c>
      <c r="B1128">
        <v>2017</v>
      </c>
      <c r="C1128">
        <v>30.337499999999999</v>
      </c>
      <c r="D1128">
        <v>64.650000000000006</v>
      </c>
      <c r="E1128">
        <v>41.009500000000003</v>
      </c>
      <c r="F1128">
        <v>90.768928000000002</v>
      </c>
      <c r="G1128">
        <v>8.5023479999999996</v>
      </c>
      <c r="H1128">
        <v>91.264991999999992</v>
      </c>
      <c r="I1128">
        <v>11.653097345132741</v>
      </c>
      <c r="J1128">
        <v>5.7783693292035414</v>
      </c>
      <c r="K1128">
        <v>38.5</v>
      </c>
      <c r="L1128">
        <v>20.460176991150441</v>
      </c>
      <c r="M1128">
        <v>196803972</v>
      </c>
      <c r="N1128">
        <v>25270549</v>
      </c>
      <c r="O1128">
        <v>40403600</v>
      </c>
      <c r="P1128">
        <v>2052243</v>
      </c>
      <c r="Q1128">
        <v>2460058</v>
      </c>
      <c r="R1128">
        <v>27693980</v>
      </c>
      <c r="S1128">
        <v>33516500</v>
      </c>
      <c r="T1128">
        <v>55375000</v>
      </c>
      <c r="U1128">
        <v>15393000</v>
      </c>
      <c r="V1128">
        <v>13502000</v>
      </c>
    </row>
    <row r="1129" spans="1:22" x14ac:dyDescent="0.3">
      <c r="A1129" s="2">
        <v>42767</v>
      </c>
      <c r="B1129">
        <v>2017</v>
      </c>
      <c r="C1129">
        <v>32.1875</v>
      </c>
      <c r="D1129">
        <v>63.58</v>
      </c>
      <c r="E1129">
        <v>40.762</v>
      </c>
      <c r="F1129">
        <v>90.991885999999994</v>
      </c>
      <c r="G1129">
        <v>8.5520447999999991</v>
      </c>
      <c r="H1129">
        <v>90.432729999999992</v>
      </c>
      <c r="I1129">
        <v>11.53785141447079</v>
      </c>
      <c r="J1129">
        <v>5.7325805411121884</v>
      </c>
      <c r="K1129">
        <v>38.798801445315952</v>
      </c>
      <c r="L1129">
        <v>19.939190975588261</v>
      </c>
      <c r="M1129">
        <v>447940160</v>
      </c>
      <c r="N1129">
        <v>39671528</v>
      </c>
      <c r="O1129">
        <v>45020940</v>
      </c>
      <c r="P1129">
        <v>1352724</v>
      </c>
      <c r="Q1129">
        <v>2332014</v>
      </c>
      <c r="R1129">
        <v>17046954</v>
      </c>
      <c r="S1129">
        <v>40144000</v>
      </c>
      <c r="T1129">
        <v>28966000</v>
      </c>
      <c r="U1129">
        <v>13309400</v>
      </c>
      <c r="V1129">
        <v>30826000</v>
      </c>
    </row>
    <row r="1130" spans="1:22" x14ac:dyDescent="0.3">
      <c r="A1130" s="2">
        <v>42768</v>
      </c>
      <c r="B1130">
        <v>2017</v>
      </c>
      <c r="C1130">
        <v>32.1325</v>
      </c>
      <c r="D1130">
        <v>63.17</v>
      </c>
      <c r="E1130">
        <v>40.912999999999997</v>
      </c>
      <c r="F1130">
        <v>90.834959999999995</v>
      </c>
      <c r="G1130">
        <v>8.5005102000000008</v>
      </c>
      <c r="H1130">
        <v>92.129519999999999</v>
      </c>
      <c r="I1130">
        <v>11.40576496674058</v>
      </c>
      <c r="J1130">
        <v>5.6998221073170727</v>
      </c>
      <c r="K1130">
        <v>38.518847006651882</v>
      </c>
      <c r="L1130">
        <v>19.973392461197339</v>
      </c>
      <c r="M1130">
        <v>134841644</v>
      </c>
      <c r="N1130">
        <v>45827013</v>
      </c>
      <c r="O1130">
        <v>33783580</v>
      </c>
      <c r="P1130">
        <v>1294157</v>
      </c>
      <c r="Q1130">
        <v>2535752</v>
      </c>
      <c r="R1130">
        <v>28712554</v>
      </c>
      <c r="S1130">
        <v>41713000</v>
      </c>
      <c r="T1130">
        <v>24601000</v>
      </c>
      <c r="U1130">
        <v>11991200</v>
      </c>
      <c r="V1130">
        <v>16245000</v>
      </c>
    </row>
    <row r="1131" spans="1:22" x14ac:dyDescent="0.3">
      <c r="A1131" s="2">
        <v>42769</v>
      </c>
      <c r="B1131">
        <v>2017</v>
      </c>
      <c r="C1131">
        <v>32.270000000000003</v>
      </c>
      <c r="D1131">
        <v>63.68</v>
      </c>
      <c r="E1131">
        <v>41.006500000000003</v>
      </c>
      <c r="F1131">
        <v>90.617952000000002</v>
      </c>
      <c r="G1131">
        <v>8.5732224000000006</v>
      </c>
      <c r="H1131">
        <v>92.181632000000008</v>
      </c>
      <c r="I1131">
        <v>11.45268769435806</v>
      </c>
      <c r="J1131">
        <v>5.9946854713460684</v>
      </c>
      <c r="K1131">
        <v>37.898711683696128</v>
      </c>
      <c r="L1131">
        <v>21.274988893824961</v>
      </c>
      <c r="M1131">
        <v>98029204</v>
      </c>
      <c r="N1131">
        <v>30301759</v>
      </c>
      <c r="O1131">
        <v>30561900</v>
      </c>
      <c r="P1131">
        <v>1084952</v>
      </c>
      <c r="Q1131">
        <v>1791065</v>
      </c>
      <c r="R1131">
        <v>17997439</v>
      </c>
      <c r="S1131">
        <v>35191000</v>
      </c>
      <c r="T1131">
        <v>92611500</v>
      </c>
      <c r="U1131">
        <v>17460200</v>
      </c>
      <c r="V1131">
        <v>36983000</v>
      </c>
    </row>
    <row r="1132" spans="1:22" x14ac:dyDescent="0.3">
      <c r="A1132" s="2">
        <v>42770</v>
      </c>
      <c r="B1132">
        <v>2017</v>
      </c>
    </row>
    <row r="1133" spans="1:22" x14ac:dyDescent="0.3">
      <c r="A1133" s="2">
        <v>42771</v>
      </c>
      <c r="B1133">
        <v>2017</v>
      </c>
    </row>
    <row r="1134" spans="1:22" x14ac:dyDescent="0.3">
      <c r="A1134" s="2">
        <v>42772</v>
      </c>
      <c r="B1134">
        <v>2017</v>
      </c>
      <c r="C1134">
        <v>32.572499999999998</v>
      </c>
      <c r="D1134">
        <v>63.64</v>
      </c>
      <c r="E1134">
        <v>41.081000000000003</v>
      </c>
      <c r="F1134">
        <v>89.036089999999987</v>
      </c>
      <c r="G1134">
        <v>8.561341500000001</v>
      </c>
      <c r="H1134">
        <v>91.00059499999999</v>
      </c>
      <c r="I1134">
        <v>11.58740073168555</v>
      </c>
      <c r="J1134">
        <v>6.1088706219327191</v>
      </c>
      <c r="K1134">
        <v>38.605335950745072</v>
      </c>
      <c r="L1134">
        <v>21.178727580976179</v>
      </c>
      <c r="M1134">
        <v>107383696</v>
      </c>
      <c r="N1134">
        <v>19796360</v>
      </c>
      <c r="O1134">
        <v>27017500</v>
      </c>
      <c r="P1134">
        <v>1739679</v>
      </c>
      <c r="Q1134">
        <v>2418074</v>
      </c>
      <c r="R1134">
        <v>16639332</v>
      </c>
      <c r="S1134">
        <v>31748000</v>
      </c>
      <c r="T1134">
        <v>43847000</v>
      </c>
      <c r="U1134">
        <v>10724400</v>
      </c>
      <c r="V1134">
        <v>15932000</v>
      </c>
    </row>
    <row r="1135" spans="1:22" x14ac:dyDescent="0.3">
      <c r="A1135" s="2">
        <v>42773</v>
      </c>
      <c r="B1135">
        <v>2017</v>
      </c>
      <c r="C1135">
        <v>32.8825</v>
      </c>
      <c r="D1135">
        <v>63.43</v>
      </c>
      <c r="E1135">
        <v>41.461500000000001</v>
      </c>
      <c r="F1135">
        <v>88.508375999999998</v>
      </c>
      <c r="G1135">
        <v>8.5754414000000008</v>
      </c>
      <c r="H1135">
        <v>91.30968</v>
      </c>
      <c r="I1135">
        <v>11.33922987581524</v>
      </c>
      <c r="J1135">
        <v>6.1335538693826486</v>
      </c>
      <c r="K1135">
        <v>38.702760653980157</v>
      </c>
      <c r="L1135">
        <v>20.754042705262219</v>
      </c>
      <c r="M1135">
        <v>152735364</v>
      </c>
      <c r="N1135">
        <v>20277226</v>
      </c>
      <c r="O1135">
        <v>33332100</v>
      </c>
      <c r="P1135">
        <v>1084469</v>
      </c>
      <c r="Q1135">
        <v>1563609</v>
      </c>
      <c r="R1135">
        <v>20255837</v>
      </c>
      <c r="S1135">
        <v>51861000</v>
      </c>
      <c r="T1135">
        <v>36764000</v>
      </c>
      <c r="U1135">
        <v>10067800</v>
      </c>
      <c r="V1135">
        <v>12100000</v>
      </c>
    </row>
    <row r="1136" spans="1:22" x14ac:dyDescent="0.3">
      <c r="A1136" s="2">
        <v>42774</v>
      </c>
      <c r="B1136">
        <v>2017</v>
      </c>
      <c r="C1136">
        <v>33.01</v>
      </c>
      <c r="D1136">
        <v>63.34</v>
      </c>
      <c r="E1136">
        <v>41.494</v>
      </c>
      <c r="F1136">
        <v>89.309252999999998</v>
      </c>
      <c r="G1136">
        <v>8.5239063000000002</v>
      </c>
      <c r="H1136">
        <v>91.962109000000012</v>
      </c>
      <c r="I1136">
        <v>11.42627057981389</v>
      </c>
      <c r="J1136">
        <v>6.0985061220472438</v>
      </c>
      <c r="K1136">
        <v>38.851109520400847</v>
      </c>
      <c r="L1136">
        <v>20.81245526127416</v>
      </c>
      <c r="M1136">
        <v>92016288</v>
      </c>
      <c r="N1136">
        <v>18096358</v>
      </c>
      <c r="O1136">
        <v>26044500</v>
      </c>
      <c r="P1136">
        <v>1552697</v>
      </c>
      <c r="Q1136">
        <v>2341062</v>
      </c>
      <c r="R1136">
        <v>28322005</v>
      </c>
      <c r="S1136">
        <v>26977500</v>
      </c>
      <c r="T1136">
        <v>22403000</v>
      </c>
      <c r="U1136">
        <v>10454800</v>
      </c>
      <c r="V1136">
        <v>14047000</v>
      </c>
    </row>
    <row r="1137" spans="1:22" x14ac:dyDescent="0.3">
      <c r="A1137" s="2">
        <v>42775</v>
      </c>
      <c r="B1137">
        <v>2017</v>
      </c>
      <c r="C1137">
        <v>33.104999999999997</v>
      </c>
      <c r="D1137">
        <v>64.06</v>
      </c>
      <c r="E1137">
        <v>41.503</v>
      </c>
      <c r="F1137">
        <v>90.360703000000015</v>
      </c>
      <c r="G1137">
        <v>8.625210899999999</v>
      </c>
      <c r="H1137">
        <v>91.948596000000009</v>
      </c>
      <c r="I1137">
        <v>11.05709740144953</v>
      </c>
      <c r="J1137">
        <v>6.0038888050203294</v>
      </c>
      <c r="K1137">
        <v>38.598196924164753</v>
      </c>
      <c r="L1137">
        <v>20.686759766660771</v>
      </c>
      <c r="M1137">
        <v>113399436</v>
      </c>
      <c r="N1137">
        <v>22644443</v>
      </c>
      <c r="O1137">
        <v>23884760</v>
      </c>
      <c r="P1137">
        <v>1786771</v>
      </c>
      <c r="Q1137">
        <v>1597555</v>
      </c>
      <c r="R1137">
        <v>21132226</v>
      </c>
      <c r="S1137">
        <v>58635500</v>
      </c>
      <c r="T1137">
        <v>21067500</v>
      </c>
      <c r="U1137">
        <v>22415800</v>
      </c>
      <c r="V1137">
        <v>16052000</v>
      </c>
    </row>
    <row r="1138" spans="1:22" x14ac:dyDescent="0.3">
      <c r="A1138" s="2">
        <v>42776</v>
      </c>
      <c r="B1138">
        <v>2017</v>
      </c>
      <c r="C1138">
        <v>33.03</v>
      </c>
      <c r="D1138">
        <v>64</v>
      </c>
      <c r="E1138">
        <v>41.7425</v>
      </c>
      <c r="F1138">
        <v>90.463437999999982</v>
      </c>
      <c r="G1138">
        <v>8.582128599999999</v>
      </c>
      <c r="H1138">
        <v>91.750151999999986</v>
      </c>
      <c r="I1138">
        <v>11.37161506571403</v>
      </c>
      <c r="J1138">
        <v>6.0405035370909408</v>
      </c>
      <c r="K1138">
        <v>38.775690217870689</v>
      </c>
      <c r="L1138">
        <v>20.85648760695069</v>
      </c>
      <c r="M1138">
        <v>80261832</v>
      </c>
      <c r="N1138">
        <v>18170729</v>
      </c>
      <c r="O1138">
        <v>28302560</v>
      </c>
      <c r="P1138">
        <v>1225759</v>
      </c>
      <c r="Q1138">
        <v>1838615</v>
      </c>
      <c r="R1138">
        <v>34721547</v>
      </c>
      <c r="S1138">
        <v>47896500</v>
      </c>
      <c r="T1138">
        <v>24568000</v>
      </c>
      <c r="U1138">
        <v>15704000</v>
      </c>
      <c r="V1138">
        <v>13191000</v>
      </c>
    </row>
    <row r="1139" spans="1:22" x14ac:dyDescent="0.3">
      <c r="A1139" s="2">
        <v>42777</v>
      </c>
      <c r="B1139">
        <v>2017</v>
      </c>
    </row>
    <row r="1140" spans="1:22" x14ac:dyDescent="0.3">
      <c r="A1140" s="2">
        <v>42778</v>
      </c>
      <c r="B1140">
        <v>2017</v>
      </c>
    </row>
    <row r="1141" spans="1:22" x14ac:dyDescent="0.3">
      <c r="A1141" s="2">
        <v>42779</v>
      </c>
      <c r="B1141">
        <v>2017</v>
      </c>
      <c r="C1141">
        <v>33.322499999999998</v>
      </c>
      <c r="D1141">
        <v>64.72</v>
      </c>
      <c r="E1141">
        <v>41.948</v>
      </c>
      <c r="F1141">
        <v>91.856724</v>
      </c>
      <c r="G1141">
        <v>8.6040024000000006</v>
      </c>
      <c r="H1141">
        <v>92.587848000000008</v>
      </c>
      <c r="I1141">
        <v>11.4107409686209</v>
      </c>
      <c r="J1141">
        <v>6.014235912806539</v>
      </c>
      <c r="K1141">
        <v>38.054847499340767</v>
      </c>
      <c r="L1141">
        <v>20.791948668366</v>
      </c>
      <c r="M1141">
        <v>92141684</v>
      </c>
      <c r="N1141">
        <v>22920101</v>
      </c>
      <c r="O1141">
        <v>25914160</v>
      </c>
      <c r="P1141">
        <v>1707298</v>
      </c>
      <c r="Q1141">
        <v>1654276</v>
      </c>
      <c r="R1141">
        <v>19504256</v>
      </c>
      <c r="S1141">
        <v>34947000</v>
      </c>
      <c r="T1141">
        <v>20752500</v>
      </c>
      <c r="U1141">
        <v>12499000</v>
      </c>
      <c r="V1141">
        <v>8293000</v>
      </c>
    </row>
    <row r="1142" spans="1:22" x14ac:dyDescent="0.3">
      <c r="A1142" s="2">
        <v>42780</v>
      </c>
      <c r="B1142">
        <v>2017</v>
      </c>
      <c r="C1142">
        <v>33.755000000000003</v>
      </c>
      <c r="D1142">
        <v>64.569999999999993</v>
      </c>
      <c r="E1142">
        <v>42.0015</v>
      </c>
      <c r="F1142">
        <v>91.17595</v>
      </c>
      <c r="G1142">
        <v>8.6940840000000019</v>
      </c>
      <c r="H1142">
        <v>92.23245</v>
      </c>
      <c r="I1142">
        <v>11.2822305742505</v>
      </c>
      <c r="J1142">
        <v>5.9555833301284853</v>
      </c>
      <c r="K1142">
        <v>37.300061183462986</v>
      </c>
      <c r="L1142">
        <v>20.330390700113629</v>
      </c>
      <c r="M1142">
        <v>132904892</v>
      </c>
      <c r="N1142">
        <v>23108426</v>
      </c>
      <c r="O1142">
        <v>27266900</v>
      </c>
      <c r="P1142">
        <v>1196841</v>
      </c>
      <c r="Q1142">
        <v>1428333</v>
      </c>
      <c r="R1142">
        <v>33928341</v>
      </c>
      <c r="S1142">
        <v>33469000</v>
      </c>
      <c r="T1142">
        <v>18581500</v>
      </c>
      <c r="U1142">
        <v>13478400</v>
      </c>
      <c r="V1142">
        <v>10102000</v>
      </c>
    </row>
    <row r="1143" spans="1:22" x14ac:dyDescent="0.3">
      <c r="A1143" s="2">
        <v>42781</v>
      </c>
      <c r="B1143">
        <v>2017</v>
      </c>
      <c r="C1143">
        <v>33.877499999999998</v>
      </c>
      <c r="D1143">
        <v>64.53</v>
      </c>
      <c r="E1143">
        <v>41.866</v>
      </c>
      <c r="F1143">
        <v>91.212912000000003</v>
      </c>
      <c r="G1143">
        <v>8.78721</v>
      </c>
      <c r="H1143">
        <v>92.260728</v>
      </c>
      <c r="I1143">
        <v>11.365785326562779</v>
      </c>
      <c r="J1143">
        <v>6.0039017947820001</v>
      </c>
      <c r="K1143">
        <v>37.953073016984767</v>
      </c>
      <c r="L1143">
        <v>19.865172474172649</v>
      </c>
      <c r="M1143">
        <v>142492400</v>
      </c>
      <c r="N1143">
        <v>17005157</v>
      </c>
      <c r="O1143">
        <v>27143700</v>
      </c>
      <c r="P1143">
        <v>1047116</v>
      </c>
      <c r="Q1143">
        <v>1396309</v>
      </c>
      <c r="R1143">
        <v>22255913</v>
      </c>
      <c r="S1143">
        <v>21496000</v>
      </c>
      <c r="T1143">
        <v>17392000</v>
      </c>
      <c r="U1143">
        <v>13124800</v>
      </c>
      <c r="V1143">
        <v>17217000</v>
      </c>
    </row>
    <row r="1144" spans="1:22" x14ac:dyDescent="0.3">
      <c r="A1144" s="2">
        <v>42782</v>
      </c>
      <c r="B1144">
        <v>2017</v>
      </c>
      <c r="C1144">
        <v>33.83625</v>
      </c>
      <c r="D1144">
        <v>64.52</v>
      </c>
      <c r="E1144">
        <v>42.108499999999999</v>
      </c>
      <c r="F1144">
        <v>91.029884999999993</v>
      </c>
      <c r="G1144">
        <v>8.7902655999999997</v>
      </c>
      <c r="H1144">
        <v>92.606528999999995</v>
      </c>
      <c r="I1144">
        <v>11.392025405786869</v>
      </c>
      <c r="J1144">
        <v>5.9905541990119966</v>
      </c>
      <c r="K1144">
        <v>38.183662667607621</v>
      </c>
      <c r="L1144">
        <v>20.395201129146081</v>
      </c>
      <c r="M1144">
        <v>90338220</v>
      </c>
      <c r="N1144">
        <v>20546345</v>
      </c>
      <c r="O1144">
        <v>20101680</v>
      </c>
      <c r="P1144">
        <v>1230592</v>
      </c>
      <c r="Q1144">
        <v>1456154</v>
      </c>
      <c r="R1144">
        <v>17980003</v>
      </c>
      <c r="S1144">
        <v>26236000</v>
      </c>
      <c r="T1144">
        <v>29219000</v>
      </c>
      <c r="U1144">
        <v>12487600</v>
      </c>
      <c r="V1144">
        <v>13049000</v>
      </c>
    </row>
    <row r="1145" spans="1:22" x14ac:dyDescent="0.3">
      <c r="A1145" s="2">
        <v>42783</v>
      </c>
      <c r="B1145">
        <v>2017</v>
      </c>
      <c r="C1145">
        <v>33.93</v>
      </c>
      <c r="D1145">
        <v>64.62</v>
      </c>
      <c r="E1145">
        <v>42.327500000000001</v>
      </c>
      <c r="F1145">
        <v>90.250841999999992</v>
      </c>
      <c r="G1145">
        <v>8.8034224999999999</v>
      </c>
      <c r="H1145">
        <v>92.225045999999992</v>
      </c>
      <c r="I1145">
        <v>11.34349521446295</v>
      </c>
      <c r="J1145">
        <v>5.9961840109890101</v>
      </c>
      <c r="K1145">
        <v>37.743707904998217</v>
      </c>
      <c r="L1145">
        <v>20.697447713576739</v>
      </c>
      <c r="M1145">
        <v>88792788</v>
      </c>
      <c r="N1145">
        <v>21248818</v>
      </c>
      <c r="O1145">
        <v>29224200</v>
      </c>
      <c r="P1145">
        <v>1300475</v>
      </c>
      <c r="Q1145">
        <v>1834661</v>
      </c>
      <c r="R1145">
        <v>27432926</v>
      </c>
      <c r="S1145">
        <v>26314500</v>
      </c>
      <c r="T1145">
        <v>16894000</v>
      </c>
      <c r="U1145">
        <v>11511800</v>
      </c>
      <c r="V1145">
        <v>13808000</v>
      </c>
    </row>
    <row r="1146" spans="1:22" x14ac:dyDescent="0.3">
      <c r="A1146" s="2">
        <v>42784</v>
      </c>
      <c r="B1146">
        <v>2017</v>
      </c>
    </row>
    <row r="1147" spans="1:22" x14ac:dyDescent="0.3">
      <c r="A1147" s="2">
        <v>42785</v>
      </c>
      <c r="B1147">
        <v>2017</v>
      </c>
    </row>
    <row r="1148" spans="1:22" x14ac:dyDescent="0.3">
      <c r="A1148" s="2">
        <v>42786</v>
      </c>
      <c r="B1148">
        <v>2017</v>
      </c>
      <c r="F1148">
        <v>90.259269999999987</v>
      </c>
      <c r="G1148">
        <v>8.8724087999999988</v>
      </c>
      <c r="H1148">
        <v>92.413099999999986</v>
      </c>
      <c r="I1148">
        <v>11.368979231109151</v>
      </c>
      <c r="J1148">
        <v>5.9140074520547952</v>
      </c>
      <c r="K1148">
        <v>38.837825894829876</v>
      </c>
      <c r="L1148">
        <v>20.410958904109592</v>
      </c>
      <c r="P1148">
        <v>852443</v>
      </c>
      <c r="Q1148">
        <v>1143729</v>
      </c>
      <c r="R1148">
        <v>25588996</v>
      </c>
      <c r="S1148">
        <v>21704000</v>
      </c>
      <c r="T1148">
        <v>19422000</v>
      </c>
      <c r="U1148">
        <v>17539800</v>
      </c>
      <c r="V1148">
        <v>8080000</v>
      </c>
    </row>
    <row r="1149" spans="1:22" x14ac:dyDescent="0.3">
      <c r="A1149" s="2">
        <v>42787</v>
      </c>
      <c r="B1149">
        <v>2017</v>
      </c>
      <c r="C1149">
        <v>34.174999999999997</v>
      </c>
      <c r="D1149">
        <v>64.489999999999995</v>
      </c>
      <c r="E1149">
        <v>42.463500000000003</v>
      </c>
      <c r="F1149">
        <v>91.237232000000006</v>
      </c>
      <c r="G1149">
        <v>8.2952876999999994</v>
      </c>
      <c r="H1149">
        <v>92.966448</v>
      </c>
      <c r="I1149">
        <v>11.410956491104461</v>
      </c>
      <c r="J1149">
        <v>5.9155342909987674</v>
      </c>
      <c r="K1149">
        <v>38.382948740531972</v>
      </c>
      <c r="L1149">
        <v>20.376078914919852</v>
      </c>
      <c r="M1149">
        <v>98028624</v>
      </c>
      <c r="N1149">
        <v>20655869</v>
      </c>
      <c r="O1149">
        <v>25221240</v>
      </c>
      <c r="P1149">
        <v>1408494</v>
      </c>
      <c r="Q1149">
        <v>2016614</v>
      </c>
      <c r="R1149">
        <v>87462260</v>
      </c>
      <c r="S1149">
        <v>20496000</v>
      </c>
      <c r="T1149">
        <v>13318000</v>
      </c>
      <c r="U1149">
        <v>12760800</v>
      </c>
      <c r="V1149">
        <v>6273000</v>
      </c>
    </row>
    <row r="1150" spans="1:22" x14ac:dyDescent="0.3">
      <c r="A1150" s="2">
        <v>42788</v>
      </c>
      <c r="B1150">
        <v>2017</v>
      </c>
      <c r="C1150">
        <v>34.277500000000003</v>
      </c>
      <c r="D1150">
        <v>64.36</v>
      </c>
      <c r="E1150">
        <v>42.567999999999998</v>
      </c>
      <c r="F1150">
        <v>91.558507000000006</v>
      </c>
      <c r="G1150">
        <v>8.4527492000000013</v>
      </c>
      <c r="H1150">
        <v>93.836658999999997</v>
      </c>
      <c r="I1150">
        <v>11.461050405357771</v>
      </c>
      <c r="J1150">
        <v>5.9421954441311238</v>
      </c>
      <c r="K1150">
        <v>38.456115615086347</v>
      </c>
      <c r="L1150">
        <v>20.541064504758541</v>
      </c>
      <c r="M1150">
        <v>83347728</v>
      </c>
      <c r="N1150">
        <v>19292651</v>
      </c>
      <c r="O1150">
        <v>24497780</v>
      </c>
      <c r="P1150">
        <v>1203491</v>
      </c>
      <c r="Q1150">
        <v>2086913</v>
      </c>
      <c r="R1150">
        <v>51191797</v>
      </c>
      <c r="S1150">
        <v>30078000</v>
      </c>
      <c r="T1150">
        <v>25642000</v>
      </c>
      <c r="U1150">
        <v>8870600</v>
      </c>
      <c r="V1150">
        <v>8682000</v>
      </c>
    </row>
    <row r="1151" spans="1:22" x14ac:dyDescent="0.3">
      <c r="A1151" s="2">
        <v>42789</v>
      </c>
      <c r="B1151">
        <v>2017</v>
      </c>
      <c r="C1151">
        <v>34.1325</v>
      </c>
      <c r="D1151">
        <v>64.62</v>
      </c>
      <c r="E1151">
        <v>42.55</v>
      </c>
      <c r="F1151">
        <v>90.622591999999997</v>
      </c>
      <c r="G1151">
        <v>8.1893759999999993</v>
      </c>
      <c r="H1151">
        <v>94.046300000000002</v>
      </c>
      <c r="I1151">
        <v>11.52945351312988</v>
      </c>
      <c r="J1151">
        <v>5.9484140436479773</v>
      </c>
      <c r="K1151">
        <v>38.333924769339959</v>
      </c>
      <c r="L1151">
        <v>20.586408800567781</v>
      </c>
      <c r="M1151">
        <v>83152744</v>
      </c>
      <c r="N1151">
        <v>20273128</v>
      </c>
      <c r="O1151">
        <v>27733620</v>
      </c>
      <c r="P1151">
        <v>1199782</v>
      </c>
      <c r="Q1151">
        <v>1683979</v>
      </c>
      <c r="R1151">
        <v>49651913</v>
      </c>
      <c r="S1151">
        <v>19557500</v>
      </c>
      <c r="T1151">
        <v>15895500</v>
      </c>
      <c r="U1151">
        <v>10469200</v>
      </c>
      <c r="V1151">
        <v>6846000</v>
      </c>
    </row>
    <row r="1152" spans="1:22" x14ac:dyDescent="0.3">
      <c r="A1152" s="2">
        <v>42790</v>
      </c>
      <c r="B1152">
        <v>2017</v>
      </c>
      <c r="C1152">
        <v>34.164999999999999</v>
      </c>
      <c r="D1152">
        <v>64.62</v>
      </c>
      <c r="E1152">
        <v>42.390500000000003</v>
      </c>
      <c r="F1152">
        <v>89.043824999999998</v>
      </c>
      <c r="G1152">
        <v>8.1066398</v>
      </c>
      <c r="H1152">
        <v>92.975493</v>
      </c>
      <c r="I1152">
        <v>11.49273683272436</v>
      </c>
      <c r="J1152">
        <v>5.9261502932002514</v>
      </c>
      <c r="K1152">
        <v>38.321005257998401</v>
      </c>
      <c r="L1152">
        <v>21.13447999287051</v>
      </c>
      <c r="M1152">
        <v>87106340</v>
      </c>
      <c r="N1152">
        <v>21796800</v>
      </c>
      <c r="O1152">
        <v>26923780</v>
      </c>
      <c r="P1152">
        <v>1920210</v>
      </c>
      <c r="Q1152">
        <v>2269939</v>
      </c>
      <c r="R1152">
        <v>30598215</v>
      </c>
      <c r="S1152">
        <v>21692500</v>
      </c>
      <c r="T1152">
        <v>17877000</v>
      </c>
      <c r="U1152">
        <v>7840800</v>
      </c>
      <c r="V1152">
        <v>17905000</v>
      </c>
    </row>
    <row r="1153" spans="1:22" x14ac:dyDescent="0.3">
      <c r="A1153" s="2">
        <v>42791</v>
      </c>
      <c r="B1153">
        <v>2017</v>
      </c>
    </row>
    <row r="1154" spans="1:22" x14ac:dyDescent="0.3">
      <c r="A1154" s="2">
        <v>42792</v>
      </c>
      <c r="B1154">
        <v>2017</v>
      </c>
    </row>
    <row r="1155" spans="1:22" x14ac:dyDescent="0.3">
      <c r="A1155" s="2">
        <v>42793</v>
      </c>
      <c r="B1155">
        <v>2017</v>
      </c>
      <c r="C1155">
        <v>34.232500000000002</v>
      </c>
      <c r="D1155">
        <v>64.23</v>
      </c>
      <c r="E1155">
        <v>42.483499999999999</v>
      </c>
      <c r="F1155">
        <v>89.625007999999994</v>
      </c>
      <c r="G1155">
        <v>8.0491600000000005</v>
      </c>
      <c r="H1155">
        <v>93.060704000000001</v>
      </c>
      <c r="I1155">
        <v>11.4117751848223</v>
      </c>
      <c r="J1155">
        <v>5.8686127335886686</v>
      </c>
      <c r="K1155">
        <v>37.378640776699029</v>
      </c>
      <c r="L1155">
        <v>21.092010332234789</v>
      </c>
      <c r="M1155">
        <v>81029704</v>
      </c>
      <c r="N1155">
        <v>15871507</v>
      </c>
      <c r="O1155">
        <v>20206660</v>
      </c>
      <c r="P1155">
        <v>950395</v>
      </c>
      <c r="Q1155">
        <v>1352713</v>
      </c>
      <c r="R1155">
        <v>35613239</v>
      </c>
      <c r="S1155">
        <v>29562000</v>
      </c>
      <c r="T1155">
        <v>19446500</v>
      </c>
      <c r="U1155">
        <v>15565600</v>
      </c>
      <c r="V1155">
        <v>10125000</v>
      </c>
    </row>
    <row r="1156" spans="1:22" x14ac:dyDescent="0.3">
      <c r="A1156" s="2">
        <v>42794</v>
      </c>
      <c r="B1156">
        <v>2017</v>
      </c>
      <c r="C1156">
        <v>34.247500000000002</v>
      </c>
      <c r="D1156">
        <v>63.98</v>
      </c>
      <c r="E1156">
        <v>42.246499999999997</v>
      </c>
      <c r="F1156">
        <v>89.499696</v>
      </c>
      <c r="G1156">
        <v>8.0275905000000005</v>
      </c>
      <c r="H1156">
        <v>93.297359999999998</v>
      </c>
      <c r="I1156">
        <v>11.372163659103091</v>
      </c>
      <c r="J1156">
        <v>5.9268115168840447</v>
      </c>
      <c r="K1156">
        <v>37.350366267643381</v>
      </c>
      <c r="L1156">
        <v>20.993389315704839</v>
      </c>
      <c r="M1156">
        <v>93931440</v>
      </c>
      <c r="N1156">
        <v>23239825</v>
      </c>
      <c r="O1156">
        <v>27662380</v>
      </c>
      <c r="P1156">
        <v>1107265</v>
      </c>
      <c r="Q1156">
        <v>1450047</v>
      </c>
      <c r="R1156">
        <v>38398054</v>
      </c>
      <c r="S1156">
        <v>64242500</v>
      </c>
      <c r="T1156">
        <v>29758500</v>
      </c>
      <c r="U1156">
        <v>35053200</v>
      </c>
      <c r="V1156">
        <v>10896000</v>
      </c>
    </row>
    <row r="1157" spans="1:22" x14ac:dyDescent="0.3">
      <c r="A1157" s="2">
        <v>42795</v>
      </c>
      <c r="B1157">
        <v>2017</v>
      </c>
      <c r="C1157">
        <v>34.947499999999998</v>
      </c>
      <c r="D1157">
        <v>64.94</v>
      </c>
      <c r="E1157">
        <v>42.837499999999999</v>
      </c>
      <c r="F1157">
        <v>91.558188000000001</v>
      </c>
      <c r="G1157">
        <v>8.1601055999999996</v>
      </c>
      <c r="H1157">
        <v>94.410468000000009</v>
      </c>
      <c r="I1157">
        <v>11.377793418968849</v>
      </c>
      <c r="J1157">
        <v>5.9227151733239483</v>
      </c>
      <c r="K1157">
        <v>37.757346471933843</v>
      </c>
      <c r="L1157">
        <v>20.486538799929619</v>
      </c>
      <c r="M1157">
        <v>145658340</v>
      </c>
      <c r="N1157">
        <v>26937459</v>
      </c>
      <c r="O1157">
        <v>36373420</v>
      </c>
      <c r="P1157">
        <v>2033028</v>
      </c>
      <c r="Q1157">
        <v>2297321</v>
      </c>
      <c r="R1157">
        <v>39406997</v>
      </c>
      <c r="S1157">
        <v>42886000</v>
      </c>
      <c r="T1157">
        <v>21140500</v>
      </c>
      <c r="U1157">
        <v>22610600</v>
      </c>
      <c r="V1157">
        <v>12109000</v>
      </c>
    </row>
    <row r="1158" spans="1:22" x14ac:dyDescent="0.3">
      <c r="A1158" s="2">
        <v>42796</v>
      </c>
      <c r="B1158">
        <v>2017</v>
      </c>
      <c r="C1158">
        <v>34.74</v>
      </c>
      <c r="D1158">
        <v>64.010000000000005</v>
      </c>
      <c r="E1158">
        <v>42.4925</v>
      </c>
      <c r="F1158">
        <v>91.591308000000012</v>
      </c>
      <c r="G1158">
        <v>8.1439599999999999</v>
      </c>
      <c r="H1158">
        <v>93.96566399999999</v>
      </c>
      <c r="I1158">
        <v>11.301310043668121</v>
      </c>
      <c r="J1158">
        <v>5.9692279318777288</v>
      </c>
      <c r="K1158">
        <v>37.462882096069869</v>
      </c>
      <c r="L1158">
        <v>19.978165938864631</v>
      </c>
      <c r="M1158">
        <v>104843936</v>
      </c>
      <c r="N1158">
        <v>24539597</v>
      </c>
      <c r="O1158">
        <v>25018760</v>
      </c>
      <c r="P1158">
        <v>1122990</v>
      </c>
      <c r="Q1158">
        <v>2023432</v>
      </c>
      <c r="R1158">
        <v>40964258</v>
      </c>
      <c r="S1158">
        <v>35369000</v>
      </c>
      <c r="T1158">
        <v>29145500</v>
      </c>
      <c r="U1158">
        <v>12120000</v>
      </c>
      <c r="V1158">
        <v>20381000</v>
      </c>
    </row>
    <row r="1159" spans="1:22" x14ac:dyDescent="0.3">
      <c r="A1159" s="2">
        <v>42797</v>
      </c>
      <c r="B1159">
        <v>2017</v>
      </c>
      <c r="C1159">
        <v>34.945</v>
      </c>
      <c r="D1159">
        <v>64.25</v>
      </c>
      <c r="E1159">
        <v>42.454000000000001</v>
      </c>
      <c r="F1159">
        <v>91.889400000000009</v>
      </c>
      <c r="G1159">
        <v>8.1858923999999984</v>
      </c>
      <c r="H1159">
        <v>94.297536000000008</v>
      </c>
      <c r="I1159">
        <v>11.28102062216009</v>
      </c>
      <c r="J1159">
        <v>6.0040278818594901</v>
      </c>
      <c r="K1159">
        <v>36.875218455085637</v>
      </c>
      <c r="L1159">
        <v>20.718280321565889</v>
      </c>
      <c r="M1159">
        <v>86284484</v>
      </c>
      <c r="N1159">
        <v>18139405</v>
      </c>
      <c r="O1159">
        <v>20132240</v>
      </c>
      <c r="P1159">
        <v>1017310</v>
      </c>
      <c r="Q1159">
        <v>1787365</v>
      </c>
      <c r="R1159">
        <v>25889517</v>
      </c>
      <c r="S1159">
        <v>30560500</v>
      </c>
      <c r="T1159">
        <v>32000000</v>
      </c>
      <c r="U1159">
        <v>12187000</v>
      </c>
      <c r="V1159">
        <v>48342000</v>
      </c>
    </row>
    <row r="1160" spans="1:22" x14ac:dyDescent="0.3">
      <c r="A1160" s="2">
        <v>42798</v>
      </c>
      <c r="B1160">
        <v>2017</v>
      </c>
    </row>
    <row r="1161" spans="1:22" x14ac:dyDescent="0.3">
      <c r="A1161" s="2">
        <v>42799</v>
      </c>
      <c r="B1161">
        <v>2017</v>
      </c>
    </row>
    <row r="1162" spans="1:22" x14ac:dyDescent="0.3">
      <c r="A1162" s="2">
        <v>42800</v>
      </c>
      <c r="B1162">
        <v>2017</v>
      </c>
      <c r="C1162">
        <v>34.835000000000001</v>
      </c>
      <c r="D1162">
        <v>64.27</v>
      </c>
      <c r="E1162">
        <v>42.363500000000002</v>
      </c>
      <c r="F1162">
        <v>91.341030000000003</v>
      </c>
      <c r="G1162">
        <v>8.1353960000000001</v>
      </c>
      <c r="H1162">
        <v>94.080731999999998</v>
      </c>
      <c r="I1162">
        <v>11.301297790249031</v>
      </c>
      <c r="J1162">
        <v>5.9548336022448254</v>
      </c>
      <c r="K1162">
        <v>37.000175377060678</v>
      </c>
      <c r="L1162">
        <v>21.255699754472111</v>
      </c>
      <c r="M1162">
        <v>87000176</v>
      </c>
      <c r="N1162">
        <v>18750255</v>
      </c>
      <c r="O1162">
        <v>20957440</v>
      </c>
      <c r="P1162">
        <v>1025674</v>
      </c>
      <c r="Q1162">
        <v>1323498</v>
      </c>
      <c r="R1162">
        <v>18552440</v>
      </c>
      <c r="S1162">
        <v>17983500</v>
      </c>
      <c r="T1162">
        <v>17180000</v>
      </c>
      <c r="U1162">
        <v>6851200</v>
      </c>
      <c r="V1162">
        <v>34599000</v>
      </c>
    </row>
    <row r="1163" spans="1:22" x14ac:dyDescent="0.3">
      <c r="A1163" s="2">
        <v>42801</v>
      </c>
      <c r="B1163">
        <v>2017</v>
      </c>
      <c r="C1163">
        <v>34.880000000000003</v>
      </c>
      <c r="D1163">
        <v>64.400000000000006</v>
      </c>
      <c r="E1163">
        <v>42.557499999999997</v>
      </c>
      <c r="F1163">
        <v>91.2834</v>
      </c>
      <c r="G1163">
        <v>8.1200963999999995</v>
      </c>
      <c r="H1163">
        <v>94.28670000000001</v>
      </c>
      <c r="I1163">
        <v>11.28268117213546</v>
      </c>
      <c r="J1163">
        <v>5.8943719845586937</v>
      </c>
      <c r="K1163">
        <v>37.190735216704681</v>
      </c>
      <c r="L1163">
        <v>21.661695034216532</v>
      </c>
      <c r="M1163">
        <v>69785188</v>
      </c>
      <c r="N1163">
        <v>18520987</v>
      </c>
      <c r="O1163">
        <v>20773920</v>
      </c>
      <c r="P1163">
        <v>1025264</v>
      </c>
      <c r="Q1163">
        <v>1738492</v>
      </c>
      <c r="R1163">
        <v>20823390</v>
      </c>
      <c r="S1163">
        <v>21284500</v>
      </c>
      <c r="T1163">
        <v>21783000</v>
      </c>
      <c r="U1163">
        <v>8718200</v>
      </c>
      <c r="V1163">
        <v>35312000</v>
      </c>
    </row>
    <row r="1164" spans="1:22" x14ac:dyDescent="0.3">
      <c r="A1164" s="2">
        <v>42802</v>
      </c>
      <c r="B1164">
        <v>2017</v>
      </c>
      <c r="C1164">
        <v>34.75</v>
      </c>
      <c r="D1164">
        <v>64.989999999999995</v>
      </c>
      <c r="E1164">
        <v>42.682000000000002</v>
      </c>
      <c r="F1164">
        <v>91.303105000000016</v>
      </c>
      <c r="G1164">
        <v>8.1145581</v>
      </c>
      <c r="H1164">
        <v>94.337761000000015</v>
      </c>
      <c r="I1164">
        <v>11.115958467847481</v>
      </c>
      <c r="J1164">
        <v>5.8469917127650293</v>
      </c>
      <c r="K1164">
        <v>36.759445074600819</v>
      </c>
      <c r="L1164">
        <v>21.660413576476749</v>
      </c>
      <c r="M1164">
        <v>74828944</v>
      </c>
      <c r="N1164">
        <v>21510907</v>
      </c>
      <c r="O1164">
        <v>20596680</v>
      </c>
      <c r="P1164">
        <v>1105107</v>
      </c>
      <c r="Q1164">
        <v>1978133</v>
      </c>
      <c r="R1164">
        <v>25021468</v>
      </c>
      <c r="S1164">
        <v>26213000</v>
      </c>
      <c r="T1164">
        <v>18551000</v>
      </c>
      <c r="U1164">
        <v>12909400</v>
      </c>
      <c r="V1164">
        <v>38078000</v>
      </c>
    </row>
    <row r="1165" spans="1:22" x14ac:dyDescent="0.3">
      <c r="A1165" s="2">
        <v>42803</v>
      </c>
      <c r="B1165">
        <v>2017</v>
      </c>
      <c r="C1165">
        <v>34.67</v>
      </c>
      <c r="D1165">
        <v>64.73</v>
      </c>
      <c r="E1165">
        <v>42.892000000000003</v>
      </c>
      <c r="F1165">
        <v>89.326940000000008</v>
      </c>
      <c r="G1165">
        <v>8.1246920000000014</v>
      </c>
      <c r="H1165">
        <v>94.691000000000003</v>
      </c>
      <c r="I1165">
        <v>11.21198919578287</v>
      </c>
      <c r="J1165">
        <v>5.8704197333798023</v>
      </c>
      <c r="K1165">
        <v>36.281258168510938</v>
      </c>
      <c r="L1165">
        <v>21.486451163195959</v>
      </c>
      <c r="M1165">
        <v>88623616</v>
      </c>
      <c r="N1165">
        <v>19846832</v>
      </c>
      <c r="O1165">
        <v>26953940</v>
      </c>
      <c r="P1165">
        <v>4196289</v>
      </c>
      <c r="Q1165">
        <v>1744405</v>
      </c>
      <c r="R1165">
        <v>25936210</v>
      </c>
      <c r="S1165">
        <v>25051000</v>
      </c>
      <c r="T1165">
        <v>16092500</v>
      </c>
      <c r="U1165">
        <v>10698800</v>
      </c>
      <c r="V1165">
        <v>21393000</v>
      </c>
    </row>
    <row r="1166" spans="1:22" x14ac:dyDescent="0.3">
      <c r="A1166" s="2">
        <v>42804</v>
      </c>
      <c r="B1166">
        <v>2017</v>
      </c>
      <c r="C1166">
        <v>34.784999999999997</v>
      </c>
      <c r="D1166">
        <v>64.930000000000007</v>
      </c>
      <c r="E1166">
        <v>43.070250000000001</v>
      </c>
      <c r="F1166">
        <v>89.128826000000004</v>
      </c>
      <c r="G1166">
        <v>8.1130723000000007</v>
      </c>
      <c r="H1166">
        <v>94.986107000000004</v>
      </c>
      <c r="I1166">
        <v>11.352951419118931</v>
      </c>
      <c r="J1166">
        <v>6.0800585007835624</v>
      </c>
      <c r="K1166">
        <v>36.413895176736887</v>
      </c>
      <c r="L1166">
        <v>21.53491206686401</v>
      </c>
      <c r="M1166">
        <v>78451204</v>
      </c>
      <c r="N1166">
        <v>19538245</v>
      </c>
      <c r="O1166">
        <v>26731700</v>
      </c>
      <c r="P1166">
        <v>2433446</v>
      </c>
      <c r="Q1166">
        <v>2191734</v>
      </c>
      <c r="R1166">
        <v>28430274</v>
      </c>
      <c r="S1166">
        <v>41200000</v>
      </c>
      <c r="T1166">
        <v>58409000</v>
      </c>
      <c r="U1166">
        <v>13306000</v>
      </c>
      <c r="V1166">
        <v>22282000</v>
      </c>
    </row>
    <row r="1167" spans="1:22" x14ac:dyDescent="0.3">
      <c r="A1167" s="2">
        <v>42805</v>
      </c>
      <c r="B1167">
        <v>2017</v>
      </c>
    </row>
    <row r="1168" spans="1:22" x14ac:dyDescent="0.3">
      <c r="A1168" s="2">
        <v>42806</v>
      </c>
      <c r="B1168">
        <v>2017</v>
      </c>
    </row>
    <row r="1169" spans="1:22" x14ac:dyDescent="0.3">
      <c r="A1169" s="2">
        <v>42807</v>
      </c>
      <c r="B1169">
        <v>2017</v>
      </c>
      <c r="C1169">
        <v>34.799999999999997</v>
      </c>
      <c r="D1169">
        <v>64.709999999999994</v>
      </c>
      <c r="E1169">
        <v>43.228999999999999</v>
      </c>
      <c r="F1169">
        <v>89.418351000000001</v>
      </c>
      <c r="G1169">
        <v>8.2231435000000008</v>
      </c>
      <c r="H1169">
        <v>95.035644000000005</v>
      </c>
      <c r="I1169">
        <v>11.38027187173231</v>
      </c>
      <c r="J1169">
        <v>6.0820321418612746</v>
      </c>
      <c r="K1169">
        <v>36.654757755315437</v>
      </c>
      <c r="L1169">
        <v>21.784593935169049</v>
      </c>
      <c r="M1169">
        <v>69686868</v>
      </c>
      <c r="N1169">
        <v>20100035</v>
      </c>
      <c r="O1169">
        <v>23332100</v>
      </c>
      <c r="P1169">
        <v>1681567</v>
      </c>
      <c r="Q1169">
        <v>1369409</v>
      </c>
      <c r="R1169">
        <v>32490750</v>
      </c>
      <c r="S1169">
        <v>23689000</v>
      </c>
      <c r="T1169">
        <v>26188000</v>
      </c>
      <c r="U1169">
        <v>7594200</v>
      </c>
      <c r="V1169">
        <v>14231000</v>
      </c>
    </row>
    <row r="1170" spans="1:22" x14ac:dyDescent="0.3">
      <c r="A1170" s="2">
        <v>42808</v>
      </c>
      <c r="B1170">
        <v>2017</v>
      </c>
      <c r="C1170">
        <v>34.747500000000002</v>
      </c>
      <c r="D1170">
        <v>64.41</v>
      </c>
      <c r="E1170">
        <v>43.295499999999997</v>
      </c>
      <c r="F1170">
        <v>88.57914000000001</v>
      </c>
      <c r="G1170">
        <v>8.1505499999999991</v>
      </c>
      <c r="H1170">
        <v>94.909255999999999</v>
      </c>
      <c r="I1170">
        <v>11.25664951600244</v>
      </c>
      <c r="J1170">
        <v>6.0468813028691031</v>
      </c>
      <c r="K1170">
        <v>36.775093747274788</v>
      </c>
      <c r="L1170">
        <v>21.705764367314899</v>
      </c>
      <c r="M1170">
        <v>61236260</v>
      </c>
      <c r="N1170">
        <v>14280202</v>
      </c>
      <c r="O1170">
        <v>21233840</v>
      </c>
      <c r="P1170">
        <v>2201982</v>
      </c>
      <c r="Q1170">
        <v>1920535</v>
      </c>
      <c r="R1170">
        <v>31541563</v>
      </c>
      <c r="S1170">
        <v>27911500</v>
      </c>
      <c r="T1170">
        <v>19528500</v>
      </c>
      <c r="U1170">
        <v>7688600</v>
      </c>
      <c r="V1170">
        <v>10586000</v>
      </c>
    </row>
    <row r="1171" spans="1:22" x14ac:dyDescent="0.3">
      <c r="A1171" s="2">
        <v>42809</v>
      </c>
      <c r="B1171">
        <v>2017</v>
      </c>
      <c r="C1171">
        <v>35.115000000000002</v>
      </c>
      <c r="D1171">
        <v>64.75</v>
      </c>
      <c r="E1171">
        <v>43.419499999999999</v>
      </c>
      <c r="F1171">
        <v>88.406013000000002</v>
      </c>
      <c r="G1171">
        <v>8.1817475999999996</v>
      </c>
      <c r="H1171">
        <v>95.356071</v>
      </c>
      <c r="I1171">
        <v>11.301160659743431</v>
      </c>
      <c r="J1171">
        <v>5.9994978759054014</v>
      </c>
      <c r="K1171">
        <v>36.565145300637063</v>
      </c>
      <c r="L1171">
        <v>21.803822323064839</v>
      </c>
      <c r="M1171">
        <v>102767096</v>
      </c>
      <c r="N1171">
        <v>24833810</v>
      </c>
      <c r="O1171">
        <v>26657700</v>
      </c>
      <c r="P1171">
        <v>2002514</v>
      </c>
      <c r="Q1171">
        <v>1530074</v>
      </c>
      <c r="R1171">
        <v>24465989</v>
      </c>
      <c r="S1171">
        <v>18818500</v>
      </c>
      <c r="T1171">
        <v>18205000</v>
      </c>
      <c r="U1171">
        <v>6056600</v>
      </c>
      <c r="V1171">
        <v>11182000</v>
      </c>
    </row>
    <row r="1172" spans="1:22" x14ac:dyDescent="0.3">
      <c r="A1172" s="2">
        <v>42810</v>
      </c>
      <c r="B1172">
        <v>2017</v>
      </c>
      <c r="C1172">
        <v>35.172499999999999</v>
      </c>
      <c r="D1172">
        <v>64.64</v>
      </c>
      <c r="E1172">
        <v>43.5</v>
      </c>
      <c r="F1172">
        <v>89.663119999999992</v>
      </c>
      <c r="G1172">
        <v>8.2585472000000006</v>
      </c>
      <c r="H1172">
        <v>97.131474999999995</v>
      </c>
      <c r="I1172">
        <v>11.38898693963996</v>
      </c>
      <c r="J1172">
        <v>6.0919854624073411</v>
      </c>
      <c r="K1172">
        <v>37.605894811154251</v>
      </c>
      <c r="L1172">
        <v>22.198199788210381</v>
      </c>
      <c r="M1172">
        <v>76927992</v>
      </c>
      <c r="N1172">
        <v>20674296</v>
      </c>
      <c r="O1172">
        <v>22089040</v>
      </c>
      <c r="P1172">
        <v>1804195</v>
      </c>
      <c r="Q1172">
        <v>2663513</v>
      </c>
      <c r="R1172">
        <v>40693190</v>
      </c>
      <c r="S1172">
        <v>29283000</v>
      </c>
      <c r="T1172">
        <v>25759000</v>
      </c>
      <c r="U1172">
        <v>12562400</v>
      </c>
      <c r="V1172">
        <v>12475000</v>
      </c>
    </row>
    <row r="1173" spans="1:22" x14ac:dyDescent="0.3">
      <c r="A1173" s="2">
        <v>42811</v>
      </c>
      <c r="B1173">
        <v>2017</v>
      </c>
      <c r="C1173">
        <v>34.997500000000002</v>
      </c>
      <c r="D1173">
        <v>64.87</v>
      </c>
      <c r="E1173">
        <v>43.618499999999997</v>
      </c>
      <c r="F1173">
        <v>89.073594</v>
      </c>
      <c r="G1173">
        <v>8.1688854000000006</v>
      </c>
      <c r="H1173">
        <v>97.734870000000001</v>
      </c>
      <c r="I1173">
        <v>11.32179316466933</v>
      </c>
      <c r="J1173">
        <v>6.1620852250332883</v>
      </c>
      <c r="K1173">
        <v>37.425654682645373</v>
      </c>
      <c r="L1173">
        <v>22.7075011096316</v>
      </c>
      <c r="M1173">
        <v>175539808</v>
      </c>
      <c r="N1173">
        <v>49219686</v>
      </c>
      <c r="O1173">
        <v>37365040</v>
      </c>
      <c r="P1173">
        <v>3108440</v>
      </c>
      <c r="Q1173">
        <v>6288779</v>
      </c>
      <c r="R1173">
        <v>75597302</v>
      </c>
      <c r="S1173">
        <v>39758000</v>
      </c>
      <c r="T1173">
        <v>27587500</v>
      </c>
      <c r="U1173">
        <v>8969400</v>
      </c>
      <c r="V1173">
        <v>25691000</v>
      </c>
    </row>
    <row r="1174" spans="1:22" x14ac:dyDescent="0.3">
      <c r="A1174" s="2">
        <v>42812</v>
      </c>
      <c r="B1174">
        <v>2017</v>
      </c>
    </row>
    <row r="1175" spans="1:22" x14ac:dyDescent="0.3">
      <c r="A1175" s="2">
        <v>42813</v>
      </c>
      <c r="B1175">
        <v>2017</v>
      </c>
    </row>
    <row r="1176" spans="1:22" x14ac:dyDescent="0.3">
      <c r="A1176" s="2">
        <v>42814</v>
      </c>
      <c r="B1176">
        <v>2017</v>
      </c>
      <c r="C1176">
        <v>35.365000000000002</v>
      </c>
      <c r="D1176">
        <v>64.930000000000007</v>
      </c>
      <c r="E1176">
        <v>43.395499999999998</v>
      </c>
      <c r="F1176">
        <v>88.506</v>
      </c>
      <c r="G1176">
        <v>8.1365894999999995</v>
      </c>
      <c r="H1176">
        <v>97.699895999999995</v>
      </c>
      <c r="M1176">
        <v>86168152</v>
      </c>
      <c r="N1176">
        <v>14598083</v>
      </c>
      <c r="O1176">
        <v>30843980</v>
      </c>
      <c r="P1176">
        <v>2016318</v>
      </c>
      <c r="Q1176">
        <v>1779645</v>
      </c>
      <c r="R1176">
        <v>20905724</v>
      </c>
    </row>
    <row r="1177" spans="1:22" x14ac:dyDescent="0.3">
      <c r="A1177" s="2">
        <v>42815</v>
      </c>
      <c r="B1177">
        <v>2017</v>
      </c>
      <c r="C1177">
        <v>34.96</v>
      </c>
      <c r="D1177">
        <v>64.209999999999994</v>
      </c>
      <c r="E1177">
        <v>42.506999999999998</v>
      </c>
      <c r="F1177">
        <v>89.639037000000002</v>
      </c>
      <c r="G1177">
        <v>8.1730900000000002</v>
      </c>
      <c r="H1177">
        <v>97.562033999999997</v>
      </c>
      <c r="I1177">
        <v>11.407858229660791</v>
      </c>
      <c r="J1177">
        <v>6.1923372039738664</v>
      </c>
      <c r="K1177">
        <v>37.026760941555537</v>
      </c>
      <c r="L1177">
        <v>23.507562874787439</v>
      </c>
      <c r="M1177">
        <v>158119648</v>
      </c>
      <c r="N1177">
        <v>26640480</v>
      </c>
      <c r="O1177">
        <v>50759560</v>
      </c>
      <c r="P1177">
        <v>2667179</v>
      </c>
      <c r="Q1177">
        <v>2013551</v>
      </c>
      <c r="R1177">
        <v>28625362</v>
      </c>
      <c r="S1177">
        <v>27361000</v>
      </c>
      <c r="T1177">
        <v>19026500</v>
      </c>
      <c r="U1177">
        <v>13166800</v>
      </c>
      <c r="V1177">
        <v>42106000</v>
      </c>
    </row>
    <row r="1178" spans="1:22" x14ac:dyDescent="0.3">
      <c r="A1178" s="2">
        <v>42816</v>
      </c>
      <c r="B1178">
        <v>2017</v>
      </c>
      <c r="C1178">
        <v>35.354999999999997</v>
      </c>
      <c r="D1178">
        <v>65.03</v>
      </c>
      <c r="E1178">
        <v>42.489999999999988</v>
      </c>
      <c r="F1178">
        <v>89.450213999999988</v>
      </c>
      <c r="G1178">
        <v>8.0808</v>
      </c>
      <c r="H1178">
        <v>97.839549999999988</v>
      </c>
      <c r="I1178">
        <v>11.12395052812133</v>
      </c>
      <c r="J1178">
        <v>6.1185694339622643</v>
      </c>
      <c r="K1178">
        <v>36.350094791008402</v>
      </c>
      <c r="L1178">
        <v>24.740453191297281</v>
      </c>
      <c r="M1178">
        <v>103440660</v>
      </c>
      <c r="N1178">
        <v>20680015</v>
      </c>
      <c r="O1178">
        <v>27334980</v>
      </c>
      <c r="P1178">
        <v>1645875</v>
      </c>
      <c r="Q1178">
        <v>1889334</v>
      </c>
      <c r="R1178">
        <v>36943186</v>
      </c>
      <c r="S1178">
        <v>55363500</v>
      </c>
      <c r="T1178">
        <v>31728000</v>
      </c>
      <c r="U1178">
        <v>13592200</v>
      </c>
      <c r="V1178">
        <v>61439000</v>
      </c>
    </row>
    <row r="1179" spans="1:22" x14ac:dyDescent="0.3">
      <c r="A1179" s="2">
        <v>42817</v>
      </c>
      <c r="B1179">
        <v>2017</v>
      </c>
      <c r="C1179">
        <v>35.229999999999997</v>
      </c>
      <c r="D1179">
        <v>64.87</v>
      </c>
      <c r="E1179">
        <v>41.982500000000002</v>
      </c>
      <c r="F1179">
        <v>89.568548000000007</v>
      </c>
      <c r="G1179">
        <v>8.0997079999999997</v>
      </c>
      <c r="H1179">
        <v>98.053195000000002</v>
      </c>
      <c r="I1179">
        <v>11.095100864553309</v>
      </c>
      <c r="J1179">
        <v>6.0813591138328524</v>
      </c>
      <c r="K1179">
        <v>36.243695965417871</v>
      </c>
      <c r="L1179">
        <v>24.16246397694524</v>
      </c>
      <c r="M1179">
        <v>81385204</v>
      </c>
      <c r="N1179">
        <v>19269203</v>
      </c>
      <c r="O1179">
        <v>65753380</v>
      </c>
      <c r="P1179">
        <v>1391640</v>
      </c>
      <c r="Q1179">
        <v>1828465</v>
      </c>
      <c r="R1179">
        <v>31104993</v>
      </c>
      <c r="S1179">
        <v>41682500</v>
      </c>
      <c r="T1179">
        <v>21418000</v>
      </c>
      <c r="U1179">
        <v>9682200</v>
      </c>
      <c r="V1179">
        <v>61249000</v>
      </c>
    </row>
    <row r="1180" spans="1:22" x14ac:dyDescent="0.3">
      <c r="A1180" s="2">
        <v>42818</v>
      </c>
      <c r="B1180">
        <v>2017</v>
      </c>
      <c r="C1180">
        <v>35.159999999999997</v>
      </c>
      <c r="D1180">
        <v>64.98</v>
      </c>
      <c r="E1180">
        <v>41.756999999999998</v>
      </c>
      <c r="F1180">
        <v>90.407872000000012</v>
      </c>
      <c r="G1180">
        <v>8.1011568</v>
      </c>
      <c r="H1180">
        <v>98.100319999999996</v>
      </c>
      <c r="I1180">
        <v>11.236583385947499</v>
      </c>
      <c r="J1180">
        <v>6.1990773536574366</v>
      </c>
      <c r="K1180">
        <v>36.127897537656708</v>
      </c>
      <c r="L1180">
        <v>24.226571660503289</v>
      </c>
      <c r="M1180">
        <v>89582252</v>
      </c>
      <c r="N1180">
        <v>22617105</v>
      </c>
      <c r="O1180">
        <v>42113640</v>
      </c>
      <c r="P1180">
        <v>1565883</v>
      </c>
      <c r="Q1180">
        <v>1426279</v>
      </c>
      <c r="R1180">
        <v>19621588</v>
      </c>
      <c r="S1180">
        <v>31113000</v>
      </c>
      <c r="T1180">
        <v>28935500</v>
      </c>
      <c r="U1180">
        <v>10563400</v>
      </c>
      <c r="V1180">
        <v>24353000</v>
      </c>
    </row>
    <row r="1181" spans="1:22" x14ac:dyDescent="0.3">
      <c r="A1181" s="2">
        <v>42819</v>
      </c>
      <c r="B1181">
        <v>2017</v>
      </c>
    </row>
    <row r="1182" spans="1:22" x14ac:dyDescent="0.3">
      <c r="A1182" s="2">
        <v>42820</v>
      </c>
      <c r="B1182">
        <v>2017</v>
      </c>
    </row>
    <row r="1183" spans="1:22" x14ac:dyDescent="0.3">
      <c r="A1183" s="2">
        <v>42821</v>
      </c>
      <c r="B1183">
        <v>2017</v>
      </c>
      <c r="C1183">
        <v>35.22</v>
      </c>
      <c r="D1183">
        <v>65.099999999999994</v>
      </c>
      <c r="E1183">
        <v>41.9255</v>
      </c>
      <c r="F1183">
        <v>90.692672000000002</v>
      </c>
      <c r="G1183">
        <v>8.1207232000000005</v>
      </c>
      <c r="H1183">
        <v>97.124160000000003</v>
      </c>
      <c r="I1183">
        <v>11.137637909205999</v>
      </c>
      <c r="J1183">
        <v>6.1704835033459933</v>
      </c>
      <c r="K1183">
        <v>35.548923856031827</v>
      </c>
      <c r="L1183">
        <v>24.312714776632301</v>
      </c>
      <c r="M1183">
        <v>94300376</v>
      </c>
      <c r="N1183">
        <v>18614662</v>
      </c>
      <c r="O1183">
        <v>38704220</v>
      </c>
      <c r="P1183">
        <v>1424345</v>
      </c>
      <c r="Q1183">
        <v>2362049</v>
      </c>
      <c r="R1183">
        <v>26026334</v>
      </c>
      <c r="S1183">
        <v>29136000</v>
      </c>
      <c r="T1183">
        <v>26604000</v>
      </c>
      <c r="U1183">
        <v>11939800</v>
      </c>
      <c r="V1183">
        <v>17503000</v>
      </c>
    </row>
    <row r="1184" spans="1:22" x14ac:dyDescent="0.3">
      <c r="A1184" s="2">
        <v>42822</v>
      </c>
      <c r="B1184">
        <v>2017</v>
      </c>
      <c r="C1184">
        <v>35.950000000000003</v>
      </c>
      <c r="D1184">
        <v>65.290000000000006</v>
      </c>
      <c r="E1184">
        <v>42.031500000000001</v>
      </c>
      <c r="F1184">
        <v>91.517184</v>
      </c>
      <c r="G1184">
        <v>8.1787992999999997</v>
      </c>
      <c r="H1184">
        <v>98.15781299999999</v>
      </c>
      <c r="I1184">
        <v>11.239042024401259</v>
      </c>
      <c r="J1184">
        <v>6.2148505829191141</v>
      </c>
      <c r="K1184">
        <v>35.842747401717133</v>
      </c>
      <c r="L1184">
        <v>24.07139629462268</v>
      </c>
      <c r="M1184">
        <v>133499220</v>
      </c>
      <c r="N1184">
        <v>20080358</v>
      </c>
      <c r="O1184">
        <v>30384040</v>
      </c>
      <c r="P1184">
        <v>1719210</v>
      </c>
      <c r="Q1184">
        <v>1754223</v>
      </c>
      <c r="R1184">
        <v>17416265</v>
      </c>
      <c r="S1184">
        <v>34368000</v>
      </c>
      <c r="T1184">
        <v>29526500</v>
      </c>
      <c r="U1184">
        <v>11449400</v>
      </c>
      <c r="V1184">
        <v>21553000</v>
      </c>
    </row>
    <row r="1185" spans="1:22" x14ac:dyDescent="0.3">
      <c r="A1185" s="2">
        <v>42823</v>
      </c>
      <c r="B1185">
        <v>2017</v>
      </c>
      <c r="C1185">
        <v>36.03</v>
      </c>
      <c r="D1185">
        <v>65.47</v>
      </c>
      <c r="E1185">
        <v>42.493499999999997</v>
      </c>
      <c r="F1185">
        <v>91.179231000000001</v>
      </c>
      <c r="G1185">
        <v>8.1459240000000008</v>
      </c>
      <c r="H1185">
        <v>97.930858999999998</v>
      </c>
      <c r="I1185">
        <v>11.029266096352989</v>
      </c>
      <c r="J1185">
        <v>6.3625214011706426</v>
      </c>
      <c r="K1185">
        <v>36.17289509230077</v>
      </c>
      <c r="L1185">
        <v>24.016208914903199</v>
      </c>
      <c r="M1185">
        <v>116759820</v>
      </c>
      <c r="N1185">
        <v>13618424</v>
      </c>
      <c r="O1185">
        <v>29146940</v>
      </c>
      <c r="P1185">
        <v>1708850</v>
      </c>
      <c r="Q1185">
        <v>1520672</v>
      </c>
      <c r="R1185">
        <v>23021777</v>
      </c>
      <c r="S1185">
        <v>36745000</v>
      </c>
      <c r="T1185">
        <v>55817000</v>
      </c>
      <c r="U1185">
        <v>9788000</v>
      </c>
      <c r="V1185">
        <v>17000000</v>
      </c>
    </row>
    <row r="1186" spans="1:22" x14ac:dyDescent="0.3">
      <c r="A1186" s="2">
        <v>42824</v>
      </c>
      <c r="B1186">
        <v>2017</v>
      </c>
      <c r="C1186">
        <v>35.982500000000002</v>
      </c>
      <c r="D1186">
        <v>65.709999999999994</v>
      </c>
      <c r="E1186">
        <v>42.473999999999997</v>
      </c>
      <c r="F1186">
        <v>91.604832000000002</v>
      </c>
      <c r="G1186">
        <v>8.1836000000000002</v>
      </c>
      <c r="H1186">
        <v>97.823856000000006</v>
      </c>
      <c r="I1186">
        <v>10.972259628332891</v>
      </c>
      <c r="J1186">
        <v>6.3944758380465032</v>
      </c>
      <c r="K1186">
        <v>35.604632372744412</v>
      </c>
      <c r="L1186">
        <v>23.336924319956911</v>
      </c>
      <c r="M1186">
        <v>84829008</v>
      </c>
      <c r="N1186">
        <v>15122823</v>
      </c>
      <c r="O1186">
        <v>18987960</v>
      </c>
      <c r="P1186">
        <v>1577509</v>
      </c>
      <c r="Q1186">
        <v>1331151</v>
      </c>
      <c r="R1186">
        <v>19653168</v>
      </c>
      <c r="S1186">
        <v>21899000</v>
      </c>
      <c r="T1186">
        <v>39678000</v>
      </c>
      <c r="U1186">
        <v>9069800</v>
      </c>
      <c r="V1186">
        <v>18921000</v>
      </c>
    </row>
    <row r="1187" spans="1:22" x14ac:dyDescent="0.3">
      <c r="A1187" s="2">
        <v>42825</v>
      </c>
      <c r="B1187">
        <v>2017</v>
      </c>
      <c r="C1187">
        <v>35.914999999999999</v>
      </c>
      <c r="D1187">
        <v>65.86</v>
      </c>
      <c r="E1187">
        <v>42.39</v>
      </c>
      <c r="F1187">
        <v>91.470047000000008</v>
      </c>
      <c r="G1187">
        <v>8.1635877999999984</v>
      </c>
      <c r="H1187">
        <v>98.391006000000019</v>
      </c>
      <c r="I1187">
        <v>10.85616746024616</v>
      </c>
      <c r="J1187">
        <v>6.4539110268619169</v>
      </c>
      <c r="K1187">
        <v>35.315784745305898</v>
      </c>
      <c r="L1187">
        <v>23.20995418201419</v>
      </c>
      <c r="M1187">
        <v>78646604</v>
      </c>
      <c r="N1187">
        <v>21040331</v>
      </c>
      <c r="O1187">
        <v>28819640</v>
      </c>
      <c r="P1187">
        <v>1474396</v>
      </c>
      <c r="Q1187">
        <v>2883122</v>
      </c>
      <c r="R1187">
        <v>34503455</v>
      </c>
      <c r="S1187">
        <v>38612000</v>
      </c>
      <c r="T1187">
        <v>62390000</v>
      </c>
      <c r="U1187">
        <v>9476200</v>
      </c>
      <c r="V1187">
        <v>21813000</v>
      </c>
    </row>
    <row r="1188" spans="1:22" x14ac:dyDescent="0.3">
      <c r="A1188" s="2">
        <v>42826</v>
      </c>
      <c r="B1188">
        <v>2017</v>
      </c>
    </row>
    <row r="1189" spans="1:22" x14ac:dyDescent="0.3">
      <c r="A1189" s="2">
        <v>42827</v>
      </c>
      <c r="B1189">
        <v>2017</v>
      </c>
    </row>
    <row r="1190" spans="1:22" x14ac:dyDescent="0.3">
      <c r="A1190" s="2">
        <v>42828</v>
      </c>
      <c r="B1190">
        <v>2017</v>
      </c>
      <c r="C1190">
        <v>35.924999999999997</v>
      </c>
      <c r="D1190">
        <v>65.55</v>
      </c>
      <c r="E1190">
        <v>42.837499999999999</v>
      </c>
      <c r="F1190">
        <v>90.479907000000011</v>
      </c>
      <c r="G1190">
        <v>8.0669816000000001</v>
      </c>
      <c r="H1190">
        <v>97.985251000000005</v>
      </c>
      <c r="I1190">
        <v>10.89173121960007</v>
      </c>
      <c r="J1190">
        <v>6.2955123905602592</v>
      </c>
      <c r="K1190">
        <v>35.502612141956398</v>
      </c>
      <c r="L1190">
        <v>24.099261394343358</v>
      </c>
      <c r="M1190">
        <v>79942856</v>
      </c>
      <c r="N1190">
        <v>20400871</v>
      </c>
      <c r="O1190">
        <v>39388040</v>
      </c>
      <c r="P1190">
        <v>1636969</v>
      </c>
      <c r="Q1190">
        <v>1934464</v>
      </c>
      <c r="R1190">
        <v>20734067</v>
      </c>
      <c r="S1190">
        <v>25412500</v>
      </c>
      <c r="T1190">
        <v>51888500</v>
      </c>
      <c r="U1190">
        <v>9544400</v>
      </c>
      <c r="V1190">
        <v>19923000</v>
      </c>
    </row>
    <row r="1191" spans="1:22" x14ac:dyDescent="0.3">
      <c r="A1191" s="2">
        <v>42829</v>
      </c>
      <c r="B1191">
        <v>2017</v>
      </c>
      <c r="C1191">
        <v>36.192500000000003</v>
      </c>
      <c r="D1191">
        <v>65.73</v>
      </c>
      <c r="E1191">
        <v>42.628500000000003</v>
      </c>
      <c r="F1191">
        <v>89.499095000000011</v>
      </c>
      <c r="G1191">
        <v>8.0733408000000004</v>
      </c>
      <c r="H1191">
        <v>98.369046999999995</v>
      </c>
      <c r="I1191">
        <v>10.81217815520824</v>
      </c>
      <c r="J1191">
        <v>6.3315144963411338</v>
      </c>
      <c r="K1191">
        <v>35.012196223687781</v>
      </c>
      <c r="L1191">
        <v>23.538711717408979</v>
      </c>
      <c r="M1191">
        <v>79565416</v>
      </c>
      <c r="N1191">
        <v>12997449</v>
      </c>
      <c r="O1191">
        <v>26969880</v>
      </c>
      <c r="P1191">
        <v>2170607</v>
      </c>
      <c r="Q1191">
        <v>1759802</v>
      </c>
      <c r="R1191">
        <v>23111058</v>
      </c>
      <c r="S1191">
        <v>36297000</v>
      </c>
      <c r="T1191">
        <v>33078500</v>
      </c>
      <c r="U1191">
        <v>11169200</v>
      </c>
      <c r="V1191">
        <v>24921000</v>
      </c>
    </row>
    <row r="1192" spans="1:22" x14ac:dyDescent="0.3">
      <c r="A1192" s="2">
        <v>42830</v>
      </c>
      <c r="B1192">
        <v>2017</v>
      </c>
      <c r="C1192">
        <v>36.005000000000003</v>
      </c>
      <c r="D1192">
        <v>65.56</v>
      </c>
      <c r="E1192">
        <v>42.445500000000003</v>
      </c>
      <c r="F1192">
        <v>88.625627999999992</v>
      </c>
      <c r="G1192">
        <v>8.1615527999999991</v>
      </c>
      <c r="H1192">
        <v>97.643636999999998</v>
      </c>
      <c r="I1192">
        <v>10.61910324377752</v>
      </c>
      <c r="J1192">
        <v>6.2648125348189421</v>
      </c>
      <c r="K1192">
        <v>35.762422499775361</v>
      </c>
      <c r="L1192">
        <v>23.443256357264801</v>
      </c>
      <c r="M1192">
        <v>110871416</v>
      </c>
      <c r="N1192">
        <v>21448594</v>
      </c>
      <c r="O1192">
        <v>37103060</v>
      </c>
      <c r="P1192">
        <v>1656950</v>
      </c>
      <c r="Q1192">
        <v>1784150</v>
      </c>
      <c r="R1192">
        <v>25660441</v>
      </c>
      <c r="S1192">
        <v>38179500</v>
      </c>
      <c r="T1192">
        <v>29728500</v>
      </c>
      <c r="U1192">
        <v>10899600</v>
      </c>
      <c r="V1192">
        <v>19705000</v>
      </c>
    </row>
    <row r="1193" spans="1:22" x14ac:dyDescent="0.3">
      <c r="A1193" s="2">
        <v>42831</v>
      </c>
      <c r="B1193">
        <v>2017</v>
      </c>
      <c r="C1193">
        <v>35.914999999999999</v>
      </c>
      <c r="D1193">
        <v>65.73</v>
      </c>
      <c r="E1193">
        <v>42.254750000000001</v>
      </c>
      <c r="F1193">
        <v>88.341750000000005</v>
      </c>
      <c r="G1193">
        <v>8.1325085999999995</v>
      </c>
      <c r="H1193">
        <v>97.372950000000003</v>
      </c>
      <c r="I1193">
        <v>10.479797979797979</v>
      </c>
      <c r="J1193">
        <v>6.1159401785714289</v>
      </c>
      <c r="K1193">
        <v>35.63762626262627</v>
      </c>
      <c r="L1193">
        <v>23.782467532467539</v>
      </c>
      <c r="M1193">
        <v>84596136</v>
      </c>
      <c r="N1193">
        <v>18103453</v>
      </c>
      <c r="O1193">
        <v>30671280</v>
      </c>
      <c r="P1193">
        <v>1710527</v>
      </c>
      <c r="Q1193">
        <v>1776356</v>
      </c>
      <c r="R1193">
        <v>29747179</v>
      </c>
      <c r="S1193">
        <v>45250000</v>
      </c>
      <c r="T1193">
        <v>35383500</v>
      </c>
      <c r="U1193">
        <v>14433600</v>
      </c>
      <c r="V1193">
        <v>22016000</v>
      </c>
    </row>
    <row r="1194" spans="1:22" x14ac:dyDescent="0.3">
      <c r="A1194" s="2">
        <v>42832</v>
      </c>
      <c r="B1194">
        <v>2017</v>
      </c>
      <c r="C1194">
        <v>35.835000000000001</v>
      </c>
      <c r="D1194">
        <v>65.680000000000007</v>
      </c>
      <c r="E1194">
        <v>42.104999999999997</v>
      </c>
      <c r="F1194">
        <v>87.749121000000017</v>
      </c>
      <c r="G1194">
        <v>8.1047440000000002</v>
      </c>
      <c r="H1194">
        <v>97.288221000000007</v>
      </c>
      <c r="I1194">
        <v>10.493927125506071</v>
      </c>
      <c r="J1194">
        <v>6.0873540602789022</v>
      </c>
      <c r="K1194">
        <v>35.969410706252809</v>
      </c>
      <c r="L1194">
        <v>23.180386864597391</v>
      </c>
      <c r="M1194">
        <v>66688792</v>
      </c>
      <c r="N1194">
        <v>14108533</v>
      </c>
      <c r="O1194">
        <v>22232200</v>
      </c>
      <c r="P1194">
        <v>1218307</v>
      </c>
      <c r="Q1194">
        <v>1661034</v>
      </c>
      <c r="R1194">
        <v>23753229</v>
      </c>
      <c r="S1194">
        <v>43569000</v>
      </c>
      <c r="T1194">
        <v>33075000</v>
      </c>
      <c r="U1194">
        <v>17727000</v>
      </c>
      <c r="V1194">
        <v>28057000</v>
      </c>
    </row>
    <row r="1195" spans="1:22" x14ac:dyDescent="0.3">
      <c r="A1195" s="2">
        <v>42833</v>
      </c>
      <c r="B1195">
        <v>2017</v>
      </c>
    </row>
    <row r="1196" spans="1:22" x14ac:dyDescent="0.3">
      <c r="A1196" s="2">
        <v>42834</v>
      </c>
      <c r="B1196">
        <v>2017</v>
      </c>
    </row>
    <row r="1197" spans="1:22" x14ac:dyDescent="0.3">
      <c r="A1197" s="2">
        <v>42835</v>
      </c>
      <c r="B1197">
        <v>2017</v>
      </c>
      <c r="C1197">
        <v>35.792499999999997</v>
      </c>
      <c r="D1197">
        <v>65.53</v>
      </c>
      <c r="E1197">
        <v>42.085000000000001</v>
      </c>
      <c r="F1197">
        <v>87.672600000000003</v>
      </c>
      <c r="G1197">
        <v>8.1567992</v>
      </c>
      <c r="H1197">
        <v>97.265600000000006</v>
      </c>
      <c r="I1197">
        <v>10.626295395151841</v>
      </c>
      <c r="J1197">
        <v>6.107542004145265</v>
      </c>
      <c r="K1197">
        <v>36.0818239163738</v>
      </c>
      <c r="L1197">
        <v>23.226998287825541</v>
      </c>
      <c r="M1197">
        <v>75733588</v>
      </c>
      <c r="N1197">
        <v>17952742</v>
      </c>
      <c r="O1197">
        <v>20924300</v>
      </c>
      <c r="P1197">
        <v>1143207</v>
      </c>
      <c r="Q1197">
        <v>1099103</v>
      </c>
      <c r="R1197">
        <v>20788248</v>
      </c>
      <c r="S1197">
        <v>28132000</v>
      </c>
      <c r="T1197">
        <v>17110000</v>
      </c>
      <c r="U1197">
        <v>8483400</v>
      </c>
      <c r="V1197">
        <v>16032000</v>
      </c>
    </row>
    <row r="1198" spans="1:22" x14ac:dyDescent="0.3">
      <c r="A1198" s="2">
        <v>42836</v>
      </c>
      <c r="B1198">
        <v>2017</v>
      </c>
      <c r="C1198">
        <v>35.407499999999999</v>
      </c>
      <c r="D1198">
        <v>65.48</v>
      </c>
      <c r="E1198">
        <v>41.994</v>
      </c>
      <c r="F1198">
        <v>87.670429999999996</v>
      </c>
      <c r="G1198">
        <v>8.2100691000000001</v>
      </c>
      <c r="H1198">
        <v>96.572219999999987</v>
      </c>
      <c r="I1198">
        <v>10.76895043731778</v>
      </c>
      <c r="J1198">
        <v>6.1383752988338181</v>
      </c>
      <c r="K1198">
        <v>36.465925655976669</v>
      </c>
      <c r="L1198">
        <v>23.42838921282798</v>
      </c>
      <c r="M1198">
        <v>121517504</v>
      </c>
      <c r="N1198">
        <v>18791533</v>
      </c>
      <c r="O1198">
        <v>19486860</v>
      </c>
      <c r="P1198">
        <v>1506405</v>
      </c>
      <c r="Q1198">
        <v>1641591</v>
      </c>
      <c r="R1198">
        <v>27304363</v>
      </c>
      <c r="S1198">
        <v>24494000</v>
      </c>
      <c r="T1198">
        <v>18100500</v>
      </c>
      <c r="U1198">
        <v>7105600</v>
      </c>
      <c r="V1198">
        <v>11694000</v>
      </c>
    </row>
    <row r="1199" spans="1:22" x14ac:dyDescent="0.3">
      <c r="A1199" s="2">
        <v>42837</v>
      </c>
      <c r="B1199">
        <v>2017</v>
      </c>
      <c r="C1199">
        <v>35.450000000000003</v>
      </c>
      <c r="D1199">
        <v>65.23</v>
      </c>
      <c r="E1199">
        <v>42.073</v>
      </c>
      <c r="F1199">
        <v>88.410077999999999</v>
      </c>
      <c r="G1199">
        <v>8.1853522999999999</v>
      </c>
      <c r="H1199">
        <v>96.997698</v>
      </c>
      <c r="I1199">
        <v>10.579326703767901</v>
      </c>
      <c r="J1199">
        <v>6.0179926393577237</v>
      </c>
      <c r="K1199">
        <v>35.740352157649852</v>
      </c>
      <c r="L1199">
        <v>23.364656509442572</v>
      </c>
      <c r="M1199">
        <v>81400000</v>
      </c>
      <c r="N1199">
        <v>17108513</v>
      </c>
      <c r="O1199">
        <v>22715500</v>
      </c>
      <c r="P1199">
        <v>1829069</v>
      </c>
      <c r="Q1199">
        <v>1818735</v>
      </c>
      <c r="R1199">
        <v>21553498</v>
      </c>
      <c r="S1199">
        <v>37098000</v>
      </c>
      <c r="T1199">
        <v>27136500</v>
      </c>
      <c r="U1199">
        <v>9322800</v>
      </c>
      <c r="V1199">
        <v>12971000</v>
      </c>
    </row>
    <row r="1200" spans="1:22" x14ac:dyDescent="0.3">
      <c r="A1200" s="2">
        <v>42838</v>
      </c>
      <c r="B1200">
        <v>2017</v>
      </c>
      <c r="C1200">
        <v>35.262500000000003</v>
      </c>
      <c r="D1200">
        <v>64.95</v>
      </c>
      <c r="E1200">
        <v>42.009</v>
      </c>
      <c r="F1200">
        <v>87.982026000000005</v>
      </c>
      <c r="G1200">
        <v>8.0590524000000006</v>
      </c>
      <c r="H1200">
        <v>96.766419999999997</v>
      </c>
      <c r="I1200">
        <v>10.506920891007431</v>
      </c>
      <c r="J1200">
        <v>6.0256953744614536</v>
      </c>
      <c r="K1200">
        <v>35.617380144834527</v>
      </c>
      <c r="L1200">
        <v>23.136859473828949</v>
      </c>
      <c r="M1200">
        <v>71291520</v>
      </c>
      <c r="N1200">
        <v>17896483</v>
      </c>
      <c r="O1200">
        <v>21473000</v>
      </c>
      <c r="P1200">
        <v>1383419</v>
      </c>
      <c r="Q1200">
        <v>2229929</v>
      </c>
      <c r="R1200">
        <v>33853329</v>
      </c>
      <c r="S1200">
        <v>39628500</v>
      </c>
      <c r="T1200">
        <v>23467000</v>
      </c>
      <c r="U1200">
        <v>14398000</v>
      </c>
      <c r="V1200">
        <v>13819000</v>
      </c>
    </row>
    <row r="1201" spans="1:22" x14ac:dyDescent="0.3">
      <c r="A1201" s="2">
        <v>42839</v>
      </c>
      <c r="B1201">
        <v>2017</v>
      </c>
      <c r="I1201">
        <v>10.674767559606</v>
      </c>
      <c r="J1201">
        <v>6.0090672815980852</v>
      </c>
      <c r="K1201">
        <v>35.450612169750528</v>
      </c>
      <c r="L1201">
        <v>23.713522967872599</v>
      </c>
      <c r="S1201">
        <v>39623000</v>
      </c>
      <c r="T1201">
        <v>18378500</v>
      </c>
      <c r="U1201">
        <v>12266200</v>
      </c>
      <c r="V1201">
        <v>25087000</v>
      </c>
    </row>
    <row r="1202" spans="1:22" x14ac:dyDescent="0.3">
      <c r="A1202" s="2">
        <v>42840</v>
      </c>
      <c r="B1202">
        <v>2017</v>
      </c>
    </row>
    <row r="1203" spans="1:22" x14ac:dyDescent="0.3">
      <c r="A1203" s="2">
        <v>42841</v>
      </c>
      <c r="B1203">
        <v>2017</v>
      </c>
    </row>
    <row r="1204" spans="1:22" x14ac:dyDescent="0.3">
      <c r="A1204" s="2">
        <v>42842</v>
      </c>
      <c r="B1204">
        <v>2017</v>
      </c>
      <c r="C1204">
        <v>35.457500000000003</v>
      </c>
      <c r="D1204">
        <v>65.48</v>
      </c>
      <c r="E1204">
        <v>42.756500000000003</v>
      </c>
      <c r="I1204">
        <v>10.61371175820126</v>
      </c>
      <c r="J1204">
        <v>6.0696497991153722</v>
      </c>
      <c r="K1204">
        <v>34.998157021747147</v>
      </c>
      <c r="L1204">
        <v>24.42406929598231</v>
      </c>
      <c r="M1204">
        <v>66328376</v>
      </c>
      <c r="N1204">
        <v>16689265</v>
      </c>
      <c r="O1204">
        <v>20982500</v>
      </c>
      <c r="S1204">
        <v>23167500</v>
      </c>
      <c r="T1204">
        <v>21524000</v>
      </c>
      <c r="U1204">
        <v>12492400</v>
      </c>
      <c r="V1204">
        <v>22667000</v>
      </c>
    </row>
    <row r="1205" spans="1:22" x14ac:dyDescent="0.3">
      <c r="A1205" s="2">
        <v>42843</v>
      </c>
      <c r="B1205">
        <v>2017</v>
      </c>
      <c r="C1205">
        <v>35.299999999999997</v>
      </c>
      <c r="D1205">
        <v>65.39</v>
      </c>
      <c r="E1205">
        <v>42.6995</v>
      </c>
      <c r="F1205">
        <v>88.276752000000002</v>
      </c>
      <c r="G1205">
        <v>7.9940692000000002</v>
      </c>
      <c r="H1205">
        <v>96.757487999999995</v>
      </c>
      <c r="I1205">
        <v>10.61589526092569</v>
      </c>
      <c r="J1205">
        <v>6.0782838133874248</v>
      </c>
      <c r="K1205">
        <v>35.579937304075237</v>
      </c>
      <c r="L1205">
        <v>24.631200442559471</v>
      </c>
      <c r="M1205">
        <v>58790176</v>
      </c>
      <c r="N1205">
        <v>15155611</v>
      </c>
      <c r="O1205">
        <v>18724020</v>
      </c>
      <c r="P1205">
        <v>1617270</v>
      </c>
      <c r="Q1205">
        <v>1787616</v>
      </c>
      <c r="R1205">
        <v>39491687</v>
      </c>
      <c r="S1205">
        <v>30168000</v>
      </c>
      <c r="T1205">
        <v>16962000</v>
      </c>
      <c r="U1205">
        <v>10148200</v>
      </c>
      <c r="V1205">
        <v>21596000</v>
      </c>
    </row>
    <row r="1206" spans="1:22" x14ac:dyDescent="0.3">
      <c r="A1206" s="2">
        <v>42844</v>
      </c>
      <c r="B1206">
        <v>2017</v>
      </c>
      <c r="C1206">
        <v>35.17</v>
      </c>
      <c r="D1206">
        <v>65.040000000000006</v>
      </c>
      <c r="E1206">
        <v>42.825499999999998</v>
      </c>
      <c r="F1206">
        <v>89.942580000000007</v>
      </c>
      <c r="G1206">
        <v>7.9369279999999991</v>
      </c>
      <c r="H1206">
        <v>97.096859999999992</v>
      </c>
      <c r="I1206">
        <v>10.462979974278889</v>
      </c>
      <c r="J1206">
        <v>6.1435645085430828</v>
      </c>
      <c r="K1206">
        <v>36.133566048135208</v>
      </c>
      <c r="L1206">
        <v>24.94947639169575</v>
      </c>
      <c r="M1206">
        <v>69313500</v>
      </c>
      <c r="N1206">
        <v>26992771</v>
      </c>
      <c r="O1206">
        <v>21606720</v>
      </c>
      <c r="P1206">
        <v>2118830</v>
      </c>
      <c r="Q1206">
        <v>1416947</v>
      </c>
      <c r="R1206">
        <v>34924557</v>
      </c>
      <c r="S1206">
        <v>38975500</v>
      </c>
      <c r="T1206">
        <v>31188000</v>
      </c>
      <c r="U1206">
        <v>14121200</v>
      </c>
      <c r="V1206">
        <v>30067000</v>
      </c>
    </row>
    <row r="1207" spans="1:22" x14ac:dyDescent="0.3">
      <c r="A1207" s="2">
        <v>42845</v>
      </c>
      <c r="B1207">
        <v>2017</v>
      </c>
      <c r="C1207">
        <v>35.61</v>
      </c>
      <c r="D1207">
        <v>65.5</v>
      </c>
      <c r="E1207">
        <v>43.003999999999998</v>
      </c>
      <c r="F1207">
        <v>90.352367999999998</v>
      </c>
      <c r="G1207">
        <v>7.9791679999999996</v>
      </c>
      <c r="H1207">
        <v>97.143840000000012</v>
      </c>
      <c r="I1207">
        <v>10.525930668617949</v>
      </c>
      <c r="J1207">
        <v>6.2305637373090654</v>
      </c>
      <c r="K1207">
        <v>36.540748193542491</v>
      </c>
      <c r="L1207">
        <v>24.52666239824385</v>
      </c>
      <c r="M1207">
        <v>93278248</v>
      </c>
      <c r="N1207">
        <v>22299477</v>
      </c>
      <c r="O1207">
        <v>23776860</v>
      </c>
      <c r="P1207">
        <v>2432624</v>
      </c>
      <c r="Q1207">
        <v>1566696</v>
      </c>
      <c r="R1207">
        <v>25895380</v>
      </c>
      <c r="S1207">
        <v>30799000</v>
      </c>
      <c r="T1207">
        <v>45529500</v>
      </c>
      <c r="U1207">
        <v>14034400</v>
      </c>
      <c r="V1207">
        <v>26201000</v>
      </c>
    </row>
    <row r="1208" spans="1:22" x14ac:dyDescent="0.3">
      <c r="A1208" s="2">
        <v>42846</v>
      </c>
      <c r="B1208">
        <v>2017</v>
      </c>
      <c r="C1208">
        <v>35.567500000000003</v>
      </c>
      <c r="D1208">
        <v>66.400000000000006</v>
      </c>
      <c r="E1208">
        <v>42.947500000000012</v>
      </c>
      <c r="F1208">
        <v>90.815648999999993</v>
      </c>
      <c r="G1208">
        <v>7.9853280000000009</v>
      </c>
      <c r="H1208">
        <v>97.220755999999994</v>
      </c>
      <c r="I1208">
        <v>10.745090842356401</v>
      </c>
      <c r="J1208">
        <v>6.2873315911176357</v>
      </c>
      <c r="K1208">
        <v>37.11690218388695</v>
      </c>
      <c r="L1208">
        <v>24.779776105707469</v>
      </c>
      <c r="M1208">
        <v>69283712</v>
      </c>
      <c r="N1208">
        <v>32522645</v>
      </c>
      <c r="O1208">
        <v>23457400</v>
      </c>
      <c r="P1208">
        <v>2363017</v>
      </c>
      <c r="Q1208">
        <v>3389188</v>
      </c>
      <c r="R1208">
        <v>25285341</v>
      </c>
      <c r="S1208">
        <v>38613000</v>
      </c>
      <c r="T1208">
        <v>33832500</v>
      </c>
      <c r="U1208">
        <v>13066400</v>
      </c>
      <c r="V1208">
        <v>20159000</v>
      </c>
    </row>
    <row r="1209" spans="1:22" x14ac:dyDescent="0.3">
      <c r="A1209" s="2">
        <v>42847</v>
      </c>
      <c r="B1209">
        <v>2017</v>
      </c>
    </row>
    <row r="1210" spans="1:22" x14ac:dyDescent="0.3">
      <c r="A1210" s="2">
        <v>42848</v>
      </c>
      <c r="B1210">
        <v>2017</v>
      </c>
    </row>
    <row r="1211" spans="1:22" x14ac:dyDescent="0.3">
      <c r="A1211" s="2">
        <v>42849</v>
      </c>
      <c r="B1211">
        <v>2017</v>
      </c>
      <c r="C1211">
        <v>35.909999999999997</v>
      </c>
      <c r="D1211">
        <v>67.53</v>
      </c>
      <c r="E1211">
        <v>43.9465</v>
      </c>
      <c r="F1211">
        <v>94.791606000000016</v>
      </c>
      <c r="G1211">
        <v>8.1587505999999994</v>
      </c>
      <c r="H1211">
        <v>100.81975799999999</v>
      </c>
      <c r="I1211">
        <v>10.724109663903819</v>
      </c>
      <c r="J1211">
        <v>6.4807144730849808</v>
      </c>
      <c r="K1211">
        <v>37.225612533017568</v>
      </c>
      <c r="L1211">
        <v>24.929410693141449</v>
      </c>
      <c r="M1211">
        <v>68537332</v>
      </c>
      <c r="N1211">
        <v>29769976</v>
      </c>
      <c r="O1211">
        <v>33929660</v>
      </c>
      <c r="P1211">
        <v>3070174</v>
      </c>
      <c r="Q1211">
        <v>3468037</v>
      </c>
      <c r="R1211">
        <v>33377631</v>
      </c>
      <c r="S1211">
        <v>27669500</v>
      </c>
      <c r="T1211">
        <v>66509000</v>
      </c>
      <c r="U1211">
        <v>13007400</v>
      </c>
      <c r="V1211">
        <v>19840000</v>
      </c>
    </row>
    <row r="1212" spans="1:22" x14ac:dyDescent="0.3">
      <c r="A1212" s="2">
        <v>42850</v>
      </c>
      <c r="B1212">
        <v>2017</v>
      </c>
      <c r="C1212">
        <v>36.1325</v>
      </c>
      <c r="D1212">
        <v>67.92</v>
      </c>
      <c r="E1212">
        <v>44.442</v>
      </c>
      <c r="F1212">
        <v>96.099373</v>
      </c>
      <c r="G1212">
        <v>8.2497000000000007</v>
      </c>
      <c r="H1212">
        <v>101.968037</v>
      </c>
      <c r="I1212">
        <v>10.81275905568571</v>
      </c>
      <c r="J1212">
        <v>6.3854416201117319</v>
      </c>
      <c r="K1212">
        <v>37.583348351054241</v>
      </c>
      <c r="L1212">
        <v>25.193728599747701</v>
      </c>
      <c r="M1212">
        <v>75486004</v>
      </c>
      <c r="N1212">
        <v>30242730</v>
      </c>
      <c r="O1212">
        <v>40760640</v>
      </c>
      <c r="P1212">
        <v>1681180</v>
      </c>
      <c r="Q1212">
        <v>2361529</v>
      </c>
      <c r="R1212">
        <v>31251195</v>
      </c>
      <c r="S1212">
        <v>35849000</v>
      </c>
      <c r="T1212">
        <v>37605500</v>
      </c>
      <c r="U1212">
        <v>14520600</v>
      </c>
      <c r="V1212">
        <v>29722000</v>
      </c>
    </row>
    <row r="1213" spans="1:22" x14ac:dyDescent="0.3">
      <c r="A1213" s="2">
        <v>42851</v>
      </c>
      <c r="B1213">
        <v>2017</v>
      </c>
      <c r="C1213">
        <v>35.92</v>
      </c>
      <c r="D1213">
        <v>67.83</v>
      </c>
      <c r="E1213">
        <v>44.457000000000001</v>
      </c>
      <c r="F1213">
        <v>96.417749999999984</v>
      </c>
      <c r="G1213">
        <v>8.2387850999999994</v>
      </c>
      <c r="H1213">
        <v>100.53937500000001</v>
      </c>
      <c r="I1213">
        <v>11.01781398263361</v>
      </c>
      <c r="J1213">
        <v>6.3898192355205436</v>
      </c>
      <c r="K1213">
        <v>37.44517053083878</v>
      </c>
      <c r="L1213">
        <v>24.72473368543551</v>
      </c>
      <c r="M1213">
        <v>80164964</v>
      </c>
      <c r="N1213">
        <v>26190770</v>
      </c>
      <c r="O1213">
        <v>26465940</v>
      </c>
      <c r="P1213">
        <v>2013349</v>
      </c>
      <c r="Q1213">
        <v>2315978</v>
      </c>
      <c r="R1213">
        <v>29072804</v>
      </c>
      <c r="S1213">
        <v>41447000</v>
      </c>
      <c r="T1213">
        <v>33758000</v>
      </c>
      <c r="U1213">
        <v>12461400</v>
      </c>
      <c r="V1213">
        <v>20083000</v>
      </c>
    </row>
    <row r="1214" spans="1:22" x14ac:dyDescent="0.3">
      <c r="A1214" s="2">
        <v>42852</v>
      </c>
      <c r="B1214">
        <v>2017</v>
      </c>
      <c r="C1214">
        <v>35.947499999999998</v>
      </c>
      <c r="D1214">
        <v>68.27</v>
      </c>
      <c r="E1214">
        <v>44.572000000000003</v>
      </c>
      <c r="F1214">
        <v>95.38252</v>
      </c>
      <c r="G1214">
        <v>8.2656707000000011</v>
      </c>
      <c r="H1214">
        <v>100.43986</v>
      </c>
      <c r="I1214">
        <v>10.99388928828181</v>
      </c>
      <c r="J1214">
        <v>6.4487941660675761</v>
      </c>
      <c r="K1214">
        <v>37.71117900790798</v>
      </c>
      <c r="L1214">
        <v>24.680984902947522</v>
      </c>
      <c r="M1214">
        <v>56985388</v>
      </c>
      <c r="N1214">
        <v>34970953</v>
      </c>
      <c r="O1214">
        <v>46846060</v>
      </c>
      <c r="P1214">
        <v>1678073</v>
      </c>
      <c r="Q1214">
        <v>1882578</v>
      </c>
      <c r="R1214">
        <v>20974200</v>
      </c>
      <c r="S1214">
        <v>34656000</v>
      </c>
      <c r="T1214">
        <v>35203500</v>
      </c>
      <c r="U1214">
        <v>11059000</v>
      </c>
      <c r="V1214">
        <v>19272000</v>
      </c>
    </row>
    <row r="1215" spans="1:22" x14ac:dyDescent="0.3">
      <c r="A1215" s="2">
        <v>42853</v>
      </c>
      <c r="B1215">
        <v>2017</v>
      </c>
      <c r="C1215">
        <v>35.912500000000001</v>
      </c>
      <c r="D1215">
        <v>68.459999999999994</v>
      </c>
      <c r="E1215">
        <v>46.225999999999999</v>
      </c>
      <c r="F1215">
        <v>95.54726500000001</v>
      </c>
      <c r="G1215">
        <v>8.2426749999999984</v>
      </c>
      <c r="H1215">
        <v>100.36550699999999</v>
      </c>
      <c r="I1215">
        <v>10.832884580865199</v>
      </c>
      <c r="J1215">
        <v>6.4355550942380182</v>
      </c>
      <c r="K1215">
        <v>37.88368336025848</v>
      </c>
      <c r="L1215">
        <v>25.170525937892659</v>
      </c>
      <c r="M1215">
        <v>83441432</v>
      </c>
      <c r="N1215">
        <v>39548818</v>
      </c>
      <c r="O1215">
        <v>76917140</v>
      </c>
      <c r="P1215">
        <v>1714654</v>
      </c>
      <c r="Q1215">
        <v>2481855</v>
      </c>
      <c r="R1215">
        <v>23455165</v>
      </c>
      <c r="S1215">
        <v>33829000</v>
      </c>
      <c r="T1215">
        <v>26197500</v>
      </c>
      <c r="U1215">
        <v>9266000</v>
      </c>
      <c r="V1215">
        <v>56412000</v>
      </c>
    </row>
    <row r="1216" spans="1:22" x14ac:dyDescent="0.3">
      <c r="A1216" s="2">
        <v>42854</v>
      </c>
      <c r="B1216">
        <v>2017</v>
      </c>
    </row>
    <row r="1217" spans="1:22" x14ac:dyDescent="0.3">
      <c r="A1217" s="2">
        <v>42855</v>
      </c>
      <c r="B1217">
        <v>2017</v>
      </c>
    </row>
    <row r="1218" spans="1:22" x14ac:dyDescent="0.3">
      <c r="A1218" s="2">
        <v>42856</v>
      </c>
      <c r="B1218">
        <v>2017</v>
      </c>
      <c r="C1218">
        <v>36.645000000000003</v>
      </c>
      <c r="D1218">
        <v>69.41</v>
      </c>
      <c r="E1218">
        <v>46.641000000000012</v>
      </c>
      <c r="I1218">
        <v>10.813422818791951</v>
      </c>
      <c r="J1218">
        <v>6.611146883221477</v>
      </c>
      <c r="K1218">
        <v>37.838926174496642</v>
      </c>
      <c r="L1218">
        <v>25.337807606263979</v>
      </c>
      <c r="M1218">
        <v>134411772</v>
      </c>
      <c r="N1218">
        <v>31954362</v>
      </c>
      <c r="O1218">
        <v>46555640</v>
      </c>
      <c r="S1218">
        <v>18968000</v>
      </c>
      <c r="T1218">
        <v>56359500</v>
      </c>
      <c r="U1218">
        <v>6748000</v>
      </c>
      <c r="V1218">
        <v>22198000</v>
      </c>
    </row>
    <row r="1219" spans="1:22" x14ac:dyDescent="0.3">
      <c r="A1219" s="2">
        <v>42857</v>
      </c>
      <c r="B1219">
        <v>2017</v>
      </c>
      <c r="C1219">
        <v>36.877499999999998</v>
      </c>
      <c r="D1219">
        <v>69.3</v>
      </c>
      <c r="E1219">
        <v>46.854500000000002</v>
      </c>
      <c r="F1219">
        <v>95.656525999999999</v>
      </c>
      <c r="G1219">
        <v>8.2687878000000001</v>
      </c>
      <c r="H1219">
        <v>101.20768</v>
      </c>
      <c r="I1219">
        <v>10.956924997770439</v>
      </c>
      <c r="J1219">
        <v>6.5547182395433872</v>
      </c>
      <c r="K1219">
        <v>37.804334254882733</v>
      </c>
      <c r="L1219">
        <v>25.287612592526528</v>
      </c>
      <c r="M1219">
        <v>181408776</v>
      </c>
      <c r="N1219">
        <v>23906119</v>
      </c>
      <c r="O1219">
        <v>35025840</v>
      </c>
      <c r="P1219">
        <v>1864875</v>
      </c>
      <c r="Q1219">
        <v>2073647</v>
      </c>
      <c r="R1219">
        <v>30788901</v>
      </c>
      <c r="S1219">
        <v>29716000</v>
      </c>
      <c r="T1219">
        <v>32701500</v>
      </c>
      <c r="U1219">
        <v>7719200</v>
      </c>
      <c r="V1219">
        <v>14686000</v>
      </c>
    </row>
    <row r="1220" spans="1:22" x14ac:dyDescent="0.3">
      <c r="A1220" s="2">
        <v>42858</v>
      </c>
      <c r="B1220">
        <v>2017</v>
      </c>
      <c r="C1220">
        <v>36.765000000000001</v>
      </c>
      <c r="D1220">
        <v>69.08</v>
      </c>
      <c r="E1220">
        <v>47.422499999999999</v>
      </c>
      <c r="F1220">
        <v>94.868729999999999</v>
      </c>
      <c r="G1220">
        <v>8.3321128000000009</v>
      </c>
      <c r="H1220">
        <v>100.960416</v>
      </c>
      <c r="M1220">
        <v>182788136</v>
      </c>
      <c r="N1220">
        <v>28927973</v>
      </c>
      <c r="O1220">
        <v>36495180</v>
      </c>
      <c r="P1220">
        <v>1663461</v>
      </c>
      <c r="Q1220">
        <v>1705983</v>
      </c>
      <c r="R1220">
        <v>18718289</v>
      </c>
    </row>
    <row r="1221" spans="1:22" x14ac:dyDescent="0.3">
      <c r="A1221" s="2">
        <v>42859</v>
      </c>
      <c r="B1221">
        <v>2017</v>
      </c>
      <c r="C1221">
        <v>36.6325</v>
      </c>
      <c r="D1221">
        <v>68.81</v>
      </c>
      <c r="E1221">
        <v>47.735999999999997</v>
      </c>
      <c r="F1221">
        <v>95.803019999999989</v>
      </c>
      <c r="G1221">
        <v>8.5769597999999991</v>
      </c>
      <c r="H1221">
        <v>102.28865399999999</v>
      </c>
      <c r="M1221">
        <v>93487488</v>
      </c>
      <c r="N1221">
        <v>21749409</v>
      </c>
      <c r="O1221">
        <v>38765200</v>
      </c>
      <c r="P1221">
        <v>2232748</v>
      </c>
      <c r="Q1221">
        <v>1840994</v>
      </c>
      <c r="R1221">
        <v>48162574</v>
      </c>
    </row>
    <row r="1222" spans="1:22" x14ac:dyDescent="0.3">
      <c r="A1222" s="2">
        <v>42860</v>
      </c>
      <c r="B1222">
        <v>2017</v>
      </c>
      <c r="C1222">
        <v>37.24</v>
      </c>
      <c r="D1222">
        <v>69</v>
      </c>
      <c r="E1222">
        <v>47.514000000000003</v>
      </c>
      <c r="F1222">
        <v>97.920899999999989</v>
      </c>
      <c r="G1222">
        <v>8.5341388000000009</v>
      </c>
      <c r="H1222">
        <v>103.13016</v>
      </c>
      <c r="M1222">
        <v>109310900</v>
      </c>
      <c r="N1222">
        <v>19128782</v>
      </c>
      <c r="O1222">
        <v>32310960</v>
      </c>
      <c r="P1222">
        <v>2668487</v>
      </c>
      <c r="Q1222">
        <v>2007569</v>
      </c>
      <c r="R1222">
        <v>30097863</v>
      </c>
    </row>
    <row r="1223" spans="1:22" x14ac:dyDescent="0.3">
      <c r="A1223" s="2">
        <v>42861</v>
      </c>
      <c r="B1223">
        <v>2017</v>
      </c>
    </row>
    <row r="1224" spans="1:22" x14ac:dyDescent="0.3">
      <c r="A1224" s="2">
        <v>42862</v>
      </c>
      <c r="B1224">
        <v>2017</v>
      </c>
    </row>
    <row r="1225" spans="1:22" x14ac:dyDescent="0.3">
      <c r="A1225" s="2">
        <v>42863</v>
      </c>
      <c r="B1225">
        <v>2017</v>
      </c>
      <c r="C1225">
        <v>38.252499999999998</v>
      </c>
      <c r="D1225">
        <v>68.94</v>
      </c>
      <c r="E1225">
        <v>47.9345</v>
      </c>
      <c r="F1225">
        <v>98.267747999999997</v>
      </c>
      <c r="G1225">
        <v>8.5461822000000005</v>
      </c>
      <c r="H1225">
        <v>103.001304</v>
      </c>
      <c r="I1225">
        <v>11.036374900433669</v>
      </c>
      <c r="J1225">
        <v>6.7344303973802999</v>
      </c>
      <c r="K1225">
        <v>38.144968581290392</v>
      </c>
      <c r="L1225">
        <v>25.497831666519161</v>
      </c>
      <c r="M1225">
        <v>195009652</v>
      </c>
      <c r="N1225">
        <v>18566087</v>
      </c>
      <c r="O1225">
        <v>37533800</v>
      </c>
      <c r="P1225">
        <v>2263707</v>
      </c>
      <c r="Q1225">
        <v>1798041</v>
      </c>
      <c r="R1225">
        <v>24127704</v>
      </c>
      <c r="S1225">
        <v>47436000</v>
      </c>
      <c r="T1225">
        <v>63719500</v>
      </c>
      <c r="U1225">
        <v>15774400</v>
      </c>
      <c r="V1225">
        <v>34466000</v>
      </c>
    </row>
    <row r="1226" spans="1:22" x14ac:dyDescent="0.3">
      <c r="A1226" s="2">
        <v>42864</v>
      </c>
      <c r="B1226">
        <v>2017</v>
      </c>
      <c r="C1226">
        <v>38.497500000000002</v>
      </c>
      <c r="D1226">
        <v>69.040000000000006</v>
      </c>
      <c r="E1226">
        <v>47.835500000000003</v>
      </c>
      <c r="F1226">
        <v>97.551887999999991</v>
      </c>
      <c r="G1226">
        <v>8.6077954000000005</v>
      </c>
      <c r="H1226">
        <v>103.72992000000001</v>
      </c>
      <c r="I1226">
        <v>10.74619022595901</v>
      </c>
      <c r="J1226">
        <v>6.7227161464354523</v>
      </c>
      <c r="K1226">
        <v>37.55911718339464</v>
      </c>
      <c r="L1226">
        <v>25.16640392362936</v>
      </c>
      <c r="M1226">
        <v>156521452</v>
      </c>
      <c r="N1226">
        <v>22858414</v>
      </c>
      <c r="O1226">
        <v>33758840</v>
      </c>
      <c r="P1226">
        <v>1914241</v>
      </c>
      <c r="Q1226">
        <v>1851229</v>
      </c>
      <c r="R1226">
        <v>23946849</v>
      </c>
      <c r="S1226">
        <v>37815000</v>
      </c>
      <c r="T1226">
        <v>54036500</v>
      </c>
      <c r="U1226">
        <v>9339200</v>
      </c>
      <c r="V1226">
        <v>14173000</v>
      </c>
    </row>
    <row r="1227" spans="1:22" x14ac:dyDescent="0.3">
      <c r="A1227" s="2">
        <v>42865</v>
      </c>
      <c r="B1227">
        <v>2017</v>
      </c>
      <c r="C1227">
        <v>38.314999999999998</v>
      </c>
      <c r="D1227">
        <v>69.31</v>
      </c>
      <c r="E1227">
        <v>47.741999999999997</v>
      </c>
      <c r="F1227">
        <v>98.377135999999993</v>
      </c>
      <c r="G1227">
        <v>8.6821169000000005</v>
      </c>
      <c r="H1227">
        <v>103.289472</v>
      </c>
      <c r="I1227">
        <v>10.662809047869541</v>
      </c>
      <c r="J1227">
        <v>6.8251164948272844</v>
      </c>
      <c r="K1227">
        <v>38.137822198842713</v>
      </c>
      <c r="L1227">
        <v>25.863580571628969</v>
      </c>
      <c r="M1227">
        <v>103222768</v>
      </c>
      <c r="N1227">
        <v>17977830</v>
      </c>
      <c r="O1227">
        <v>22919380</v>
      </c>
      <c r="P1227">
        <v>1926305</v>
      </c>
      <c r="Q1227">
        <v>2291446</v>
      </c>
      <c r="R1227">
        <v>23963799</v>
      </c>
      <c r="S1227">
        <v>39118500</v>
      </c>
      <c r="T1227">
        <v>38593000</v>
      </c>
      <c r="U1227">
        <v>12167200</v>
      </c>
      <c r="V1227">
        <v>26137000</v>
      </c>
    </row>
    <row r="1228" spans="1:22" x14ac:dyDescent="0.3">
      <c r="A1228" s="2">
        <v>42866</v>
      </c>
      <c r="B1228">
        <v>2017</v>
      </c>
      <c r="C1228">
        <v>38.487499999999997</v>
      </c>
      <c r="D1228">
        <v>68.459999999999994</v>
      </c>
      <c r="E1228">
        <v>47.794499999999999</v>
      </c>
      <c r="F1228">
        <v>97.955138000000005</v>
      </c>
      <c r="G1228">
        <v>8.729928000000001</v>
      </c>
      <c r="H1228">
        <v>102.128066</v>
      </c>
      <c r="I1228">
        <v>10.7609841827768</v>
      </c>
      <c r="J1228">
        <v>6.8273000369068546</v>
      </c>
      <c r="K1228">
        <v>38.993848857644991</v>
      </c>
      <c r="L1228">
        <v>25.96221441124781</v>
      </c>
      <c r="M1228">
        <v>109020232</v>
      </c>
      <c r="N1228">
        <v>28789413</v>
      </c>
      <c r="O1228">
        <v>20621860</v>
      </c>
      <c r="P1228">
        <v>2727611</v>
      </c>
      <c r="Q1228">
        <v>1795960</v>
      </c>
      <c r="R1228">
        <v>36071205</v>
      </c>
      <c r="S1228">
        <v>67559500</v>
      </c>
      <c r="T1228">
        <v>26225500</v>
      </c>
      <c r="U1228">
        <v>18809000</v>
      </c>
      <c r="V1228">
        <v>18796000</v>
      </c>
    </row>
    <row r="1229" spans="1:22" x14ac:dyDescent="0.3">
      <c r="A1229" s="2">
        <v>42867</v>
      </c>
      <c r="B1229">
        <v>2017</v>
      </c>
      <c r="C1229">
        <v>39.024999999999999</v>
      </c>
      <c r="D1229">
        <v>68.38</v>
      </c>
      <c r="E1229">
        <v>47.756999999999998</v>
      </c>
      <c r="F1229">
        <v>95.257356000000001</v>
      </c>
      <c r="G1229">
        <v>8.7291813000000005</v>
      </c>
      <c r="H1229">
        <v>103.35925400000001</v>
      </c>
      <c r="I1229">
        <v>10.663022394639389</v>
      </c>
      <c r="J1229">
        <v>6.8047641368365364</v>
      </c>
      <c r="K1229">
        <v>38.163463233997533</v>
      </c>
      <c r="L1229">
        <v>25.991888555810259</v>
      </c>
      <c r="M1229">
        <v>130108068</v>
      </c>
      <c r="N1229">
        <v>18714123</v>
      </c>
      <c r="O1229">
        <v>24297020</v>
      </c>
      <c r="P1229">
        <v>2348529</v>
      </c>
      <c r="Q1229">
        <v>1693114</v>
      </c>
      <c r="R1229">
        <v>18396225</v>
      </c>
      <c r="S1229">
        <v>41083000</v>
      </c>
      <c r="T1229">
        <v>27941000</v>
      </c>
      <c r="U1229">
        <v>17670000</v>
      </c>
      <c r="V1229">
        <v>13745000</v>
      </c>
    </row>
    <row r="1230" spans="1:22" x14ac:dyDescent="0.3">
      <c r="A1230" s="2">
        <v>42868</v>
      </c>
      <c r="B1230">
        <v>2017</v>
      </c>
    </row>
    <row r="1231" spans="1:22" x14ac:dyDescent="0.3">
      <c r="A1231" s="2">
        <v>42869</v>
      </c>
      <c r="B1231">
        <v>2017</v>
      </c>
    </row>
    <row r="1232" spans="1:22" x14ac:dyDescent="0.3">
      <c r="A1232" s="2">
        <v>42870</v>
      </c>
      <c r="B1232">
        <v>2017</v>
      </c>
      <c r="C1232">
        <v>38.924999999999997</v>
      </c>
      <c r="D1232">
        <v>68.430000000000007</v>
      </c>
      <c r="E1232">
        <v>47.960999999999999</v>
      </c>
      <c r="F1232">
        <v>95.857889999999983</v>
      </c>
      <c r="G1232">
        <v>8.8445616000000005</v>
      </c>
      <c r="H1232">
        <v>103.386054</v>
      </c>
      <c r="I1232">
        <v>10.57922535211268</v>
      </c>
      <c r="J1232">
        <v>6.7251353609154929</v>
      </c>
      <c r="K1232">
        <v>37.389964788732399</v>
      </c>
      <c r="L1232">
        <v>26.175176056338032</v>
      </c>
      <c r="M1232">
        <v>104038876</v>
      </c>
      <c r="N1232">
        <v>31530301</v>
      </c>
      <c r="O1232">
        <v>26753940</v>
      </c>
      <c r="P1232">
        <v>1555557</v>
      </c>
      <c r="Q1232">
        <v>1233037</v>
      </c>
      <c r="R1232">
        <v>23141363</v>
      </c>
      <c r="S1232">
        <v>29626000</v>
      </c>
      <c r="T1232">
        <v>28488500</v>
      </c>
      <c r="U1232">
        <v>12969800</v>
      </c>
      <c r="V1232">
        <v>27150000</v>
      </c>
    </row>
    <row r="1233" spans="1:22" x14ac:dyDescent="0.3">
      <c r="A1233" s="2">
        <v>42871</v>
      </c>
      <c r="B1233">
        <v>2017</v>
      </c>
      <c r="C1233">
        <v>38.8675</v>
      </c>
      <c r="D1233">
        <v>69.41</v>
      </c>
      <c r="E1233">
        <v>48.230499999999999</v>
      </c>
      <c r="F1233">
        <v>96.017843999999997</v>
      </c>
      <c r="G1233">
        <v>8.8771667999999995</v>
      </c>
      <c r="H1233">
        <v>104.35807200000001</v>
      </c>
      <c r="I1233">
        <v>10.762165503841739</v>
      </c>
      <c r="J1233">
        <v>6.7774350808089734</v>
      </c>
      <c r="K1233">
        <v>37.944890929965553</v>
      </c>
      <c r="L1233">
        <v>26.485913627130621</v>
      </c>
      <c r="M1233">
        <v>80193912</v>
      </c>
      <c r="N1233">
        <v>34956038</v>
      </c>
      <c r="O1233">
        <v>22030880</v>
      </c>
      <c r="P1233">
        <v>1615215</v>
      </c>
      <c r="Q1233">
        <v>1498344</v>
      </c>
      <c r="R1233">
        <v>20627484</v>
      </c>
      <c r="S1233">
        <v>32246500</v>
      </c>
      <c r="T1233">
        <v>21182000</v>
      </c>
      <c r="U1233">
        <v>8689400</v>
      </c>
      <c r="V1233">
        <v>26006000</v>
      </c>
    </row>
    <row r="1234" spans="1:22" x14ac:dyDescent="0.3">
      <c r="A1234" s="2">
        <v>42872</v>
      </c>
      <c r="B1234">
        <v>2017</v>
      </c>
      <c r="C1234">
        <v>37.5625</v>
      </c>
      <c r="D1234">
        <v>67.48</v>
      </c>
      <c r="E1234">
        <v>47.108499999999999</v>
      </c>
      <c r="F1234">
        <v>96.265733999999995</v>
      </c>
      <c r="G1234">
        <v>8.7772019999999991</v>
      </c>
      <c r="H1234">
        <v>104.64151</v>
      </c>
      <c r="I1234">
        <v>10.83206175388206</v>
      </c>
      <c r="J1234">
        <v>6.9052735679023423</v>
      </c>
      <c r="K1234">
        <v>38.699398617718337</v>
      </c>
      <c r="L1234">
        <v>27.367381743111029</v>
      </c>
      <c r="M1234">
        <v>203070712</v>
      </c>
      <c r="N1234">
        <v>30548781</v>
      </c>
      <c r="O1234">
        <v>48981160</v>
      </c>
      <c r="P1234">
        <v>1887198</v>
      </c>
      <c r="Q1234">
        <v>2261734</v>
      </c>
      <c r="R1234">
        <v>34615523</v>
      </c>
      <c r="S1234">
        <v>35926500</v>
      </c>
      <c r="T1234">
        <v>23781000</v>
      </c>
      <c r="U1234">
        <v>9514000</v>
      </c>
      <c r="V1234">
        <v>26317000</v>
      </c>
    </row>
    <row r="1235" spans="1:22" x14ac:dyDescent="0.3">
      <c r="A1235" s="2">
        <v>42873</v>
      </c>
      <c r="B1235">
        <v>2017</v>
      </c>
      <c r="C1235">
        <v>38.134999999999998</v>
      </c>
      <c r="D1235">
        <v>67.709999999999994</v>
      </c>
      <c r="E1235">
        <v>47.524999999999999</v>
      </c>
      <c r="F1235">
        <v>94.782393999999996</v>
      </c>
      <c r="G1235">
        <v>8.6306148000000018</v>
      </c>
      <c r="H1235">
        <v>104.30625000000001</v>
      </c>
      <c r="I1235">
        <v>10.68757321798685</v>
      </c>
      <c r="J1235">
        <v>6.7762258880778594</v>
      </c>
      <c r="K1235">
        <v>37.415517707488512</v>
      </c>
      <c r="L1235">
        <v>27.421825718662699</v>
      </c>
      <c r="M1235">
        <v>134272860</v>
      </c>
      <c r="N1235">
        <v>25201274</v>
      </c>
      <c r="O1235">
        <v>36009300</v>
      </c>
      <c r="P1235">
        <v>2760266</v>
      </c>
      <c r="Q1235">
        <v>2457543</v>
      </c>
      <c r="R1235">
        <v>33119418</v>
      </c>
      <c r="S1235">
        <v>34798500</v>
      </c>
      <c r="T1235">
        <v>37960000</v>
      </c>
      <c r="U1235">
        <v>18908200</v>
      </c>
      <c r="V1235">
        <v>20948000</v>
      </c>
    </row>
    <row r="1236" spans="1:22" x14ac:dyDescent="0.3">
      <c r="A1236" s="2">
        <v>42874</v>
      </c>
      <c r="B1236">
        <v>2017</v>
      </c>
      <c r="C1236">
        <v>38.265000000000001</v>
      </c>
      <c r="D1236">
        <v>67.69</v>
      </c>
      <c r="E1236">
        <v>47.732500000000002</v>
      </c>
      <c r="F1236">
        <v>96.444038000000006</v>
      </c>
      <c r="G1236">
        <v>8.6668064999999999</v>
      </c>
      <c r="H1236">
        <v>105.30731</v>
      </c>
      <c r="I1236">
        <v>10.70435172723194</v>
      </c>
      <c r="J1236">
        <v>6.7384837128757278</v>
      </c>
      <c r="K1236">
        <v>37.590847913862717</v>
      </c>
      <c r="L1236">
        <v>27.187079407806191</v>
      </c>
      <c r="M1236">
        <v>107843152</v>
      </c>
      <c r="N1236">
        <v>26961119</v>
      </c>
      <c r="O1236">
        <v>27205980</v>
      </c>
      <c r="P1236">
        <v>2530349</v>
      </c>
      <c r="Q1236">
        <v>3092881</v>
      </c>
      <c r="R1236">
        <v>24666611</v>
      </c>
      <c r="S1236">
        <v>31741500</v>
      </c>
      <c r="T1236">
        <v>38905000</v>
      </c>
      <c r="U1236">
        <v>12141400</v>
      </c>
      <c r="V1236">
        <v>14719000</v>
      </c>
    </row>
    <row r="1237" spans="1:22" x14ac:dyDescent="0.3">
      <c r="A1237" s="2">
        <v>42875</v>
      </c>
      <c r="B1237">
        <v>2017</v>
      </c>
    </row>
    <row r="1238" spans="1:22" x14ac:dyDescent="0.3">
      <c r="A1238" s="2">
        <v>42876</v>
      </c>
      <c r="B1238">
        <v>2017</v>
      </c>
    </row>
    <row r="1239" spans="1:22" x14ac:dyDescent="0.3">
      <c r="A1239" s="2">
        <v>42877</v>
      </c>
      <c r="B1239">
        <v>2017</v>
      </c>
      <c r="C1239">
        <v>38.497500000000002</v>
      </c>
      <c r="D1239">
        <v>68.45</v>
      </c>
      <c r="E1239">
        <v>48.203500000000012</v>
      </c>
      <c r="F1239">
        <v>96.500060000000005</v>
      </c>
      <c r="G1239">
        <v>8.6744658000000001</v>
      </c>
      <c r="H1239">
        <v>105.5996</v>
      </c>
      <c r="I1239">
        <v>10.791794133525279</v>
      </c>
      <c r="J1239">
        <v>6.7675773096994787</v>
      </c>
      <c r="K1239">
        <v>38.397516645672127</v>
      </c>
      <c r="L1239">
        <v>27.433867194529419</v>
      </c>
      <c r="M1239">
        <v>91865748</v>
      </c>
      <c r="N1239">
        <v>16237550</v>
      </c>
      <c r="O1239">
        <v>27747840</v>
      </c>
      <c r="P1239">
        <v>1357947</v>
      </c>
      <c r="Q1239">
        <v>1665113</v>
      </c>
      <c r="R1239">
        <v>27807207</v>
      </c>
      <c r="S1239">
        <v>22229000</v>
      </c>
      <c r="T1239">
        <v>30297500</v>
      </c>
      <c r="U1239">
        <v>10783800</v>
      </c>
      <c r="V1239">
        <v>11265000</v>
      </c>
    </row>
    <row r="1240" spans="1:22" x14ac:dyDescent="0.3">
      <c r="A1240" s="2">
        <v>42878</v>
      </c>
      <c r="B1240">
        <v>2017</v>
      </c>
      <c r="C1240">
        <v>38.450000000000003</v>
      </c>
      <c r="D1240">
        <v>68.680000000000007</v>
      </c>
      <c r="E1240">
        <v>48.527500000000003</v>
      </c>
      <c r="F1240">
        <v>96.553383999999994</v>
      </c>
      <c r="G1240">
        <v>8.6563619999999997</v>
      </c>
      <c r="H1240">
        <v>105.965856</v>
      </c>
      <c r="I1240">
        <v>10.7469102632993</v>
      </c>
      <c r="J1240">
        <v>6.7599777700161203</v>
      </c>
      <c r="K1240">
        <v>38.097796883396029</v>
      </c>
      <c r="L1240">
        <v>27.655382410890201</v>
      </c>
      <c r="M1240">
        <v>79675484</v>
      </c>
      <c r="N1240">
        <v>15425824</v>
      </c>
      <c r="O1240">
        <v>30908420</v>
      </c>
      <c r="P1240">
        <v>1891517</v>
      </c>
      <c r="Q1240">
        <v>1435159</v>
      </c>
      <c r="R1240">
        <v>25319383</v>
      </c>
      <c r="S1240">
        <v>21086000</v>
      </c>
      <c r="T1240">
        <v>22938500</v>
      </c>
      <c r="U1240">
        <v>7315600</v>
      </c>
      <c r="V1240">
        <v>17429000</v>
      </c>
    </row>
    <row r="1241" spans="1:22" x14ac:dyDescent="0.3">
      <c r="A1241" s="2">
        <v>42879</v>
      </c>
      <c r="B1241">
        <v>2017</v>
      </c>
      <c r="C1241">
        <v>38.335000000000001</v>
      </c>
      <c r="D1241">
        <v>68.77</v>
      </c>
      <c r="E1241">
        <v>48.880499999999998</v>
      </c>
      <c r="F1241">
        <v>95.873705999999984</v>
      </c>
      <c r="G1241">
        <v>8.6295235999999989</v>
      </c>
      <c r="H1241">
        <v>106.112754</v>
      </c>
      <c r="I1241">
        <v>10.713201820940821</v>
      </c>
      <c r="J1241">
        <v>6.8074630831027401</v>
      </c>
      <c r="K1241">
        <v>37.989824154244403</v>
      </c>
      <c r="L1241">
        <v>28.45666339373382</v>
      </c>
      <c r="M1241">
        <v>76876616</v>
      </c>
      <c r="N1241">
        <v>14666865</v>
      </c>
      <c r="O1241">
        <v>22849760</v>
      </c>
      <c r="P1241">
        <v>1362796</v>
      </c>
      <c r="Q1241">
        <v>1448107</v>
      </c>
      <c r="R1241">
        <v>24602790</v>
      </c>
      <c r="S1241">
        <v>22912000</v>
      </c>
      <c r="T1241">
        <v>36295000</v>
      </c>
      <c r="U1241">
        <v>13924000</v>
      </c>
      <c r="V1241">
        <v>30799000</v>
      </c>
    </row>
    <row r="1242" spans="1:22" x14ac:dyDescent="0.3">
      <c r="A1242" s="2">
        <v>42880</v>
      </c>
      <c r="B1242">
        <v>2017</v>
      </c>
      <c r="C1242">
        <v>38.467500000000001</v>
      </c>
      <c r="D1242">
        <v>69.62</v>
      </c>
      <c r="E1242">
        <v>49.593000000000004</v>
      </c>
      <c r="F1242">
        <v>95.622231999999983</v>
      </c>
      <c r="G1242">
        <v>8.6695710000000012</v>
      </c>
      <c r="H1242">
        <v>106.615872</v>
      </c>
      <c r="I1242">
        <v>10.71236799713621</v>
      </c>
      <c r="J1242">
        <v>6.8302519724360122</v>
      </c>
      <c r="K1242">
        <v>39.529264363701451</v>
      </c>
      <c r="L1242">
        <v>28.432074458564529</v>
      </c>
      <c r="M1242">
        <v>76942392</v>
      </c>
      <c r="N1242">
        <v>21854095</v>
      </c>
      <c r="O1242">
        <v>39082980</v>
      </c>
      <c r="P1242">
        <v>1067356</v>
      </c>
      <c r="Q1242">
        <v>1209328</v>
      </c>
      <c r="R1242">
        <v>15040700</v>
      </c>
      <c r="S1242">
        <v>23586000</v>
      </c>
      <c r="T1242">
        <v>19983000</v>
      </c>
      <c r="U1242">
        <v>29494200</v>
      </c>
      <c r="V1242">
        <v>27044000</v>
      </c>
    </row>
    <row r="1243" spans="1:22" x14ac:dyDescent="0.3">
      <c r="A1243" s="2">
        <v>42881</v>
      </c>
      <c r="B1243">
        <v>2017</v>
      </c>
      <c r="C1243">
        <v>38.402500000000003</v>
      </c>
      <c r="D1243">
        <v>69.959999999999994</v>
      </c>
      <c r="E1243">
        <v>49.663499999999999</v>
      </c>
      <c r="F1243">
        <v>94.23328699999999</v>
      </c>
      <c r="G1243">
        <v>8.6372999999999998</v>
      </c>
      <c r="H1243">
        <v>105.98031400000001</v>
      </c>
      <c r="I1243">
        <v>10.66989942528736</v>
      </c>
      <c r="J1243">
        <v>6.867262918462643</v>
      </c>
      <c r="K1243">
        <v>39.947018678160923</v>
      </c>
      <c r="L1243">
        <v>30.09159482758621</v>
      </c>
      <c r="M1243">
        <v>87710548</v>
      </c>
      <c r="N1243">
        <v>19827923</v>
      </c>
      <c r="O1243">
        <v>32728320</v>
      </c>
      <c r="P1243">
        <v>1817563</v>
      </c>
      <c r="Q1243">
        <v>1359870</v>
      </c>
      <c r="R1243">
        <v>22092969</v>
      </c>
      <c r="S1243">
        <v>28362000</v>
      </c>
      <c r="T1243">
        <v>21077000</v>
      </c>
      <c r="U1243">
        <v>22146800</v>
      </c>
      <c r="V1243">
        <v>53093000</v>
      </c>
    </row>
    <row r="1244" spans="1:22" x14ac:dyDescent="0.3">
      <c r="A1244" s="2">
        <v>42882</v>
      </c>
      <c r="B1244">
        <v>2017</v>
      </c>
    </row>
    <row r="1245" spans="1:22" x14ac:dyDescent="0.3">
      <c r="A1245" s="2">
        <v>42883</v>
      </c>
      <c r="B1245">
        <v>2017</v>
      </c>
    </row>
    <row r="1246" spans="1:22" x14ac:dyDescent="0.3">
      <c r="A1246" s="2">
        <v>42884</v>
      </c>
      <c r="B1246">
        <v>2017</v>
      </c>
      <c r="F1246">
        <v>94.487343999999993</v>
      </c>
      <c r="H1246">
        <v>106.39882799999999</v>
      </c>
      <c r="I1246">
        <v>10.7277628032345</v>
      </c>
      <c r="J1246">
        <v>6.9206676118598391</v>
      </c>
      <c r="K1246">
        <v>39.227313566936211</v>
      </c>
      <c r="L1246">
        <v>30.50314465408805</v>
      </c>
      <c r="P1246">
        <v>738074</v>
      </c>
      <c r="Q1246">
        <v>919317</v>
      </c>
      <c r="R1246">
        <v>1156</v>
      </c>
      <c r="S1246">
        <v>16204500</v>
      </c>
      <c r="T1246">
        <v>23122000</v>
      </c>
      <c r="U1246">
        <v>11053200</v>
      </c>
      <c r="V1246">
        <v>61956000</v>
      </c>
    </row>
    <row r="1247" spans="1:22" x14ac:dyDescent="0.3">
      <c r="A1247" s="2">
        <v>42885</v>
      </c>
      <c r="B1247">
        <v>2017</v>
      </c>
      <c r="C1247">
        <v>38.417499999999997</v>
      </c>
      <c r="D1247">
        <v>70.41</v>
      </c>
      <c r="E1247">
        <v>49.808500000000002</v>
      </c>
      <c r="F1247">
        <v>94.138199999999983</v>
      </c>
      <c r="G1247">
        <v>8.6722688000000012</v>
      </c>
      <c r="H1247">
        <v>106.27424999999999</v>
      </c>
      <c r="I1247">
        <v>10.797003339651591</v>
      </c>
      <c r="J1247">
        <v>6.9404731239281521</v>
      </c>
      <c r="K1247">
        <v>40.527123386587228</v>
      </c>
      <c r="L1247">
        <v>30.697716400397141</v>
      </c>
      <c r="M1247">
        <v>80507404</v>
      </c>
      <c r="N1247">
        <v>17072838</v>
      </c>
      <c r="O1247">
        <v>30333700</v>
      </c>
      <c r="P1247">
        <v>1366393</v>
      </c>
      <c r="Q1247">
        <v>1372501</v>
      </c>
      <c r="R1247">
        <v>19746810</v>
      </c>
      <c r="S1247">
        <v>16293000</v>
      </c>
      <c r="T1247">
        <v>22851500</v>
      </c>
      <c r="U1247">
        <v>22135600</v>
      </c>
      <c r="V1247">
        <v>32060000</v>
      </c>
    </row>
    <row r="1248" spans="1:22" x14ac:dyDescent="0.3">
      <c r="A1248" s="2">
        <v>42886</v>
      </c>
      <c r="B1248">
        <v>2017</v>
      </c>
      <c r="C1248">
        <v>38.19</v>
      </c>
      <c r="D1248">
        <v>69.84</v>
      </c>
      <c r="E1248">
        <v>49.354500000000002</v>
      </c>
      <c r="F1248">
        <v>93.592973000000001</v>
      </c>
      <c r="G1248">
        <v>8.7084840000000003</v>
      </c>
      <c r="H1248">
        <v>107.24592800000001</v>
      </c>
      <c r="I1248">
        <v>10.720159031354481</v>
      </c>
      <c r="J1248">
        <v>6.9531696358543416</v>
      </c>
      <c r="K1248">
        <v>40.674979669287069</v>
      </c>
      <c r="L1248">
        <v>30.40571067136532</v>
      </c>
      <c r="M1248">
        <v>97804656</v>
      </c>
      <c r="N1248">
        <v>30436364</v>
      </c>
      <c r="O1248">
        <v>34481900</v>
      </c>
      <c r="P1248">
        <v>1699913</v>
      </c>
      <c r="Q1248">
        <v>2430412</v>
      </c>
      <c r="R1248">
        <v>46070779</v>
      </c>
      <c r="S1248">
        <v>28515000</v>
      </c>
      <c r="T1248">
        <v>22668500</v>
      </c>
      <c r="U1248">
        <v>17247000</v>
      </c>
      <c r="V1248">
        <v>29260000</v>
      </c>
    </row>
    <row r="1249" spans="1:22" x14ac:dyDescent="0.3">
      <c r="A1249" s="2">
        <v>42887</v>
      </c>
      <c r="B1249">
        <v>2017</v>
      </c>
      <c r="C1249">
        <v>38.295000000000002</v>
      </c>
      <c r="D1249">
        <v>70.099999999999994</v>
      </c>
      <c r="E1249">
        <v>49.414499999999997</v>
      </c>
      <c r="F1249">
        <v>95.195319999999995</v>
      </c>
      <c r="G1249">
        <v>8.7218564999999995</v>
      </c>
      <c r="H1249">
        <v>106.85372</v>
      </c>
      <c r="I1249">
        <v>10.75417489674987</v>
      </c>
      <c r="J1249">
        <v>6.9002828748428806</v>
      </c>
      <c r="K1249">
        <v>40.159813251930331</v>
      </c>
      <c r="L1249">
        <v>29.771951876458971</v>
      </c>
      <c r="M1249">
        <v>65616352</v>
      </c>
      <c r="N1249">
        <v>21603601</v>
      </c>
      <c r="O1249">
        <v>26127680</v>
      </c>
      <c r="P1249">
        <v>1952537</v>
      </c>
      <c r="Q1249">
        <v>1596601</v>
      </c>
      <c r="R1249">
        <v>23042963</v>
      </c>
      <c r="S1249">
        <v>24997500</v>
      </c>
      <c r="T1249">
        <v>28694500</v>
      </c>
      <c r="U1249">
        <v>11793400</v>
      </c>
      <c r="V1249">
        <v>22613000</v>
      </c>
    </row>
    <row r="1250" spans="1:22" x14ac:dyDescent="0.3">
      <c r="A1250" s="2">
        <v>42888</v>
      </c>
      <c r="B1250">
        <v>2017</v>
      </c>
      <c r="C1250">
        <v>38.862499999999997</v>
      </c>
      <c r="D1250">
        <v>71.760000000000005</v>
      </c>
      <c r="E1250">
        <v>49.805999999999997</v>
      </c>
      <c r="F1250">
        <v>96.84311000000001</v>
      </c>
      <c r="G1250">
        <v>8.7405056000000005</v>
      </c>
      <c r="H1250">
        <v>108.3047</v>
      </c>
      <c r="I1250">
        <v>11.02923870734136</v>
      </c>
      <c r="J1250">
        <v>7.1816032280257076</v>
      </c>
      <c r="K1250">
        <v>40.712410609215169</v>
      </c>
      <c r="L1250">
        <v>30.36118403186385</v>
      </c>
      <c r="M1250">
        <v>111082860</v>
      </c>
      <c r="N1250">
        <v>34770261</v>
      </c>
      <c r="O1250">
        <v>34709380</v>
      </c>
      <c r="P1250">
        <v>1931083</v>
      </c>
      <c r="Q1250">
        <v>1875186</v>
      </c>
      <c r="R1250">
        <v>21063034</v>
      </c>
      <c r="S1250">
        <v>41028500</v>
      </c>
      <c r="T1250">
        <v>56708500</v>
      </c>
      <c r="U1250">
        <v>17945000</v>
      </c>
      <c r="V1250">
        <v>36545000</v>
      </c>
    </row>
    <row r="1251" spans="1:22" x14ac:dyDescent="0.3">
      <c r="A1251" s="2">
        <v>42889</v>
      </c>
      <c r="B1251">
        <v>2017</v>
      </c>
    </row>
    <row r="1252" spans="1:22" x14ac:dyDescent="0.3">
      <c r="A1252" s="2">
        <v>42890</v>
      </c>
      <c r="B1252">
        <v>2017</v>
      </c>
    </row>
    <row r="1253" spans="1:22" x14ac:dyDescent="0.3">
      <c r="A1253" s="2">
        <v>42891</v>
      </c>
      <c r="B1253">
        <v>2017</v>
      </c>
      <c r="C1253">
        <v>38.482500000000002</v>
      </c>
      <c r="D1253">
        <v>72.28</v>
      </c>
      <c r="E1253">
        <v>50.194000000000003</v>
      </c>
      <c r="G1253">
        <v>8.8064135999999991</v>
      </c>
      <c r="I1253">
        <v>10.80572152815499</v>
      </c>
      <c r="J1253">
        <v>7.2081571573420238</v>
      </c>
      <c r="K1253">
        <v>41.349809885931563</v>
      </c>
      <c r="L1253">
        <v>31.2963968857505</v>
      </c>
      <c r="M1253">
        <v>101326648</v>
      </c>
      <c r="N1253">
        <v>33316760</v>
      </c>
      <c r="O1253">
        <v>27578320</v>
      </c>
      <c r="R1253">
        <v>18315839</v>
      </c>
      <c r="S1253">
        <v>35157000</v>
      </c>
      <c r="T1253">
        <v>30076000</v>
      </c>
      <c r="U1253">
        <v>20739400</v>
      </c>
      <c r="V1253">
        <v>32661000</v>
      </c>
    </row>
    <row r="1254" spans="1:22" x14ac:dyDescent="0.3">
      <c r="A1254" s="2">
        <v>42892</v>
      </c>
      <c r="B1254">
        <v>2017</v>
      </c>
      <c r="C1254">
        <v>38.612499999999997</v>
      </c>
      <c r="D1254">
        <v>72.52</v>
      </c>
      <c r="E1254">
        <v>49.834000000000003</v>
      </c>
      <c r="F1254">
        <v>95.603409999999997</v>
      </c>
      <c r="G1254">
        <v>8.8461543999999996</v>
      </c>
      <c r="H1254">
        <v>107.79755</v>
      </c>
      <c r="I1254">
        <v>10.802412721623099</v>
      </c>
      <c r="J1254">
        <v>7.264464922317674</v>
      </c>
      <c r="K1254">
        <v>40.89288978248949</v>
      </c>
      <c r="L1254">
        <v>31.648693109120821</v>
      </c>
      <c r="M1254">
        <v>106499704</v>
      </c>
      <c r="N1254">
        <v>31511065</v>
      </c>
      <c r="O1254">
        <v>31042280</v>
      </c>
      <c r="P1254">
        <v>1925519</v>
      </c>
      <c r="Q1254">
        <v>2122393</v>
      </c>
      <c r="R1254">
        <v>21199051</v>
      </c>
      <c r="S1254">
        <v>30852500</v>
      </c>
      <c r="T1254">
        <v>29876500</v>
      </c>
      <c r="U1254">
        <v>17891400</v>
      </c>
      <c r="V1254">
        <v>44382000</v>
      </c>
    </row>
    <row r="1255" spans="1:22" x14ac:dyDescent="0.3">
      <c r="A1255" s="2">
        <v>42893</v>
      </c>
      <c r="B1255">
        <v>2017</v>
      </c>
      <c r="C1255">
        <v>38.842500000000001</v>
      </c>
      <c r="D1255">
        <v>72.39</v>
      </c>
      <c r="E1255">
        <v>50.079500000000003</v>
      </c>
      <c r="F1255">
        <v>95.301900000000003</v>
      </c>
      <c r="G1255">
        <v>8.8149213</v>
      </c>
      <c r="H1255">
        <v>107.31039</v>
      </c>
      <c r="I1255">
        <v>10.79074869732151</v>
      </c>
      <c r="J1255">
        <v>7.1949609690099647</v>
      </c>
      <c r="K1255">
        <v>40.977237407441272</v>
      </c>
      <c r="L1255">
        <v>31.309991772556909</v>
      </c>
      <c r="M1255">
        <v>84278588</v>
      </c>
      <c r="N1255">
        <v>22301765</v>
      </c>
      <c r="O1255">
        <v>27481940</v>
      </c>
      <c r="P1255">
        <v>1160342</v>
      </c>
      <c r="Q1255">
        <v>1696764</v>
      </c>
      <c r="R1255">
        <v>21829770</v>
      </c>
      <c r="S1255">
        <v>27858500</v>
      </c>
      <c r="T1255">
        <v>41010500</v>
      </c>
      <c r="U1255">
        <v>9265400</v>
      </c>
      <c r="V1255">
        <v>30276000</v>
      </c>
    </row>
    <row r="1256" spans="1:22" x14ac:dyDescent="0.3">
      <c r="A1256" s="2">
        <v>42894</v>
      </c>
      <c r="B1256">
        <v>2017</v>
      </c>
      <c r="C1256">
        <v>38.747500000000002</v>
      </c>
      <c r="D1256">
        <v>71.95</v>
      </c>
      <c r="E1256">
        <v>50.213999999999999</v>
      </c>
      <c r="F1256">
        <v>94.304131999999996</v>
      </c>
      <c r="G1256">
        <v>8.8612362000000005</v>
      </c>
      <c r="H1256">
        <v>107.422172</v>
      </c>
      <c r="I1256">
        <v>10.54677565849228</v>
      </c>
      <c r="J1256">
        <v>7.1312372970027251</v>
      </c>
      <c r="K1256">
        <v>40.059037238873763</v>
      </c>
      <c r="L1256">
        <v>30.86285195277021</v>
      </c>
      <c r="M1256">
        <v>85003192</v>
      </c>
      <c r="N1256">
        <v>24588270</v>
      </c>
      <c r="O1256">
        <v>33758500</v>
      </c>
      <c r="P1256">
        <v>1554382</v>
      </c>
      <c r="Q1256">
        <v>1335134</v>
      </c>
      <c r="R1256">
        <v>22978597</v>
      </c>
      <c r="S1256">
        <v>45170500</v>
      </c>
      <c r="T1256">
        <v>31303000</v>
      </c>
      <c r="U1256">
        <v>12321400</v>
      </c>
      <c r="V1256">
        <v>26296000</v>
      </c>
    </row>
    <row r="1257" spans="1:22" x14ac:dyDescent="0.3">
      <c r="A1257" s="2">
        <v>42895</v>
      </c>
      <c r="B1257">
        <v>2017</v>
      </c>
      <c r="C1257">
        <v>37.244999999999997</v>
      </c>
      <c r="D1257">
        <v>70.319999999999993</v>
      </c>
      <c r="E1257">
        <v>48.506</v>
      </c>
      <c r="F1257">
        <v>94.544713999999999</v>
      </c>
      <c r="G1257">
        <v>8.8632179999999998</v>
      </c>
      <c r="H1257">
        <v>107.5008</v>
      </c>
      <c r="I1257">
        <v>10.5674721694271</v>
      </c>
      <c r="J1257">
        <v>7.106065946239478</v>
      </c>
      <c r="K1257">
        <v>42.881708751923249</v>
      </c>
      <c r="L1257">
        <v>31.514164177753639</v>
      </c>
      <c r="M1257">
        <v>259530628</v>
      </c>
      <c r="N1257">
        <v>49187396</v>
      </c>
      <c r="O1257">
        <v>72957140</v>
      </c>
      <c r="P1257">
        <v>984708</v>
      </c>
      <c r="Q1257">
        <v>1540772</v>
      </c>
      <c r="R1257">
        <v>32081207</v>
      </c>
      <c r="S1257">
        <v>42594500</v>
      </c>
      <c r="T1257">
        <v>35781500</v>
      </c>
      <c r="U1257">
        <v>52026200</v>
      </c>
      <c r="V1257">
        <v>31730000</v>
      </c>
    </row>
    <row r="1258" spans="1:22" x14ac:dyDescent="0.3">
      <c r="A1258" s="2">
        <v>42896</v>
      </c>
      <c r="B1258">
        <v>2017</v>
      </c>
    </row>
    <row r="1259" spans="1:22" x14ac:dyDescent="0.3">
      <c r="A1259" s="2">
        <v>42897</v>
      </c>
      <c r="B1259">
        <v>2017</v>
      </c>
    </row>
    <row r="1260" spans="1:22" x14ac:dyDescent="0.3">
      <c r="A1260" s="2">
        <v>42898</v>
      </c>
      <c r="B1260">
        <v>2017</v>
      </c>
      <c r="C1260">
        <v>36.354999999999997</v>
      </c>
      <c r="D1260">
        <v>69.78</v>
      </c>
      <c r="E1260">
        <v>48.090499999999999</v>
      </c>
      <c r="F1260">
        <v>95.071020000000004</v>
      </c>
      <c r="G1260">
        <v>8.7487399999999997</v>
      </c>
      <c r="H1260">
        <v>103.64868800000001</v>
      </c>
      <c r="I1260">
        <v>10.721123165283981</v>
      </c>
      <c r="J1260">
        <v>7.0709404357735437</v>
      </c>
      <c r="K1260">
        <v>42.063998541343793</v>
      </c>
      <c r="L1260">
        <v>31.014677728142949</v>
      </c>
      <c r="M1260">
        <v>289229320</v>
      </c>
      <c r="N1260">
        <v>47761743</v>
      </c>
      <c r="O1260">
        <v>84042180</v>
      </c>
      <c r="P1260">
        <v>1742216</v>
      </c>
      <c r="Q1260">
        <v>3619599</v>
      </c>
      <c r="R1260">
        <v>18353884</v>
      </c>
      <c r="S1260">
        <v>28721000</v>
      </c>
      <c r="T1260">
        <v>26429500</v>
      </c>
      <c r="U1260">
        <v>21272600</v>
      </c>
      <c r="V1260">
        <v>33632000</v>
      </c>
    </row>
    <row r="1261" spans="1:22" x14ac:dyDescent="0.3">
      <c r="A1261" s="2">
        <v>42899</v>
      </c>
      <c r="B1261">
        <v>2017</v>
      </c>
      <c r="C1261">
        <v>36.647500000000001</v>
      </c>
      <c r="D1261">
        <v>70.650000000000006</v>
      </c>
      <c r="E1261">
        <v>48.524999999999999</v>
      </c>
      <c r="F1261">
        <v>95.284212000000011</v>
      </c>
      <c r="G1261">
        <v>8.7704208000000001</v>
      </c>
      <c r="H1261">
        <v>104.839518</v>
      </c>
      <c r="I1261">
        <v>10.67223837209302</v>
      </c>
      <c r="J1261">
        <v>6.995635445130814</v>
      </c>
      <c r="K1261">
        <v>41.233648255813947</v>
      </c>
      <c r="L1261">
        <v>31.03197674418605</v>
      </c>
      <c r="M1261">
        <v>136661780</v>
      </c>
      <c r="N1261">
        <v>25258614</v>
      </c>
      <c r="O1261">
        <v>40107120</v>
      </c>
      <c r="P1261">
        <v>929682</v>
      </c>
      <c r="Q1261">
        <v>2019182</v>
      </c>
      <c r="R1261">
        <v>17465524</v>
      </c>
      <c r="S1261">
        <v>26169000</v>
      </c>
      <c r="T1261">
        <v>22512500</v>
      </c>
      <c r="U1261">
        <v>18644000</v>
      </c>
      <c r="V1261">
        <v>21227000</v>
      </c>
    </row>
    <row r="1262" spans="1:22" x14ac:dyDescent="0.3">
      <c r="A1262" s="2">
        <v>42900</v>
      </c>
      <c r="B1262">
        <v>2017</v>
      </c>
      <c r="C1262">
        <v>36.29</v>
      </c>
      <c r="D1262">
        <v>70.27</v>
      </c>
      <c r="E1262">
        <v>48.396500000000003</v>
      </c>
      <c r="F1262">
        <v>94.817202999999992</v>
      </c>
      <c r="G1262">
        <v>8.7095565000000015</v>
      </c>
      <c r="H1262">
        <v>106.248025</v>
      </c>
      <c r="I1262">
        <v>10.741589513245939</v>
      </c>
      <c r="J1262">
        <v>7.0993392978274814</v>
      </c>
      <c r="K1262">
        <v>41.195343294527447</v>
      </c>
      <c r="L1262">
        <v>31.863598863323858</v>
      </c>
      <c r="M1262">
        <v>126124928</v>
      </c>
      <c r="N1262">
        <v>25510685</v>
      </c>
      <c r="O1262">
        <v>30109720</v>
      </c>
      <c r="P1262">
        <v>2438550</v>
      </c>
      <c r="Q1262">
        <v>2510425</v>
      </c>
      <c r="R1262">
        <v>26489070</v>
      </c>
      <c r="S1262">
        <v>20103000</v>
      </c>
      <c r="T1262">
        <v>21970000</v>
      </c>
      <c r="U1262">
        <v>15127400</v>
      </c>
      <c r="V1262">
        <v>31215000</v>
      </c>
    </row>
    <row r="1263" spans="1:22" x14ac:dyDescent="0.3">
      <c r="A1263" s="2">
        <v>42901</v>
      </c>
      <c r="B1263">
        <v>2017</v>
      </c>
      <c r="C1263">
        <v>36.072499999999998</v>
      </c>
      <c r="D1263">
        <v>69.900000000000006</v>
      </c>
      <c r="E1263">
        <v>48.009</v>
      </c>
      <c r="F1263">
        <v>92.996616000000003</v>
      </c>
      <c r="G1263">
        <v>8.7609186000000019</v>
      </c>
      <c r="H1263">
        <v>103.96624799999999</v>
      </c>
      <c r="I1263">
        <v>10.44434429923389</v>
      </c>
      <c r="J1263">
        <v>7.1144285281658401</v>
      </c>
      <c r="K1263">
        <v>39.914375844975211</v>
      </c>
      <c r="L1263">
        <v>32.672374943668324</v>
      </c>
      <c r="M1263">
        <v>128661492</v>
      </c>
      <c r="N1263">
        <v>26068709</v>
      </c>
      <c r="O1263">
        <v>48552780</v>
      </c>
      <c r="P1263">
        <v>1980581</v>
      </c>
      <c r="Q1263">
        <v>2538878</v>
      </c>
      <c r="R1263">
        <v>34264371</v>
      </c>
      <c r="S1263">
        <v>32022500</v>
      </c>
      <c r="T1263">
        <v>33677500</v>
      </c>
      <c r="U1263">
        <v>16826600</v>
      </c>
      <c r="V1263">
        <v>49185000</v>
      </c>
    </row>
    <row r="1264" spans="1:22" x14ac:dyDescent="0.3">
      <c r="A1264" s="2">
        <v>42902</v>
      </c>
      <c r="B1264">
        <v>2017</v>
      </c>
      <c r="C1264">
        <v>35.567500000000003</v>
      </c>
      <c r="D1264">
        <v>70</v>
      </c>
      <c r="E1264">
        <v>47.930999999999997</v>
      </c>
      <c r="F1264">
        <v>93.271503999999993</v>
      </c>
      <c r="G1264">
        <v>8.7858520000000002</v>
      </c>
      <c r="H1264">
        <v>105.62416</v>
      </c>
      <c r="I1264">
        <v>10.45565280158802</v>
      </c>
      <c r="J1264">
        <v>7.1204104466299736</v>
      </c>
      <c r="K1264">
        <v>41.121537489849317</v>
      </c>
      <c r="L1264">
        <v>32.518271226202287</v>
      </c>
      <c r="M1264">
        <v>201444372</v>
      </c>
      <c r="N1264">
        <v>48345085</v>
      </c>
      <c r="O1264">
        <v>51184140</v>
      </c>
      <c r="P1264">
        <v>3149044</v>
      </c>
      <c r="Q1264">
        <v>5850270</v>
      </c>
      <c r="R1264">
        <v>54878213</v>
      </c>
      <c r="S1264">
        <v>62797500</v>
      </c>
      <c r="T1264">
        <v>27451500</v>
      </c>
      <c r="U1264">
        <v>19191200</v>
      </c>
      <c r="V1264">
        <v>44381000</v>
      </c>
    </row>
    <row r="1265" spans="1:22" x14ac:dyDescent="0.3">
      <c r="A1265" s="2">
        <v>42903</v>
      </c>
      <c r="B1265">
        <v>2017</v>
      </c>
    </row>
    <row r="1266" spans="1:22" x14ac:dyDescent="0.3">
      <c r="A1266" s="2">
        <v>42904</v>
      </c>
      <c r="B1266">
        <v>2017</v>
      </c>
    </row>
    <row r="1267" spans="1:22" x14ac:dyDescent="0.3">
      <c r="A1267" s="2">
        <v>42905</v>
      </c>
      <c r="B1267">
        <v>2017</v>
      </c>
      <c r="C1267">
        <v>36.585000000000001</v>
      </c>
      <c r="D1267">
        <v>70.87</v>
      </c>
      <c r="E1267">
        <v>48.761000000000003</v>
      </c>
      <c r="F1267">
        <v>93.735599999999991</v>
      </c>
      <c r="G1267">
        <v>8.8137504</v>
      </c>
      <c r="H1267">
        <v>106.523814</v>
      </c>
      <c r="I1267">
        <v>10.38678991294983</v>
      </c>
      <c r="J1267">
        <v>7.3439887462981224</v>
      </c>
      <c r="K1267">
        <v>41.357803105088387</v>
      </c>
      <c r="L1267">
        <v>33.16880552813425</v>
      </c>
      <c r="M1267">
        <v>130165616</v>
      </c>
      <c r="N1267">
        <v>23798268</v>
      </c>
      <c r="O1267">
        <v>29376740</v>
      </c>
      <c r="P1267">
        <v>1181583</v>
      </c>
      <c r="Q1267">
        <v>1608608</v>
      </c>
      <c r="R1267">
        <v>15446980</v>
      </c>
      <c r="S1267">
        <v>27331000</v>
      </c>
      <c r="T1267">
        <v>54056000</v>
      </c>
      <c r="U1267">
        <v>13815800</v>
      </c>
      <c r="V1267">
        <v>32393000</v>
      </c>
    </row>
    <row r="1268" spans="1:22" x14ac:dyDescent="0.3">
      <c r="A1268" s="2">
        <v>42906</v>
      </c>
      <c r="B1268">
        <v>2017</v>
      </c>
      <c r="C1268">
        <v>36.252499999999998</v>
      </c>
      <c r="D1268">
        <v>69.91</v>
      </c>
      <c r="E1268">
        <v>48.4495</v>
      </c>
      <c r="F1268">
        <v>93.060625000000016</v>
      </c>
      <c r="G1268">
        <v>8.6897874999999996</v>
      </c>
      <c r="H1268">
        <v>105.520625</v>
      </c>
      <c r="I1268">
        <v>10.4234703032478</v>
      </c>
      <c r="J1268">
        <v>7.3214749793647957</v>
      </c>
      <c r="K1268">
        <v>41.597882648483768</v>
      </c>
      <c r="L1268">
        <v>33.599497577606321</v>
      </c>
      <c r="M1268">
        <v>99600292</v>
      </c>
      <c r="N1268">
        <v>21512231</v>
      </c>
      <c r="O1268">
        <v>25945740</v>
      </c>
      <c r="P1268">
        <v>1047704</v>
      </c>
      <c r="Q1268">
        <v>1506480</v>
      </c>
      <c r="R1268">
        <v>21345092</v>
      </c>
      <c r="S1268">
        <v>35560500</v>
      </c>
      <c r="T1268">
        <v>34413500</v>
      </c>
      <c r="U1268">
        <v>24299200</v>
      </c>
      <c r="V1268">
        <v>28883000</v>
      </c>
    </row>
    <row r="1269" spans="1:22" x14ac:dyDescent="0.3">
      <c r="A1269" s="2">
        <v>42907</v>
      </c>
      <c r="B1269">
        <v>2017</v>
      </c>
      <c r="C1269">
        <v>36.467500000000001</v>
      </c>
      <c r="D1269">
        <v>70.27</v>
      </c>
      <c r="E1269">
        <v>48.929499999999997</v>
      </c>
      <c r="F1269">
        <v>93.188919999999996</v>
      </c>
      <c r="G1269">
        <v>8.7017965999999998</v>
      </c>
      <c r="H1269">
        <v>106.11944</v>
      </c>
      <c r="I1269">
        <v>10.487563975936069</v>
      </c>
      <c r="J1269">
        <v>7.2417512005028284</v>
      </c>
      <c r="K1269">
        <v>41.222950525276097</v>
      </c>
      <c r="L1269">
        <v>33.402172937056662</v>
      </c>
      <c r="M1269">
        <v>85063004</v>
      </c>
      <c r="N1269">
        <v>19891051</v>
      </c>
      <c r="O1269">
        <v>23232140</v>
      </c>
      <c r="P1269">
        <v>1128180</v>
      </c>
      <c r="Q1269">
        <v>1578946</v>
      </c>
      <c r="R1269">
        <v>28074683</v>
      </c>
      <c r="S1269">
        <v>37350500</v>
      </c>
      <c r="T1269">
        <v>33843500</v>
      </c>
      <c r="U1269">
        <v>17265200</v>
      </c>
      <c r="V1269">
        <v>29147000</v>
      </c>
    </row>
    <row r="1270" spans="1:22" x14ac:dyDescent="0.3">
      <c r="A1270" s="2">
        <v>42908</v>
      </c>
      <c r="B1270">
        <v>2017</v>
      </c>
      <c r="C1270">
        <v>36.407499999999999</v>
      </c>
      <c r="D1270">
        <v>70.260000000000005</v>
      </c>
      <c r="E1270">
        <v>48.831000000000003</v>
      </c>
      <c r="F1270">
        <v>93.900052000000002</v>
      </c>
      <c r="G1270">
        <v>8.6616945999999988</v>
      </c>
      <c r="H1270">
        <v>107.108756</v>
      </c>
      <c r="I1270">
        <v>10.558749550844411</v>
      </c>
      <c r="J1270">
        <v>7.32725557312253</v>
      </c>
      <c r="K1270">
        <v>41.546891843334528</v>
      </c>
      <c r="L1270">
        <v>33.596837944664031</v>
      </c>
      <c r="M1270">
        <v>76425176</v>
      </c>
      <c r="N1270">
        <v>22965738</v>
      </c>
      <c r="O1270">
        <v>20189520</v>
      </c>
      <c r="P1270">
        <v>1436608</v>
      </c>
      <c r="Q1270">
        <v>1901817</v>
      </c>
      <c r="R1270">
        <v>28093045</v>
      </c>
      <c r="S1270">
        <v>26823000</v>
      </c>
      <c r="T1270">
        <v>32472000</v>
      </c>
      <c r="U1270">
        <v>14932800</v>
      </c>
      <c r="V1270">
        <v>22694000</v>
      </c>
    </row>
    <row r="1271" spans="1:22" x14ac:dyDescent="0.3">
      <c r="A1271" s="2">
        <v>42909</v>
      </c>
      <c r="B1271">
        <v>2017</v>
      </c>
      <c r="C1271">
        <v>36.57</v>
      </c>
      <c r="D1271">
        <v>71.209999999999994</v>
      </c>
      <c r="E1271">
        <v>49.304499999999997</v>
      </c>
      <c r="F1271">
        <v>93.606919999999988</v>
      </c>
      <c r="G1271">
        <v>8.6564619</v>
      </c>
      <c r="H1271">
        <v>107.41282099999999</v>
      </c>
      <c r="I1271">
        <v>10.530098831985621</v>
      </c>
      <c r="J1271">
        <v>7.3268583557951494</v>
      </c>
      <c r="K1271">
        <v>41.477987421383652</v>
      </c>
      <c r="L1271">
        <v>34.537286612758322</v>
      </c>
      <c r="M1271">
        <v>141757556</v>
      </c>
      <c r="N1271">
        <v>27617291</v>
      </c>
      <c r="O1271">
        <v>31279700</v>
      </c>
      <c r="P1271">
        <v>1497917</v>
      </c>
      <c r="Q1271">
        <v>1650317</v>
      </c>
      <c r="R1271">
        <v>16560588</v>
      </c>
      <c r="S1271">
        <v>20929000</v>
      </c>
      <c r="T1271">
        <v>22631000</v>
      </c>
      <c r="U1271">
        <v>10124400</v>
      </c>
      <c r="V1271">
        <v>42876000</v>
      </c>
    </row>
    <row r="1272" spans="1:22" x14ac:dyDescent="0.3">
      <c r="A1272" s="2">
        <v>42910</v>
      </c>
      <c r="B1272">
        <v>2017</v>
      </c>
    </row>
    <row r="1273" spans="1:22" x14ac:dyDescent="0.3">
      <c r="A1273" s="2">
        <v>42911</v>
      </c>
      <c r="B1273">
        <v>2017</v>
      </c>
    </row>
    <row r="1274" spans="1:22" x14ac:dyDescent="0.3">
      <c r="A1274" s="2">
        <v>42912</v>
      </c>
      <c r="B1274">
        <v>2017</v>
      </c>
      <c r="C1274">
        <v>36.454999999999998</v>
      </c>
      <c r="D1274">
        <v>70.53</v>
      </c>
      <c r="E1274">
        <v>48.604500000000002</v>
      </c>
      <c r="F1274">
        <v>93.408611999999991</v>
      </c>
      <c r="G1274">
        <v>8.7648747</v>
      </c>
      <c r="H1274">
        <v>107.05797200000001</v>
      </c>
      <c r="I1274">
        <v>10.453934998656999</v>
      </c>
      <c r="J1274">
        <v>7.3405560855940557</v>
      </c>
      <c r="K1274">
        <v>41.445071179156592</v>
      </c>
      <c r="L1274">
        <v>35.168770704628884</v>
      </c>
      <c r="M1274">
        <v>102769444</v>
      </c>
      <c r="N1274">
        <v>19606974</v>
      </c>
      <c r="O1274">
        <v>30358240</v>
      </c>
      <c r="P1274">
        <v>1101405</v>
      </c>
      <c r="Q1274">
        <v>1430159</v>
      </c>
      <c r="R1274">
        <v>21530043</v>
      </c>
      <c r="S1274">
        <v>18018500</v>
      </c>
      <c r="T1274">
        <v>18720500</v>
      </c>
      <c r="U1274">
        <v>7524200</v>
      </c>
      <c r="V1274">
        <v>36280000</v>
      </c>
    </row>
    <row r="1275" spans="1:22" x14ac:dyDescent="0.3">
      <c r="A1275" s="2">
        <v>42913</v>
      </c>
      <c r="B1275">
        <v>2017</v>
      </c>
      <c r="C1275">
        <v>35.932499999999997</v>
      </c>
      <c r="D1275">
        <v>69.209999999999994</v>
      </c>
      <c r="E1275">
        <v>47.404499999999999</v>
      </c>
      <c r="F1275">
        <v>93.731231999999991</v>
      </c>
      <c r="G1275">
        <v>8.8183017999999986</v>
      </c>
      <c r="H1275">
        <v>106.72872</v>
      </c>
      <c r="I1275">
        <v>10.457376757430151</v>
      </c>
      <c r="J1275">
        <v>7.3820540541021522</v>
      </c>
      <c r="K1275">
        <v>41.141662217476423</v>
      </c>
      <c r="L1275">
        <v>34.988432105356821</v>
      </c>
      <c r="M1275">
        <v>99047564</v>
      </c>
      <c r="N1275">
        <v>25215128</v>
      </c>
      <c r="O1275">
        <v>48872040</v>
      </c>
      <c r="P1275">
        <v>1796666</v>
      </c>
      <c r="Q1275">
        <v>1936000</v>
      </c>
      <c r="R1275">
        <v>18086924</v>
      </c>
      <c r="S1275">
        <v>23790000</v>
      </c>
      <c r="T1275">
        <v>28182500</v>
      </c>
      <c r="U1275">
        <v>13582200</v>
      </c>
      <c r="V1275">
        <v>35916000</v>
      </c>
    </row>
    <row r="1276" spans="1:22" x14ac:dyDescent="0.3">
      <c r="A1276" s="2">
        <v>42914</v>
      </c>
      <c r="B1276">
        <v>2017</v>
      </c>
      <c r="C1276">
        <v>36.457500000000003</v>
      </c>
      <c r="D1276">
        <v>69.8</v>
      </c>
      <c r="E1276">
        <v>48.0505</v>
      </c>
      <c r="F1276">
        <v>95.211104000000006</v>
      </c>
      <c r="G1276">
        <v>8.8758383999999992</v>
      </c>
      <c r="H1276">
        <v>106.3843</v>
      </c>
      <c r="I1276">
        <v>10.521251002405769</v>
      </c>
      <c r="J1276">
        <v>7.3562271335649996</v>
      </c>
      <c r="K1276">
        <v>40.956072351421177</v>
      </c>
      <c r="L1276">
        <v>33.74320591642163</v>
      </c>
      <c r="M1276">
        <v>88329728</v>
      </c>
      <c r="N1276">
        <v>25806200</v>
      </c>
      <c r="O1276">
        <v>54911360</v>
      </c>
      <c r="P1276">
        <v>1835895</v>
      </c>
      <c r="Q1276">
        <v>2450606</v>
      </c>
      <c r="R1276">
        <v>24356432</v>
      </c>
      <c r="S1276">
        <v>34687500</v>
      </c>
      <c r="T1276">
        <v>34536500</v>
      </c>
      <c r="U1276">
        <v>12853200</v>
      </c>
      <c r="V1276">
        <v>40559000</v>
      </c>
    </row>
    <row r="1277" spans="1:22" x14ac:dyDescent="0.3">
      <c r="A1277" s="2">
        <v>42915</v>
      </c>
      <c r="B1277">
        <v>2017</v>
      </c>
      <c r="C1277">
        <v>35.92</v>
      </c>
      <c r="D1277">
        <v>68.489999999999995</v>
      </c>
      <c r="E1277">
        <v>46.891000000000012</v>
      </c>
      <c r="F1277">
        <v>94.548959999999994</v>
      </c>
      <c r="G1277">
        <v>9.2936294999999998</v>
      </c>
      <c r="H1277">
        <v>103.88727</v>
      </c>
      <c r="I1277">
        <v>10.556399035455931</v>
      </c>
      <c r="J1277">
        <v>7.4363429579351612</v>
      </c>
      <c r="K1277">
        <v>41.314637849423953</v>
      </c>
      <c r="L1277">
        <v>34.634277038492449</v>
      </c>
      <c r="M1277">
        <v>125997472</v>
      </c>
      <c r="N1277">
        <v>28918715</v>
      </c>
      <c r="O1277">
        <v>64133480</v>
      </c>
      <c r="P1277">
        <v>2140773</v>
      </c>
      <c r="Q1277">
        <v>3220138</v>
      </c>
      <c r="R1277">
        <v>54791999</v>
      </c>
      <c r="S1277">
        <v>32311500</v>
      </c>
      <c r="T1277">
        <v>25457000</v>
      </c>
      <c r="U1277">
        <v>8840600</v>
      </c>
      <c r="V1277">
        <v>41314000</v>
      </c>
    </row>
    <row r="1278" spans="1:22" x14ac:dyDescent="0.3">
      <c r="A1278" s="2">
        <v>42916</v>
      </c>
      <c r="B1278">
        <v>2017</v>
      </c>
      <c r="C1278">
        <v>36.005000000000003</v>
      </c>
      <c r="D1278">
        <v>68.930000000000007</v>
      </c>
      <c r="E1278">
        <v>46.483999999999988</v>
      </c>
      <c r="F1278">
        <v>92.764864000000003</v>
      </c>
      <c r="G1278">
        <v>9.2577935999999994</v>
      </c>
      <c r="H1278">
        <v>104.37188500000001</v>
      </c>
      <c r="I1278">
        <v>10.49043168669337</v>
      </c>
      <c r="J1278">
        <v>7.2770595852247446</v>
      </c>
      <c r="K1278">
        <v>40.485091232754783</v>
      </c>
      <c r="L1278">
        <v>33.538050734312407</v>
      </c>
      <c r="M1278">
        <v>92096428</v>
      </c>
      <c r="N1278">
        <v>24161068</v>
      </c>
      <c r="O1278">
        <v>45753240</v>
      </c>
      <c r="P1278">
        <v>2137136</v>
      </c>
      <c r="Q1278">
        <v>3186081</v>
      </c>
      <c r="R1278">
        <v>31122634</v>
      </c>
      <c r="S1278">
        <v>36862000</v>
      </c>
      <c r="T1278">
        <v>36312000</v>
      </c>
      <c r="U1278">
        <v>12612400</v>
      </c>
      <c r="V1278">
        <v>34045000</v>
      </c>
    </row>
    <row r="1279" spans="1:22" x14ac:dyDescent="0.3">
      <c r="A1279" s="2">
        <v>42917</v>
      </c>
      <c r="B1279">
        <v>2017</v>
      </c>
    </row>
    <row r="1280" spans="1:22" x14ac:dyDescent="0.3">
      <c r="A1280" s="2">
        <v>42918</v>
      </c>
      <c r="B1280">
        <v>2017</v>
      </c>
    </row>
    <row r="1281" spans="1:22" x14ac:dyDescent="0.3">
      <c r="A1281" s="2">
        <v>42919</v>
      </c>
      <c r="B1281">
        <v>2017</v>
      </c>
      <c r="C1281">
        <v>35.875</v>
      </c>
      <c r="D1281">
        <v>68.17</v>
      </c>
      <c r="E1281">
        <v>45.972999999999999</v>
      </c>
      <c r="F1281">
        <v>94.240386000000001</v>
      </c>
      <c r="G1281">
        <v>9.4560186000000002</v>
      </c>
      <c r="H1281">
        <v>103.55312600000001</v>
      </c>
      <c r="I1281">
        <v>10.493827160493829</v>
      </c>
      <c r="J1281">
        <v>7.2500509171075826</v>
      </c>
      <c r="K1281">
        <v>40.171957671957671</v>
      </c>
      <c r="L1281">
        <v>32.557319223985893</v>
      </c>
      <c r="M1281">
        <v>57111392</v>
      </c>
      <c r="N1281">
        <v>16165538</v>
      </c>
      <c r="O1281">
        <v>33896220</v>
      </c>
      <c r="P1281">
        <v>1938295</v>
      </c>
      <c r="Q1281">
        <v>2086995</v>
      </c>
      <c r="R1281">
        <v>26769597</v>
      </c>
      <c r="S1281">
        <v>57420000</v>
      </c>
      <c r="T1281">
        <v>20801000</v>
      </c>
      <c r="U1281">
        <v>7588800</v>
      </c>
      <c r="V1281">
        <v>28464000</v>
      </c>
    </row>
    <row r="1282" spans="1:22" x14ac:dyDescent="0.3">
      <c r="A1282" s="2">
        <v>42920</v>
      </c>
      <c r="B1282">
        <v>2017</v>
      </c>
      <c r="F1282">
        <v>93.396028000000001</v>
      </c>
      <c r="G1282">
        <v>9.3294159000000008</v>
      </c>
      <c r="H1282">
        <v>102.987623</v>
      </c>
      <c r="I1282">
        <v>10.708605760735111</v>
      </c>
      <c r="J1282">
        <v>7.1411082329033384</v>
      </c>
      <c r="K1282">
        <v>39.702244212758437</v>
      </c>
      <c r="L1282">
        <v>31.003710902986391</v>
      </c>
      <c r="P1282">
        <v>1218392</v>
      </c>
      <c r="Q1282">
        <v>1489338</v>
      </c>
      <c r="R1282">
        <v>16170326</v>
      </c>
      <c r="S1282">
        <v>57723500</v>
      </c>
      <c r="T1282">
        <v>30278500</v>
      </c>
      <c r="U1282">
        <v>11947800</v>
      </c>
      <c r="V1282">
        <v>62853000</v>
      </c>
    </row>
    <row r="1283" spans="1:22" x14ac:dyDescent="0.3">
      <c r="A1283" s="2">
        <v>42921</v>
      </c>
      <c r="B1283">
        <v>2017</v>
      </c>
      <c r="C1283">
        <v>36.022500000000001</v>
      </c>
      <c r="D1283">
        <v>69.08</v>
      </c>
      <c r="E1283">
        <v>46.613</v>
      </c>
      <c r="F1283">
        <v>92.43871399999999</v>
      </c>
      <c r="G1283">
        <v>9.3942940000000004</v>
      </c>
      <c r="H1283">
        <v>103.1758</v>
      </c>
      <c r="I1283">
        <v>10.86991080102446</v>
      </c>
      <c r="J1283">
        <v>7.1935490417733803</v>
      </c>
      <c r="K1283">
        <v>39.552238805970148</v>
      </c>
      <c r="L1283">
        <v>31.28146250993553</v>
      </c>
      <c r="M1283">
        <v>86278228</v>
      </c>
      <c r="N1283">
        <v>21176272</v>
      </c>
      <c r="O1283">
        <v>41881100</v>
      </c>
      <c r="P1283">
        <v>1640904</v>
      </c>
      <c r="Q1283">
        <v>2056871</v>
      </c>
      <c r="R1283">
        <v>25810938</v>
      </c>
      <c r="S1283">
        <v>53792500</v>
      </c>
      <c r="T1283">
        <v>26579500</v>
      </c>
      <c r="U1283">
        <v>13788800</v>
      </c>
      <c r="V1283">
        <v>66577000</v>
      </c>
    </row>
    <row r="1284" spans="1:22" x14ac:dyDescent="0.3">
      <c r="A1284" s="2">
        <v>42922</v>
      </c>
      <c r="B1284">
        <v>2017</v>
      </c>
      <c r="C1284">
        <v>35.682499999999997</v>
      </c>
      <c r="D1284">
        <v>68.569999999999993</v>
      </c>
      <c r="E1284">
        <v>46.384500000000003</v>
      </c>
      <c r="F1284">
        <v>93.004479999999987</v>
      </c>
      <c r="G1284">
        <v>9.4440258000000004</v>
      </c>
      <c r="H1284">
        <v>102.8942</v>
      </c>
      <c r="I1284">
        <v>10.82693495719707</v>
      </c>
      <c r="J1284">
        <v>7.1699518895066632</v>
      </c>
      <c r="K1284">
        <v>39.564027888094607</v>
      </c>
      <c r="L1284">
        <v>30.844585649986762</v>
      </c>
      <c r="M1284">
        <v>96515128</v>
      </c>
      <c r="N1284">
        <v>21117572</v>
      </c>
      <c r="O1284">
        <v>40297100</v>
      </c>
      <c r="P1284">
        <v>2094219</v>
      </c>
      <c r="Q1284">
        <v>3139034</v>
      </c>
      <c r="R1284">
        <v>17910341</v>
      </c>
      <c r="S1284">
        <v>50092000</v>
      </c>
      <c r="T1284">
        <v>31019500</v>
      </c>
      <c r="U1284">
        <v>9630400</v>
      </c>
      <c r="V1284">
        <v>35592000</v>
      </c>
    </row>
    <row r="1285" spans="1:22" x14ac:dyDescent="0.3">
      <c r="A1285" s="2">
        <v>42923</v>
      </c>
      <c r="B1285">
        <v>2017</v>
      </c>
      <c r="C1285">
        <v>36.045000000000002</v>
      </c>
      <c r="D1285">
        <v>69.459999999999994</v>
      </c>
      <c r="E1285">
        <v>47.040499999999987</v>
      </c>
      <c r="F1285">
        <v>92.838303999999994</v>
      </c>
      <c r="G1285">
        <v>9.3843133999999999</v>
      </c>
      <c r="H1285">
        <v>103.082688</v>
      </c>
      <c r="I1285">
        <v>10.797018851380971</v>
      </c>
      <c r="J1285">
        <v>7.100014669004822</v>
      </c>
      <c r="K1285">
        <v>39.167032003507231</v>
      </c>
      <c r="L1285">
        <v>30.828583954405961</v>
      </c>
      <c r="M1285">
        <v>76806848</v>
      </c>
      <c r="N1285">
        <v>16878317</v>
      </c>
      <c r="O1285">
        <v>33266040</v>
      </c>
      <c r="P1285">
        <v>1117803</v>
      </c>
      <c r="Q1285">
        <v>1847438</v>
      </c>
      <c r="R1285">
        <v>15417013</v>
      </c>
      <c r="S1285">
        <v>52293500</v>
      </c>
      <c r="T1285">
        <v>27711000</v>
      </c>
      <c r="U1285">
        <v>8659200</v>
      </c>
      <c r="V1285">
        <v>31374000</v>
      </c>
    </row>
    <row r="1286" spans="1:22" x14ac:dyDescent="0.3">
      <c r="A1286" s="2">
        <v>42924</v>
      </c>
      <c r="B1286">
        <v>2017</v>
      </c>
    </row>
    <row r="1287" spans="1:22" x14ac:dyDescent="0.3">
      <c r="A1287" s="2">
        <v>42925</v>
      </c>
      <c r="B1287">
        <v>2017</v>
      </c>
    </row>
    <row r="1288" spans="1:22" x14ac:dyDescent="0.3">
      <c r="A1288" s="2">
        <v>42926</v>
      </c>
      <c r="B1288">
        <v>2017</v>
      </c>
      <c r="C1288">
        <v>36.265000000000001</v>
      </c>
      <c r="D1288">
        <v>69.98</v>
      </c>
      <c r="E1288">
        <v>47.55</v>
      </c>
      <c r="F1288">
        <v>93.014151999999996</v>
      </c>
      <c r="G1288">
        <v>9.5078274</v>
      </c>
      <c r="H1288">
        <v>104.056876</v>
      </c>
      <c r="I1288">
        <v>10.83917309039944</v>
      </c>
      <c r="J1288">
        <v>7.2151525683251574</v>
      </c>
      <c r="K1288">
        <v>39.103013314646113</v>
      </c>
      <c r="L1288">
        <v>31.94639103013315</v>
      </c>
      <c r="M1288">
        <v>84362544</v>
      </c>
      <c r="N1288">
        <v>15014503</v>
      </c>
      <c r="O1288">
        <v>29029200</v>
      </c>
      <c r="P1288">
        <v>1053915</v>
      </c>
      <c r="Q1288">
        <v>1672525</v>
      </c>
      <c r="R1288">
        <v>25163600</v>
      </c>
      <c r="S1288">
        <v>37830000</v>
      </c>
      <c r="T1288">
        <v>27250000</v>
      </c>
      <c r="U1288">
        <v>10300200</v>
      </c>
      <c r="V1288">
        <v>39041000</v>
      </c>
    </row>
    <row r="1289" spans="1:22" x14ac:dyDescent="0.3">
      <c r="A1289" s="2">
        <v>42927</v>
      </c>
      <c r="B1289">
        <v>2017</v>
      </c>
      <c r="C1289">
        <v>36.3825</v>
      </c>
      <c r="D1289">
        <v>69.989999999999995</v>
      </c>
      <c r="E1289">
        <v>47.676499999999997</v>
      </c>
      <c r="F1289">
        <v>94.963439999999991</v>
      </c>
      <c r="G1289">
        <v>9.5416673999999997</v>
      </c>
      <c r="H1289">
        <v>103.33752</v>
      </c>
      <c r="I1289">
        <v>10.99254058797718</v>
      </c>
      <c r="J1289">
        <v>7.4310067626151808</v>
      </c>
      <c r="K1289">
        <v>39.956121105748132</v>
      </c>
      <c r="L1289">
        <v>31.645458534444931</v>
      </c>
      <c r="M1289">
        <v>79127344</v>
      </c>
      <c r="N1289">
        <v>17460022</v>
      </c>
      <c r="O1289">
        <v>29224940</v>
      </c>
      <c r="P1289">
        <v>2056996</v>
      </c>
      <c r="Q1289">
        <v>1998744</v>
      </c>
      <c r="R1289">
        <v>23201422</v>
      </c>
      <c r="S1289">
        <v>44153500</v>
      </c>
      <c r="T1289">
        <v>48477500</v>
      </c>
      <c r="U1289">
        <v>11050800</v>
      </c>
      <c r="V1289">
        <v>35088000</v>
      </c>
    </row>
    <row r="1290" spans="1:22" x14ac:dyDescent="0.3">
      <c r="A1290" s="2">
        <v>42928</v>
      </c>
      <c r="B1290">
        <v>2017</v>
      </c>
      <c r="C1290">
        <v>36.435000000000002</v>
      </c>
      <c r="D1290">
        <v>71.150000000000006</v>
      </c>
      <c r="E1290">
        <v>48.383000000000003</v>
      </c>
      <c r="F1290">
        <v>96.164819999999992</v>
      </c>
      <c r="G1290">
        <v>9.6149145999999988</v>
      </c>
      <c r="H1290">
        <v>104.593518</v>
      </c>
      <c r="I1290">
        <v>10.9982332155477</v>
      </c>
      <c r="J1290">
        <v>7.5442749628975267</v>
      </c>
      <c r="K1290">
        <v>39.955830388692583</v>
      </c>
      <c r="L1290">
        <v>31.81978798586573</v>
      </c>
      <c r="M1290">
        <v>99537912</v>
      </c>
      <c r="N1290">
        <v>17750925</v>
      </c>
      <c r="O1290">
        <v>32042300</v>
      </c>
      <c r="P1290">
        <v>2234061</v>
      </c>
      <c r="Q1290">
        <v>1923744</v>
      </c>
      <c r="R1290">
        <v>21286261</v>
      </c>
      <c r="S1290">
        <v>43063500</v>
      </c>
      <c r="T1290">
        <v>34653000</v>
      </c>
      <c r="U1290">
        <v>7969600</v>
      </c>
      <c r="V1290">
        <v>23933000</v>
      </c>
    </row>
    <row r="1291" spans="1:22" x14ac:dyDescent="0.3">
      <c r="A1291" s="2">
        <v>42929</v>
      </c>
      <c r="B1291">
        <v>2017</v>
      </c>
      <c r="C1291">
        <v>36.942500000000003</v>
      </c>
      <c r="D1291">
        <v>71.77</v>
      </c>
      <c r="E1291">
        <v>48.442500000000003</v>
      </c>
      <c r="F1291">
        <v>96.094476</v>
      </c>
      <c r="G1291">
        <v>9.614711999999999</v>
      </c>
      <c r="H1291">
        <v>104.06817599999999</v>
      </c>
      <c r="I1291">
        <v>10.96108022239873</v>
      </c>
      <c r="J1291">
        <v>7.5386345529962053</v>
      </c>
      <c r="K1291">
        <v>40.075897978995677</v>
      </c>
      <c r="L1291">
        <v>31.903627217368278</v>
      </c>
      <c r="M1291">
        <v>100797492</v>
      </c>
      <c r="N1291">
        <v>20269816</v>
      </c>
      <c r="O1291">
        <v>30491420</v>
      </c>
      <c r="P1291">
        <v>1958941</v>
      </c>
      <c r="Q1291">
        <v>1886653</v>
      </c>
      <c r="R1291">
        <v>27886432</v>
      </c>
      <c r="S1291">
        <v>34459000</v>
      </c>
      <c r="T1291">
        <v>29929000</v>
      </c>
      <c r="U1291">
        <v>9787800</v>
      </c>
      <c r="V1291">
        <v>23030000</v>
      </c>
    </row>
    <row r="1292" spans="1:22" x14ac:dyDescent="0.3">
      <c r="A1292" s="2">
        <v>42930</v>
      </c>
      <c r="B1292">
        <v>2017</v>
      </c>
      <c r="C1292">
        <v>37.26</v>
      </c>
      <c r="D1292">
        <v>72.78</v>
      </c>
      <c r="E1292">
        <v>48.845500000000001</v>
      </c>
      <c r="F1292">
        <v>95.957665999999989</v>
      </c>
      <c r="G1292">
        <v>9.5994119999999992</v>
      </c>
      <c r="H1292">
        <v>104.666506</v>
      </c>
      <c r="I1292">
        <v>11.116440181188381</v>
      </c>
      <c r="J1292">
        <v>7.6224224584776614</v>
      </c>
      <c r="K1292">
        <v>40.438760103028677</v>
      </c>
      <c r="L1292">
        <v>31.867839062083661</v>
      </c>
      <c r="M1292">
        <v>80528244</v>
      </c>
      <c r="N1292">
        <v>25868086</v>
      </c>
      <c r="O1292">
        <v>21592160</v>
      </c>
      <c r="P1292">
        <v>1428874</v>
      </c>
      <c r="Q1292">
        <v>1638606</v>
      </c>
      <c r="R1292">
        <v>26867419</v>
      </c>
      <c r="S1292">
        <v>40401500</v>
      </c>
      <c r="T1292">
        <v>21461000</v>
      </c>
      <c r="U1292">
        <v>7138600</v>
      </c>
      <c r="V1292">
        <v>17060000</v>
      </c>
    </row>
    <row r="1293" spans="1:22" x14ac:dyDescent="0.3">
      <c r="A1293" s="2">
        <v>42931</v>
      </c>
      <c r="B1293">
        <v>2017</v>
      </c>
    </row>
    <row r="1294" spans="1:22" x14ac:dyDescent="0.3">
      <c r="A1294" s="2">
        <v>42932</v>
      </c>
      <c r="B1294">
        <v>2017</v>
      </c>
    </row>
    <row r="1295" spans="1:22" x14ac:dyDescent="0.3">
      <c r="A1295" s="2">
        <v>42933</v>
      </c>
      <c r="B1295">
        <v>2017</v>
      </c>
      <c r="C1295">
        <v>37.39</v>
      </c>
      <c r="D1295">
        <v>73.349999999999994</v>
      </c>
      <c r="E1295">
        <v>48.798000000000002</v>
      </c>
      <c r="F1295">
        <v>95.963280000000012</v>
      </c>
      <c r="G1295">
        <v>9.6252200000000006</v>
      </c>
      <c r="H1295">
        <v>104.383728</v>
      </c>
      <c r="M1295">
        <v>95173824</v>
      </c>
      <c r="N1295">
        <v>21803907</v>
      </c>
      <c r="O1295">
        <v>33209280</v>
      </c>
      <c r="P1295">
        <v>805775</v>
      </c>
      <c r="Q1295">
        <v>1239383</v>
      </c>
      <c r="R1295">
        <v>16829295</v>
      </c>
    </row>
    <row r="1296" spans="1:22" x14ac:dyDescent="0.3">
      <c r="A1296" s="2">
        <v>42934</v>
      </c>
      <c r="B1296">
        <v>2017</v>
      </c>
      <c r="C1296">
        <v>37.520000000000003</v>
      </c>
      <c r="D1296">
        <v>73.3</v>
      </c>
      <c r="E1296">
        <v>49.347499999999997</v>
      </c>
      <c r="F1296">
        <v>96.288335999999987</v>
      </c>
      <c r="G1296">
        <v>9.5744594000000003</v>
      </c>
      <c r="H1296">
        <v>103.861446</v>
      </c>
      <c r="I1296">
        <v>11.030789825970549</v>
      </c>
      <c r="J1296">
        <v>7.6693715037929504</v>
      </c>
      <c r="K1296">
        <v>40.807675145024547</v>
      </c>
      <c r="L1296">
        <v>32.574743418116917</v>
      </c>
      <c r="M1296">
        <v>71475168</v>
      </c>
      <c r="N1296">
        <v>26435296</v>
      </c>
      <c r="O1296">
        <v>28266700</v>
      </c>
      <c r="P1296">
        <v>1330665</v>
      </c>
      <c r="Q1296">
        <v>2017645</v>
      </c>
      <c r="R1296">
        <v>19023234</v>
      </c>
      <c r="S1296">
        <v>38271500</v>
      </c>
      <c r="T1296">
        <v>20013000</v>
      </c>
      <c r="U1296">
        <v>10733000</v>
      </c>
      <c r="V1296">
        <v>27113000</v>
      </c>
    </row>
    <row r="1297" spans="1:22" x14ac:dyDescent="0.3">
      <c r="A1297" s="2">
        <v>42935</v>
      </c>
      <c r="B1297">
        <v>2017</v>
      </c>
      <c r="C1297">
        <v>37.755000000000003</v>
      </c>
      <c r="D1297">
        <v>73.86</v>
      </c>
      <c r="E1297">
        <v>49.638500000000001</v>
      </c>
      <c r="F1297">
        <v>95.946887999999987</v>
      </c>
      <c r="G1297">
        <v>9.6302579999999995</v>
      </c>
      <c r="H1297">
        <v>105.221293</v>
      </c>
      <c r="I1297">
        <v>10.972247090420771</v>
      </c>
      <c r="J1297">
        <v>7.6797406786034017</v>
      </c>
      <c r="K1297">
        <v>41.450313339301701</v>
      </c>
      <c r="L1297">
        <v>33.697403760071623</v>
      </c>
      <c r="M1297">
        <v>83691876</v>
      </c>
      <c r="N1297">
        <v>22416222</v>
      </c>
      <c r="O1297">
        <v>28242960</v>
      </c>
      <c r="P1297">
        <v>797684</v>
      </c>
      <c r="Q1297">
        <v>2503997</v>
      </c>
      <c r="R1297">
        <v>17858970</v>
      </c>
      <c r="S1297">
        <v>35706000</v>
      </c>
      <c r="T1297">
        <v>18524500</v>
      </c>
      <c r="U1297">
        <v>10008400</v>
      </c>
      <c r="V1297">
        <v>33779000</v>
      </c>
    </row>
    <row r="1298" spans="1:22" x14ac:dyDescent="0.3">
      <c r="A1298" s="2">
        <v>42936</v>
      </c>
      <c r="B1298">
        <v>2017</v>
      </c>
      <c r="C1298">
        <v>37.585000000000001</v>
      </c>
      <c r="D1298">
        <v>74.22</v>
      </c>
      <c r="E1298">
        <v>49.609499999999997</v>
      </c>
      <c r="F1298">
        <v>97.000995000000003</v>
      </c>
      <c r="G1298">
        <v>9.6094685000000002</v>
      </c>
      <c r="H1298">
        <v>106.006485</v>
      </c>
      <c r="I1298">
        <v>11.007696438160011</v>
      </c>
      <c r="J1298">
        <v>7.7401555718632533</v>
      </c>
      <c r="K1298">
        <v>41.529443350635397</v>
      </c>
      <c r="L1298">
        <v>33.398961875783073</v>
      </c>
      <c r="M1298">
        <v>68974992</v>
      </c>
      <c r="N1298">
        <v>42361025</v>
      </c>
      <c r="O1298">
        <v>28367700</v>
      </c>
      <c r="P1298">
        <v>1506716</v>
      </c>
      <c r="Q1298">
        <v>2880530</v>
      </c>
      <c r="R1298">
        <v>20122339</v>
      </c>
      <c r="S1298">
        <v>34076500</v>
      </c>
      <c r="T1298">
        <v>22761500</v>
      </c>
      <c r="U1298">
        <v>8892200</v>
      </c>
      <c r="V1298">
        <v>26690000</v>
      </c>
    </row>
    <row r="1299" spans="1:22" x14ac:dyDescent="0.3">
      <c r="A1299" s="2">
        <v>42937</v>
      </c>
      <c r="B1299">
        <v>2017</v>
      </c>
      <c r="C1299">
        <v>37.567500000000003</v>
      </c>
      <c r="D1299">
        <v>73.790000000000006</v>
      </c>
      <c r="E1299">
        <v>49.692</v>
      </c>
      <c r="F1299">
        <v>94.716254000000006</v>
      </c>
      <c r="G1299">
        <v>9.5408629000000005</v>
      </c>
      <c r="H1299">
        <v>103.687408</v>
      </c>
      <c r="I1299">
        <v>11.029888368743251</v>
      </c>
      <c r="J1299">
        <v>7.7947313701836514</v>
      </c>
      <c r="K1299">
        <v>41.519625495138641</v>
      </c>
      <c r="L1299">
        <v>33.507382066978757</v>
      </c>
      <c r="M1299">
        <v>105010520</v>
      </c>
      <c r="N1299">
        <v>46717082</v>
      </c>
      <c r="O1299">
        <v>29266440</v>
      </c>
      <c r="P1299">
        <v>3878764</v>
      </c>
      <c r="Q1299">
        <v>4464897</v>
      </c>
      <c r="R1299">
        <v>23017310</v>
      </c>
      <c r="S1299">
        <v>27491000</v>
      </c>
      <c r="T1299">
        <v>18276000</v>
      </c>
      <c r="U1299">
        <v>7746000</v>
      </c>
      <c r="V1299">
        <v>19581000</v>
      </c>
    </row>
    <row r="1300" spans="1:22" x14ac:dyDescent="0.3">
      <c r="A1300" s="2">
        <v>42938</v>
      </c>
      <c r="B1300">
        <v>2017</v>
      </c>
    </row>
    <row r="1301" spans="1:22" x14ac:dyDescent="0.3">
      <c r="A1301" s="2">
        <v>42939</v>
      </c>
      <c r="B1301">
        <v>2017</v>
      </c>
    </row>
    <row r="1302" spans="1:22" x14ac:dyDescent="0.3">
      <c r="A1302" s="2">
        <v>42940</v>
      </c>
      <c r="B1302">
        <v>2017</v>
      </c>
      <c r="C1302">
        <v>38.022500000000001</v>
      </c>
      <c r="D1302">
        <v>73.599999999999994</v>
      </c>
      <c r="E1302">
        <v>49.915499999999987</v>
      </c>
      <c r="F1302">
        <v>91.870371999999989</v>
      </c>
      <c r="G1302">
        <v>9.6027672000000006</v>
      </c>
      <c r="H1302">
        <v>103.28725</v>
      </c>
      <c r="I1302">
        <v>10.932470101609569</v>
      </c>
      <c r="J1302">
        <v>7.6929949554896142</v>
      </c>
      <c r="K1302">
        <v>41.614962683211942</v>
      </c>
      <c r="L1302">
        <v>32.586997572160783</v>
      </c>
      <c r="M1302">
        <v>85972640</v>
      </c>
      <c r="N1302">
        <v>21394826</v>
      </c>
      <c r="O1302">
        <v>79690640</v>
      </c>
      <c r="P1302">
        <v>4097972</v>
      </c>
      <c r="Q1302">
        <v>2272154</v>
      </c>
      <c r="R1302">
        <v>44004911</v>
      </c>
      <c r="S1302">
        <v>39690000</v>
      </c>
      <c r="T1302">
        <v>25104000</v>
      </c>
      <c r="U1302">
        <v>8850600</v>
      </c>
      <c r="V1302">
        <v>21527000</v>
      </c>
    </row>
    <row r="1303" spans="1:22" x14ac:dyDescent="0.3">
      <c r="A1303" s="2">
        <v>42941</v>
      </c>
      <c r="B1303">
        <v>2017</v>
      </c>
      <c r="C1303">
        <v>38.185000000000002</v>
      </c>
      <c r="D1303">
        <v>74.19</v>
      </c>
      <c r="E1303">
        <v>48.451500000000003</v>
      </c>
      <c r="F1303">
        <v>92.559779000000006</v>
      </c>
      <c r="G1303">
        <v>9.8606394000000002</v>
      </c>
      <c r="H1303">
        <v>103.839883</v>
      </c>
      <c r="I1303">
        <v>10.94052310999642</v>
      </c>
      <c r="J1303">
        <v>7.6326081314940888</v>
      </c>
      <c r="K1303">
        <v>41.777140809745617</v>
      </c>
      <c r="L1303">
        <v>31.619491221784308</v>
      </c>
      <c r="M1303">
        <v>75415728</v>
      </c>
      <c r="N1303">
        <v>22018681</v>
      </c>
      <c r="O1303">
        <v>118672040</v>
      </c>
      <c r="P1303">
        <v>2436359</v>
      </c>
      <c r="Q1303">
        <v>2123892</v>
      </c>
      <c r="R1303">
        <v>32994177</v>
      </c>
      <c r="S1303">
        <v>32717500</v>
      </c>
      <c r="T1303">
        <v>16828000</v>
      </c>
      <c r="U1303">
        <v>10067800</v>
      </c>
      <c r="V1303">
        <v>33310000</v>
      </c>
    </row>
    <row r="1304" spans="1:22" x14ac:dyDescent="0.3">
      <c r="A1304" s="2">
        <v>42942</v>
      </c>
      <c r="B1304">
        <v>2017</v>
      </c>
      <c r="C1304">
        <v>38.365000000000002</v>
      </c>
      <c r="D1304">
        <v>74.05</v>
      </c>
      <c r="E1304">
        <v>48.265500000000003</v>
      </c>
      <c r="F1304">
        <v>91.981197000000009</v>
      </c>
      <c r="G1304">
        <v>9.8335238999999994</v>
      </c>
      <c r="H1304">
        <v>104.805778</v>
      </c>
      <c r="I1304">
        <v>11.03165403477486</v>
      </c>
      <c r="J1304">
        <v>7.6948500187249218</v>
      </c>
      <c r="K1304">
        <v>41.636201515827018</v>
      </c>
      <c r="L1304">
        <v>31.894783771734289</v>
      </c>
      <c r="M1304">
        <v>63123804</v>
      </c>
      <c r="N1304">
        <v>16252233</v>
      </c>
      <c r="O1304">
        <v>44432500</v>
      </c>
      <c r="P1304">
        <v>1781466</v>
      </c>
      <c r="Q1304">
        <v>2398027</v>
      </c>
      <c r="R1304">
        <v>26726358</v>
      </c>
      <c r="S1304">
        <v>34765500</v>
      </c>
      <c r="T1304">
        <v>24040500</v>
      </c>
      <c r="U1304">
        <v>9580800</v>
      </c>
      <c r="V1304">
        <v>32882000</v>
      </c>
    </row>
    <row r="1305" spans="1:22" x14ac:dyDescent="0.3">
      <c r="A1305" s="2">
        <v>42943</v>
      </c>
      <c r="B1305">
        <v>2017</v>
      </c>
      <c r="C1305">
        <v>37.64</v>
      </c>
      <c r="D1305">
        <v>73.16</v>
      </c>
      <c r="E1305">
        <v>47.625500000000002</v>
      </c>
      <c r="F1305">
        <v>91.562400000000011</v>
      </c>
      <c r="G1305">
        <v>9.8532719999999987</v>
      </c>
      <c r="H1305">
        <v>105.90912</v>
      </c>
      <c r="I1305">
        <v>11.22888968738771</v>
      </c>
      <c r="J1305">
        <v>7.8721730830039522</v>
      </c>
      <c r="K1305">
        <v>42.126302551203743</v>
      </c>
      <c r="L1305">
        <v>34.575997125404243</v>
      </c>
      <c r="M1305">
        <v>129905348</v>
      </c>
      <c r="N1305">
        <v>36844220</v>
      </c>
      <c r="O1305">
        <v>74358000</v>
      </c>
      <c r="P1305">
        <v>1709825</v>
      </c>
      <c r="Q1305">
        <v>2491289</v>
      </c>
      <c r="R1305">
        <v>14217828</v>
      </c>
      <c r="S1305">
        <v>44979500</v>
      </c>
      <c r="T1305">
        <v>36794500</v>
      </c>
      <c r="U1305">
        <v>10393400</v>
      </c>
      <c r="V1305">
        <v>80426000</v>
      </c>
    </row>
    <row r="1306" spans="1:22" x14ac:dyDescent="0.3">
      <c r="A1306" s="2">
        <v>42944</v>
      </c>
      <c r="B1306">
        <v>2017</v>
      </c>
      <c r="C1306">
        <v>37.375</v>
      </c>
      <c r="D1306">
        <v>73.040000000000006</v>
      </c>
      <c r="E1306">
        <v>47.916499999999999</v>
      </c>
      <c r="F1306">
        <v>91.403684999999982</v>
      </c>
      <c r="G1306">
        <v>9.7575192000000008</v>
      </c>
      <c r="H1306">
        <v>106.02123</v>
      </c>
      <c r="I1306">
        <v>11.23782028148683</v>
      </c>
      <c r="J1306">
        <v>7.801283184770841</v>
      </c>
      <c r="K1306">
        <v>41.356910862504513</v>
      </c>
      <c r="L1306">
        <v>33.796463370624323</v>
      </c>
      <c r="M1306">
        <v>68854612</v>
      </c>
      <c r="N1306">
        <v>18306680</v>
      </c>
      <c r="O1306">
        <v>36275880</v>
      </c>
      <c r="P1306">
        <v>2099315</v>
      </c>
      <c r="Q1306">
        <v>2946277</v>
      </c>
      <c r="R1306">
        <v>23639904</v>
      </c>
      <c r="S1306">
        <v>34694500</v>
      </c>
      <c r="T1306">
        <v>28291000</v>
      </c>
      <c r="U1306">
        <v>13481400</v>
      </c>
      <c r="V1306">
        <v>38504000</v>
      </c>
    </row>
    <row r="1307" spans="1:22" x14ac:dyDescent="0.3">
      <c r="A1307" s="2">
        <v>42945</v>
      </c>
      <c r="B1307">
        <v>2017</v>
      </c>
    </row>
    <row r="1308" spans="1:22" x14ac:dyDescent="0.3">
      <c r="A1308" s="2">
        <v>42946</v>
      </c>
      <c r="B1308">
        <v>2017</v>
      </c>
    </row>
    <row r="1309" spans="1:22" x14ac:dyDescent="0.3">
      <c r="A1309" s="2">
        <v>42947</v>
      </c>
      <c r="B1309">
        <v>2017</v>
      </c>
      <c r="C1309">
        <v>37.182499999999997</v>
      </c>
      <c r="D1309">
        <v>72.7</v>
      </c>
      <c r="E1309">
        <v>47.274999999999999</v>
      </c>
      <c r="F1309">
        <v>91.783281000000002</v>
      </c>
      <c r="G1309">
        <v>9.9848299999999988</v>
      </c>
      <c r="H1309">
        <v>105.921048</v>
      </c>
      <c r="I1309">
        <v>11.292455393533199</v>
      </c>
      <c r="J1309">
        <v>7.8437597681369446</v>
      </c>
      <c r="K1309">
        <v>40.566977628837982</v>
      </c>
      <c r="L1309">
        <v>33.946200525314737</v>
      </c>
      <c r="M1309">
        <v>79383680</v>
      </c>
      <c r="N1309">
        <v>23600054</v>
      </c>
      <c r="O1309">
        <v>45867780</v>
      </c>
      <c r="P1309">
        <v>1772723</v>
      </c>
      <c r="Q1309">
        <v>2369760</v>
      </c>
      <c r="R1309">
        <v>32130031</v>
      </c>
      <c r="S1309">
        <v>37718500</v>
      </c>
      <c r="T1309">
        <v>23120000</v>
      </c>
      <c r="U1309">
        <v>18136000</v>
      </c>
      <c r="V1309">
        <v>25207000</v>
      </c>
    </row>
    <row r="1310" spans="1:22" x14ac:dyDescent="0.3">
      <c r="A1310" s="2">
        <v>42948</v>
      </c>
      <c r="B1310">
        <v>2017</v>
      </c>
      <c r="C1310">
        <v>37.512500000000003</v>
      </c>
      <c r="D1310">
        <v>72.58</v>
      </c>
      <c r="E1310">
        <v>47.328000000000003</v>
      </c>
      <c r="F1310">
        <v>93.129645000000011</v>
      </c>
      <c r="G1310">
        <v>10.103008000000001</v>
      </c>
      <c r="H1310">
        <v>106.88247</v>
      </c>
      <c r="I1310">
        <v>11.42546245919478</v>
      </c>
      <c r="J1310">
        <v>7.7128974301777289</v>
      </c>
      <c r="K1310">
        <v>40.170475154153067</v>
      </c>
      <c r="L1310">
        <v>33.641639463184617</v>
      </c>
      <c r="M1310">
        <v>141474580</v>
      </c>
      <c r="N1310">
        <v>20823890</v>
      </c>
      <c r="O1310">
        <v>26649120</v>
      </c>
      <c r="P1310">
        <v>2305561</v>
      </c>
      <c r="Q1310">
        <v>2118605</v>
      </c>
      <c r="R1310">
        <v>24781385</v>
      </c>
      <c r="S1310">
        <v>39283000</v>
      </c>
      <c r="T1310">
        <v>32007500</v>
      </c>
      <c r="U1310">
        <v>19731800</v>
      </c>
      <c r="V1310">
        <v>23455000</v>
      </c>
    </row>
    <row r="1311" spans="1:22" x14ac:dyDescent="0.3">
      <c r="A1311" s="2">
        <v>42949</v>
      </c>
      <c r="B1311">
        <v>2017</v>
      </c>
      <c r="C1311">
        <v>39.284999999999997</v>
      </c>
      <c r="D1311">
        <v>72.260000000000005</v>
      </c>
      <c r="E1311">
        <v>47.381999999999998</v>
      </c>
      <c r="F1311">
        <v>93.591048000000001</v>
      </c>
      <c r="G1311">
        <v>10.121774800000001</v>
      </c>
      <c r="H1311">
        <v>106.372884</v>
      </c>
      <c r="I1311">
        <v>11.409942950285251</v>
      </c>
      <c r="J1311">
        <v>7.6298705225029426</v>
      </c>
      <c r="K1311">
        <v>40.364937064203573</v>
      </c>
      <c r="L1311">
        <v>34.311328443357787</v>
      </c>
      <c r="M1311">
        <v>279747200</v>
      </c>
      <c r="N1311">
        <v>26499158</v>
      </c>
      <c r="O1311">
        <v>40788360</v>
      </c>
      <c r="P1311">
        <v>2276768</v>
      </c>
      <c r="Q1311">
        <v>1993657</v>
      </c>
      <c r="R1311">
        <v>20558532</v>
      </c>
      <c r="S1311">
        <v>33005500</v>
      </c>
      <c r="T1311">
        <v>70459000</v>
      </c>
      <c r="U1311">
        <v>14816000</v>
      </c>
      <c r="V1311">
        <v>32972000</v>
      </c>
    </row>
    <row r="1312" spans="1:22" x14ac:dyDescent="0.3">
      <c r="A1312" s="2">
        <v>42950</v>
      </c>
      <c r="B1312">
        <v>2017</v>
      </c>
      <c r="C1312">
        <v>38.892499999999998</v>
      </c>
      <c r="D1312">
        <v>72.150000000000006</v>
      </c>
      <c r="E1312">
        <v>47.015000000000001</v>
      </c>
      <c r="F1312">
        <v>94.216121999999999</v>
      </c>
      <c r="G1312">
        <v>9.9983620000000002</v>
      </c>
      <c r="H1312">
        <v>107.473795</v>
      </c>
      <c r="I1312">
        <v>11.29969141404974</v>
      </c>
      <c r="J1312">
        <v>7.650645422036666</v>
      </c>
      <c r="K1312">
        <v>40.120711562897071</v>
      </c>
      <c r="L1312">
        <v>33.917226356870572</v>
      </c>
      <c r="M1312">
        <v>108389184</v>
      </c>
      <c r="N1312">
        <v>18214424</v>
      </c>
      <c r="O1312">
        <v>22478420</v>
      </c>
      <c r="P1312">
        <v>1902469</v>
      </c>
      <c r="Q1312">
        <v>2166248</v>
      </c>
      <c r="R1312">
        <v>21907912</v>
      </c>
      <c r="S1312">
        <v>31430000</v>
      </c>
      <c r="T1312">
        <v>34044500</v>
      </c>
      <c r="U1312">
        <v>8428400</v>
      </c>
      <c r="V1312">
        <v>23443000</v>
      </c>
    </row>
    <row r="1313" spans="1:22" x14ac:dyDescent="0.3">
      <c r="A1313" s="2">
        <v>42951</v>
      </c>
      <c r="B1313">
        <v>2017</v>
      </c>
      <c r="C1313">
        <v>39.097499999999997</v>
      </c>
      <c r="D1313">
        <v>72.680000000000007</v>
      </c>
      <c r="E1313">
        <v>47.289499999999997</v>
      </c>
      <c r="F1313">
        <v>95.61878999999999</v>
      </c>
      <c r="G1313">
        <v>10.023146000000001</v>
      </c>
      <c r="H1313">
        <v>107.478576</v>
      </c>
      <c r="I1313">
        <v>11.219204042956409</v>
      </c>
      <c r="J1313">
        <v>7.6329703420268924</v>
      </c>
      <c r="K1313">
        <v>39.766266582438398</v>
      </c>
      <c r="L1313">
        <v>33.931955599675121</v>
      </c>
      <c r="M1313">
        <v>82239408</v>
      </c>
      <c r="N1313">
        <v>22578952</v>
      </c>
      <c r="O1313">
        <v>25091480</v>
      </c>
      <c r="P1313">
        <v>3203533</v>
      </c>
      <c r="Q1313">
        <v>2066141</v>
      </c>
      <c r="R1313">
        <v>14082312</v>
      </c>
      <c r="S1313">
        <v>35601500</v>
      </c>
      <c r="T1313">
        <v>15618000</v>
      </c>
      <c r="U1313">
        <v>7310800</v>
      </c>
      <c r="V1313">
        <v>23392000</v>
      </c>
    </row>
    <row r="1314" spans="1:22" x14ac:dyDescent="0.3">
      <c r="A1314" s="2">
        <v>42952</v>
      </c>
      <c r="B1314">
        <v>2017</v>
      </c>
    </row>
    <row r="1315" spans="1:22" x14ac:dyDescent="0.3">
      <c r="A1315" s="2">
        <v>42953</v>
      </c>
      <c r="B1315">
        <v>2017</v>
      </c>
    </row>
    <row r="1316" spans="1:22" x14ac:dyDescent="0.3">
      <c r="A1316" s="2">
        <v>42954</v>
      </c>
      <c r="B1316">
        <v>2017</v>
      </c>
      <c r="C1316">
        <v>39.702500000000001</v>
      </c>
      <c r="D1316">
        <v>72.400000000000006</v>
      </c>
      <c r="E1316">
        <v>47.287500000000001</v>
      </c>
      <c r="F1316">
        <v>95.490900000000011</v>
      </c>
      <c r="G1316">
        <v>9.9815936000000001</v>
      </c>
      <c r="H1316">
        <v>106.879074</v>
      </c>
      <c r="I1316">
        <v>11.448437782192521</v>
      </c>
      <c r="J1316">
        <v>7.5964539823008854</v>
      </c>
      <c r="K1316">
        <v>40.739570164348933</v>
      </c>
      <c r="L1316">
        <v>34.459093371862018</v>
      </c>
      <c r="M1316">
        <v>87481284</v>
      </c>
      <c r="N1316">
        <v>18705681</v>
      </c>
      <c r="O1316">
        <v>28915080</v>
      </c>
      <c r="P1316">
        <v>1306582</v>
      </c>
      <c r="Q1316">
        <v>1618196</v>
      </c>
      <c r="R1316">
        <v>13985339</v>
      </c>
      <c r="S1316">
        <v>48367500</v>
      </c>
      <c r="T1316">
        <v>17330000</v>
      </c>
      <c r="U1316">
        <v>11010000</v>
      </c>
      <c r="V1316">
        <v>26480000</v>
      </c>
    </row>
    <row r="1317" spans="1:22" x14ac:dyDescent="0.3">
      <c r="A1317" s="2">
        <v>42955</v>
      </c>
      <c r="B1317">
        <v>2017</v>
      </c>
      <c r="C1317">
        <v>40.020000000000003</v>
      </c>
      <c r="D1317">
        <v>72.790000000000006</v>
      </c>
      <c r="E1317">
        <v>47.209500000000013</v>
      </c>
      <c r="F1317">
        <v>94.94440800000001</v>
      </c>
      <c r="G1317">
        <v>9.989649</v>
      </c>
      <c r="H1317">
        <v>106.73166399999999</v>
      </c>
      <c r="I1317">
        <v>11.4689112136845</v>
      </c>
      <c r="J1317">
        <v>7.7206819513078093</v>
      </c>
      <c r="K1317">
        <v>40.447099285003169</v>
      </c>
      <c r="L1317">
        <v>34.564213956014122</v>
      </c>
      <c r="M1317">
        <v>144823584</v>
      </c>
      <c r="N1317">
        <v>22044587</v>
      </c>
      <c r="O1317">
        <v>30101280</v>
      </c>
      <c r="P1317">
        <v>1210099</v>
      </c>
      <c r="Q1317">
        <v>1747540</v>
      </c>
      <c r="R1317">
        <v>19168896</v>
      </c>
      <c r="S1317">
        <v>28314500</v>
      </c>
      <c r="T1317">
        <v>28949000</v>
      </c>
      <c r="U1317">
        <v>13718400</v>
      </c>
      <c r="V1317">
        <v>21837000</v>
      </c>
    </row>
    <row r="1318" spans="1:22" x14ac:dyDescent="0.3">
      <c r="A1318" s="2">
        <v>42956</v>
      </c>
      <c r="B1318">
        <v>2017</v>
      </c>
      <c r="C1318">
        <v>40.265000000000001</v>
      </c>
      <c r="D1318">
        <v>72.47</v>
      </c>
      <c r="E1318">
        <v>47.003999999999998</v>
      </c>
      <c r="F1318">
        <v>94.034208000000007</v>
      </c>
      <c r="G1318">
        <v>9.9292505999999996</v>
      </c>
      <c r="H1318">
        <v>105.613792</v>
      </c>
      <c r="I1318">
        <v>11.3443696561761</v>
      </c>
      <c r="J1318">
        <v>7.6378503802073867</v>
      </c>
      <c r="K1318">
        <v>40.049117700563947</v>
      </c>
      <c r="L1318">
        <v>34.100418410041847</v>
      </c>
      <c r="M1318">
        <v>104526120</v>
      </c>
      <c r="N1318">
        <v>22213410</v>
      </c>
      <c r="O1318">
        <v>28017040</v>
      </c>
      <c r="P1318">
        <v>1487577</v>
      </c>
      <c r="Q1318">
        <v>2100884</v>
      </c>
      <c r="R1318">
        <v>23013247</v>
      </c>
      <c r="S1318">
        <v>36948000</v>
      </c>
      <c r="T1318">
        <v>31708500</v>
      </c>
      <c r="U1318">
        <v>11225400</v>
      </c>
      <c r="V1318">
        <v>22596000</v>
      </c>
    </row>
    <row r="1319" spans="1:22" x14ac:dyDescent="0.3">
      <c r="A1319" s="2">
        <v>42957</v>
      </c>
      <c r="B1319">
        <v>2017</v>
      </c>
      <c r="C1319">
        <v>38.83</v>
      </c>
      <c r="D1319">
        <v>71.41</v>
      </c>
      <c r="E1319">
        <v>46.179499999999997</v>
      </c>
      <c r="F1319">
        <v>94.114784999999998</v>
      </c>
      <c r="G1319">
        <v>9.7257131999999995</v>
      </c>
      <c r="H1319">
        <v>104.62554299999999</v>
      </c>
      <c r="I1319">
        <v>11.482159194876489</v>
      </c>
      <c r="J1319">
        <v>7.5708776322049411</v>
      </c>
      <c r="K1319">
        <v>40.036596523330289</v>
      </c>
      <c r="L1319">
        <v>33.595608417200367</v>
      </c>
      <c r="M1319">
        <v>163217092</v>
      </c>
      <c r="N1319">
        <v>24734461</v>
      </c>
      <c r="O1319">
        <v>54147860</v>
      </c>
      <c r="P1319">
        <v>1155973</v>
      </c>
      <c r="Q1319">
        <v>2104156</v>
      </c>
      <c r="R1319">
        <v>27178789</v>
      </c>
      <c r="S1319">
        <v>35674500</v>
      </c>
      <c r="T1319">
        <v>32938500</v>
      </c>
      <c r="U1319">
        <v>8333600</v>
      </c>
      <c r="V1319">
        <v>23472000</v>
      </c>
    </row>
    <row r="1320" spans="1:22" x14ac:dyDescent="0.3">
      <c r="A1320" s="2">
        <v>42958</v>
      </c>
      <c r="B1320">
        <v>2017</v>
      </c>
      <c r="C1320">
        <v>39.369999999999997</v>
      </c>
      <c r="D1320">
        <v>72.5</v>
      </c>
      <c r="E1320">
        <v>46.5045</v>
      </c>
      <c r="F1320">
        <v>94.508894999999995</v>
      </c>
      <c r="G1320">
        <v>9.5894519999999996</v>
      </c>
      <c r="H1320">
        <v>104.533103</v>
      </c>
      <c r="M1320">
        <v>105028384</v>
      </c>
      <c r="N1320">
        <v>21443675</v>
      </c>
      <c r="O1320">
        <v>32334160</v>
      </c>
      <c r="P1320">
        <v>1319596</v>
      </c>
      <c r="Q1320">
        <v>2185600</v>
      </c>
      <c r="R1320">
        <v>27090342</v>
      </c>
    </row>
    <row r="1321" spans="1:22" x14ac:dyDescent="0.3">
      <c r="A1321" s="2">
        <v>42959</v>
      </c>
      <c r="B1321">
        <v>2017</v>
      </c>
    </row>
    <row r="1322" spans="1:22" x14ac:dyDescent="0.3">
      <c r="A1322" s="2">
        <v>42960</v>
      </c>
      <c r="B1322">
        <v>2017</v>
      </c>
    </row>
    <row r="1323" spans="1:22" x14ac:dyDescent="0.3">
      <c r="A1323" s="2">
        <v>42961</v>
      </c>
      <c r="B1323">
        <v>2017</v>
      </c>
      <c r="C1323">
        <v>39.962499999999999</v>
      </c>
      <c r="D1323">
        <v>73.59</v>
      </c>
      <c r="E1323">
        <v>46.9465</v>
      </c>
      <c r="F1323">
        <v>94.579860000000011</v>
      </c>
      <c r="G1323">
        <v>9.6469242000000008</v>
      </c>
      <c r="H1323">
        <v>105.948312</v>
      </c>
      <c r="I1323">
        <v>11.292827775239831</v>
      </c>
      <c r="J1323">
        <v>7.4193306331658286</v>
      </c>
      <c r="K1323">
        <v>39.570580173595253</v>
      </c>
      <c r="L1323">
        <v>32.900867976244861</v>
      </c>
      <c r="M1323">
        <v>88490936</v>
      </c>
      <c r="N1323">
        <v>20096592</v>
      </c>
      <c r="O1323">
        <v>23012240</v>
      </c>
      <c r="P1323">
        <v>883462</v>
      </c>
      <c r="Q1323">
        <v>1709977</v>
      </c>
      <c r="R1323">
        <v>15954933</v>
      </c>
      <c r="S1323">
        <v>41949000</v>
      </c>
      <c r="T1323">
        <v>48197500</v>
      </c>
      <c r="U1323">
        <v>9060800</v>
      </c>
      <c r="V1323">
        <v>22296000</v>
      </c>
    </row>
    <row r="1324" spans="1:22" x14ac:dyDescent="0.3">
      <c r="A1324" s="2">
        <v>42962</v>
      </c>
      <c r="B1324">
        <v>2017</v>
      </c>
      <c r="C1324">
        <v>40.4</v>
      </c>
      <c r="D1324">
        <v>73.22</v>
      </c>
      <c r="E1324">
        <v>46.904000000000003</v>
      </c>
      <c r="F1324">
        <v>93.896000000000001</v>
      </c>
      <c r="G1324">
        <v>9.5787370000000003</v>
      </c>
      <c r="H1324">
        <v>105.633</v>
      </c>
      <c r="I1324">
        <v>11.36157885207315</v>
      </c>
      <c r="J1324">
        <v>7.4240219500271589</v>
      </c>
      <c r="K1324">
        <v>39.72478725330437</v>
      </c>
      <c r="L1324">
        <v>33.170378417526713</v>
      </c>
      <c r="M1324">
        <v>117861948</v>
      </c>
      <c r="N1324">
        <v>19181402</v>
      </c>
      <c r="O1324">
        <v>22129680</v>
      </c>
      <c r="P1324">
        <v>839781</v>
      </c>
      <c r="Q1324">
        <v>1001747</v>
      </c>
      <c r="R1324">
        <v>11678944</v>
      </c>
      <c r="S1324">
        <v>36491500</v>
      </c>
      <c r="T1324">
        <v>27792500</v>
      </c>
      <c r="U1324">
        <v>8798200</v>
      </c>
      <c r="V1324">
        <v>21774000</v>
      </c>
    </row>
    <row r="1325" spans="1:22" x14ac:dyDescent="0.3">
      <c r="A1325" s="2">
        <v>42963</v>
      </c>
      <c r="B1325">
        <v>2017</v>
      </c>
      <c r="C1325">
        <v>40.237499999999997</v>
      </c>
      <c r="D1325">
        <v>73.650000000000006</v>
      </c>
      <c r="E1325">
        <v>47.213500000000003</v>
      </c>
      <c r="F1325">
        <v>93.779827999999995</v>
      </c>
      <c r="G1325">
        <v>9.6095559999999995</v>
      </c>
      <c r="H1325">
        <v>105.72757</v>
      </c>
      <c r="I1325">
        <v>11.18656312082355</v>
      </c>
      <c r="J1325">
        <v>7.4500370688098254</v>
      </c>
      <c r="K1325">
        <v>39.515983384504253</v>
      </c>
      <c r="L1325">
        <v>33.122629582806567</v>
      </c>
      <c r="M1325">
        <v>110686448</v>
      </c>
      <c r="N1325">
        <v>18150402</v>
      </c>
      <c r="O1325">
        <v>26905220</v>
      </c>
      <c r="P1325">
        <v>776534</v>
      </c>
      <c r="Q1325">
        <v>1470442</v>
      </c>
      <c r="R1325">
        <v>14969370</v>
      </c>
      <c r="S1325">
        <v>29388500</v>
      </c>
      <c r="T1325">
        <v>21007500</v>
      </c>
      <c r="U1325">
        <v>6110400</v>
      </c>
      <c r="V1325">
        <v>14332000</v>
      </c>
    </row>
    <row r="1326" spans="1:22" x14ac:dyDescent="0.3">
      <c r="A1326" s="2">
        <v>42964</v>
      </c>
      <c r="B1326">
        <v>2017</v>
      </c>
      <c r="C1326">
        <v>39.465000000000003</v>
      </c>
      <c r="D1326">
        <v>72.400000000000006</v>
      </c>
      <c r="E1326">
        <v>46.383000000000003</v>
      </c>
      <c r="F1326">
        <v>93.704920999999999</v>
      </c>
      <c r="G1326">
        <v>9.5032260000000015</v>
      </c>
      <c r="H1326">
        <v>105.516367</v>
      </c>
      <c r="I1326">
        <v>11.24977227181636</v>
      </c>
      <c r="J1326">
        <v>7.520398717434869</v>
      </c>
      <c r="K1326">
        <v>39.815995627618882</v>
      </c>
      <c r="L1326">
        <v>33.412279103661866</v>
      </c>
      <c r="M1326">
        <v>111762260</v>
      </c>
      <c r="N1326">
        <v>22977519</v>
      </c>
      <c r="O1326">
        <v>33913880</v>
      </c>
      <c r="P1326">
        <v>1157052</v>
      </c>
      <c r="Q1326">
        <v>1611474</v>
      </c>
      <c r="R1326">
        <v>17140774</v>
      </c>
      <c r="S1326">
        <v>27567500</v>
      </c>
      <c r="T1326">
        <v>19019000</v>
      </c>
      <c r="U1326">
        <v>6618200</v>
      </c>
      <c r="V1326">
        <v>15280000</v>
      </c>
    </row>
    <row r="1327" spans="1:22" x14ac:dyDescent="0.3">
      <c r="A1327" s="2">
        <v>42965</v>
      </c>
      <c r="B1327">
        <v>2017</v>
      </c>
      <c r="C1327">
        <v>39.375</v>
      </c>
      <c r="D1327">
        <v>72.489999999999995</v>
      </c>
      <c r="E1327">
        <v>46.308999999999997</v>
      </c>
      <c r="F1327">
        <v>93.451546000000008</v>
      </c>
      <c r="G1327">
        <v>9.4704768000000001</v>
      </c>
      <c r="H1327">
        <v>104.84807600000001</v>
      </c>
      <c r="I1327">
        <v>11.19232526267702</v>
      </c>
      <c r="J1327">
        <v>7.3653021507537684</v>
      </c>
      <c r="K1327">
        <v>39.840109639104611</v>
      </c>
      <c r="L1327">
        <v>32.983097304705353</v>
      </c>
      <c r="M1327">
        <v>109712276</v>
      </c>
      <c r="N1327">
        <v>18761491</v>
      </c>
      <c r="O1327">
        <v>26748080</v>
      </c>
      <c r="P1327">
        <v>1549354</v>
      </c>
      <c r="Q1327">
        <v>2472903</v>
      </c>
      <c r="R1327">
        <v>26157904</v>
      </c>
      <c r="S1327">
        <v>32505000</v>
      </c>
      <c r="T1327">
        <v>27682500</v>
      </c>
      <c r="U1327">
        <v>10304800</v>
      </c>
      <c r="V1327">
        <v>20841000</v>
      </c>
    </row>
    <row r="1328" spans="1:22" x14ac:dyDescent="0.3">
      <c r="A1328" s="2">
        <v>42966</v>
      </c>
      <c r="B1328">
        <v>2017</v>
      </c>
    </row>
    <row r="1329" spans="1:22" x14ac:dyDescent="0.3">
      <c r="A1329" s="2">
        <v>42967</v>
      </c>
      <c r="B1329">
        <v>2017</v>
      </c>
    </row>
    <row r="1330" spans="1:22" x14ac:dyDescent="0.3">
      <c r="A1330" s="2">
        <v>42968</v>
      </c>
      <c r="B1330">
        <v>2017</v>
      </c>
      <c r="C1330">
        <v>39.302500000000002</v>
      </c>
      <c r="D1330">
        <v>72.150000000000006</v>
      </c>
      <c r="E1330">
        <v>46.043500000000002</v>
      </c>
      <c r="F1330">
        <v>93.374127999999985</v>
      </c>
      <c r="G1330">
        <v>9.4731811999999991</v>
      </c>
      <c r="H1330">
        <v>104.843408</v>
      </c>
      <c r="I1330">
        <v>11.326961955522879</v>
      </c>
      <c r="J1330">
        <v>7.3325660558720838</v>
      </c>
      <c r="K1330">
        <v>39.799669178459837</v>
      </c>
      <c r="L1330">
        <v>32.843227347913988</v>
      </c>
      <c r="M1330">
        <v>105474112</v>
      </c>
      <c r="N1330">
        <v>17734767</v>
      </c>
      <c r="O1330">
        <v>26024860</v>
      </c>
      <c r="P1330">
        <v>1065086</v>
      </c>
      <c r="Q1330">
        <v>1387143</v>
      </c>
      <c r="R1330">
        <v>11175555</v>
      </c>
      <c r="S1330">
        <v>32746000</v>
      </c>
      <c r="T1330">
        <v>29614500</v>
      </c>
      <c r="U1330">
        <v>7272600</v>
      </c>
      <c r="V1330">
        <v>15887000</v>
      </c>
    </row>
    <row r="1331" spans="1:22" x14ac:dyDescent="0.3">
      <c r="A1331" s="2">
        <v>42969</v>
      </c>
      <c r="B1331">
        <v>2017</v>
      </c>
      <c r="C1331">
        <v>39.945</v>
      </c>
      <c r="D1331">
        <v>73.16</v>
      </c>
      <c r="E1331">
        <v>47.02</v>
      </c>
      <c r="F1331">
        <v>93.382631999999987</v>
      </c>
      <c r="G1331">
        <v>9.5221440000000008</v>
      </c>
      <c r="H1331">
        <v>105.393676</v>
      </c>
      <c r="I1331">
        <v>11.215055728119861</v>
      </c>
      <c r="J1331">
        <v>7.3036349479261844</v>
      </c>
      <c r="K1331">
        <v>39.662890553626887</v>
      </c>
      <c r="L1331">
        <v>32.961812534259089</v>
      </c>
      <c r="M1331">
        <v>86418340</v>
      </c>
      <c r="N1331">
        <v>14343674</v>
      </c>
      <c r="O1331">
        <v>35501980</v>
      </c>
      <c r="P1331">
        <v>1018539</v>
      </c>
      <c r="Q1331">
        <v>1642114</v>
      </c>
      <c r="R1331">
        <v>15013159</v>
      </c>
      <c r="S1331">
        <v>26599000</v>
      </c>
      <c r="T1331">
        <v>25357500</v>
      </c>
      <c r="U1331">
        <v>6287200</v>
      </c>
      <c r="V1331">
        <v>18097000</v>
      </c>
    </row>
    <row r="1332" spans="1:22" x14ac:dyDescent="0.3">
      <c r="A1332" s="2">
        <v>42970</v>
      </c>
      <c r="B1332">
        <v>2017</v>
      </c>
      <c r="C1332">
        <v>39.994999999999997</v>
      </c>
      <c r="D1332">
        <v>72.72</v>
      </c>
      <c r="E1332">
        <v>47.128999999999998</v>
      </c>
      <c r="F1332">
        <v>93.357710999999995</v>
      </c>
      <c r="G1332">
        <v>9.4761109999999977</v>
      </c>
      <c r="H1332">
        <v>105.359328</v>
      </c>
      <c r="I1332">
        <v>11.30896766510946</v>
      </c>
      <c r="J1332">
        <v>7.4034132985252352</v>
      </c>
      <c r="K1332">
        <v>40.299532838691952</v>
      </c>
      <c r="L1332">
        <v>32.957772281762388</v>
      </c>
      <c r="M1332">
        <v>77596324</v>
      </c>
      <c r="N1332">
        <v>13766507</v>
      </c>
      <c r="O1332">
        <v>22689280</v>
      </c>
      <c r="P1332">
        <v>1019518</v>
      </c>
      <c r="Q1332">
        <v>1249918</v>
      </c>
      <c r="R1332">
        <v>15012235</v>
      </c>
      <c r="S1332">
        <v>29061000</v>
      </c>
      <c r="T1332">
        <v>24769500</v>
      </c>
      <c r="U1332">
        <v>8583800</v>
      </c>
      <c r="V1332">
        <v>14784000</v>
      </c>
    </row>
    <row r="1333" spans="1:22" x14ac:dyDescent="0.3">
      <c r="A1333" s="2">
        <v>42971</v>
      </c>
      <c r="B1333">
        <v>2017</v>
      </c>
      <c r="C1333">
        <v>39.817500000000003</v>
      </c>
      <c r="D1333">
        <v>72.69</v>
      </c>
      <c r="E1333">
        <v>46.844499999999996</v>
      </c>
      <c r="F1333">
        <v>94.184116000000003</v>
      </c>
      <c r="G1333">
        <v>9.5002875000000007</v>
      </c>
      <c r="H1333">
        <v>104.559832</v>
      </c>
      <c r="I1333">
        <v>11.172703988291261</v>
      </c>
      <c r="J1333">
        <v>7.2728549871935613</v>
      </c>
      <c r="K1333">
        <v>40.175631174533493</v>
      </c>
      <c r="L1333">
        <v>32.857665568971832</v>
      </c>
      <c r="M1333">
        <v>79275672</v>
      </c>
      <c r="N1333">
        <v>17098282</v>
      </c>
      <c r="O1333">
        <v>25891180</v>
      </c>
      <c r="P1333">
        <v>1690811</v>
      </c>
      <c r="Q1333">
        <v>1506710</v>
      </c>
      <c r="R1333">
        <v>15754476</v>
      </c>
      <c r="S1333">
        <v>21057500</v>
      </c>
      <c r="T1333">
        <v>27030000</v>
      </c>
      <c r="U1333">
        <v>6174400</v>
      </c>
      <c r="V1333">
        <v>12779000</v>
      </c>
    </row>
    <row r="1334" spans="1:22" x14ac:dyDescent="0.3">
      <c r="A1334" s="2">
        <v>42972</v>
      </c>
      <c r="B1334">
        <v>2017</v>
      </c>
      <c r="C1334">
        <v>39.965000000000003</v>
      </c>
      <c r="D1334">
        <v>72.819999999999993</v>
      </c>
      <c r="E1334">
        <v>46.524999999999999</v>
      </c>
      <c r="F1334">
        <v>94.252023000000008</v>
      </c>
      <c r="G1334">
        <v>9.5694923999999997</v>
      </c>
      <c r="H1334">
        <v>105.02164500000001</v>
      </c>
      <c r="I1334">
        <v>11.27735555352074</v>
      </c>
      <c r="J1334">
        <v>7.3343276677959892</v>
      </c>
      <c r="K1334">
        <v>40.449592528156757</v>
      </c>
      <c r="L1334">
        <v>33.000640966944417</v>
      </c>
      <c r="M1334">
        <v>101920252</v>
      </c>
      <c r="N1334">
        <v>12794301</v>
      </c>
      <c r="O1334">
        <v>23746260</v>
      </c>
      <c r="P1334">
        <v>1068415</v>
      </c>
      <c r="Q1334">
        <v>1209129</v>
      </c>
      <c r="R1334">
        <v>15357176</v>
      </c>
      <c r="S1334">
        <v>23433500</v>
      </c>
      <c r="T1334">
        <v>18624000</v>
      </c>
      <c r="U1334">
        <v>6178800</v>
      </c>
      <c r="V1334">
        <v>13679000</v>
      </c>
    </row>
    <row r="1335" spans="1:22" x14ac:dyDescent="0.3">
      <c r="A1335" s="2">
        <v>42973</v>
      </c>
      <c r="B1335">
        <v>2017</v>
      </c>
    </row>
    <row r="1336" spans="1:22" x14ac:dyDescent="0.3">
      <c r="A1336" s="2">
        <v>42974</v>
      </c>
      <c r="B1336">
        <v>2017</v>
      </c>
    </row>
    <row r="1337" spans="1:22" x14ac:dyDescent="0.3">
      <c r="A1337" s="2">
        <v>42975</v>
      </c>
      <c r="B1337">
        <v>2017</v>
      </c>
      <c r="C1337">
        <v>40.3675</v>
      </c>
      <c r="D1337">
        <v>72.83</v>
      </c>
      <c r="E1337">
        <v>46.406500000000001</v>
      </c>
      <c r="F1337">
        <v>94.869816999999998</v>
      </c>
      <c r="H1337">
        <v>105.217945</v>
      </c>
      <c r="I1337">
        <v>11.219780219780221</v>
      </c>
      <c r="J1337">
        <v>7.3210245549450557</v>
      </c>
      <c r="K1337">
        <v>40.494505494505503</v>
      </c>
      <c r="L1337">
        <v>33.736263736263737</v>
      </c>
      <c r="M1337">
        <v>103863888</v>
      </c>
      <c r="N1337">
        <v>14569715</v>
      </c>
      <c r="O1337">
        <v>20987940</v>
      </c>
      <c r="P1337">
        <v>799166</v>
      </c>
      <c r="Q1337">
        <v>1571303</v>
      </c>
      <c r="R1337">
        <v>6800</v>
      </c>
      <c r="S1337">
        <v>20591500</v>
      </c>
      <c r="T1337">
        <v>16931000</v>
      </c>
      <c r="U1337">
        <v>6912000</v>
      </c>
      <c r="V1337">
        <v>19642000</v>
      </c>
    </row>
    <row r="1338" spans="1:22" x14ac:dyDescent="0.3">
      <c r="A1338" s="2">
        <v>42976</v>
      </c>
      <c r="B1338">
        <v>2017</v>
      </c>
      <c r="C1338">
        <v>40.727499999999999</v>
      </c>
      <c r="D1338">
        <v>73.05</v>
      </c>
      <c r="E1338">
        <v>46.787500000000001</v>
      </c>
      <c r="F1338">
        <v>94.109311999999989</v>
      </c>
      <c r="G1338">
        <v>9.5995901999999997</v>
      </c>
      <c r="H1338">
        <v>104.707424</v>
      </c>
      <c r="I1338">
        <v>11.15793330890436</v>
      </c>
      <c r="J1338">
        <v>7.3394345914254311</v>
      </c>
      <c r="K1338">
        <v>40.005496518871382</v>
      </c>
      <c r="L1338">
        <v>33.437156467570539</v>
      </c>
      <c r="M1338">
        <v>118067640</v>
      </c>
      <c r="N1338">
        <v>11478382</v>
      </c>
      <c r="O1338">
        <v>23171520</v>
      </c>
      <c r="P1338">
        <v>1535284</v>
      </c>
      <c r="Q1338">
        <v>2342576</v>
      </c>
      <c r="R1338">
        <v>20841256</v>
      </c>
      <c r="S1338">
        <v>23960500</v>
      </c>
      <c r="T1338">
        <v>22242000</v>
      </c>
      <c r="U1338">
        <v>9188600</v>
      </c>
      <c r="V1338">
        <v>17657000</v>
      </c>
    </row>
    <row r="1339" spans="1:22" x14ac:dyDescent="0.3">
      <c r="A1339" s="2">
        <v>42977</v>
      </c>
      <c r="B1339">
        <v>2017</v>
      </c>
      <c r="C1339">
        <v>40.837499999999999</v>
      </c>
      <c r="D1339">
        <v>74.010000000000005</v>
      </c>
      <c r="E1339">
        <v>47.1815</v>
      </c>
      <c r="F1339">
        <v>93.291647999999995</v>
      </c>
      <c r="G1339">
        <v>9.6881103</v>
      </c>
      <c r="H1339">
        <v>104.195712</v>
      </c>
      <c r="I1339">
        <v>11.15422975791096</v>
      </c>
      <c r="J1339">
        <v>7.4735160340919391</v>
      </c>
      <c r="K1339">
        <v>40.089763351165097</v>
      </c>
      <c r="L1339">
        <v>33.049233838063287</v>
      </c>
      <c r="M1339">
        <v>109078336</v>
      </c>
      <c r="N1339">
        <v>16897801</v>
      </c>
      <c r="O1339">
        <v>22406840</v>
      </c>
      <c r="P1339">
        <v>786686</v>
      </c>
      <c r="Q1339">
        <v>1302253</v>
      </c>
      <c r="R1339">
        <v>20534949</v>
      </c>
      <c r="S1339">
        <v>26330000</v>
      </c>
      <c r="T1339">
        <v>92552000</v>
      </c>
      <c r="U1339">
        <v>7495800</v>
      </c>
      <c r="V1339">
        <v>13511000</v>
      </c>
    </row>
    <row r="1340" spans="1:22" x14ac:dyDescent="0.3">
      <c r="A1340" s="2">
        <v>42978</v>
      </c>
      <c r="B1340">
        <v>2017</v>
      </c>
      <c r="C1340">
        <v>41</v>
      </c>
      <c r="D1340">
        <v>74.77</v>
      </c>
      <c r="E1340">
        <v>47.762</v>
      </c>
      <c r="F1340">
        <v>92.67179999999999</v>
      </c>
      <c r="G1340">
        <v>9.676947000000002</v>
      </c>
      <c r="H1340">
        <v>104.67161</v>
      </c>
      <c r="I1340">
        <v>11.22650930549251</v>
      </c>
      <c r="J1340">
        <v>7.5107232846118919</v>
      </c>
      <c r="K1340">
        <v>40.499319110304128</v>
      </c>
      <c r="L1340">
        <v>33.26373127553336</v>
      </c>
      <c r="M1340">
        <v>107140384</v>
      </c>
      <c r="N1340">
        <v>27652811</v>
      </c>
      <c r="O1340">
        <v>33866260</v>
      </c>
      <c r="P1340">
        <v>1621886</v>
      </c>
      <c r="Q1340">
        <v>1942116</v>
      </c>
      <c r="R1340">
        <v>40777130</v>
      </c>
      <c r="S1340">
        <v>25021000</v>
      </c>
      <c r="T1340">
        <v>36585500</v>
      </c>
      <c r="U1340">
        <v>8859000</v>
      </c>
      <c r="V1340">
        <v>12520000</v>
      </c>
    </row>
    <row r="1341" spans="1:22" x14ac:dyDescent="0.3">
      <c r="A1341" s="2">
        <v>42979</v>
      </c>
      <c r="B1341">
        <v>2017</v>
      </c>
      <c r="C1341">
        <v>41.012500000000003</v>
      </c>
      <c r="D1341">
        <v>73.94</v>
      </c>
      <c r="E1341">
        <v>47.599499999999999</v>
      </c>
      <c r="F1341">
        <v>93.678200000000004</v>
      </c>
      <c r="G1341">
        <v>9.7138629000000023</v>
      </c>
      <c r="H1341">
        <v>105.06188</v>
      </c>
      <c r="I1341">
        <v>11.211461733768591</v>
      </c>
      <c r="J1341">
        <v>7.5693292564381576</v>
      </c>
      <c r="K1341">
        <v>40.578527384838587</v>
      </c>
      <c r="L1341">
        <v>33.369604642727602</v>
      </c>
      <c r="M1341">
        <v>66364204</v>
      </c>
      <c r="N1341">
        <v>21736161</v>
      </c>
      <c r="O1341">
        <v>20857700</v>
      </c>
      <c r="P1341">
        <v>2090205</v>
      </c>
      <c r="Q1341">
        <v>1892055</v>
      </c>
      <c r="R1341">
        <v>13026455</v>
      </c>
      <c r="S1341">
        <v>18551000</v>
      </c>
      <c r="T1341">
        <v>24282500</v>
      </c>
      <c r="U1341">
        <v>10790800</v>
      </c>
      <c r="V1341">
        <v>16853000</v>
      </c>
    </row>
    <row r="1342" spans="1:22" x14ac:dyDescent="0.3">
      <c r="A1342" s="2">
        <v>42980</v>
      </c>
      <c r="B1342">
        <v>2017</v>
      </c>
    </row>
    <row r="1343" spans="1:22" x14ac:dyDescent="0.3">
      <c r="A1343" s="2">
        <v>42981</v>
      </c>
      <c r="B1343">
        <v>2017</v>
      </c>
    </row>
    <row r="1344" spans="1:22" x14ac:dyDescent="0.3">
      <c r="A1344" s="2">
        <v>42982</v>
      </c>
      <c r="B1344">
        <v>2017</v>
      </c>
      <c r="F1344">
        <v>94.077657000000002</v>
      </c>
      <c r="G1344">
        <v>9.6246550000000006</v>
      </c>
      <c r="H1344">
        <v>104.480532</v>
      </c>
      <c r="I1344">
        <v>11.247037374658159</v>
      </c>
      <c r="J1344">
        <v>7.6041327639015499</v>
      </c>
      <c r="K1344">
        <v>39.968094804010939</v>
      </c>
      <c r="L1344">
        <v>33.527803099361897</v>
      </c>
      <c r="P1344">
        <v>1112405</v>
      </c>
      <c r="Q1344">
        <v>924873</v>
      </c>
      <c r="R1344">
        <v>14513337</v>
      </c>
      <c r="S1344">
        <v>21741000</v>
      </c>
      <c r="T1344">
        <v>20426000</v>
      </c>
      <c r="U1344">
        <v>10128000</v>
      </c>
      <c r="V1344">
        <v>12551000</v>
      </c>
    </row>
    <row r="1345" spans="1:22" x14ac:dyDescent="0.3">
      <c r="A1345" s="2">
        <v>42983</v>
      </c>
      <c r="B1345">
        <v>2017</v>
      </c>
      <c r="C1345">
        <v>40.520000000000003</v>
      </c>
      <c r="D1345">
        <v>73.61</v>
      </c>
      <c r="E1345">
        <v>47.073999999999998</v>
      </c>
      <c r="F1345">
        <v>95.819149999999993</v>
      </c>
      <c r="G1345">
        <v>9.5565138000000012</v>
      </c>
      <c r="H1345">
        <v>104.996363</v>
      </c>
      <c r="I1345">
        <v>11.43724137931035</v>
      </c>
      <c r="J1345">
        <v>7.560053094252873</v>
      </c>
      <c r="K1345">
        <v>39.632183908045967</v>
      </c>
      <c r="L1345">
        <v>33.011494252873561</v>
      </c>
      <c r="M1345">
        <v>118145256</v>
      </c>
      <c r="N1345">
        <v>22242384</v>
      </c>
      <c r="O1345">
        <v>29216600</v>
      </c>
      <c r="P1345">
        <v>2155528</v>
      </c>
      <c r="Q1345">
        <v>1545324</v>
      </c>
      <c r="R1345">
        <v>18246584</v>
      </c>
      <c r="S1345">
        <v>25594000</v>
      </c>
      <c r="T1345">
        <v>28695500</v>
      </c>
      <c r="U1345">
        <v>9933200</v>
      </c>
      <c r="V1345">
        <v>21898000</v>
      </c>
    </row>
    <row r="1346" spans="1:22" x14ac:dyDescent="0.3">
      <c r="A1346" s="2">
        <v>42984</v>
      </c>
      <c r="B1346">
        <v>2017</v>
      </c>
      <c r="C1346">
        <v>40.477499999999999</v>
      </c>
      <c r="D1346">
        <v>73.400000000000006</v>
      </c>
      <c r="E1346">
        <v>47.100999999999999</v>
      </c>
      <c r="F1346">
        <v>97.515152000000015</v>
      </c>
      <c r="G1346">
        <v>9.5106871999999996</v>
      </c>
      <c r="H1346">
        <v>105.732855</v>
      </c>
      <c r="I1346">
        <v>11.297416162726771</v>
      </c>
      <c r="J1346">
        <v>7.4858473355323447</v>
      </c>
      <c r="K1346">
        <v>39.302730437969593</v>
      </c>
      <c r="L1346">
        <v>32.765255634964269</v>
      </c>
      <c r="M1346">
        <v>86606904</v>
      </c>
      <c r="N1346">
        <v>16535785</v>
      </c>
      <c r="O1346">
        <v>27830580</v>
      </c>
      <c r="P1346">
        <v>2300680</v>
      </c>
      <c r="Q1346">
        <v>1900703</v>
      </c>
      <c r="R1346">
        <v>24659638</v>
      </c>
      <c r="S1346">
        <v>24566500</v>
      </c>
      <c r="T1346">
        <v>20301000</v>
      </c>
      <c r="U1346">
        <v>9870200</v>
      </c>
      <c r="V1346">
        <v>19148000</v>
      </c>
    </row>
    <row r="1347" spans="1:22" x14ac:dyDescent="0.3">
      <c r="A1347" s="2">
        <v>42985</v>
      </c>
      <c r="B1347">
        <v>2017</v>
      </c>
      <c r="C1347">
        <v>40.314999999999998</v>
      </c>
      <c r="D1347">
        <v>74.34</v>
      </c>
      <c r="E1347">
        <v>47.494500000000002</v>
      </c>
      <c r="F1347">
        <v>99.089085000000011</v>
      </c>
      <c r="G1347">
        <v>9.4607897999999988</v>
      </c>
      <c r="H1347">
        <v>108.03287899999999</v>
      </c>
      <c r="I1347">
        <v>11.49308755760369</v>
      </c>
      <c r="J1347">
        <v>7.4860506285714292</v>
      </c>
      <c r="K1347">
        <v>39.262672811059907</v>
      </c>
      <c r="L1347">
        <v>32.645161290322577</v>
      </c>
      <c r="M1347">
        <v>87714008</v>
      </c>
      <c r="N1347">
        <v>17471200</v>
      </c>
      <c r="O1347">
        <v>22331500</v>
      </c>
      <c r="P1347">
        <v>2312676</v>
      </c>
      <c r="Q1347">
        <v>2271483</v>
      </c>
      <c r="R1347">
        <v>18214629</v>
      </c>
      <c r="S1347">
        <v>28407500</v>
      </c>
      <c r="T1347">
        <v>21861500</v>
      </c>
      <c r="U1347">
        <v>8389200</v>
      </c>
      <c r="V1347">
        <v>15813000</v>
      </c>
    </row>
    <row r="1348" spans="1:22" x14ac:dyDescent="0.3">
      <c r="A1348" s="2">
        <v>42986</v>
      </c>
      <c r="B1348">
        <v>2017</v>
      </c>
      <c r="C1348">
        <v>39.657499999999999</v>
      </c>
      <c r="D1348">
        <v>73.98</v>
      </c>
      <c r="E1348">
        <v>47.070500000000003</v>
      </c>
      <c r="F1348">
        <v>99.238551999999984</v>
      </c>
      <c r="G1348">
        <v>9.619327199999999</v>
      </c>
      <c r="H1348">
        <v>108.883404</v>
      </c>
      <c r="I1348">
        <v>11.532400111245019</v>
      </c>
      <c r="J1348">
        <v>7.6005071771576898</v>
      </c>
      <c r="K1348">
        <v>39.125799573560762</v>
      </c>
      <c r="L1348">
        <v>33.373505145082042</v>
      </c>
      <c r="M1348">
        <v>114446140</v>
      </c>
      <c r="N1348">
        <v>14703816</v>
      </c>
      <c r="O1348">
        <v>19998320</v>
      </c>
      <c r="P1348">
        <v>1166409</v>
      </c>
      <c r="Q1348">
        <v>1488844</v>
      </c>
      <c r="R1348">
        <v>18834932</v>
      </c>
      <c r="S1348">
        <v>42731000</v>
      </c>
      <c r="T1348">
        <v>36683000</v>
      </c>
      <c r="U1348">
        <v>14703400</v>
      </c>
      <c r="V1348">
        <v>21218000</v>
      </c>
    </row>
    <row r="1349" spans="1:22" x14ac:dyDescent="0.3">
      <c r="A1349" s="2">
        <v>42987</v>
      </c>
      <c r="B1349">
        <v>2017</v>
      </c>
    </row>
    <row r="1350" spans="1:22" x14ac:dyDescent="0.3">
      <c r="A1350" s="2">
        <v>42988</v>
      </c>
      <c r="B1350">
        <v>2017</v>
      </c>
    </row>
    <row r="1351" spans="1:22" x14ac:dyDescent="0.3">
      <c r="A1351" s="2">
        <v>42989</v>
      </c>
      <c r="B1351">
        <v>2017</v>
      </c>
      <c r="C1351">
        <v>40.375</v>
      </c>
      <c r="D1351">
        <v>74.760000000000005</v>
      </c>
      <c r="E1351">
        <v>47.164499999999997</v>
      </c>
      <c r="F1351">
        <v>99.171449999999993</v>
      </c>
      <c r="G1351">
        <v>9.6944724000000004</v>
      </c>
      <c r="H1351">
        <v>109.86066</v>
      </c>
      <c r="I1351">
        <v>11.54276285635714</v>
      </c>
      <c r="J1351">
        <v>7.8162676505637538</v>
      </c>
      <c r="K1351">
        <v>38.995324961041341</v>
      </c>
      <c r="L1351">
        <v>33.623613530112749</v>
      </c>
      <c r="M1351">
        <v>126323192</v>
      </c>
      <c r="N1351">
        <v>17910383</v>
      </c>
      <c r="O1351">
        <v>26747300</v>
      </c>
      <c r="P1351">
        <v>1293989</v>
      </c>
      <c r="Q1351">
        <v>1912655</v>
      </c>
      <c r="R1351">
        <v>14838145</v>
      </c>
      <c r="S1351">
        <v>29912500</v>
      </c>
      <c r="T1351">
        <v>42899500</v>
      </c>
      <c r="U1351">
        <v>7402400</v>
      </c>
      <c r="V1351">
        <v>15657000</v>
      </c>
    </row>
    <row r="1352" spans="1:22" x14ac:dyDescent="0.3">
      <c r="A1352" s="2">
        <v>42990</v>
      </c>
      <c r="B1352">
        <v>2017</v>
      </c>
      <c r="C1352">
        <v>40.215000000000003</v>
      </c>
      <c r="D1352">
        <v>74.680000000000007</v>
      </c>
      <c r="E1352">
        <v>47.332500000000003</v>
      </c>
      <c r="F1352">
        <v>100.01067999999999</v>
      </c>
      <c r="G1352">
        <v>9.7723188000000007</v>
      </c>
      <c r="H1352">
        <v>109.880155</v>
      </c>
      <c r="I1352">
        <v>11.561250454380231</v>
      </c>
      <c r="J1352">
        <v>7.6586455579789163</v>
      </c>
      <c r="K1352">
        <v>39.117593602326423</v>
      </c>
      <c r="L1352">
        <v>34.423845874227553</v>
      </c>
      <c r="M1352">
        <v>286856184</v>
      </c>
      <c r="N1352">
        <v>14394850</v>
      </c>
      <c r="O1352">
        <v>25695740</v>
      </c>
      <c r="P1352">
        <v>1398344</v>
      </c>
      <c r="Q1352">
        <v>1749346</v>
      </c>
      <c r="R1352">
        <v>24054803</v>
      </c>
      <c r="S1352">
        <v>30365500</v>
      </c>
      <c r="T1352">
        <v>36439000</v>
      </c>
      <c r="U1352">
        <v>9074400</v>
      </c>
      <c r="V1352">
        <v>26661000</v>
      </c>
    </row>
    <row r="1353" spans="1:22" x14ac:dyDescent="0.3">
      <c r="A1353" s="2">
        <v>42991</v>
      </c>
      <c r="B1353">
        <v>2017</v>
      </c>
      <c r="C1353">
        <v>39.912500000000001</v>
      </c>
      <c r="D1353">
        <v>75.209999999999994</v>
      </c>
      <c r="E1353">
        <v>47.522000000000013</v>
      </c>
      <c r="F1353">
        <v>99.883566999999985</v>
      </c>
      <c r="G1353">
        <v>9.6651842000000006</v>
      </c>
      <c r="H1353">
        <v>109.637868</v>
      </c>
      <c r="I1353">
        <v>11.59663865546219</v>
      </c>
      <c r="J1353">
        <v>7.5512732212885156</v>
      </c>
      <c r="K1353">
        <v>39.025932953826697</v>
      </c>
      <c r="L1353">
        <v>34.128490105719713</v>
      </c>
      <c r="M1353">
        <v>179629444</v>
      </c>
      <c r="N1353">
        <v>13380802</v>
      </c>
      <c r="O1353">
        <v>21907640</v>
      </c>
      <c r="P1353">
        <v>1421090</v>
      </c>
      <c r="Q1353">
        <v>1875512</v>
      </c>
      <c r="R1353">
        <v>41364036</v>
      </c>
      <c r="S1353">
        <v>23622000</v>
      </c>
      <c r="T1353">
        <v>22571500</v>
      </c>
      <c r="U1353">
        <v>6739200</v>
      </c>
      <c r="V1353">
        <v>15356000</v>
      </c>
    </row>
    <row r="1354" spans="1:22" x14ac:dyDescent="0.3">
      <c r="A1354" s="2">
        <v>42992</v>
      </c>
      <c r="B1354">
        <v>2017</v>
      </c>
      <c r="C1354">
        <v>39.57</v>
      </c>
      <c r="D1354">
        <v>74.77</v>
      </c>
      <c r="E1354">
        <v>47.006500000000003</v>
      </c>
      <c r="F1354">
        <v>100.265308</v>
      </c>
      <c r="G1354">
        <v>9.649349599999999</v>
      </c>
      <c r="H1354">
        <v>109.249612</v>
      </c>
      <c r="I1354">
        <v>11.614592739750769</v>
      </c>
      <c r="J1354">
        <v>7.2863946360845224</v>
      </c>
      <c r="K1354">
        <v>38.594906989344409</v>
      </c>
      <c r="L1354">
        <v>34.016615495755822</v>
      </c>
      <c r="M1354">
        <v>95042996</v>
      </c>
      <c r="N1354">
        <v>15733914</v>
      </c>
      <c r="O1354">
        <v>28547580</v>
      </c>
      <c r="P1354">
        <v>1377921</v>
      </c>
      <c r="Q1354">
        <v>2152609</v>
      </c>
      <c r="R1354">
        <v>36790999</v>
      </c>
      <c r="S1354">
        <v>24973500</v>
      </c>
      <c r="T1354">
        <v>56618000</v>
      </c>
      <c r="U1354">
        <v>6846400</v>
      </c>
      <c r="V1354">
        <v>20090000</v>
      </c>
    </row>
    <row r="1355" spans="1:22" x14ac:dyDescent="0.3">
      <c r="A1355" s="2">
        <v>42993</v>
      </c>
      <c r="B1355">
        <v>2017</v>
      </c>
      <c r="C1355">
        <v>39.97</v>
      </c>
      <c r="D1355">
        <v>75.31</v>
      </c>
      <c r="E1355">
        <v>46.764499999999998</v>
      </c>
      <c r="F1355">
        <v>101.329435</v>
      </c>
      <c r="G1355">
        <v>9.6089760000000002</v>
      </c>
      <c r="H1355">
        <v>109.905945</v>
      </c>
      <c r="I1355">
        <v>11.695695334356101</v>
      </c>
      <c r="J1355">
        <v>7.300727835032939</v>
      </c>
      <c r="K1355">
        <v>38.746503023192851</v>
      </c>
      <c r="L1355">
        <v>34.518545257648228</v>
      </c>
      <c r="M1355">
        <v>196458408</v>
      </c>
      <c r="N1355">
        <v>38578441</v>
      </c>
      <c r="O1355">
        <v>39885300</v>
      </c>
      <c r="P1355">
        <v>3517610</v>
      </c>
      <c r="Q1355">
        <v>7224626</v>
      </c>
      <c r="R1355">
        <v>62403274</v>
      </c>
      <c r="S1355">
        <v>48035500</v>
      </c>
      <c r="T1355">
        <v>39963000</v>
      </c>
      <c r="U1355">
        <v>8953800</v>
      </c>
      <c r="V1355">
        <v>22350000</v>
      </c>
    </row>
    <row r="1356" spans="1:22" x14ac:dyDescent="0.3">
      <c r="A1356" s="2">
        <v>42994</v>
      </c>
      <c r="B1356">
        <v>2017</v>
      </c>
    </row>
    <row r="1357" spans="1:22" x14ac:dyDescent="0.3">
      <c r="A1357" s="2">
        <v>42995</v>
      </c>
      <c r="B1357">
        <v>2017</v>
      </c>
    </row>
    <row r="1358" spans="1:22" x14ac:dyDescent="0.3">
      <c r="A1358" s="2">
        <v>42996</v>
      </c>
      <c r="B1358">
        <v>2017</v>
      </c>
      <c r="C1358">
        <v>39.667499999999997</v>
      </c>
      <c r="D1358">
        <v>75.16</v>
      </c>
      <c r="E1358">
        <v>46.487499999999997</v>
      </c>
      <c r="F1358">
        <v>100.985508</v>
      </c>
      <c r="G1358">
        <v>9.6909508000000013</v>
      </c>
      <c r="H1358">
        <v>109.924074</v>
      </c>
      <c r="M1358">
        <v>113077740</v>
      </c>
      <c r="N1358">
        <v>23306959</v>
      </c>
      <c r="O1358">
        <v>29473020</v>
      </c>
      <c r="P1358">
        <v>1324330</v>
      </c>
      <c r="Q1358">
        <v>1258915</v>
      </c>
      <c r="R1358">
        <v>20245370</v>
      </c>
    </row>
    <row r="1359" spans="1:22" x14ac:dyDescent="0.3">
      <c r="A1359" s="2">
        <v>42997</v>
      </c>
      <c r="B1359">
        <v>2017</v>
      </c>
      <c r="C1359">
        <v>39.682499999999997</v>
      </c>
      <c r="D1359">
        <v>75.44</v>
      </c>
      <c r="E1359">
        <v>46.843000000000004</v>
      </c>
      <c r="F1359">
        <v>101.431754</v>
      </c>
      <c r="G1359">
        <v>9.8065029999999993</v>
      </c>
      <c r="H1359">
        <v>110.04106</v>
      </c>
      <c r="I1359">
        <v>12.042953020134229</v>
      </c>
      <c r="J1359">
        <v>7.3297869136465321</v>
      </c>
      <c r="K1359">
        <v>39.838926174496642</v>
      </c>
      <c r="L1359">
        <v>36.644295302013433</v>
      </c>
      <c r="M1359">
        <v>83242528</v>
      </c>
      <c r="N1359">
        <v>16093344</v>
      </c>
      <c r="O1359">
        <v>24854520</v>
      </c>
      <c r="P1359">
        <v>1132274</v>
      </c>
      <c r="Q1359">
        <v>1335493</v>
      </c>
      <c r="R1359">
        <v>29714927</v>
      </c>
      <c r="S1359">
        <v>61719000</v>
      </c>
      <c r="T1359">
        <v>33625500</v>
      </c>
      <c r="U1359">
        <v>15099200</v>
      </c>
      <c r="V1359">
        <v>64997000</v>
      </c>
    </row>
    <row r="1360" spans="1:22" x14ac:dyDescent="0.3">
      <c r="A1360" s="2">
        <v>42998</v>
      </c>
      <c r="B1360">
        <v>2017</v>
      </c>
      <c r="C1360">
        <v>39.017499999999998</v>
      </c>
      <c r="D1360">
        <v>74.94</v>
      </c>
      <c r="E1360">
        <v>47.377000000000002</v>
      </c>
      <c r="F1360">
        <v>101.385784</v>
      </c>
      <c r="G1360">
        <v>9.8197860000000006</v>
      </c>
      <c r="H1360">
        <v>110.244736</v>
      </c>
      <c r="I1360">
        <v>12.035191668911031</v>
      </c>
      <c r="J1360">
        <v>7.2661384522847658</v>
      </c>
      <c r="K1360">
        <v>41.439985636053507</v>
      </c>
      <c r="L1360">
        <v>38.504354071281092</v>
      </c>
      <c r="M1360">
        <v>211805456</v>
      </c>
      <c r="N1360">
        <v>21587878</v>
      </c>
      <c r="O1360">
        <v>40080360</v>
      </c>
      <c r="P1360">
        <v>959690</v>
      </c>
      <c r="Q1360">
        <v>1167514</v>
      </c>
      <c r="R1360">
        <v>15705679</v>
      </c>
      <c r="S1360">
        <v>37719500</v>
      </c>
      <c r="T1360">
        <v>43375500</v>
      </c>
      <c r="U1360">
        <v>24726000</v>
      </c>
      <c r="V1360">
        <v>70817000</v>
      </c>
    </row>
    <row r="1361" spans="1:22" x14ac:dyDescent="0.3">
      <c r="A1361" s="2">
        <v>42999</v>
      </c>
      <c r="B1361">
        <v>2017</v>
      </c>
      <c r="C1361">
        <v>38.347499999999997</v>
      </c>
      <c r="D1361">
        <v>74.209999999999994</v>
      </c>
      <c r="E1361">
        <v>47.377499999999998</v>
      </c>
      <c r="F1361">
        <v>101.597562</v>
      </c>
      <c r="G1361">
        <v>9.794998399999999</v>
      </c>
      <c r="H1361">
        <v>109.473342</v>
      </c>
      <c r="I1361">
        <v>11.986124699813219</v>
      </c>
      <c r="J1361">
        <v>7.1140922547362804</v>
      </c>
      <c r="K1361">
        <v>40.678644489904833</v>
      </c>
      <c r="L1361">
        <v>37.134216846037539</v>
      </c>
      <c r="M1361">
        <v>150046644</v>
      </c>
      <c r="N1361">
        <v>19186140</v>
      </c>
      <c r="O1361">
        <v>27413700</v>
      </c>
      <c r="P1361">
        <v>1063793</v>
      </c>
      <c r="Q1361">
        <v>1270263</v>
      </c>
      <c r="R1361">
        <v>19282939</v>
      </c>
      <c r="S1361">
        <v>35240000</v>
      </c>
      <c r="T1361">
        <v>35221000</v>
      </c>
      <c r="U1361">
        <v>11795200</v>
      </c>
      <c r="V1361">
        <v>42018000</v>
      </c>
    </row>
    <row r="1362" spans="1:22" x14ac:dyDescent="0.3">
      <c r="A1362" s="2">
        <v>43000</v>
      </c>
      <c r="B1362">
        <v>2017</v>
      </c>
      <c r="C1362">
        <v>37.972499999999997</v>
      </c>
      <c r="D1362">
        <v>74.41</v>
      </c>
      <c r="E1362">
        <v>47.162999999999997</v>
      </c>
      <c r="F1362">
        <v>101.640005</v>
      </c>
      <c r="G1362">
        <v>9.8376629999999992</v>
      </c>
      <c r="H1362">
        <v>110.00150499999999</v>
      </c>
      <c r="I1362">
        <v>12.011417357952009</v>
      </c>
      <c r="J1362">
        <v>7.1020697493533129</v>
      </c>
      <c r="K1362">
        <v>40.4959414860405</v>
      </c>
      <c r="L1362">
        <v>36.687182231736678</v>
      </c>
      <c r="M1362">
        <v>186581772</v>
      </c>
      <c r="N1362">
        <v>14111365</v>
      </c>
      <c r="O1362">
        <v>21496120</v>
      </c>
      <c r="P1362">
        <v>894307</v>
      </c>
      <c r="Q1362">
        <v>1389178</v>
      </c>
      <c r="R1362">
        <v>18521518</v>
      </c>
      <c r="S1362">
        <v>36665500</v>
      </c>
      <c r="T1362">
        <v>25815000</v>
      </c>
      <c r="U1362">
        <v>11033800</v>
      </c>
      <c r="V1362">
        <v>38368000</v>
      </c>
    </row>
    <row r="1363" spans="1:22" x14ac:dyDescent="0.3">
      <c r="A1363" s="2">
        <v>43001</v>
      </c>
      <c r="B1363">
        <v>2017</v>
      </c>
    </row>
    <row r="1364" spans="1:22" x14ac:dyDescent="0.3">
      <c r="A1364" s="2">
        <v>43002</v>
      </c>
      <c r="B1364">
        <v>2017</v>
      </c>
    </row>
    <row r="1365" spans="1:22" x14ac:dyDescent="0.3">
      <c r="A1365" s="2">
        <v>43003</v>
      </c>
      <c r="B1365">
        <v>2017</v>
      </c>
      <c r="C1365">
        <v>37.637500000000003</v>
      </c>
      <c r="D1365">
        <v>73.260000000000005</v>
      </c>
      <c r="E1365">
        <v>46.713999999999999</v>
      </c>
      <c r="F1365">
        <v>100.42191</v>
      </c>
      <c r="G1365">
        <v>9.7030248000000014</v>
      </c>
      <c r="H1365">
        <v>108.83186000000001</v>
      </c>
      <c r="I1365">
        <v>12.16097517253742</v>
      </c>
      <c r="J1365">
        <v>7.1535412171730739</v>
      </c>
      <c r="K1365">
        <v>41.050461593618358</v>
      </c>
      <c r="L1365">
        <v>36.927489468495118</v>
      </c>
      <c r="M1365">
        <v>177549344</v>
      </c>
      <c r="N1365">
        <v>24149163</v>
      </c>
      <c r="O1365">
        <v>37467500</v>
      </c>
      <c r="P1365">
        <v>966648</v>
      </c>
      <c r="Q1365">
        <v>1187213</v>
      </c>
      <c r="R1365">
        <v>19816166</v>
      </c>
      <c r="S1365">
        <v>29373000</v>
      </c>
      <c r="T1365">
        <v>21843000</v>
      </c>
      <c r="U1365">
        <v>9842000</v>
      </c>
      <c r="V1365">
        <v>21460000</v>
      </c>
    </row>
    <row r="1366" spans="1:22" x14ac:dyDescent="0.3">
      <c r="A1366" s="2">
        <v>43004</v>
      </c>
      <c r="B1366">
        <v>2017</v>
      </c>
      <c r="C1366">
        <v>38.284999999999997</v>
      </c>
      <c r="D1366">
        <v>73.260000000000005</v>
      </c>
      <c r="E1366">
        <v>46.871499999999997</v>
      </c>
      <c r="F1366">
        <v>100.017398</v>
      </c>
      <c r="G1366">
        <v>9.6616375999999988</v>
      </c>
      <c r="H1366">
        <v>107.711044</v>
      </c>
      <c r="I1366">
        <v>12.139294620591381</v>
      </c>
      <c r="J1366">
        <v>6.9638972622016384</v>
      </c>
      <c r="K1366">
        <v>40.2386889918062</v>
      </c>
      <c r="L1366">
        <v>35.999287495546852</v>
      </c>
      <c r="M1366">
        <v>146640180</v>
      </c>
      <c r="N1366">
        <v>18019577</v>
      </c>
      <c r="O1366">
        <v>33454980</v>
      </c>
      <c r="P1366">
        <v>1047217</v>
      </c>
      <c r="Q1366">
        <v>1439834</v>
      </c>
      <c r="R1366">
        <v>16034251</v>
      </c>
      <c r="S1366">
        <v>39339500</v>
      </c>
      <c r="T1366">
        <v>35610000</v>
      </c>
      <c r="U1366">
        <v>9947000</v>
      </c>
      <c r="V1366">
        <v>30170000</v>
      </c>
    </row>
    <row r="1367" spans="1:22" x14ac:dyDescent="0.3">
      <c r="A1367" s="2">
        <v>43005</v>
      </c>
      <c r="B1367">
        <v>2017</v>
      </c>
      <c r="C1367">
        <v>38.557499999999997</v>
      </c>
      <c r="D1367">
        <v>73.849999999999994</v>
      </c>
      <c r="E1367">
        <v>47.994999999999997</v>
      </c>
      <c r="F1367">
        <v>99.856744000000006</v>
      </c>
      <c r="G1367">
        <v>9.7841900000000006</v>
      </c>
      <c r="H1367">
        <v>107.71883200000001</v>
      </c>
      <c r="I1367">
        <v>11.97728079517217</v>
      </c>
      <c r="J1367">
        <v>6.8968539190628322</v>
      </c>
      <c r="K1367">
        <v>40.091409300674478</v>
      </c>
      <c r="L1367">
        <v>36.253106141285052</v>
      </c>
      <c r="M1367">
        <v>102016908</v>
      </c>
      <c r="N1367">
        <v>19565135</v>
      </c>
      <c r="O1367">
        <v>46692700</v>
      </c>
      <c r="P1367">
        <v>1071296</v>
      </c>
      <c r="Q1367">
        <v>1351146</v>
      </c>
      <c r="R1367">
        <v>35867247</v>
      </c>
      <c r="S1367">
        <v>27329500</v>
      </c>
      <c r="T1367">
        <v>26192000</v>
      </c>
      <c r="U1367">
        <v>7086600</v>
      </c>
      <c r="V1367">
        <v>24840000</v>
      </c>
    </row>
    <row r="1368" spans="1:22" x14ac:dyDescent="0.3">
      <c r="A1368" s="2">
        <v>43006</v>
      </c>
      <c r="B1368">
        <v>2017</v>
      </c>
      <c r="C1368">
        <v>38.32</v>
      </c>
      <c r="D1368">
        <v>73.87</v>
      </c>
      <c r="E1368">
        <v>48.240499999999997</v>
      </c>
      <c r="F1368">
        <v>99.480527999999993</v>
      </c>
      <c r="G1368">
        <v>9.8346602000000001</v>
      </c>
      <c r="H1368">
        <v>108.62491199999999</v>
      </c>
      <c r="I1368">
        <v>12.039128501556251</v>
      </c>
      <c r="J1368">
        <v>6.988992867941306</v>
      </c>
      <c r="K1368">
        <v>40.529124055135611</v>
      </c>
      <c r="L1368">
        <v>36.967541129390838</v>
      </c>
      <c r="M1368">
        <v>88021820</v>
      </c>
      <c r="N1368">
        <v>10883787</v>
      </c>
      <c r="O1368">
        <v>28018620</v>
      </c>
      <c r="P1368">
        <v>1632349</v>
      </c>
      <c r="Q1368">
        <v>1241513</v>
      </c>
      <c r="R1368">
        <v>23704350</v>
      </c>
      <c r="S1368">
        <v>30695500</v>
      </c>
      <c r="T1368">
        <v>27763000</v>
      </c>
      <c r="U1368">
        <v>11326600</v>
      </c>
      <c r="V1368">
        <v>28116000</v>
      </c>
    </row>
    <row r="1369" spans="1:22" x14ac:dyDescent="0.3">
      <c r="A1369" s="2">
        <v>43007</v>
      </c>
      <c r="B1369">
        <v>2017</v>
      </c>
      <c r="C1369">
        <v>38.53</v>
      </c>
      <c r="D1369">
        <v>74.489999999999995</v>
      </c>
      <c r="E1369">
        <v>48.686</v>
      </c>
      <c r="F1369">
        <v>101.305149</v>
      </c>
      <c r="G1369">
        <v>9.8734544999999994</v>
      </c>
      <c r="H1369">
        <v>109.402007</v>
      </c>
      <c r="I1369">
        <v>11.916178298703599</v>
      </c>
      <c r="J1369">
        <v>7.0902335677499559</v>
      </c>
      <c r="K1369">
        <v>40.33031433137986</v>
      </c>
      <c r="L1369">
        <v>36.902859172438291</v>
      </c>
      <c r="M1369">
        <v>105199240</v>
      </c>
      <c r="N1369">
        <v>17079114</v>
      </c>
      <c r="O1369">
        <v>40621840</v>
      </c>
      <c r="P1369">
        <v>1990981</v>
      </c>
      <c r="Q1369">
        <v>2618209</v>
      </c>
      <c r="R1369">
        <v>24015203</v>
      </c>
      <c r="S1369">
        <v>29396000</v>
      </c>
      <c r="T1369">
        <v>32607000</v>
      </c>
      <c r="U1369">
        <v>8754000</v>
      </c>
      <c r="V1369">
        <v>16078000</v>
      </c>
    </row>
    <row r="1370" spans="1:22" x14ac:dyDescent="0.3">
      <c r="A1370" s="2">
        <v>43008</v>
      </c>
      <c r="B1370">
        <v>2017</v>
      </c>
    </row>
    <row r="1371" spans="1:22" x14ac:dyDescent="0.3">
      <c r="A1371" s="2">
        <v>43009</v>
      </c>
      <c r="B1371">
        <v>2017</v>
      </c>
    </row>
    <row r="1372" spans="1:22" x14ac:dyDescent="0.3">
      <c r="A1372" s="2">
        <v>43010</v>
      </c>
      <c r="B1372">
        <v>2017</v>
      </c>
      <c r="C1372">
        <v>38.452500000000001</v>
      </c>
      <c r="D1372">
        <v>74.61</v>
      </c>
      <c r="E1372">
        <v>48.3735</v>
      </c>
      <c r="F1372">
        <v>101.177688</v>
      </c>
      <c r="G1372">
        <v>9.8180381000000008</v>
      </c>
      <c r="H1372">
        <v>110.478144</v>
      </c>
      <c r="I1372">
        <v>11.89280326559588</v>
      </c>
      <c r="J1372">
        <v>7.0824438157777969</v>
      </c>
      <c r="K1372">
        <v>40.598100985003107</v>
      </c>
      <c r="L1372">
        <v>37.021918537580973</v>
      </c>
      <c r="M1372">
        <v>74795368</v>
      </c>
      <c r="N1372">
        <v>15304762</v>
      </c>
      <c r="O1372">
        <v>30782440</v>
      </c>
      <c r="P1372">
        <v>1084280</v>
      </c>
      <c r="Q1372">
        <v>1780673</v>
      </c>
      <c r="R1372">
        <v>24750126</v>
      </c>
      <c r="S1372">
        <v>24973500</v>
      </c>
      <c r="T1372">
        <v>16997000</v>
      </c>
      <c r="U1372">
        <v>6093400</v>
      </c>
      <c r="V1372">
        <v>16760000</v>
      </c>
    </row>
    <row r="1373" spans="1:22" x14ac:dyDescent="0.3">
      <c r="A1373" s="2">
        <v>43011</v>
      </c>
      <c r="B1373">
        <v>2017</v>
      </c>
      <c r="C1373">
        <v>38.619999999999997</v>
      </c>
      <c r="D1373">
        <v>74.260000000000005</v>
      </c>
      <c r="E1373">
        <v>48.603999999999999</v>
      </c>
      <c r="G1373">
        <v>9.9015551999999989</v>
      </c>
      <c r="I1373">
        <v>11.95958521669769</v>
      </c>
      <c r="J1373">
        <v>7.1328284374723028</v>
      </c>
      <c r="K1373">
        <v>40.547726668439239</v>
      </c>
      <c r="L1373">
        <v>37.011433129486839</v>
      </c>
      <c r="M1373">
        <v>64921172</v>
      </c>
      <c r="N1373">
        <v>12190403</v>
      </c>
      <c r="O1373">
        <v>21678960</v>
      </c>
      <c r="R1373">
        <v>21691411</v>
      </c>
      <c r="S1373">
        <v>29946000</v>
      </c>
      <c r="T1373">
        <v>25940500</v>
      </c>
      <c r="U1373">
        <v>7972000</v>
      </c>
      <c r="V1373">
        <v>16786000</v>
      </c>
    </row>
    <row r="1374" spans="1:22" x14ac:dyDescent="0.3">
      <c r="A1374" s="2">
        <v>43012</v>
      </c>
      <c r="B1374">
        <v>2017</v>
      </c>
      <c r="C1374">
        <v>38.369999999999997</v>
      </c>
      <c r="D1374">
        <v>74.69</v>
      </c>
      <c r="E1374">
        <v>48.338999999999999</v>
      </c>
      <c r="F1374">
        <v>104.079024</v>
      </c>
      <c r="G1374">
        <v>9.941476999999999</v>
      </c>
      <c r="H1374">
        <v>110.325177</v>
      </c>
      <c r="I1374">
        <v>11.93050877503989</v>
      </c>
      <c r="J1374">
        <v>7.1300790799503639</v>
      </c>
      <c r="K1374">
        <v>40.967913490515869</v>
      </c>
      <c r="L1374">
        <v>37.245169296224077</v>
      </c>
      <c r="M1374">
        <v>80655000</v>
      </c>
      <c r="N1374">
        <v>13317681</v>
      </c>
      <c r="O1374">
        <v>21155380</v>
      </c>
      <c r="P1374">
        <v>2907246</v>
      </c>
      <c r="Q1374">
        <v>1898469</v>
      </c>
      <c r="R1374">
        <v>18228893</v>
      </c>
      <c r="S1374">
        <v>34842500</v>
      </c>
      <c r="T1374">
        <v>20642500</v>
      </c>
      <c r="U1374">
        <v>9712600</v>
      </c>
      <c r="V1374">
        <v>18939000</v>
      </c>
    </row>
    <row r="1375" spans="1:22" x14ac:dyDescent="0.3">
      <c r="A1375" s="2">
        <v>43013</v>
      </c>
      <c r="B1375">
        <v>2017</v>
      </c>
      <c r="C1375">
        <v>38.847499999999997</v>
      </c>
      <c r="D1375">
        <v>75.97</v>
      </c>
      <c r="E1375">
        <v>49.259500000000003</v>
      </c>
      <c r="F1375">
        <v>103.87053899999999</v>
      </c>
      <c r="G1375">
        <v>9.9201101999999999</v>
      </c>
      <c r="H1375">
        <v>110.450997</v>
      </c>
      <c r="I1375">
        <v>12.03263568641362</v>
      </c>
      <c r="J1375">
        <v>7.0019208992550546</v>
      </c>
      <c r="K1375">
        <v>40.697055693508332</v>
      </c>
      <c r="L1375">
        <v>37.726144022703082</v>
      </c>
      <c r="M1375">
        <v>85135076</v>
      </c>
      <c r="N1375">
        <v>21195261</v>
      </c>
      <c r="O1375">
        <v>35618920</v>
      </c>
      <c r="P1375">
        <v>1587369</v>
      </c>
      <c r="Q1375">
        <v>1338338</v>
      </c>
      <c r="R1375">
        <v>31512986</v>
      </c>
      <c r="S1375">
        <v>31892000</v>
      </c>
      <c r="T1375">
        <v>40166500</v>
      </c>
      <c r="U1375">
        <v>6894800</v>
      </c>
      <c r="V1375">
        <v>20111000</v>
      </c>
    </row>
    <row r="1376" spans="1:22" x14ac:dyDescent="0.3">
      <c r="A1376" s="2">
        <v>43014</v>
      </c>
      <c r="B1376">
        <v>2017</v>
      </c>
      <c r="C1376">
        <v>38.825000000000003</v>
      </c>
      <c r="D1376">
        <v>76</v>
      </c>
      <c r="E1376">
        <v>49.682000000000002</v>
      </c>
      <c r="F1376">
        <v>104.40222</v>
      </c>
      <c r="G1376">
        <v>9.8813294999999997</v>
      </c>
      <c r="H1376">
        <v>110.55732</v>
      </c>
      <c r="I1376">
        <v>12.224292431904891</v>
      </c>
      <c r="J1376">
        <v>7.0253363978351544</v>
      </c>
      <c r="K1376">
        <v>40.692928755212499</v>
      </c>
      <c r="L1376">
        <v>38.745452932304147</v>
      </c>
      <c r="M1376">
        <v>69630232</v>
      </c>
      <c r="N1376">
        <v>13959814</v>
      </c>
      <c r="O1376">
        <v>31060660</v>
      </c>
      <c r="P1376">
        <v>1151989</v>
      </c>
      <c r="Q1376">
        <v>1441473</v>
      </c>
      <c r="R1376">
        <v>18461077</v>
      </c>
      <c r="S1376">
        <v>50020000</v>
      </c>
      <c r="T1376">
        <v>28028000</v>
      </c>
      <c r="U1376">
        <v>6749600</v>
      </c>
      <c r="V1376">
        <v>33699000</v>
      </c>
    </row>
    <row r="1377" spans="1:22" x14ac:dyDescent="0.3">
      <c r="A1377" s="2">
        <v>43015</v>
      </c>
      <c r="B1377">
        <v>2017</v>
      </c>
    </row>
    <row r="1378" spans="1:22" x14ac:dyDescent="0.3">
      <c r="A1378" s="2">
        <v>43016</v>
      </c>
      <c r="B1378">
        <v>2017</v>
      </c>
    </row>
    <row r="1379" spans="1:22" x14ac:dyDescent="0.3">
      <c r="A1379" s="2">
        <v>43017</v>
      </c>
      <c r="B1379">
        <v>2017</v>
      </c>
      <c r="C1379">
        <v>38.96</v>
      </c>
      <c r="D1379">
        <v>76.290000000000006</v>
      </c>
      <c r="E1379">
        <v>49.615499999999997</v>
      </c>
      <c r="F1379">
        <v>104.42225000000001</v>
      </c>
      <c r="G1379">
        <v>9.9323620000000012</v>
      </c>
      <c r="H1379">
        <v>112.15375</v>
      </c>
      <c r="M1379">
        <v>65051692</v>
      </c>
      <c r="N1379">
        <v>11386502</v>
      </c>
      <c r="O1379">
        <v>25909340</v>
      </c>
      <c r="P1379">
        <v>921016</v>
      </c>
      <c r="Q1379">
        <v>1537118</v>
      </c>
      <c r="R1379">
        <v>11831449</v>
      </c>
    </row>
    <row r="1380" spans="1:22" x14ac:dyDescent="0.3">
      <c r="A1380" s="2">
        <v>43018</v>
      </c>
      <c r="B1380">
        <v>2017</v>
      </c>
      <c r="C1380">
        <v>38.975000000000001</v>
      </c>
      <c r="D1380">
        <v>76.290000000000006</v>
      </c>
      <c r="E1380">
        <v>49.39</v>
      </c>
      <c r="F1380">
        <v>104.353284</v>
      </c>
      <c r="G1380">
        <v>10.084514</v>
      </c>
      <c r="H1380">
        <v>112.15440599999999</v>
      </c>
      <c r="I1380">
        <v>12.4777183600713</v>
      </c>
      <c r="J1380">
        <v>7.0113660392156856</v>
      </c>
      <c r="K1380">
        <v>42.165775401069517</v>
      </c>
      <c r="L1380">
        <v>38.672014260249547</v>
      </c>
      <c r="M1380">
        <v>62468056</v>
      </c>
      <c r="N1380">
        <v>13944545</v>
      </c>
      <c r="O1380">
        <v>23268000</v>
      </c>
      <c r="P1380">
        <v>1170637</v>
      </c>
      <c r="Q1380">
        <v>1385754</v>
      </c>
      <c r="R1380">
        <v>40728963</v>
      </c>
      <c r="S1380">
        <v>60668000</v>
      </c>
      <c r="T1380">
        <v>30777500</v>
      </c>
      <c r="U1380">
        <v>18562800</v>
      </c>
      <c r="V1380">
        <v>27000000</v>
      </c>
    </row>
    <row r="1381" spans="1:22" x14ac:dyDescent="0.3">
      <c r="A1381" s="2">
        <v>43019</v>
      </c>
      <c r="B1381">
        <v>2017</v>
      </c>
      <c r="C1381">
        <v>39.137500000000003</v>
      </c>
      <c r="D1381">
        <v>76.42</v>
      </c>
      <c r="E1381">
        <v>50.282499999999999</v>
      </c>
      <c r="F1381">
        <v>104.706794</v>
      </c>
      <c r="G1381">
        <v>10.0192224</v>
      </c>
      <c r="H1381">
        <v>112.32377200000001</v>
      </c>
      <c r="I1381">
        <v>12.33232520903754</v>
      </c>
      <c r="J1381">
        <v>6.9569217221135027</v>
      </c>
      <c r="K1381">
        <v>42.247820672478213</v>
      </c>
      <c r="L1381">
        <v>39.16562889165629</v>
      </c>
      <c r="M1381">
        <v>67622560</v>
      </c>
      <c r="N1381">
        <v>15388898</v>
      </c>
      <c r="O1381">
        <v>36299980</v>
      </c>
      <c r="P1381">
        <v>1027531</v>
      </c>
      <c r="Q1381">
        <v>1233059</v>
      </c>
      <c r="R1381">
        <v>38469418</v>
      </c>
      <c r="S1381">
        <v>33350500</v>
      </c>
      <c r="T1381">
        <v>40658000</v>
      </c>
      <c r="U1381">
        <v>12485000</v>
      </c>
      <c r="V1381">
        <v>20549000</v>
      </c>
    </row>
    <row r="1382" spans="1:22" x14ac:dyDescent="0.3">
      <c r="A1382" s="2">
        <v>43020</v>
      </c>
      <c r="B1382">
        <v>2017</v>
      </c>
      <c r="C1382">
        <v>39</v>
      </c>
      <c r="D1382">
        <v>77.12</v>
      </c>
      <c r="E1382">
        <v>50.282499999999999</v>
      </c>
      <c r="F1382">
        <v>103.93497000000001</v>
      </c>
      <c r="G1382">
        <v>9.8955089999999988</v>
      </c>
      <c r="H1382">
        <v>112.64552999999999</v>
      </c>
      <c r="I1382">
        <v>12.32864518426206</v>
      </c>
      <c r="J1382">
        <v>6.8973512088303357</v>
      </c>
      <c r="K1382">
        <v>43.795620437956202</v>
      </c>
      <c r="L1382">
        <v>38.899768559729388</v>
      </c>
      <c r="M1382">
        <v>64500216</v>
      </c>
      <c r="N1382">
        <v>16876538</v>
      </c>
      <c r="O1382">
        <v>30613280</v>
      </c>
      <c r="P1382">
        <v>1104562</v>
      </c>
      <c r="Q1382">
        <v>1423823</v>
      </c>
      <c r="R1382">
        <v>21755616</v>
      </c>
      <c r="S1382">
        <v>25979500</v>
      </c>
      <c r="T1382">
        <v>39161500</v>
      </c>
      <c r="U1382">
        <v>30367000</v>
      </c>
      <c r="V1382">
        <v>22848000</v>
      </c>
    </row>
    <row r="1383" spans="1:22" x14ac:dyDescent="0.3">
      <c r="A1383" s="2">
        <v>43021</v>
      </c>
      <c r="B1383">
        <v>2017</v>
      </c>
      <c r="C1383">
        <v>39.247500000000002</v>
      </c>
      <c r="D1383">
        <v>77.489999999999995</v>
      </c>
      <c r="E1383">
        <v>50.393500000000003</v>
      </c>
      <c r="F1383">
        <v>103.214229</v>
      </c>
      <c r="G1383">
        <v>9.8272220000000008</v>
      </c>
      <c r="H1383">
        <v>112.498424</v>
      </c>
      <c r="I1383">
        <v>12.329281372899541</v>
      </c>
      <c r="J1383">
        <v>7.0126650000000001</v>
      </c>
      <c r="K1383">
        <v>44.051662495530927</v>
      </c>
      <c r="L1383">
        <v>39.461923489452992</v>
      </c>
      <c r="M1383">
        <v>65576752</v>
      </c>
      <c r="N1383">
        <v>15335742</v>
      </c>
      <c r="O1383">
        <v>26552640</v>
      </c>
      <c r="P1383">
        <v>1438255</v>
      </c>
      <c r="Q1383">
        <v>1203418</v>
      </c>
      <c r="R1383">
        <v>22011920</v>
      </c>
      <c r="S1383">
        <v>35792000</v>
      </c>
      <c r="T1383">
        <v>47487500</v>
      </c>
      <c r="U1383">
        <v>28432000</v>
      </c>
      <c r="V1383">
        <v>22793000</v>
      </c>
    </row>
    <row r="1384" spans="1:22" x14ac:dyDescent="0.3">
      <c r="A1384" s="2">
        <v>43022</v>
      </c>
      <c r="B1384">
        <v>2017</v>
      </c>
    </row>
    <row r="1385" spans="1:22" x14ac:dyDescent="0.3">
      <c r="A1385" s="2">
        <v>43023</v>
      </c>
      <c r="B1385">
        <v>2017</v>
      </c>
    </row>
    <row r="1386" spans="1:22" x14ac:dyDescent="0.3">
      <c r="A1386" s="2">
        <v>43024</v>
      </c>
      <c r="B1386">
        <v>2017</v>
      </c>
      <c r="C1386">
        <v>39.97</v>
      </c>
      <c r="D1386">
        <v>77.650000000000006</v>
      </c>
      <c r="E1386">
        <v>50.467500000000001</v>
      </c>
      <c r="F1386">
        <v>102.850188</v>
      </c>
      <c r="G1386">
        <v>9.882711500000001</v>
      </c>
      <c r="H1386">
        <v>111.767493</v>
      </c>
      <c r="I1386">
        <v>12.313886900501069</v>
      </c>
      <c r="J1386">
        <v>7.1004157480314953</v>
      </c>
      <c r="K1386">
        <v>44.662670007158191</v>
      </c>
      <c r="L1386">
        <v>39.647458840372217</v>
      </c>
      <c r="M1386">
        <v>96485808</v>
      </c>
      <c r="N1386">
        <v>12380093</v>
      </c>
      <c r="O1386">
        <v>21420460</v>
      </c>
      <c r="P1386">
        <v>812165</v>
      </c>
      <c r="Q1386">
        <v>1142648</v>
      </c>
      <c r="R1386">
        <v>25241027</v>
      </c>
      <c r="S1386">
        <v>29232500</v>
      </c>
      <c r="T1386">
        <v>34205000</v>
      </c>
      <c r="U1386">
        <v>14603400</v>
      </c>
      <c r="V1386">
        <v>21472000</v>
      </c>
    </row>
    <row r="1387" spans="1:22" x14ac:dyDescent="0.3">
      <c r="A1387" s="2">
        <v>43025</v>
      </c>
      <c r="B1387">
        <v>2017</v>
      </c>
      <c r="C1387">
        <v>40.1175</v>
      </c>
      <c r="D1387">
        <v>77.59</v>
      </c>
      <c r="E1387">
        <v>50.55</v>
      </c>
      <c r="F1387">
        <v>102.707024</v>
      </c>
      <c r="G1387">
        <v>9.7985865000000008</v>
      </c>
      <c r="H1387">
        <v>111.02319199999999</v>
      </c>
      <c r="I1387">
        <v>12.35304595653723</v>
      </c>
      <c r="J1387">
        <v>7.0573381866761684</v>
      </c>
      <c r="K1387">
        <v>44.010509440684011</v>
      </c>
      <c r="L1387">
        <v>38.920555753473472</v>
      </c>
      <c r="M1387">
        <v>75989100</v>
      </c>
      <c r="N1387">
        <v>16823989</v>
      </c>
      <c r="O1387">
        <v>20259960</v>
      </c>
      <c r="P1387">
        <v>1018233</v>
      </c>
      <c r="Q1387">
        <v>1366631</v>
      </c>
      <c r="R1387">
        <v>17150537</v>
      </c>
      <c r="S1387">
        <v>23381000</v>
      </c>
      <c r="T1387">
        <v>29085500</v>
      </c>
      <c r="U1387">
        <v>12947200</v>
      </c>
      <c r="V1387">
        <v>22474000</v>
      </c>
    </row>
    <row r="1388" spans="1:22" x14ac:dyDescent="0.3">
      <c r="A1388" s="2">
        <v>43026</v>
      </c>
      <c r="B1388">
        <v>2017</v>
      </c>
      <c r="C1388">
        <v>39.94</v>
      </c>
      <c r="D1388">
        <v>77.61</v>
      </c>
      <c r="E1388">
        <v>50.637</v>
      </c>
      <c r="F1388">
        <v>103.96134000000001</v>
      </c>
      <c r="G1388">
        <v>9.8708252999999999</v>
      </c>
      <c r="H1388">
        <v>111.988287</v>
      </c>
      <c r="I1388">
        <v>12.37884291662975</v>
      </c>
      <c r="J1388">
        <v>7.1421309506511914</v>
      </c>
      <c r="K1388">
        <v>43.558961637281833</v>
      </c>
      <c r="L1388">
        <v>38.026047665455827</v>
      </c>
      <c r="M1388">
        <v>65496656</v>
      </c>
      <c r="N1388">
        <v>13300701</v>
      </c>
      <c r="O1388">
        <v>25595600</v>
      </c>
      <c r="P1388">
        <v>1169060</v>
      </c>
      <c r="Q1388">
        <v>1625481</v>
      </c>
      <c r="R1388">
        <v>15902605</v>
      </c>
      <c r="S1388">
        <v>27052000</v>
      </c>
      <c r="T1388">
        <v>36915000</v>
      </c>
      <c r="U1388">
        <v>9413800</v>
      </c>
      <c r="V1388">
        <v>21392000</v>
      </c>
    </row>
    <row r="1389" spans="1:22" x14ac:dyDescent="0.3">
      <c r="A1389" s="2">
        <v>43027</v>
      </c>
      <c r="B1389">
        <v>2017</v>
      </c>
      <c r="C1389">
        <v>38.994999999999997</v>
      </c>
      <c r="D1389">
        <v>77.91</v>
      </c>
      <c r="E1389">
        <v>50.091999999999999</v>
      </c>
      <c r="F1389">
        <v>103.449735</v>
      </c>
      <c r="G1389">
        <v>9.7780497999999998</v>
      </c>
      <c r="H1389">
        <v>113.1426</v>
      </c>
      <c r="I1389">
        <v>12.40227434257285</v>
      </c>
      <c r="J1389">
        <v>7.1601062988628277</v>
      </c>
      <c r="K1389">
        <v>43.972103766879883</v>
      </c>
      <c r="L1389">
        <v>38.672707889125803</v>
      </c>
      <c r="M1389">
        <v>170336664</v>
      </c>
      <c r="N1389">
        <v>15092758</v>
      </c>
      <c r="O1389">
        <v>34284860</v>
      </c>
      <c r="P1389">
        <v>2201954</v>
      </c>
      <c r="Q1389">
        <v>4625999</v>
      </c>
      <c r="R1389">
        <v>34450201</v>
      </c>
      <c r="S1389">
        <v>25860500</v>
      </c>
      <c r="T1389">
        <v>28213000</v>
      </c>
      <c r="U1389">
        <v>9436200</v>
      </c>
      <c r="V1389">
        <v>23685000</v>
      </c>
    </row>
    <row r="1390" spans="1:22" x14ac:dyDescent="0.3">
      <c r="A1390" s="2">
        <v>43028</v>
      </c>
      <c r="B1390">
        <v>2017</v>
      </c>
      <c r="C1390">
        <v>39.0625</v>
      </c>
      <c r="D1390">
        <v>78.81</v>
      </c>
      <c r="E1390">
        <v>50.253500000000003</v>
      </c>
      <c r="F1390">
        <v>101.69592</v>
      </c>
      <c r="G1390">
        <v>9.8755311999999993</v>
      </c>
      <c r="H1390">
        <v>112.20724800000001</v>
      </c>
      <c r="I1390">
        <v>12.34500396860393</v>
      </c>
      <c r="J1390">
        <v>7.1278827921333452</v>
      </c>
      <c r="K1390">
        <v>43.972131581268187</v>
      </c>
      <c r="L1390">
        <v>38.469000793720788</v>
      </c>
      <c r="M1390">
        <v>95896584</v>
      </c>
      <c r="N1390">
        <v>22866426</v>
      </c>
      <c r="O1390">
        <v>32120620</v>
      </c>
      <c r="P1390">
        <v>2105118</v>
      </c>
      <c r="Q1390">
        <v>3023873</v>
      </c>
      <c r="R1390">
        <v>22818354</v>
      </c>
      <c r="S1390">
        <v>35258500</v>
      </c>
      <c r="T1390">
        <v>22439500</v>
      </c>
      <c r="U1390">
        <v>9249200</v>
      </c>
      <c r="V1390">
        <v>15718000</v>
      </c>
    </row>
    <row r="1391" spans="1:22" x14ac:dyDescent="0.3">
      <c r="A1391" s="2">
        <v>43029</v>
      </c>
      <c r="B1391">
        <v>2017</v>
      </c>
    </row>
    <row r="1392" spans="1:22" x14ac:dyDescent="0.3">
      <c r="A1392" s="2">
        <v>43030</v>
      </c>
      <c r="B1392">
        <v>2017</v>
      </c>
    </row>
    <row r="1393" spans="1:22" x14ac:dyDescent="0.3">
      <c r="A1393" s="2">
        <v>43031</v>
      </c>
      <c r="B1393">
        <v>2017</v>
      </c>
      <c r="C1393">
        <v>39.042499999999997</v>
      </c>
      <c r="D1393">
        <v>78.83</v>
      </c>
      <c r="E1393">
        <v>49.277000000000001</v>
      </c>
      <c r="F1393">
        <v>101.018745</v>
      </c>
      <c r="G1393">
        <v>9.8142000000000014</v>
      </c>
      <c r="H1393">
        <v>112.740255</v>
      </c>
      <c r="I1393">
        <v>12.279683377308711</v>
      </c>
      <c r="J1393">
        <v>7.1755571310466131</v>
      </c>
      <c r="K1393">
        <v>44.393139841688651</v>
      </c>
      <c r="L1393">
        <v>38.443271767810018</v>
      </c>
      <c r="M1393">
        <v>87937308</v>
      </c>
      <c r="N1393">
        <v>20627173</v>
      </c>
      <c r="O1393">
        <v>32785880</v>
      </c>
      <c r="P1393">
        <v>1275308</v>
      </c>
      <c r="Q1393">
        <v>1630849</v>
      </c>
      <c r="R1393">
        <v>13653983</v>
      </c>
      <c r="S1393">
        <v>33980500</v>
      </c>
      <c r="T1393">
        <v>29441000</v>
      </c>
      <c r="U1393">
        <v>10635400</v>
      </c>
      <c r="V1393">
        <v>14351000</v>
      </c>
    </row>
    <row r="1394" spans="1:22" x14ac:dyDescent="0.3">
      <c r="A1394" s="2">
        <v>43032</v>
      </c>
      <c r="B1394">
        <v>2017</v>
      </c>
      <c r="C1394">
        <v>39.274999999999999</v>
      </c>
      <c r="D1394">
        <v>78.86</v>
      </c>
      <c r="E1394">
        <v>49.424500000000002</v>
      </c>
      <c r="F1394">
        <v>101.66448800000001</v>
      </c>
      <c r="G1394">
        <v>9.8077243999999979</v>
      </c>
      <c r="H1394">
        <v>112.14621200000001</v>
      </c>
      <c r="I1394">
        <v>12.343900939668041</v>
      </c>
      <c r="J1394">
        <v>7.1681949293053471</v>
      </c>
      <c r="K1394">
        <v>44.941600070255546</v>
      </c>
      <c r="L1394">
        <v>38.728374462105897</v>
      </c>
      <c r="M1394">
        <v>71028920</v>
      </c>
      <c r="N1394">
        <v>17517182</v>
      </c>
      <c r="O1394">
        <v>28902580</v>
      </c>
      <c r="P1394">
        <v>1532471</v>
      </c>
      <c r="Q1394">
        <v>2030428</v>
      </c>
      <c r="R1394">
        <v>24907919</v>
      </c>
      <c r="S1394">
        <v>30451000</v>
      </c>
      <c r="T1394">
        <v>20822000</v>
      </c>
      <c r="U1394">
        <v>10189000</v>
      </c>
      <c r="V1394">
        <v>17495000</v>
      </c>
    </row>
    <row r="1395" spans="1:22" x14ac:dyDescent="0.3">
      <c r="A1395" s="2">
        <v>43033</v>
      </c>
      <c r="B1395">
        <v>2017</v>
      </c>
      <c r="C1395">
        <v>39.102499999999999</v>
      </c>
      <c r="D1395">
        <v>78.63</v>
      </c>
      <c r="E1395">
        <v>49.573</v>
      </c>
      <c r="F1395">
        <v>100.953898</v>
      </c>
      <c r="G1395">
        <v>9.8279492999999984</v>
      </c>
      <c r="H1395">
        <v>112.80233699999999</v>
      </c>
      <c r="I1395">
        <v>12.30173400228853</v>
      </c>
      <c r="J1395">
        <v>7.1191171199718344</v>
      </c>
      <c r="K1395">
        <v>44.604348208784437</v>
      </c>
      <c r="L1395">
        <v>38.852213713581563</v>
      </c>
      <c r="M1395">
        <v>84828392</v>
      </c>
      <c r="N1395">
        <v>20410808</v>
      </c>
      <c r="O1395">
        <v>30574200</v>
      </c>
      <c r="P1395">
        <v>1492674</v>
      </c>
      <c r="Q1395">
        <v>1801441</v>
      </c>
      <c r="R1395">
        <v>21352266</v>
      </c>
      <c r="S1395">
        <v>26468000</v>
      </c>
      <c r="T1395">
        <v>26363500</v>
      </c>
      <c r="U1395">
        <v>10795000</v>
      </c>
      <c r="V1395">
        <v>47903000</v>
      </c>
    </row>
    <row r="1396" spans="1:22" x14ac:dyDescent="0.3">
      <c r="A1396" s="2">
        <v>43034</v>
      </c>
      <c r="B1396">
        <v>2017</v>
      </c>
      <c r="C1396">
        <v>39.352499999999999</v>
      </c>
      <c r="D1396">
        <v>78.760000000000005</v>
      </c>
      <c r="E1396">
        <v>49.570999999999998</v>
      </c>
      <c r="F1396">
        <v>100.79229599999999</v>
      </c>
      <c r="G1396">
        <v>9.8411544000000006</v>
      </c>
      <c r="H1396">
        <v>113.61913199999999</v>
      </c>
      <c r="I1396">
        <v>12.365043080710389</v>
      </c>
      <c r="J1396">
        <v>7.1612938104448736</v>
      </c>
      <c r="K1396">
        <v>44.641287146122743</v>
      </c>
      <c r="L1396">
        <v>37.286794443467556</v>
      </c>
      <c r="M1396">
        <v>68001876</v>
      </c>
      <c r="N1396">
        <v>32120717</v>
      </c>
      <c r="O1396">
        <v>47396760</v>
      </c>
      <c r="P1396">
        <v>1343724</v>
      </c>
      <c r="Q1396">
        <v>2773831</v>
      </c>
      <c r="R1396">
        <v>20650800</v>
      </c>
      <c r="S1396">
        <v>23143000</v>
      </c>
      <c r="T1396">
        <v>22840500</v>
      </c>
      <c r="U1396">
        <v>6595800</v>
      </c>
      <c r="V1396">
        <v>41954000</v>
      </c>
    </row>
    <row r="1397" spans="1:22" x14ac:dyDescent="0.3">
      <c r="A1397" s="2">
        <v>43035</v>
      </c>
      <c r="B1397">
        <v>2017</v>
      </c>
      <c r="C1397">
        <v>40.762500000000003</v>
      </c>
      <c r="D1397">
        <v>83.81</v>
      </c>
      <c r="E1397">
        <v>51.683500000000002</v>
      </c>
      <c r="F1397">
        <v>101.08798</v>
      </c>
      <c r="G1397">
        <v>9.8109612999999989</v>
      </c>
      <c r="H1397">
        <v>113.95287999999999</v>
      </c>
      <c r="I1397">
        <v>12.410949289349009</v>
      </c>
      <c r="J1397">
        <v>7.1612770363221614</v>
      </c>
      <c r="K1397">
        <v>45.161431830145638</v>
      </c>
      <c r="L1397">
        <v>37.708369889454289</v>
      </c>
      <c r="M1397">
        <v>177816640</v>
      </c>
      <c r="N1397">
        <v>71066729</v>
      </c>
      <c r="O1397">
        <v>103682860</v>
      </c>
      <c r="P1397">
        <v>1955585</v>
      </c>
      <c r="Q1397">
        <v>2482288</v>
      </c>
      <c r="R1397">
        <v>27354614</v>
      </c>
      <c r="S1397">
        <v>32020500</v>
      </c>
      <c r="T1397">
        <v>41201500</v>
      </c>
      <c r="U1397">
        <v>7422000</v>
      </c>
      <c r="V1397">
        <v>23410000</v>
      </c>
    </row>
    <row r="1398" spans="1:22" x14ac:dyDescent="0.3">
      <c r="A1398" s="2">
        <v>43036</v>
      </c>
      <c r="B1398">
        <v>2017</v>
      </c>
    </row>
    <row r="1399" spans="1:22" x14ac:dyDescent="0.3">
      <c r="A1399" s="2">
        <v>43037</v>
      </c>
      <c r="B1399">
        <v>2017</v>
      </c>
    </row>
    <row r="1400" spans="1:22" x14ac:dyDescent="0.3">
      <c r="A1400" s="2">
        <v>43038</v>
      </c>
      <c r="B1400">
        <v>2017</v>
      </c>
      <c r="C1400">
        <v>41.68</v>
      </c>
      <c r="D1400">
        <v>83.89</v>
      </c>
      <c r="E1400">
        <v>51.656500000000008</v>
      </c>
      <c r="F1400">
        <v>101.7625</v>
      </c>
      <c r="G1400">
        <v>9.7239779999999989</v>
      </c>
      <c r="H1400">
        <v>113.57858</v>
      </c>
      <c r="I1400">
        <v>12.5090587715422</v>
      </c>
      <c r="J1400">
        <v>7.2660695890410958</v>
      </c>
      <c r="K1400">
        <v>46.089262041537793</v>
      </c>
      <c r="L1400">
        <v>37.887759611135657</v>
      </c>
      <c r="M1400">
        <v>178803088</v>
      </c>
      <c r="N1400">
        <v>31756653</v>
      </c>
      <c r="O1400">
        <v>46803440</v>
      </c>
      <c r="P1400">
        <v>1066998</v>
      </c>
      <c r="Q1400">
        <v>1525390</v>
      </c>
      <c r="R1400">
        <v>34722149</v>
      </c>
      <c r="S1400">
        <v>33762500</v>
      </c>
      <c r="T1400">
        <v>51085500</v>
      </c>
      <c r="U1400">
        <v>13378400</v>
      </c>
      <c r="V1400">
        <v>23173000</v>
      </c>
    </row>
    <row r="1401" spans="1:22" x14ac:dyDescent="0.3">
      <c r="A1401" s="2">
        <v>43039</v>
      </c>
      <c r="B1401">
        <v>2017</v>
      </c>
      <c r="C1401">
        <v>42.26</v>
      </c>
      <c r="D1401">
        <v>83.18</v>
      </c>
      <c r="E1401">
        <v>51.652000000000001</v>
      </c>
      <c r="G1401">
        <v>9.7463638999999986</v>
      </c>
      <c r="I1401">
        <v>12.29767769176636</v>
      </c>
      <c r="J1401">
        <v>7.4050279750175934</v>
      </c>
      <c r="K1401">
        <v>43.75</v>
      </c>
      <c r="L1401">
        <v>38.529204785362417</v>
      </c>
      <c r="M1401">
        <v>144187312</v>
      </c>
      <c r="N1401">
        <v>27086575</v>
      </c>
      <c r="O1401">
        <v>30325560</v>
      </c>
      <c r="R1401">
        <v>32637919</v>
      </c>
      <c r="S1401">
        <v>25999500</v>
      </c>
      <c r="T1401">
        <v>54534000</v>
      </c>
      <c r="U1401">
        <v>25096200</v>
      </c>
      <c r="V1401">
        <v>82708000</v>
      </c>
    </row>
    <row r="1402" spans="1:22" x14ac:dyDescent="0.3">
      <c r="A1402" s="2">
        <v>43040</v>
      </c>
      <c r="B1402">
        <v>2017</v>
      </c>
      <c r="C1402">
        <v>41.722499999999997</v>
      </c>
      <c r="D1402">
        <v>83.18</v>
      </c>
      <c r="E1402">
        <v>52.129750000000001</v>
      </c>
      <c r="F1402">
        <v>103.884552</v>
      </c>
      <c r="G1402">
        <v>9.7170674000000012</v>
      </c>
      <c r="H1402">
        <v>116.68698000000001</v>
      </c>
      <c r="I1402">
        <v>12.356039325842699</v>
      </c>
      <c r="J1402">
        <v>8.2350338588483147</v>
      </c>
      <c r="K1402">
        <v>44.46102528089888</v>
      </c>
      <c r="L1402">
        <v>38.079353932584283</v>
      </c>
      <c r="M1402">
        <v>134551048</v>
      </c>
      <c r="N1402">
        <v>22307371</v>
      </c>
      <c r="O1402">
        <v>43261460</v>
      </c>
      <c r="P1402">
        <v>2442706</v>
      </c>
      <c r="Q1402">
        <v>2883252</v>
      </c>
      <c r="R1402">
        <v>45514756</v>
      </c>
      <c r="S1402">
        <v>28221500</v>
      </c>
      <c r="T1402">
        <v>203397500</v>
      </c>
      <c r="U1402">
        <v>11801600</v>
      </c>
      <c r="V1402">
        <v>30863000</v>
      </c>
    </row>
    <row r="1403" spans="1:22" x14ac:dyDescent="0.3">
      <c r="A1403" s="2">
        <v>43041</v>
      </c>
      <c r="B1403">
        <v>2017</v>
      </c>
      <c r="C1403">
        <v>42.027500000000003</v>
      </c>
      <c r="D1403">
        <v>84.05</v>
      </c>
      <c r="E1403">
        <v>52.148499999999999</v>
      </c>
      <c r="F1403">
        <v>104.752472</v>
      </c>
      <c r="G1403">
        <v>9.6241460000000014</v>
      </c>
      <c r="H1403">
        <v>115.149624</v>
      </c>
      <c r="I1403">
        <v>12.542729424138839</v>
      </c>
      <c r="J1403">
        <v>8.450151561048294</v>
      </c>
      <c r="K1403">
        <v>44.745376457182928</v>
      </c>
      <c r="L1403">
        <v>37.645718292576028</v>
      </c>
      <c r="M1403">
        <v>165573492</v>
      </c>
      <c r="N1403">
        <v>23992945</v>
      </c>
      <c r="O1403">
        <v>26693940</v>
      </c>
      <c r="P1403">
        <v>1694754</v>
      </c>
      <c r="Q1403">
        <v>3138965</v>
      </c>
      <c r="R1403">
        <v>26168572</v>
      </c>
      <c r="S1403">
        <v>42466000</v>
      </c>
      <c r="T1403">
        <v>106691000</v>
      </c>
      <c r="U1403">
        <v>13863400</v>
      </c>
      <c r="V1403">
        <v>27891000</v>
      </c>
    </row>
    <row r="1404" spans="1:22" x14ac:dyDescent="0.3">
      <c r="A1404" s="2">
        <v>43042</v>
      </c>
      <c r="B1404">
        <v>2017</v>
      </c>
      <c r="C1404">
        <v>43.125</v>
      </c>
      <c r="D1404">
        <v>84.14</v>
      </c>
      <c r="E1404">
        <v>52.499499999999998</v>
      </c>
      <c r="F1404">
        <v>103.928071</v>
      </c>
      <c r="G1404">
        <v>9.6418002999999999</v>
      </c>
      <c r="H1404">
        <v>114.695655</v>
      </c>
      <c r="M1404">
        <v>237594524</v>
      </c>
      <c r="N1404">
        <v>17633543</v>
      </c>
      <c r="O1404">
        <v>27769220</v>
      </c>
      <c r="P1404">
        <v>1261667</v>
      </c>
      <c r="Q1404">
        <v>2471097</v>
      </c>
      <c r="R1404">
        <v>20611632</v>
      </c>
    </row>
    <row r="1405" spans="1:22" x14ac:dyDescent="0.3">
      <c r="A1405" s="2">
        <v>43043</v>
      </c>
      <c r="B1405">
        <v>2017</v>
      </c>
    </row>
    <row r="1406" spans="1:22" x14ac:dyDescent="0.3">
      <c r="A1406" s="2">
        <v>43044</v>
      </c>
      <c r="B1406">
        <v>2017</v>
      </c>
    </row>
    <row r="1407" spans="1:22" x14ac:dyDescent="0.3">
      <c r="A1407" s="2">
        <v>43045</v>
      </c>
      <c r="B1407">
        <v>2017</v>
      </c>
      <c r="C1407">
        <v>43.5625</v>
      </c>
      <c r="D1407">
        <v>84.47</v>
      </c>
      <c r="E1407">
        <v>52.134</v>
      </c>
      <c r="F1407">
        <v>104.473164</v>
      </c>
      <c r="G1407">
        <v>9.6391007999999996</v>
      </c>
      <c r="H1407">
        <v>115.59746</v>
      </c>
      <c r="I1407">
        <v>12.59486999297259</v>
      </c>
      <c r="J1407">
        <v>8.7502169606465205</v>
      </c>
      <c r="K1407">
        <v>43.679725931131408</v>
      </c>
      <c r="L1407">
        <v>37.350667603654252</v>
      </c>
      <c r="M1407">
        <v>140105224</v>
      </c>
      <c r="N1407">
        <v>19860852</v>
      </c>
      <c r="O1407">
        <v>18294960</v>
      </c>
      <c r="P1407">
        <v>1518663</v>
      </c>
      <c r="Q1407">
        <v>1429833</v>
      </c>
      <c r="R1407">
        <v>17971998</v>
      </c>
      <c r="S1407">
        <v>34084500</v>
      </c>
      <c r="T1407">
        <v>105237000</v>
      </c>
      <c r="U1407">
        <v>19996800</v>
      </c>
      <c r="V1407">
        <v>20797000</v>
      </c>
    </row>
    <row r="1408" spans="1:22" x14ac:dyDescent="0.3">
      <c r="A1408" s="2">
        <v>43046</v>
      </c>
      <c r="B1408">
        <v>2017</v>
      </c>
      <c r="C1408">
        <v>43.702500000000001</v>
      </c>
      <c r="D1408">
        <v>84.27</v>
      </c>
      <c r="E1408">
        <v>52.619500000000002</v>
      </c>
      <c r="F1408">
        <v>101.25858599999999</v>
      </c>
      <c r="G1408">
        <v>9.6412994999999988</v>
      </c>
      <c r="H1408">
        <v>114.080967</v>
      </c>
      <c r="I1408">
        <v>12.618357487922699</v>
      </c>
      <c r="J1408">
        <v>8.8147927922705325</v>
      </c>
      <c r="K1408">
        <v>44.180939833113747</v>
      </c>
      <c r="L1408">
        <v>37.602108036890648</v>
      </c>
      <c r="M1408">
        <v>97445940</v>
      </c>
      <c r="N1408">
        <v>17939727</v>
      </c>
      <c r="O1408">
        <v>26104580</v>
      </c>
      <c r="P1408">
        <v>3155505</v>
      </c>
      <c r="Q1408">
        <v>2188992</v>
      </c>
      <c r="R1408">
        <v>29688564</v>
      </c>
      <c r="S1408">
        <v>31647000</v>
      </c>
      <c r="T1408">
        <v>86322500</v>
      </c>
      <c r="U1408">
        <v>20755000</v>
      </c>
      <c r="V1408">
        <v>21282000</v>
      </c>
    </row>
    <row r="1409" spans="1:22" x14ac:dyDescent="0.3">
      <c r="A1409" s="2">
        <v>43047</v>
      </c>
      <c r="B1409">
        <v>2017</v>
      </c>
      <c r="C1409">
        <v>44.06</v>
      </c>
      <c r="D1409">
        <v>84.56</v>
      </c>
      <c r="E1409">
        <v>52.914499999999997</v>
      </c>
      <c r="F1409">
        <v>101.146056</v>
      </c>
      <c r="G1409">
        <v>9.6764910000000004</v>
      </c>
      <c r="H1409">
        <v>114.2009</v>
      </c>
      <c r="I1409">
        <v>12.750922833538411</v>
      </c>
      <c r="J1409">
        <v>9.0700185797152404</v>
      </c>
      <c r="K1409">
        <v>44.05431534540341</v>
      </c>
      <c r="L1409">
        <v>38.187730708384613</v>
      </c>
      <c r="M1409">
        <v>97638108</v>
      </c>
      <c r="N1409">
        <v>18034170</v>
      </c>
      <c r="O1409">
        <v>24292000</v>
      </c>
      <c r="P1409">
        <v>1701211</v>
      </c>
      <c r="Q1409">
        <v>1929337</v>
      </c>
      <c r="R1409">
        <v>26093493</v>
      </c>
      <c r="S1409">
        <v>56690500</v>
      </c>
      <c r="T1409">
        <v>96485500</v>
      </c>
      <c r="U1409">
        <v>9828000</v>
      </c>
      <c r="V1409">
        <v>23381000</v>
      </c>
    </row>
    <row r="1410" spans="1:22" x14ac:dyDescent="0.3">
      <c r="A1410" s="2">
        <v>43048</v>
      </c>
      <c r="B1410">
        <v>2017</v>
      </c>
      <c r="C1410">
        <v>43.97</v>
      </c>
      <c r="D1410">
        <v>84.09</v>
      </c>
      <c r="E1410">
        <v>52.386000000000003</v>
      </c>
      <c r="F1410">
        <v>101.18652</v>
      </c>
      <c r="G1410">
        <v>9.7575334999999992</v>
      </c>
      <c r="H1410">
        <v>112.65192</v>
      </c>
      <c r="I1410">
        <v>12.66077738515901</v>
      </c>
      <c r="J1410">
        <v>8.806428625441697</v>
      </c>
      <c r="K1410">
        <v>43.75</v>
      </c>
      <c r="L1410">
        <v>38.047703180212018</v>
      </c>
      <c r="M1410">
        <v>117930384</v>
      </c>
      <c r="N1410">
        <v>21178356</v>
      </c>
      <c r="O1410">
        <v>35891500</v>
      </c>
      <c r="P1410">
        <v>1791437</v>
      </c>
      <c r="Q1410">
        <v>2461805</v>
      </c>
      <c r="R1410">
        <v>22378766</v>
      </c>
      <c r="S1410">
        <v>55183000</v>
      </c>
      <c r="T1410">
        <v>135602000</v>
      </c>
      <c r="U1410">
        <v>17953400</v>
      </c>
      <c r="V1410">
        <v>28149000</v>
      </c>
    </row>
    <row r="1411" spans="1:22" x14ac:dyDescent="0.3">
      <c r="A1411" s="2">
        <v>43049</v>
      </c>
      <c r="B1411">
        <v>2017</v>
      </c>
      <c r="C1411">
        <v>43.667499999999997</v>
      </c>
      <c r="D1411">
        <v>83.87</v>
      </c>
      <c r="E1411">
        <v>52.207500000000003</v>
      </c>
      <c r="F1411">
        <v>100.66380599999999</v>
      </c>
      <c r="G1411">
        <v>9.7814534999999996</v>
      </c>
      <c r="H1411">
        <v>112.229534</v>
      </c>
      <c r="I1411">
        <v>12.52511013215859</v>
      </c>
      <c r="J1411">
        <v>8.8268489938326002</v>
      </c>
      <c r="K1411">
        <v>42.753303964757713</v>
      </c>
      <c r="L1411">
        <v>38.14977973568282</v>
      </c>
      <c r="M1411">
        <v>100582000</v>
      </c>
      <c r="N1411">
        <v>19397793</v>
      </c>
      <c r="O1411">
        <v>19442540</v>
      </c>
      <c r="P1411">
        <v>1450662</v>
      </c>
      <c r="Q1411">
        <v>2050239</v>
      </c>
      <c r="R1411">
        <v>22279358</v>
      </c>
      <c r="S1411">
        <v>31169000</v>
      </c>
      <c r="T1411">
        <v>78517000</v>
      </c>
      <c r="U1411">
        <v>16929800</v>
      </c>
      <c r="V1411">
        <v>25618000</v>
      </c>
    </row>
    <row r="1412" spans="1:22" x14ac:dyDescent="0.3">
      <c r="A1412" s="2">
        <v>43050</v>
      </c>
      <c r="B1412">
        <v>2017</v>
      </c>
    </row>
    <row r="1413" spans="1:22" x14ac:dyDescent="0.3">
      <c r="A1413" s="2">
        <v>43051</v>
      </c>
      <c r="B1413">
        <v>2017</v>
      </c>
    </row>
    <row r="1414" spans="1:22" x14ac:dyDescent="0.3">
      <c r="A1414" s="2">
        <v>43052</v>
      </c>
      <c r="B1414">
        <v>2017</v>
      </c>
      <c r="C1414">
        <v>43.4925</v>
      </c>
      <c r="D1414">
        <v>83.93</v>
      </c>
      <c r="E1414">
        <v>52.06</v>
      </c>
      <c r="F1414">
        <v>100.53506</v>
      </c>
      <c r="G1414">
        <v>9.6262533000000001</v>
      </c>
      <c r="H1414">
        <v>111.918148</v>
      </c>
      <c r="I1414">
        <v>12.55412779440239</v>
      </c>
      <c r="J1414">
        <v>8.7251875884527372</v>
      </c>
      <c r="K1414">
        <v>42.580531596549903</v>
      </c>
      <c r="L1414">
        <v>38.769582819926057</v>
      </c>
      <c r="M1414">
        <v>67928320</v>
      </c>
      <c r="N1414">
        <v>14196896</v>
      </c>
      <c r="O1414">
        <v>18814420</v>
      </c>
      <c r="P1414">
        <v>1156350</v>
      </c>
      <c r="Q1414">
        <v>1652064</v>
      </c>
      <c r="R1414">
        <v>21686011</v>
      </c>
      <c r="S1414">
        <v>30074500</v>
      </c>
      <c r="T1414">
        <v>40829000</v>
      </c>
      <c r="U1414">
        <v>13312400</v>
      </c>
      <c r="V1414">
        <v>29229000</v>
      </c>
    </row>
    <row r="1415" spans="1:22" x14ac:dyDescent="0.3">
      <c r="A1415" s="2">
        <v>43053</v>
      </c>
      <c r="B1415">
        <v>2017</v>
      </c>
      <c r="C1415">
        <v>42.835000000000001</v>
      </c>
      <c r="D1415">
        <v>84.05</v>
      </c>
      <c r="E1415">
        <v>52.082000000000008</v>
      </c>
      <c r="F1415">
        <v>101.466584</v>
      </c>
      <c r="G1415">
        <v>9.6997440000000008</v>
      </c>
      <c r="H1415">
        <v>113.189674</v>
      </c>
      <c r="I1415">
        <v>12.5773741292655</v>
      </c>
      <c r="J1415">
        <v>8.7867578661493688</v>
      </c>
      <c r="K1415">
        <v>42.015695264967817</v>
      </c>
      <c r="L1415">
        <v>39.485054228022221</v>
      </c>
      <c r="M1415">
        <v>99129948</v>
      </c>
      <c r="N1415">
        <v>18801280</v>
      </c>
      <c r="O1415">
        <v>21011320</v>
      </c>
      <c r="P1415">
        <v>927821</v>
      </c>
      <c r="Q1415">
        <v>1688691</v>
      </c>
      <c r="R1415">
        <v>21603012</v>
      </c>
      <c r="S1415">
        <v>24730500</v>
      </c>
      <c r="T1415">
        <v>61329000</v>
      </c>
      <c r="U1415">
        <v>12056200</v>
      </c>
      <c r="V1415">
        <v>27044000</v>
      </c>
    </row>
    <row r="1416" spans="1:22" x14ac:dyDescent="0.3">
      <c r="A1416" s="2">
        <v>43054</v>
      </c>
      <c r="B1416">
        <v>2017</v>
      </c>
      <c r="C1416">
        <v>42.27</v>
      </c>
      <c r="D1416">
        <v>82.98</v>
      </c>
      <c r="E1416">
        <v>51.820500000000003</v>
      </c>
      <c r="F1416">
        <v>100.63694</v>
      </c>
      <c r="G1416">
        <v>9.6916834999999999</v>
      </c>
      <c r="H1416">
        <v>113.21360799999999</v>
      </c>
      <c r="I1416">
        <v>12.3109578137437</v>
      </c>
      <c r="J1416">
        <v>8.5955493322720447</v>
      </c>
      <c r="K1416">
        <v>41.301848412487843</v>
      </c>
      <c r="L1416">
        <v>38.109135933492531</v>
      </c>
      <c r="M1416">
        <v>116632280</v>
      </c>
      <c r="N1416">
        <v>19383102</v>
      </c>
      <c r="O1416">
        <v>18105240</v>
      </c>
      <c r="P1416">
        <v>1596394</v>
      </c>
      <c r="Q1416">
        <v>1801838</v>
      </c>
      <c r="R1416">
        <v>24746169</v>
      </c>
      <c r="S1416">
        <v>39669500</v>
      </c>
      <c r="T1416">
        <v>70574500</v>
      </c>
      <c r="U1416">
        <v>16908000</v>
      </c>
      <c r="V1416">
        <v>45685000</v>
      </c>
    </row>
    <row r="1417" spans="1:22" x14ac:dyDescent="0.3">
      <c r="A1417" s="2">
        <v>43055</v>
      </c>
      <c r="B1417">
        <v>2017</v>
      </c>
      <c r="C1417">
        <v>42.774999999999999</v>
      </c>
      <c r="D1417">
        <v>83.2</v>
      </c>
      <c r="E1417">
        <v>52.423499999999997</v>
      </c>
      <c r="F1417">
        <v>100.45900899999999</v>
      </c>
      <c r="G1417">
        <v>9.6618207999999992</v>
      </c>
      <c r="H1417">
        <v>113.421082</v>
      </c>
      <c r="I1417">
        <v>12.336316115885531</v>
      </c>
      <c r="J1417">
        <v>8.7493639213254184</v>
      </c>
      <c r="K1417">
        <v>42.287587490032777</v>
      </c>
      <c r="L1417">
        <v>39.682820944449361</v>
      </c>
      <c r="M1417">
        <v>94549936</v>
      </c>
      <c r="N1417">
        <v>20962750</v>
      </c>
      <c r="O1417">
        <v>23767840</v>
      </c>
      <c r="P1417">
        <v>1106880</v>
      </c>
      <c r="Q1417">
        <v>1413080</v>
      </c>
      <c r="R1417">
        <v>20156702</v>
      </c>
      <c r="S1417">
        <v>28877000</v>
      </c>
      <c r="T1417">
        <v>58113000</v>
      </c>
      <c r="U1417">
        <v>14895400</v>
      </c>
      <c r="V1417">
        <v>39666000</v>
      </c>
    </row>
    <row r="1418" spans="1:22" x14ac:dyDescent="0.3">
      <c r="A1418" s="2">
        <v>43056</v>
      </c>
      <c r="B1418">
        <v>2017</v>
      </c>
      <c r="C1418">
        <v>42.537500000000001</v>
      </c>
      <c r="D1418">
        <v>82.4</v>
      </c>
      <c r="E1418">
        <v>51.794500000000014</v>
      </c>
      <c r="F1418">
        <v>100.234386</v>
      </c>
      <c r="G1418">
        <v>9.6622412000000004</v>
      </c>
      <c r="H1418">
        <v>113.90110199999999</v>
      </c>
      <c r="I1418">
        <v>12.3495804320657</v>
      </c>
      <c r="J1418">
        <v>8.8804625156222112</v>
      </c>
      <c r="K1418">
        <v>42.523656489912518</v>
      </c>
      <c r="L1418">
        <v>40.019639350116051</v>
      </c>
      <c r="M1418">
        <v>87598176</v>
      </c>
      <c r="N1418">
        <v>22078993</v>
      </c>
      <c r="O1418">
        <v>26712200</v>
      </c>
      <c r="P1418">
        <v>1184540</v>
      </c>
      <c r="Q1418">
        <v>2285562</v>
      </c>
      <c r="R1418">
        <v>18552768</v>
      </c>
      <c r="S1418">
        <v>41192000</v>
      </c>
      <c r="T1418">
        <v>72782500</v>
      </c>
      <c r="U1418">
        <v>15779000</v>
      </c>
      <c r="V1418">
        <v>39460000</v>
      </c>
    </row>
    <row r="1419" spans="1:22" x14ac:dyDescent="0.3">
      <c r="A1419" s="2">
        <v>43057</v>
      </c>
      <c r="B1419">
        <v>2017</v>
      </c>
    </row>
    <row r="1420" spans="1:22" x14ac:dyDescent="0.3">
      <c r="A1420" s="2">
        <v>43058</v>
      </c>
      <c r="B1420">
        <v>2017</v>
      </c>
    </row>
    <row r="1421" spans="1:22" x14ac:dyDescent="0.3">
      <c r="A1421" s="2">
        <v>43059</v>
      </c>
      <c r="B1421">
        <v>2017</v>
      </c>
      <c r="C1421">
        <v>42.494999999999997</v>
      </c>
      <c r="D1421">
        <v>82.53</v>
      </c>
      <c r="E1421">
        <v>51.732999999999997</v>
      </c>
      <c r="F1421">
        <v>100.060946</v>
      </c>
      <c r="G1421">
        <v>9.654202999999999</v>
      </c>
      <c r="H1421">
        <v>113.94589999999999</v>
      </c>
      <c r="I1421">
        <v>12.31302185112809</v>
      </c>
      <c r="J1421">
        <v>8.8922041144075319</v>
      </c>
      <c r="K1421">
        <v>42.054538994492802</v>
      </c>
      <c r="L1421">
        <v>39.767276603304317</v>
      </c>
      <c r="M1421">
        <v>65049788</v>
      </c>
      <c r="N1421">
        <v>16314978</v>
      </c>
      <c r="O1421">
        <v>17526420</v>
      </c>
      <c r="P1421">
        <v>1376355</v>
      </c>
      <c r="Q1421">
        <v>1402144</v>
      </c>
      <c r="R1421">
        <v>19928280</v>
      </c>
      <c r="S1421">
        <v>19141500</v>
      </c>
      <c r="T1421">
        <v>30766500</v>
      </c>
      <c r="U1421">
        <v>7606000</v>
      </c>
      <c r="V1421">
        <v>19283000</v>
      </c>
    </row>
    <row r="1422" spans="1:22" x14ac:dyDescent="0.3">
      <c r="A1422" s="2">
        <v>43060</v>
      </c>
      <c r="B1422">
        <v>2017</v>
      </c>
      <c r="C1422">
        <v>43.284999999999997</v>
      </c>
      <c r="D1422">
        <v>83.72</v>
      </c>
      <c r="E1422">
        <v>52.515000000000001</v>
      </c>
      <c r="F1422">
        <v>101.905754</v>
      </c>
      <c r="G1422">
        <v>9.6591744000000013</v>
      </c>
      <c r="H1422">
        <v>115.37497500000001</v>
      </c>
      <c r="I1422">
        <v>12.502001245219249</v>
      </c>
      <c r="J1422">
        <v>8.8514713314951532</v>
      </c>
      <c r="K1422">
        <v>42.417504224851022</v>
      </c>
      <c r="L1422">
        <v>39.58018322511785</v>
      </c>
      <c r="M1422">
        <v>100525180</v>
      </c>
      <c r="N1422">
        <v>21237454</v>
      </c>
      <c r="O1422">
        <v>22206820</v>
      </c>
      <c r="P1422">
        <v>2235339</v>
      </c>
      <c r="Q1422">
        <v>1750996</v>
      </c>
      <c r="R1422">
        <v>19698118</v>
      </c>
      <c r="S1422">
        <v>28951500</v>
      </c>
      <c r="T1422">
        <v>36773500</v>
      </c>
      <c r="U1422">
        <v>9201000</v>
      </c>
      <c r="V1422">
        <v>21438000</v>
      </c>
    </row>
    <row r="1423" spans="1:22" x14ac:dyDescent="0.3">
      <c r="A1423" s="2">
        <v>43061</v>
      </c>
      <c r="B1423">
        <v>2017</v>
      </c>
      <c r="C1423">
        <v>43.74</v>
      </c>
      <c r="D1423">
        <v>83.11</v>
      </c>
      <c r="E1423">
        <v>52.595999999999997</v>
      </c>
      <c r="F1423">
        <v>102.12111</v>
      </c>
      <c r="G1423">
        <v>9.8179131999999996</v>
      </c>
      <c r="H1423">
        <v>113.904315</v>
      </c>
      <c r="I1423">
        <v>12.68865388062377</v>
      </c>
      <c r="J1423">
        <v>9.0385714267789936</v>
      </c>
      <c r="K1423">
        <v>43.238035490231233</v>
      </c>
      <c r="L1423">
        <v>40.338770388958586</v>
      </c>
      <c r="M1423">
        <v>102355700</v>
      </c>
      <c r="N1423">
        <v>20553089</v>
      </c>
      <c r="O1423">
        <v>14537960</v>
      </c>
      <c r="P1423">
        <v>1378224</v>
      </c>
      <c r="Q1423">
        <v>1711131</v>
      </c>
      <c r="R1423">
        <v>25188022</v>
      </c>
      <c r="S1423">
        <v>26375000</v>
      </c>
      <c r="T1423">
        <v>45670000</v>
      </c>
      <c r="U1423">
        <v>9511600</v>
      </c>
      <c r="V1423">
        <v>23212000</v>
      </c>
    </row>
    <row r="1424" spans="1:22" x14ac:dyDescent="0.3">
      <c r="A1424" s="2">
        <v>43062</v>
      </c>
      <c r="B1424">
        <v>2017</v>
      </c>
      <c r="F1424">
        <v>102.304266</v>
      </c>
      <c r="G1424">
        <v>9.736599</v>
      </c>
      <c r="H1424">
        <v>114.603528</v>
      </c>
      <c r="P1424">
        <v>1005293</v>
      </c>
      <c r="Q1424">
        <v>1255863</v>
      </c>
      <c r="R1424">
        <v>11540174</v>
      </c>
    </row>
    <row r="1425" spans="1:22" x14ac:dyDescent="0.3">
      <c r="A1425" s="2">
        <v>43063</v>
      </c>
      <c r="B1425">
        <v>2017</v>
      </c>
      <c r="C1425">
        <v>43.7425</v>
      </c>
      <c r="D1425">
        <v>83.26</v>
      </c>
      <c r="E1425">
        <v>52.826000000000001</v>
      </c>
      <c r="F1425">
        <v>103.034064</v>
      </c>
      <c r="G1425">
        <v>9.8083524000000004</v>
      </c>
      <c r="H1425">
        <v>115.99979999999999</v>
      </c>
      <c r="I1425">
        <v>12.58940575423501</v>
      </c>
      <c r="J1425">
        <v>9.1009320982342921</v>
      </c>
      <c r="K1425">
        <v>43.846912252397601</v>
      </c>
      <c r="L1425">
        <v>41.776463206955277</v>
      </c>
      <c r="M1425">
        <v>56106692</v>
      </c>
      <c r="N1425">
        <v>7425603</v>
      </c>
      <c r="O1425">
        <v>16507380</v>
      </c>
      <c r="P1425">
        <v>838832</v>
      </c>
      <c r="Q1425">
        <v>1274547</v>
      </c>
      <c r="R1425">
        <v>11720440</v>
      </c>
      <c r="S1425">
        <v>22908500</v>
      </c>
      <c r="T1425">
        <v>39117000</v>
      </c>
      <c r="U1425">
        <v>9068600</v>
      </c>
      <c r="V1425">
        <v>46017000</v>
      </c>
    </row>
    <row r="1426" spans="1:22" x14ac:dyDescent="0.3">
      <c r="A1426" s="2">
        <v>43064</v>
      </c>
      <c r="B1426">
        <v>2017</v>
      </c>
    </row>
    <row r="1427" spans="1:22" x14ac:dyDescent="0.3">
      <c r="A1427" s="2">
        <v>43065</v>
      </c>
      <c r="B1427">
        <v>2017</v>
      </c>
    </row>
    <row r="1428" spans="1:22" x14ac:dyDescent="0.3">
      <c r="A1428" s="2">
        <v>43066</v>
      </c>
      <c r="B1428">
        <v>2017</v>
      </c>
      <c r="C1428">
        <v>43.522500000000001</v>
      </c>
      <c r="D1428">
        <v>83.87</v>
      </c>
      <c r="E1428">
        <v>53.600499999999997</v>
      </c>
      <c r="F1428">
        <v>101.988238</v>
      </c>
      <c r="G1428">
        <v>9.8048123999999994</v>
      </c>
      <c r="H1428">
        <v>115.473204</v>
      </c>
      <c r="I1428">
        <v>12.65375956776227</v>
      </c>
      <c r="J1428">
        <v>9.2122576334984245</v>
      </c>
      <c r="K1428">
        <v>44.025213867627201</v>
      </c>
      <c r="L1428">
        <v>42.971634398919413</v>
      </c>
      <c r="M1428">
        <v>82867208</v>
      </c>
      <c r="N1428">
        <v>18265242</v>
      </c>
      <c r="O1428">
        <v>35429820</v>
      </c>
      <c r="P1428">
        <v>1165467</v>
      </c>
      <c r="Q1428">
        <v>1383823</v>
      </c>
      <c r="R1428">
        <v>15621547</v>
      </c>
      <c r="S1428">
        <v>20021500</v>
      </c>
      <c r="T1428">
        <v>50639500</v>
      </c>
      <c r="U1428">
        <v>8766600</v>
      </c>
      <c r="V1428">
        <v>42687000</v>
      </c>
    </row>
    <row r="1429" spans="1:22" x14ac:dyDescent="0.3">
      <c r="A1429" s="2">
        <v>43067</v>
      </c>
      <c r="B1429">
        <v>2017</v>
      </c>
      <c r="C1429">
        <v>43.267499999999998</v>
      </c>
      <c r="D1429">
        <v>84.88</v>
      </c>
      <c r="E1429">
        <v>53.164499999999997</v>
      </c>
      <c r="F1429">
        <v>100.83565</v>
      </c>
      <c r="G1429">
        <v>9.9348489999999998</v>
      </c>
      <c r="H1429">
        <v>115.29331000000001</v>
      </c>
      <c r="I1429">
        <v>12.65258426966292</v>
      </c>
      <c r="J1429">
        <v>9.14254195775281</v>
      </c>
      <c r="K1429">
        <v>43.838202247191013</v>
      </c>
      <c r="L1429">
        <v>42.319101123595509</v>
      </c>
      <c r="M1429">
        <v>105715208</v>
      </c>
      <c r="N1429">
        <v>21925959</v>
      </c>
      <c r="O1429">
        <v>36423420</v>
      </c>
      <c r="P1429">
        <v>1759448</v>
      </c>
      <c r="Q1429">
        <v>1390440</v>
      </c>
      <c r="R1429">
        <v>19994888</v>
      </c>
      <c r="S1429">
        <v>25268500</v>
      </c>
      <c r="T1429">
        <v>32211000</v>
      </c>
      <c r="U1429">
        <v>8718600</v>
      </c>
      <c r="V1429">
        <v>25715000</v>
      </c>
    </row>
    <row r="1430" spans="1:22" x14ac:dyDescent="0.3">
      <c r="A1430" s="2">
        <v>43068</v>
      </c>
      <c r="B1430">
        <v>2017</v>
      </c>
      <c r="C1430">
        <v>42.37</v>
      </c>
      <c r="D1430">
        <v>83.34</v>
      </c>
      <c r="E1430">
        <v>51.869000000000007</v>
      </c>
      <c r="F1430">
        <v>100.413523</v>
      </c>
      <c r="G1430">
        <v>9.9804328000000009</v>
      </c>
      <c r="H1430">
        <v>112.98743399999999</v>
      </c>
      <c r="I1430">
        <v>12.60185847033596</v>
      </c>
      <c r="J1430">
        <v>9.0707669656897796</v>
      </c>
      <c r="K1430">
        <v>43.82147962830593</v>
      </c>
      <c r="L1430">
        <v>41.306290207290921</v>
      </c>
      <c r="M1430">
        <v>166665456</v>
      </c>
      <c r="N1430">
        <v>27381109</v>
      </c>
      <c r="O1430">
        <v>55866640</v>
      </c>
      <c r="P1430">
        <v>1724493</v>
      </c>
      <c r="Q1430">
        <v>2331358</v>
      </c>
      <c r="R1430">
        <v>22651714</v>
      </c>
      <c r="S1430">
        <v>21018500</v>
      </c>
      <c r="T1430">
        <v>31989000</v>
      </c>
      <c r="U1430">
        <v>7694600</v>
      </c>
      <c r="V1430">
        <v>27810000</v>
      </c>
    </row>
    <row r="1431" spans="1:22" x14ac:dyDescent="0.3">
      <c r="A1431" s="2">
        <v>43069</v>
      </c>
      <c r="B1431">
        <v>2017</v>
      </c>
      <c r="C1431">
        <v>42.962499999999999</v>
      </c>
      <c r="D1431">
        <v>84.17</v>
      </c>
      <c r="E1431">
        <v>51.808500000000002</v>
      </c>
      <c r="F1431">
        <v>100.692988</v>
      </c>
      <c r="G1431">
        <v>9.9156060000000004</v>
      </c>
      <c r="H1431">
        <v>112.548315</v>
      </c>
      <c r="I1431">
        <v>12.521553639676471</v>
      </c>
      <c r="J1431">
        <v>8.818050265754156</v>
      </c>
      <c r="K1431">
        <v>42.15180872811306</v>
      </c>
      <c r="L1431">
        <v>40.17420673717892</v>
      </c>
      <c r="M1431">
        <v>166108872</v>
      </c>
      <c r="N1431">
        <v>33054647</v>
      </c>
      <c r="O1431">
        <v>45091800</v>
      </c>
      <c r="P1431">
        <v>1574719</v>
      </c>
      <c r="Q1431">
        <v>3631786</v>
      </c>
      <c r="R1431">
        <v>46608261</v>
      </c>
      <c r="S1431">
        <v>36399500</v>
      </c>
      <c r="T1431">
        <v>55994000</v>
      </c>
      <c r="U1431">
        <v>17003600</v>
      </c>
      <c r="V1431">
        <v>35878000</v>
      </c>
    </row>
    <row r="1432" spans="1:22" x14ac:dyDescent="0.3">
      <c r="A1432" s="2">
        <v>43070</v>
      </c>
      <c r="B1432">
        <v>2017</v>
      </c>
      <c r="C1432">
        <v>42.762500000000003</v>
      </c>
      <c r="D1432">
        <v>84.26</v>
      </c>
      <c r="E1432">
        <v>51.253500000000003</v>
      </c>
      <c r="F1432">
        <v>99.498441999999997</v>
      </c>
      <c r="G1432">
        <v>9.8595980000000001</v>
      </c>
      <c r="H1432">
        <v>110.928202</v>
      </c>
      <c r="I1432">
        <v>12.5899473261316</v>
      </c>
      <c r="J1432">
        <v>8.7722619891081166</v>
      </c>
      <c r="K1432">
        <v>42.433711275778947</v>
      </c>
      <c r="L1432">
        <v>40.433889831265063</v>
      </c>
      <c r="M1432">
        <v>159037152</v>
      </c>
      <c r="N1432">
        <v>29532132</v>
      </c>
      <c r="O1432">
        <v>37761620</v>
      </c>
      <c r="P1432">
        <v>2262673</v>
      </c>
      <c r="Q1432">
        <v>3130812</v>
      </c>
      <c r="R1432">
        <v>22913842</v>
      </c>
      <c r="S1432">
        <v>27305500</v>
      </c>
      <c r="T1432">
        <v>62639000</v>
      </c>
      <c r="U1432">
        <v>12937400</v>
      </c>
      <c r="V1432">
        <v>23013000</v>
      </c>
    </row>
    <row r="1433" spans="1:22" x14ac:dyDescent="0.3">
      <c r="A1433" s="2">
        <v>43071</v>
      </c>
      <c r="B1433">
        <v>2017</v>
      </c>
    </row>
    <row r="1434" spans="1:22" x14ac:dyDescent="0.3">
      <c r="A1434" s="2">
        <v>43072</v>
      </c>
      <c r="B1434">
        <v>2017</v>
      </c>
    </row>
    <row r="1435" spans="1:22" x14ac:dyDescent="0.3">
      <c r="A1435" s="2">
        <v>43073</v>
      </c>
      <c r="B1435">
        <v>2017</v>
      </c>
      <c r="C1435">
        <v>42.45</v>
      </c>
      <c r="D1435">
        <v>81.08</v>
      </c>
      <c r="E1435">
        <v>50.593499999999999</v>
      </c>
      <c r="F1435">
        <v>101.064852</v>
      </c>
      <c r="G1435">
        <v>9.8633682000000018</v>
      </c>
      <c r="H1435">
        <v>111.74814000000001</v>
      </c>
      <c r="I1435">
        <v>12.421127259836929</v>
      </c>
      <c r="J1435">
        <v>8.83283379120879</v>
      </c>
      <c r="K1435">
        <v>41.67848280751506</v>
      </c>
      <c r="L1435">
        <v>39.38319744771357</v>
      </c>
      <c r="M1435">
        <v>130169540</v>
      </c>
      <c r="N1435">
        <v>39094880</v>
      </c>
      <c r="O1435">
        <v>38777220</v>
      </c>
      <c r="P1435">
        <v>1766084</v>
      </c>
      <c r="Q1435">
        <v>2131835</v>
      </c>
      <c r="R1435">
        <v>19525240</v>
      </c>
      <c r="S1435">
        <v>20203000</v>
      </c>
      <c r="T1435">
        <v>38287000</v>
      </c>
      <c r="U1435">
        <v>10625000</v>
      </c>
      <c r="V1435">
        <v>21861000</v>
      </c>
    </row>
    <row r="1436" spans="1:22" x14ac:dyDescent="0.3">
      <c r="A1436" s="2">
        <v>43074</v>
      </c>
      <c r="B1436">
        <v>2017</v>
      </c>
      <c r="C1436">
        <v>42.41</v>
      </c>
      <c r="D1436">
        <v>81.59</v>
      </c>
      <c r="E1436">
        <v>50.98</v>
      </c>
      <c r="F1436">
        <v>100.894076</v>
      </c>
      <c r="G1436">
        <v>9.8305091999999998</v>
      </c>
      <c r="H1436">
        <v>111.637536</v>
      </c>
      <c r="I1436">
        <v>12.41483321504613</v>
      </c>
      <c r="J1436">
        <v>8.7762376188786373</v>
      </c>
      <c r="K1436">
        <v>41.421220723917671</v>
      </c>
      <c r="L1436">
        <v>38.165365507452087</v>
      </c>
      <c r="M1436">
        <v>109400616</v>
      </c>
      <c r="N1436">
        <v>26152261</v>
      </c>
      <c r="O1436">
        <v>38997300</v>
      </c>
      <c r="P1436">
        <v>1462861</v>
      </c>
      <c r="Q1436">
        <v>2063502</v>
      </c>
      <c r="R1436">
        <v>18898582</v>
      </c>
      <c r="S1436">
        <v>23915000</v>
      </c>
      <c r="T1436">
        <v>32126500</v>
      </c>
      <c r="U1436">
        <v>11779800</v>
      </c>
      <c r="V1436">
        <v>28743000</v>
      </c>
    </row>
    <row r="1437" spans="1:22" x14ac:dyDescent="0.3">
      <c r="A1437" s="2">
        <v>43075</v>
      </c>
      <c r="B1437">
        <v>2017</v>
      </c>
      <c r="C1437">
        <v>42.252499999999998</v>
      </c>
      <c r="D1437">
        <v>82.78</v>
      </c>
      <c r="E1437">
        <v>51.636000000000003</v>
      </c>
      <c r="F1437">
        <v>100.311258</v>
      </c>
      <c r="G1437">
        <v>9.6969872999999982</v>
      </c>
      <c r="H1437">
        <v>112.0335</v>
      </c>
      <c r="I1437">
        <v>12.255880256593009</v>
      </c>
      <c r="J1437">
        <v>8.5435441535994308</v>
      </c>
      <c r="K1437">
        <v>41.005880256593016</v>
      </c>
      <c r="L1437">
        <v>38.453314326443341</v>
      </c>
      <c r="M1437">
        <v>114240000</v>
      </c>
      <c r="N1437">
        <v>26162054</v>
      </c>
      <c r="O1437">
        <v>28710980</v>
      </c>
      <c r="P1437">
        <v>1934668</v>
      </c>
      <c r="Q1437">
        <v>1955948</v>
      </c>
      <c r="R1437">
        <v>16396293</v>
      </c>
      <c r="S1437">
        <v>36276500</v>
      </c>
      <c r="T1437">
        <v>44406500</v>
      </c>
      <c r="U1437">
        <v>12104000</v>
      </c>
      <c r="V1437">
        <v>27585000</v>
      </c>
    </row>
    <row r="1438" spans="1:22" x14ac:dyDescent="0.3">
      <c r="A1438" s="2">
        <v>43076</v>
      </c>
      <c r="B1438">
        <v>2017</v>
      </c>
      <c r="C1438">
        <v>42.33</v>
      </c>
      <c r="D1438">
        <v>82.49</v>
      </c>
      <c r="E1438">
        <v>52.228499999999997</v>
      </c>
      <c r="F1438">
        <v>100.097545</v>
      </c>
      <c r="G1438">
        <v>9.7439739000000003</v>
      </c>
      <c r="H1438">
        <v>112.201267</v>
      </c>
      <c r="I1438">
        <v>12.294049835949281</v>
      </c>
      <c r="J1438">
        <v>8.6590129697614611</v>
      </c>
      <c r="K1438">
        <v>41.393987762702849</v>
      </c>
      <c r="L1438">
        <v>39.443114303449498</v>
      </c>
      <c r="M1438">
        <v>102693232</v>
      </c>
      <c r="N1438">
        <v>23184547</v>
      </c>
      <c r="O1438">
        <v>30865700</v>
      </c>
      <c r="P1438">
        <v>1234105</v>
      </c>
      <c r="Q1438">
        <v>1572775</v>
      </c>
      <c r="R1438">
        <v>17729844</v>
      </c>
      <c r="S1438">
        <v>26318000</v>
      </c>
      <c r="T1438">
        <v>37881500</v>
      </c>
      <c r="U1438">
        <v>10301000</v>
      </c>
      <c r="V1438">
        <v>24851000</v>
      </c>
    </row>
    <row r="1439" spans="1:22" x14ac:dyDescent="0.3">
      <c r="A1439" s="2">
        <v>43077</v>
      </c>
      <c r="B1439">
        <v>2017</v>
      </c>
      <c r="C1439">
        <v>42.342500000000001</v>
      </c>
      <c r="D1439">
        <v>84.16</v>
      </c>
      <c r="E1439">
        <v>52.469000000000008</v>
      </c>
      <c r="F1439">
        <v>100.49028800000001</v>
      </c>
      <c r="G1439">
        <v>9.8226803999999994</v>
      </c>
      <c r="H1439">
        <v>112.316824</v>
      </c>
      <c r="I1439">
        <v>12.36257928118393</v>
      </c>
      <c r="J1439">
        <v>8.6690196317829447</v>
      </c>
      <c r="K1439">
        <v>41.424418604651159</v>
      </c>
      <c r="L1439">
        <v>38.504228329809727</v>
      </c>
      <c r="M1439">
        <v>93420924</v>
      </c>
      <c r="N1439">
        <v>24489106</v>
      </c>
      <c r="O1439">
        <v>31169440</v>
      </c>
      <c r="P1439">
        <v>1793352</v>
      </c>
      <c r="Q1439">
        <v>2528295</v>
      </c>
      <c r="R1439">
        <v>23060486</v>
      </c>
      <c r="S1439">
        <v>41260500</v>
      </c>
      <c r="T1439">
        <v>38030000</v>
      </c>
      <c r="U1439">
        <v>14533000</v>
      </c>
      <c r="V1439">
        <v>24712000</v>
      </c>
    </row>
    <row r="1440" spans="1:22" x14ac:dyDescent="0.3">
      <c r="A1440" s="2">
        <v>43078</v>
      </c>
      <c r="B1440">
        <v>2017</v>
      </c>
    </row>
    <row r="1441" spans="1:22" x14ac:dyDescent="0.3">
      <c r="A1441" s="2">
        <v>43079</v>
      </c>
      <c r="B1441">
        <v>2017</v>
      </c>
    </row>
    <row r="1442" spans="1:22" x14ac:dyDescent="0.3">
      <c r="A1442" s="2">
        <v>43080</v>
      </c>
      <c r="B1442">
        <v>2017</v>
      </c>
      <c r="C1442">
        <v>43.167499999999997</v>
      </c>
      <c r="D1442">
        <v>85.23</v>
      </c>
      <c r="E1442">
        <v>52.598500000000001</v>
      </c>
      <c r="F1442">
        <v>100.809808</v>
      </c>
      <c r="G1442">
        <v>10.0359467</v>
      </c>
      <c r="H1442">
        <v>111.67024000000001</v>
      </c>
      <c r="I1442">
        <v>12.42418899858956</v>
      </c>
      <c r="J1442">
        <v>8.5170671808885761</v>
      </c>
      <c r="K1442">
        <v>41.797425952045138</v>
      </c>
      <c r="L1442">
        <v>39.122002820874471</v>
      </c>
      <c r="M1442">
        <v>141095036</v>
      </c>
      <c r="N1442">
        <v>22857854</v>
      </c>
      <c r="O1442">
        <v>23253880</v>
      </c>
      <c r="P1442">
        <v>887022</v>
      </c>
      <c r="Q1442">
        <v>1442357</v>
      </c>
      <c r="R1442">
        <v>34030531</v>
      </c>
      <c r="S1442">
        <v>18758000</v>
      </c>
      <c r="T1442">
        <v>43337000</v>
      </c>
      <c r="U1442">
        <v>6120600</v>
      </c>
      <c r="V1442">
        <v>18223000</v>
      </c>
    </row>
    <row r="1443" spans="1:22" x14ac:dyDescent="0.3">
      <c r="A1443" s="2">
        <v>43081</v>
      </c>
      <c r="B1443">
        <v>2017</v>
      </c>
      <c r="C1443">
        <v>42.924999999999997</v>
      </c>
      <c r="D1443">
        <v>85.58</v>
      </c>
      <c r="E1443">
        <v>52.438499999999998</v>
      </c>
      <c r="F1443">
        <v>100.82640000000001</v>
      </c>
      <c r="G1443">
        <v>10.0807865</v>
      </c>
      <c r="H1443">
        <v>112.773156</v>
      </c>
      <c r="I1443">
        <v>12.392853999823989</v>
      </c>
      <c r="J1443">
        <v>8.4675722749273952</v>
      </c>
      <c r="K1443">
        <v>41.55592713191939</v>
      </c>
      <c r="L1443">
        <v>38.634163513156743</v>
      </c>
      <c r="M1443">
        <v>77636920</v>
      </c>
      <c r="N1443">
        <v>23924105</v>
      </c>
      <c r="O1443">
        <v>33881220</v>
      </c>
      <c r="P1443">
        <v>1317568</v>
      </c>
      <c r="Q1443">
        <v>1730790</v>
      </c>
      <c r="R1443">
        <v>24196518</v>
      </c>
      <c r="S1443">
        <v>20758500</v>
      </c>
      <c r="T1443">
        <v>35819500</v>
      </c>
      <c r="U1443">
        <v>6480400</v>
      </c>
      <c r="V1443">
        <v>15366000</v>
      </c>
    </row>
    <row r="1444" spans="1:22" x14ac:dyDescent="0.3">
      <c r="A1444" s="2">
        <v>43082</v>
      </c>
      <c r="B1444">
        <v>2017</v>
      </c>
      <c r="C1444">
        <v>43.067500000000003</v>
      </c>
      <c r="D1444">
        <v>85.35</v>
      </c>
      <c r="E1444">
        <v>52.569500000000012</v>
      </c>
      <c r="F1444">
        <v>100.820673</v>
      </c>
      <c r="G1444">
        <v>10.2650176</v>
      </c>
      <c r="H1444">
        <v>112.995378</v>
      </c>
      <c r="I1444">
        <v>12.516573853089371</v>
      </c>
      <c r="J1444">
        <v>8.4864485830460534</v>
      </c>
      <c r="K1444">
        <v>41.390435781843898</v>
      </c>
      <c r="L1444">
        <v>38.831432864845752</v>
      </c>
      <c r="M1444">
        <v>95273788</v>
      </c>
      <c r="N1444">
        <v>22062679</v>
      </c>
      <c r="O1444">
        <v>27680760</v>
      </c>
      <c r="P1444">
        <v>1235097</v>
      </c>
      <c r="Q1444">
        <v>1388581</v>
      </c>
      <c r="R1444">
        <v>34403209</v>
      </c>
      <c r="S1444">
        <v>22837000</v>
      </c>
      <c r="T1444">
        <v>27366000</v>
      </c>
      <c r="U1444">
        <v>6512000</v>
      </c>
      <c r="V1444">
        <v>20456000</v>
      </c>
    </row>
    <row r="1445" spans="1:22" x14ac:dyDescent="0.3">
      <c r="A1445" s="2">
        <v>43083</v>
      </c>
      <c r="B1445">
        <v>2017</v>
      </c>
      <c r="C1445">
        <v>43.055</v>
      </c>
      <c r="D1445">
        <v>84.69</v>
      </c>
      <c r="E1445">
        <v>52.8735</v>
      </c>
      <c r="F1445">
        <v>101.588984</v>
      </c>
      <c r="G1445">
        <v>10.1605515</v>
      </c>
      <c r="H1445">
        <v>114.07247599999999</v>
      </c>
      <c r="I1445">
        <v>12.63082947668209</v>
      </c>
      <c r="J1445">
        <v>8.515744805980777</v>
      </c>
      <c r="K1445">
        <v>40.71733713065148</v>
      </c>
      <c r="L1445">
        <v>38.27874688501246</v>
      </c>
      <c r="M1445">
        <v>81906164</v>
      </c>
      <c r="N1445">
        <v>19305961</v>
      </c>
      <c r="O1445">
        <v>30962780</v>
      </c>
      <c r="P1445">
        <v>1502163</v>
      </c>
      <c r="Q1445">
        <v>2596208</v>
      </c>
      <c r="R1445">
        <v>24417984</v>
      </c>
      <c r="S1445">
        <v>20807000</v>
      </c>
      <c r="T1445">
        <v>29852000</v>
      </c>
      <c r="U1445">
        <v>15323800</v>
      </c>
      <c r="V1445">
        <v>20122000</v>
      </c>
    </row>
    <row r="1446" spans="1:22" x14ac:dyDescent="0.3">
      <c r="A1446" s="2">
        <v>43084</v>
      </c>
      <c r="B1446">
        <v>2017</v>
      </c>
      <c r="C1446">
        <v>43.4925</v>
      </c>
      <c r="D1446">
        <v>86.85</v>
      </c>
      <c r="E1446">
        <v>53.6</v>
      </c>
      <c r="F1446">
        <v>101.120175</v>
      </c>
      <c r="G1446">
        <v>10.0107315</v>
      </c>
      <c r="H1446">
        <v>114.532275</v>
      </c>
      <c r="I1446">
        <v>12.36312006389209</v>
      </c>
      <c r="J1446">
        <v>8.4738799574052717</v>
      </c>
      <c r="K1446">
        <v>39.626408731919433</v>
      </c>
      <c r="L1446">
        <v>38.184399680539528</v>
      </c>
      <c r="M1446">
        <v>160677228</v>
      </c>
      <c r="N1446">
        <v>53936687</v>
      </c>
      <c r="O1446">
        <v>63759700</v>
      </c>
      <c r="P1446">
        <v>2584282</v>
      </c>
      <c r="Q1446">
        <v>7562793</v>
      </c>
      <c r="R1446">
        <v>43206246</v>
      </c>
      <c r="S1446">
        <v>43593000</v>
      </c>
      <c r="T1446">
        <v>37104500</v>
      </c>
      <c r="U1446">
        <v>17734400</v>
      </c>
      <c r="V1446">
        <v>22833000</v>
      </c>
    </row>
    <row r="1447" spans="1:22" x14ac:dyDescent="0.3">
      <c r="A1447" s="2">
        <v>43085</v>
      </c>
      <c r="B1447">
        <v>2017</v>
      </c>
    </row>
    <row r="1448" spans="1:22" x14ac:dyDescent="0.3">
      <c r="A1448" s="2">
        <v>43086</v>
      </c>
      <c r="B1448">
        <v>2017</v>
      </c>
    </row>
    <row r="1449" spans="1:22" x14ac:dyDescent="0.3">
      <c r="A1449" s="2">
        <v>43087</v>
      </c>
      <c r="B1449">
        <v>2017</v>
      </c>
      <c r="C1449">
        <v>44.104999999999997</v>
      </c>
      <c r="D1449">
        <v>86.38</v>
      </c>
      <c r="E1449">
        <v>54.254499999999993</v>
      </c>
      <c r="F1449">
        <v>102.52584</v>
      </c>
      <c r="G1449">
        <v>10.126447300000001</v>
      </c>
      <c r="H1449">
        <v>116.11971</v>
      </c>
      <c r="I1449">
        <v>12.735840668622741</v>
      </c>
      <c r="J1449">
        <v>8.7533441753356449</v>
      </c>
      <c r="K1449">
        <v>40.366319907530887</v>
      </c>
      <c r="L1449">
        <v>38.259091313239082</v>
      </c>
      <c r="M1449">
        <v>117684456</v>
      </c>
      <c r="N1449">
        <v>22283752</v>
      </c>
      <c r="O1449">
        <v>30292020</v>
      </c>
      <c r="P1449">
        <v>1675383</v>
      </c>
      <c r="Q1449">
        <v>1962959</v>
      </c>
      <c r="R1449">
        <v>15235477</v>
      </c>
      <c r="S1449">
        <v>48555000</v>
      </c>
      <c r="T1449">
        <v>35515000</v>
      </c>
      <c r="U1449">
        <v>9814800</v>
      </c>
      <c r="V1449">
        <v>20827000</v>
      </c>
    </row>
    <row r="1450" spans="1:22" x14ac:dyDescent="0.3">
      <c r="A1450" s="2">
        <v>43088</v>
      </c>
      <c r="B1450">
        <v>2017</v>
      </c>
      <c r="C1450">
        <v>43.634999999999998</v>
      </c>
      <c r="D1450">
        <v>85.83</v>
      </c>
      <c r="E1450">
        <v>53.988999999999997</v>
      </c>
      <c r="F1450">
        <v>103.03059</v>
      </c>
      <c r="G1450">
        <v>10.1124873</v>
      </c>
      <c r="H1450">
        <v>114.76495799999999</v>
      </c>
      <c r="I1450">
        <v>12.727111897390539</v>
      </c>
      <c r="J1450">
        <v>8.6325044352056608</v>
      </c>
      <c r="K1450">
        <v>40.070765148164533</v>
      </c>
      <c r="L1450">
        <v>37.762052189296767</v>
      </c>
      <c r="M1450">
        <v>109745788</v>
      </c>
      <c r="N1450">
        <v>23524787</v>
      </c>
      <c r="O1450">
        <v>26350380</v>
      </c>
      <c r="P1450">
        <v>1083201</v>
      </c>
      <c r="Q1450">
        <v>1512590</v>
      </c>
      <c r="R1450">
        <v>13501106</v>
      </c>
      <c r="S1450">
        <v>33072000</v>
      </c>
      <c r="T1450">
        <v>24658000</v>
      </c>
      <c r="U1450">
        <v>7640600</v>
      </c>
      <c r="V1450">
        <v>15431000</v>
      </c>
    </row>
    <row r="1451" spans="1:22" x14ac:dyDescent="0.3">
      <c r="A1451" s="2">
        <v>43089</v>
      </c>
      <c r="B1451">
        <v>2017</v>
      </c>
      <c r="C1451">
        <v>43.587499999999999</v>
      </c>
      <c r="D1451">
        <v>85.52</v>
      </c>
      <c r="E1451">
        <v>53.677999999999997</v>
      </c>
      <c r="F1451">
        <v>103.24676100000001</v>
      </c>
      <c r="G1451">
        <v>10.158186799999999</v>
      </c>
      <c r="H1451">
        <v>112.83150000000001</v>
      </c>
      <c r="I1451">
        <v>12.795623014472289</v>
      </c>
      <c r="J1451">
        <v>8.6270863483939273</v>
      </c>
      <c r="K1451">
        <v>39.759089304624077</v>
      </c>
      <c r="L1451">
        <v>37.195552417931523</v>
      </c>
      <c r="M1451">
        <v>93902596</v>
      </c>
      <c r="N1451">
        <v>23674931</v>
      </c>
      <c r="O1451">
        <v>28727820</v>
      </c>
      <c r="P1451">
        <v>1292879</v>
      </c>
      <c r="Q1451">
        <v>2240968</v>
      </c>
      <c r="R1451">
        <v>16123188</v>
      </c>
      <c r="S1451">
        <v>34574000</v>
      </c>
      <c r="T1451">
        <v>17884500</v>
      </c>
      <c r="U1451">
        <v>6553000</v>
      </c>
      <c r="V1451">
        <v>18652000</v>
      </c>
    </row>
    <row r="1452" spans="1:22" x14ac:dyDescent="0.3">
      <c r="A1452" s="2">
        <v>43090</v>
      </c>
      <c r="B1452">
        <v>2017</v>
      </c>
      <c r="C1452">
        <v>43.752499999999998</v>
      </c>
      <c r="D1452">
        <v>85.5</v>
      </c>
      <c r="E1452">
        <v>53.542499999999997</v>
      </c>
      <c r="F1452">
        <v>104.24851200000001</v>
      </c>
      <c r="G1452">
        <v>10.239511800000001</v>
      </c>
      <c r="H1452">
        <v>113.173248</v>
      </c>
      <c r="I1452">
        <v>12.846818261942531</v>
      </c>
      <c r="J1452">
        <v>8.6685602185792359</v>
      </c>
      <c r="K1452">
        <v>39.604265820553501</v>
      </c>
      <c r="L1452">
        <v>37.193724660673368</v>
      </c>
      <c r="M1452">
        <v>83799584</v>
      </c>
      <c r="N1452">
        <v>17990745</v>
      </c>
      <c r="O1452">
        <v>25640500</v>
      </c>
      <c r="P1452">
        <v>1500394</v>
      </c>
      <c r="Q1452">
        <v>1863466</v>
      </c>
      <c r="R1452">
        <v>16886052</v>
      </c>
      <c r="S1452">
        <v>34307000</v>
      </c>
      <c r="T1452">
        <v>22188500</v>
      </c>
      <c r="U1452">
        <v>7803800</v>
      </c>
      <c r="V1452">
        <v>16920000</v>
      </c>
    </row>
    <row r="1453" spans="1:22" x14ac:dyDescent="0.3">
      <c r="A1453" s="2">
        <v>43091</v>
      </c>
      <c r="B1453">
        <v>2017</v>
      </c>
      <c r="C1453">
        <v>43.752499999999998</v>
      </c>
      <c r="D1453">
        <v>85.51</v>
      </c>
      <c r="E1453">
        <v>53.442999999999998</v>
      </c>
      <c r="F1453">
        <v>103.73745599999999</v>
      </c>
      <c r="G1453">
        <v>10.1917312</v>
      </c>
      <c r="H1453">
        <v>112.10567399999999</v>
      </c>
      <c r="I1453">
        <v>12.857773461640329</v>
      </c>
      <c r="J1453">
        <v>8.7437277019510908</v>
      </c>
      <c r="K1453">
        <v>39.55151408139843</v>
      </c>
      <c r="L1453">
        <v>37.353226803213559</v>
      </c>
      <c r="M1453">
        <v>65397776</v>
      </c>
      <c r="N1453">
        <v>14145841</v>
      </c>
      <c r="O1453">
        <v>17788920</v>
      </c>
      <c r="P1453">
        <v>954800</v>
      </c>
      <c r="Q1453">
        <v>1585328</v>
      </c>
      <c r="R1453">
        <v>7485141</v>
      </c>
      <c r="S1453">
        <v>27096500</v>
      </c>
      <c r="T1453">
        <v>22095000</v>
      </c>
      <c r="U1453">
        <v>7924000</v>
      </c>
      <c r="V1453">
        <v>17382000</v>
      </c>
    </row>
    <row r="1454" spans="1:22" x14ac:dyDescent="0.3">
      <c r="A1454" s="2">
        <v>43092</v>
      </c>
      <c r="B1454">
        <v>2017</v>
      </c>
    </row>
    <row r="1455" spans="1:22" x14ac:dyDescent="0.3">
      <c r="A1455" s="2">
        <v>43093</v>
      </c>
      <c r="B1455">
        <v>2017</v>
      </c>
    </row>
    <row r="1456" spans="1:22" x14ac:dyDescent="0.3">
      <c r="A1456" s="2">
        <v>43094</v>
      </c>
      <c r="B1456">
        <v>2017</v>
      </c>
      <c r="I1456">
        <v>12.871409633230231</v>
      </c>
      <c r="J1456">
        <v>8.7513149041095897</v>
      </c>
      <c r="K1456">
        <v>39.575784357048171</v>
      </c>
      <c r="L1456">
        <v>37.437030490499339</v>
      </c>
      <c r="S1456">
        <v>10378000</v>
      </c>
      <c r="T1456">
        <v>21623000</v>
      </c>
      <c r="U1456">
        <v>5102800</v>
      </c>
      <c r="V1456">
        <v>9837000</v>
      </c>
    </row>
    <row r="1457" spans="1:22" x14ac:dyDescent="0.3">
      <c r="A1457" s="2">
        <v>43095</v>
      </c>
      <c r="B1457">
        <v>2017</v>
      </c>
      <c r="C1457">
        <v>42.642499999999998</v>
      </c>
      <c r="D1457">
        <v>85.4</v>
      </c>
      <c r="E1457">
        <v>53.292499999999997</v>
      </c>
      <c r="I1457">
        <v>12.815619754395261</v>
      </c>
      <c r="J1457">
        <v>8.6723852672497568</v>
      </c>
      <c r="K1457">
        <v>39.460199664281298</v>
      </c>
      <c r="L1457">
        <v>36.823040904673562</v>
      </c>
      <c r="M1457">
        <v>132742144</v>
      </c>
      <c r="N1457">
        <v>9891237</v>
      </c>
      <c r="O1457">
        <v>18375340</v>
      </c>
      <c r="S1457">
        <v>11458000</v>
      </c>
      <c r="T1457">
        <v>15663500</v>
      </c>
      <c r="U1457">
        <v>4564000</v>
      </c>
      <c r="V1457">
        <v>16064000</v>
      </c>
    </row>
    <row r="1458" spans="1:22" x14ac:dyDescent="0.3">
      <c r="A1458" s="2">
        <v>43096</v>
      </c>
      <c r="B1458">
        <v>2017</v>
      </c>
      <c r="C1458">
        <v>42.65</v>
      </c>
      <c r="D1458">
        <v>85.71</v>
      </c>
      <c r="E1458">
        <v>53.010000000000012</v>
      </c>
      <c r="F1458">
        <v>103.830674</v>
      </c>
      <c r="G1458">
        <v>10.230712799999999</v>
      </c>
      <c r="H1458">
        <v>113.016702</v>
      </c>
      <c r="I1458">
        <v>12.83798093893399</v>
      </c>
      <c r="J1458">
        <v>8.6186696787857393</v>
      </c>
      <c r="K1458">
        <v>39.366396046593707</v>
      </c>
      <c r="L1458">
        <v>37.036710201200137</v>
      </c>
      <c r="M1458">
        <v>85992852</v>
      </c>
      <c r="N1458">
        <v>14678025</v>
      </c>
      <c r="O1458">
        <v>22324060</v>
      </c>
      <c r="P1458">
        <v>593335</v>
      </c>
      <c r="Q1458">
        <v>1425624</v>
      </c>
      <c r="R1458">
        <v>10114728</v>
      </c>
      <c r="S1458">
        <v>11699500</v>
      </c>
      <c r="T1458">
        <v>16931500</v>
      </c>
      <c r="U1458">
        <v>5479200</v>
      </c>
      <c r="V1458">
        <v>21097000</v>
      </c>
    </row>
    <row r="1459" spans="1:22" x14ac:dyDescent="0.3">
      <c r="A1459" s="2">
        <v>43097</v>
      </c>
      <c r="B1459">
        <v>2017</v>
      </c>
      <c r="C1459">
        <v>42.77</v>
      </c>
      <c r="D1459">
        <v>85.72</v>
      </c>
      <c r="E1459">
        <v>52.797499999999999</v>
      </c>
      <c r="F1459">
        <v>104.15844199999999</v>
      </c>
      <c r="G1459">
        <v>10.252755199999999</v>
      </c>
      <c r="H1459">
        <v>112.22671699999999</v>
      </c>
      <c r="I1459">
        <v>12.796384901648061</v>
      </c>
      <c r="J1459">
        <v>8.606472592592592</v>
      </c>
      <c r="K1459">
        <v>39.562289562289557</v>
      </c>
      <c r="L1459">
        <v>36.416799574694323</v>
      </c>
      <c r="M1459">
        <v>65920748</v>
      </c>
      <c r="N1459">
        <v>10594344</v>
      </c>
      <c r="O1459">
        <v>19884980</v>
      </c>
      <c r="P1459">
        <v>750441</v>
      </c>
      <c r="Q1459">
        <v>1312602</v>
      </c>
      <c r="R1459">
        <v>9139247</v>
      </c>
      <c r="S1459">
        <v>12110500</v>
      </c>
      <c r="T1459">
        <v>16241000</v>
      </c>
      <c r="U1459">
        <v>6304600</v>
      </c>
      <c r="V1459">
        <v>16962000</v>
      </c>
    </row>
    <row r="1460" spans="1:22" x14ac:dyDescent="0.3">
      <c r="A1460" s="2">
        <v>43098</v>
      </c>
      <c r="B1460">
        <v>2017</v>
      </c>
      <c r="C1460">
        <v>42.307499999999997</v>
      </c>
      <c r="D1460">
        <v>85.54</v>
      </c>
      <c r="E1460">
        <v>52.67</v>
      </c>
      <c r="F1460">
        <v>104.38702600000001</v>
      </c>
      <c r="G1460">
        <v>10.371555600000001</v>
      </c>
      <c r="H1460">
        <v>112.34559</v>
      </c>
      <c r="I1460">
        <v>12.813998934091311</v>
      </c>
      <c r="J1460">
        <v>8.6126283371824481</v>
      </c>
      <c r="K1460">
        <v>39.61627287262391</v>
      </c>
      <c r="L1460">
        <v>36.587315686622837</v>
      </c>
      <c r="M1460">
        <v>103999688</v>
      </c>
      <c r="N1460">
        <v>18717406</v>
      </c>
      <c r="O1460">
        <v>23606800</v>
      </c>
      <c r="P1460">
        <v>726308</v>
      </c>
      <c r="Q1460">
        <v>1289163</v>
      </c>
      <c r="R1460">
        <v>10828681</v>
      </c>
      <c r="S1460">
        <v>13090000</v>
      </c>
      <c r="T1460">
        <v>15222000</v>
      </c>
      <c r="U1460">
        <v>7169000</v>
      </c>
      <c r="V1460">
        <v>14523000</v>
      </c>
    </row>
    <row r="1461" spans="1:22" x14ac:dyDescent="0.3">
      <c r="A1461" s="2">
        <v>43099</v>
      </c>
      <c r="B1461">
        <v>2017</v>
      </c>
    </row>
    <row r="1462" spans="1:22" x14ac:dyDescent="0.3">
      <c r="A1462" s="2">
        <v>43100</v>
      </c>
      <c r="B1462">
        <v>2017</v>
      </c>
    </row>
    <row r="1463" spans="1:22" x14ac:dyDescent="0.3">
      <c r="A1463" s="2">
        <v>43101</v>
      </c>
      <c r="B1463">
        <v>2018</v>
      </c>
    </row>
    <row r="1464" spans="1:22" x14ac:dyDescent="0.3">
      <c r="A1464" s="2">
        <v>43102</v>
      </c>
      <c r="B1464">
        <v>2018</v>
      </c>
      <c r="C1464">
        <v>43.064999999999998</v>
      </c>
      <c r="D1464">
        <v>85.95</v>
      </c>
      <c r="E1464">
        <v>53.660499999999999</v>
      </c>
      <c r="F1464">
        <v>104.0688</v>
      </c>
      <c r="G1464">
        <v>10.393118400000001</v>
      </c>
      <c r="H1464">
        <v>111.77760000000001</v>
      </c>
      <c r="M1464">
        <v>102223736</v>
      </c>
      <c r="N1464">
        <v>22483797</v>
      </c>
      <c r="O1464">
        <v>31765360</v>
      </c>
      <c r="P1464">
        <v>2673332</v>
      </c>
      <c r="Q1464">
        <v>2334984</v>
      </c>
      <c r="R1464">
        <v>13702752</v>
      </c>
    </row>
    <row r="1465" spans="1:22" x14ac:dyDescent="0.3">
      <c r="A1465" s="2">
        <v>43103</v>
      </c>
      <c r="B1465">
        <v>2018</v>
      </c>
      <c r="C1465">
        <v>43.057499999999997</v>
      </c>
      <c r="D1465">
        <v>86.35</v>
      </c>
      <c r="E1465">
        <v>54.576000000000001</v>
      </c>
      <c r="F1465">
        <v>104.466522</v>
      </c>
      <c r="G1465">
        <v>10.3257484</v>
      </c>
      <c r="H1465">
        <v>113.137989</v>
      </c>
      <c r="M1465">
        <v>118071596</v>
      </c>
      <c r="N1465">
        <v>26061439</v>
      </c>
      <c r="O1465">
        <v>31318900</v>
      </c>
      <c r="P1465">
        <v>1396762</v>
      </c>
      <c r="Q1465">
        <v>2346852</v>
      </c>
      <c r="R1465">
        <v>15391784</v>
      </c>
    </row>
    <row r="1466" spans="1:22" x14ac:dyDescent="0.3">
      <c r="A1466" s="2">
        <v>43104</v>
      </c>
      <c r="B1466">
        <v>2018</v>
      </c>
      <c r="C1466">
        <v>43.2575</v>
      </c>
      <c r="D1466">
        <v>87.11</v>
      </c>
      <c r="E1466">
        <v>54.787999999999997</v>
      </c>
      <c r="F1466">
        <v>105.63209999999999</v>
      </c>
      <c r="G1466">
        <v>10.3775906</v>
      </c>
      <c r="H1466">
        <v>114.821175</v>
      </c>
      <c r="I1466">
        <v>13.14711359404097</v>
      </c>
      <c r="J1466">
        <v>8.9296599858118295</v>
      </c>
      <c r="K1466">
        <v>41.243238449942361</v>
      </c>
      <c r="L1466">
        <v>38.316928261062337</v>
      </c>
      <c r="M1466">
        <v>89738388</v>
      </c>
      <c r="N1466">
        <v>21911974</v>
      </c>
      <c r="O1466">
        <v>26051380</v>
      </c>
      <c r="P1466">
        <v>1872794</v>
      </c>
      <c r="Q1466">
        <v>2403598</v>
      </c>
      <c r="R1466">
        <v>18888876</v>
      </c>
      <c r="S1466">
        <v>46777000</v>
      </c>
      <c r="T1466">
        <v>43692000</v>
      </c>
      <c r="U1466">
        <v>17888400</v>
      </c>
      <c r="V1466">
        <v>29177000</v>
      </c>
    </row>
    <row r="1467" spans="1:22" x14ac:dyDescent="0.3">
      <c r="A1467" s="2">
        <v>43105</v>
      </c>
      <c r="B1467">
        <v>2018</v>
      </c>
      <c r="C1467">
        <v>43.75</v>
      </c>
      <c r="D1467">
        <v>88.19</v>
      </c>
      <c r="E1467">
        <v>55.514499999999998</v>
      </c>
      <c r="F1467">
        <v>106.61595</v>
      </c>
      <c r="G1467">
        <v>10.356114</v>
      </c>
      <c r="H1467">
        <v>116.181268</v>
      </c>
      <c r="I1467">
        <v>13.34747260516084</v>
      </c>
      <c r="J1467">
        <v>9.2107414775539063</v>
      </c>
      <c r="K1467">
        <v>40.831565924354898</v>
      </c>
      <c r="L1467">
        <v>37.654648285613291</v>
      </c>
      <c r="M1467">
        <v>94640072</v>
      </c>
      <c r="N1467">
        <v>23407110</v>
      </c>
      <c r="O1467">
        <v>30250520</v>
      </c>
      <c r="P1467">
        <v>1911027</v>
      </c>
      <c r="Q1467">
        <v>2114301</v>
      </c>
      <c r="R1467">
        <v>17289443</v>
      </c>
      <c r="S1467">
        <v>43082000</v>
      </c>
      <c r="T1467">
        <v>67432500</v>
      </c>
      <c r="U1467">
        <v>11306200</v>
      </c>
      <c r="V1467">
        <v>24939000</v>
      </c>
    </row>
    <row r="1468" spans="1:22" x14ac:dyDescent="0.3">
      <c r="A1468" s="2">
        <v>43106</v>
      </c>
      <c r="B1468">
        <v>2018</v>
      </c>
    </row>
    <row r="1469" spans="1:22" x14ac:dyDescent="0.3">
      <c r="A1469" s="2">
        <v>43107</v>
      </c>
      <c r="B1469">
        <v>2018</v>
      </c>
    </row>
    <row r="1470" spans="1:22" x14ac:dyDescent="0.3">
      <c r="A1470" s="2">
        <v>43108</v>
      </c>
      <c r="B1470">
        <v>2018</v>
      </c>
      <c r="C1470">
        <v>43.587499999999999</v>
      </c>
      <c r="D1470">
        <v>88.28</v>
      </c>
      <c r="E1470">
        <v>55.710500000000003</v>
      </c>
      <c r="F1470">
        <v>107.40672600000001</v>
      </c>
      <c r="G1470">
        <v>10.277722000000001</v>
      </c>
      <c r="H1470">
        <v>115.312206</v>
      </c>
      <c r="M1470">
        <v>82271064</v>
      </c>
      <c r="N1470">
        <v>22113049</v>
      </c>
      <c r="O1470">
        <v>24644420</v>
      </c>
      <c r="P1470">
        <v>2298840</v>
      </c>
      <c r="Q1470">
        <v>1790705</v>
      </c>
      <c r="R1470">
        <v>17861597</v>
      </c>
    </row>
    <row r="1471" spans="1:22" x14ac:dyDescent="0.3">
      <c r="A1471" s="2">
        <v>43109</v>
      </c>
      <c r="B1471">
        <v>2018</v>
      </c>
      <c r="C1471">
        <v>43.582500000000003</v>
      </c>
      <c r="D1471">
        <v>88.22</v>
      </c>
      <c r="E1471">
        <v>55.639499999999998</v>
      </c>
      <c r="F1471">
        <v>107.52742000000001</v>
      </c>
      <c r="G1471">
        <v>10.3657401</v>
      </c>
      <c r="H1471">
        <v>113.73826099999999</v>
      </c>
      <c r="I1471">
        <v>13.396695683069821</v>
      </c>
      <c r="J1471">
        <v>9.5089652229525683</v>
      </c>
      <c r="K1471">
        <v>41.077456031266657</v>
      </c>
      <c r="L1471">
        <v>38.319417303251022</v>
      </c>
      <c r="M1471">
        <v>86335988</v>
      </c>
      <c r="N1471">
        <v>19484317</v>
      </c>
      <c r="O1471">
        <v>26807620</v>
      </c>
      <c r="P1471">
        <v>1582875</v>
      </c>
      <c r="Q1471">
        <v>1974442</v>
      </c>
      <c r="R1471">
        <v>16724480</v>
      </c>
      <c r="S1471">
        <v>35319000</v>
      </c>
      <c r="T1471">
        <v>67500500</v>
      </c>
      <c r="U1471">
        <v>10697600</v>
      </c>
      <c r="V1471">
        <v>22221000</v>
      </c>
    </row>
    <row r="1472" spans="1:22" x14ac:dyDescent="0.3">
      <c r="A1472" s="2">
        <v>43110</v>
      </c>
      <c r="B1472">
        <v>2018</v>
      </c>
      <c r="C1472">
        <v>43.572499999999998</v>
      </c>
      <c r="D1472">
        <v>87.82</v>
      </c>
      <c r="E1472">
        <v>55.507000000000012</v>
      </c>
      <c r="F1472">
        <v>106.9224</v>
      </c>
      <c r="G1472">
        <v>10.7527735</v>
      </c>
      <c r="H1472">
        <v>113.11767999999999</v>
      </c>
      <c r="I1472">
        <v>13.823661314916141</v>
      </c>
      <c r="J1472">
        <v>9.5660009094986105</v>
      </c>
      <c r="K1472">
        <v>41.272759888779269</v>
      </c>
      <c r="L1472">
        <v>39.671719436720792</v>
      </c>
      <c r="M1472">
        <v>95839580</v>
      </c>
      <c r="N1472">
        <v>18652201</v>
      </c>
      <c r="O1472">
        <v>20733100</v>
      </c>
      <c r="P1472">
        <v>1775183</v>
      </c>
      <c r="Q1472">
        <v>1991305</v>
      </c>
      <c r="R1472">
        <v>41016706</v>
      </c>
      <c r="S1472">
        <v>45184000</v>
      </c>
      <c r="T1472">
        <v>36419000</v>
      </c>
      <c r="U1472">
        <v>8062600</v>
      </c>
      <c r="V1472">
        <v>24466000</v>
      </c>
    </row>
    <row r="1473" spans="1:22" x14ac:dyDescent="0.3">
      <c r="A1473" s="2">
        <v>43111</v>
      </c>
      <c r="B1473">
        <v>2018</v>
      </c>
      <c r="C1473">
        <v>43.82</v>
      </c>
      <c r="D1473">
        <v>88.08</v>
      </c>
      <c r="E1473">
        <v>55.602499999999999</v>
      </c>
      <c r="F1473">
        <v>106.765022</v>
      </c>
      <c r="G1473">
        <v>10.78182</v>
      </c>
      <c r="H1473">
        <v>110.063434</v>
      </c>
      <c r="I1473">
        <v>13.702739110911541</v>
      </c>
      <c r="J1473">
        <v>9.5660364041311183</v>
      </c>
      <c r="K1473">
        <v>40.951953300404128</v>
      </c>
      <c r="L1473">
        <v>39.622810956443651</v>
      </c>
      <c r="M1473">
        <v>74670916</v>
      </c>
      <c r="N1473">
        <v>17808877</v>
      </c>
      <c r="O1473">
        <v>22424320</v>
      </c>
      <c r="P1473">
        <v>1874650</v>
      </c>
      <c r="Q1473">
        <v>4274991</v>
      </c>
      <c r="R1473">
        <v>19298766</v>
      </c>
      <c r="S1473">
        <v>44285000</v>
      </c>
      <c r="T1473">
        <v>29977000</v>
      </c>
      <c r="U1473">
        <v>7423600</v>
      </c>
      <c r="V1473">
        <v>15536000</v>
      </c>
    </row>
    <row r="1474" spans="1:22" x14ac:dyDescent="0.3">
      <c r="A1474" s="2">
        <v>43112</v>
      </c>
      <c r="B1474">
        <v>2018</v>
      </c>
      <c r="C1474">
        <v>44.272500000000001</v>
      </c>
      <c r="D1474">
        <v>89.6</v>
      </c>
      <c r="E1474">
        <v>56.532500000000013</v>
      </c>
      <c r="F1474">
        <v>108.984435</v>
      </c>
      <c r="G1474">
        <v>10.8391647</v>
      </c>
      <c r="H1474">
        <v>110.100855</v>
      </c>
      <c r="I1474">
        <v>13.624595469255659</v>
      </c>
      <c r="J1474">
        <v>9.4743220514203532</v>
      </c>
      <c r="K1474">
        <v>40.160913340524992</v>
      </c>
      <c r="L1474">
        <v>40.111470693994967</v>
      </c>
      <c r="M1474">
        <v>101672320</v>
      </c>
      <c r="N1474">
        <v>24271531</v>
      </c>
      <c r="O1474">
        <v>38586120</v>
      </c>
      <c r="P1474">
        <v>1688266</v>
      </c>
      <c r="Q1474">
        <v>3437210</v>
      </c>
      <c r="R1474">
        <v>23144002</v>
      </c>
      <c r="S1474">
        <v>38262000</v>
      </c>
      <c r="T1474">
        <v>37003500</v>
      </c>
      <c r="U1474">
        <v>13338400</v>
      </c>
      <c r="V1474">
        <v>23406000</v>
      </c>
    </row>
    <row r="1475" spans="1:22" x14ac:dyDescent="0.3">
      <c r="A1475" s="2">
        <v>43113</v>
      </c>
      <c r="B1475">
        <v>2018</v>
      </c>
    </row>
    <row r="1476" spans="1:22" x14ac:dyDescent="0.3">
      <c r="A1476" s="2">
        <v>43114</v>
      </c>
      <c r="B1476">
        <v>2018</v>
      </c>
    </row>
    <row r="1477" spans="1:22" x14ac:dyDescent="0.3">
      <c r="A1477" s="2">
        <v>43115</v>
      </c>
      <c r="B1477">
        <v>2018</v>
      </c>
      <c r="F1477">
        <v>110.181309</v>
      </c>
      <c r="G1477">
        <v>10.839468999999999</v>
      </c>
      <c r="H1477">
        <v>110.512626</v>
      </c>
      <c r="I1477">
        <v>13.86036403151317</v>
      </c>
      <c r="J1477">
        <v>9.4367178321108387</v>
      </c>
      <c r="K1477">
        <v>41.759485647016213</v>
      </c>
      <c r="L1477">
        <v>40.623019107126687</v>
      </c>
      <c r="P1477">
        <v>1147113</v>
      </c>
      <c r="Q1477">
        <v>2053812</v>
      </c>
      <c r="R1477">
        <v>14713360</v>
      </c>
      <c r="S1477">
        <v>25179000</v>
      </c>
      <c r="T1477">
        <v>29613000</v>
      </c>
      <c r="U1477">
        <v>19425600</v>
      </c>
      <c r="V1477">
        <v>19336000</v>
      </c>
    </row>
    <row r="1478" spans="1:22" x14ac:dyDescent="0.3">
      <c r="A1478" s="2">
        <v>43116</v>
      </c>
      <c r="B1478">
        <v>2018</v>
      </c>
      <c r="C1478">
        <v>44.047499999999999</v>
      </c>
      <c r="D1478">
        <v>88.35</v>
      </c>
      <c r="E1478">
        <v>56.534999999999997</v>
      </c>
      <c r="F1478">
        <v>113.428416</v>
      </c>
      <c r="G1478">
        <v>10.921196</v>
      </c>
      <c r="H1478">
        <v>111.383668</v>
      </c>
      <c r="I1478">
        <v>13.96730786598031</v>
      </c>
      <c r="J1478">
        <v>9.4301007820825422</v>
      </c>
      <c r="K1478">
        <v>42.463650320599662</v>
      </c>
      <c r="L1478">
        <v>40.738733857129958</v>
      </c>
      <c r="M1478">
        <v>118263788</v>
      </c>
      <c r="N1478">
        <v>36599736</v>
      </c>
      <c r="O1478">
        <v>36462000</v>
      </c>
      <c r="P1478">
        <v>3615171</v>
      </c>
      <c r="Q1478">
        <v>2964495</v>
      </c>
      <c r="R1478">
        <v>26575786</v>
      </c>
      <c r="S1478">
        <v>28018500</v>
      </c>
      <c r="T1478">
        <v>22424000</v>
      </c>
      <c r="U1478">
        <v>11761000</v>
      </c>
      <c r="V1478">
        <v>18731000</v>
      </c>
    </row>
    <row r="1479" spans="1:22" x14ac:dyDescent="0.3">
      <c r="A1479" s="2">
        <v>43117</v>
      </c>
      <c r="B1479">
        <v>2018</v>
      </c>
      <c r="C1479">
        <v>44.774999999999999</v>
      </c>
      <c r="D1479">
        <v>90.14</v>
      </c>
      <c r="E1479">
        <v>56.954999999999998</v>
      </c>
      <c r="F1479">
        <v>113.14722</v>
      </c>
      <c r="G1479">
        <v>10.98028</v>
      </c>
      <c r="H1479">
        <v>110.843844</v>
      </c>
      <c r="I1479">
        <v>14.050735758779449</v>
      </c>
      <c r="J1479">
        <v>9.4008642105263149</v>
      </c>
      <c r="K1479">
        <v>42.096235442809423</v>
      </c>
      <c r="L1479">
        <v>40.886521621377632</v>
      </c>
      <c r="M1479">
        <v>137547344</v>
      </c>
      <c r="N1479">
        <v>25621164</v>
      </c>
      <c r="O1479">
        <v>27830200</v>
      </c>
      <c r="P1479">
        <v>2000833</v>
      </c>
      <c r="Q1479">
        <v>2829909</v>
      </c>
      <c r="R1479">
        <v>18711938</v>
      </c>
      <c r="S1479">
        <v>32878000</v>
      </c>
      <c r="T1479">
        <v>33142000</v>
      </c>
      <c r="U1479">
        <v>10398400</v>
      </c>
      <c r="V1479">
        <v>19418000</v>
      </c>
    </row>
    <row r="1480" spans="1:22" x14ac:dyDescent="0.3">
      <c r="A1480" s="2">
        <v>43118</v>
      </c>
      <c r="B1480">
        <v>2018</v>
      </c>
      <c r="C1480">
        <v>44.814999999999998</v>
      </c>
      <c r="D1480">
        <v>90.1</v>
      </c>
      <c r="E1480">
        <v>56.798499999999997</v>
      </c>
      <c r="F1480">
        <v>113.815303</v>
      </c>
      <c r="G1480">
        <v>10.9392391</v>
      </c>
      <c r="H1480">
        <v>111.50402200000001</v>
      </c>
      <c r="I1480">
        <v>13.87527036770007</v>
      </c>
      <c r="J1480">
        <v>9.3675754740447026</v>
      </c>
      <c r="K1480">
        <v>41.501441961067059</v>
      </c>
      <c r="L1480">
        <v>41.780821917808233</v>
      </c>
      <c r="M1480">
        <v>124773408</v>
      </c>
      <c r="N1480">
        <v>24159683</v>
      </c>
      <c r="O1480">
        <v>27497460</v>
      </c>
      <c r="P1480">
        <v>1825822</v>
      </c>
      <c r="Q1480">
        <v>2465389</v>
      </c>
      <c r="R1480">
        <v>18258693</v>
      </c>
      <c r="S1480">
        <v>43234500</v>
      </c>
      <c r="T1480">
        <v>41852500</v>
      </c>
      <c r="U1480">
        <v>12980200</v>
      </c>
      <c r="V1480">
        <v>45498000</v>
      </c>
    </row>
    <row r="1481" spans="1:22" x14ac:dyDescent="0.3">
      <c r="A1481" s="2">
        <v>43119</v>
      </c>
      <c r="B1481">
        <v>2018</v>
      </c>
      <c r="C1481">
        <v>44.615000000000002</v>
      </c>
      <c r="D1481">
        <v>90</v>
      </c>
      <c r="E1481">
        <v>57.174999999999997</v>
      </c>
      <c r="F1481">
        <v>115.82204400000001</v>
      </c>
      <c r="G1481">
        <v>10.927224000000001</v>
      </c>
      <c r="H1481">
        <v>112.91059</v>
      </c>
      <c r="I1481">
        <v>13.99330982732122</v>
      </c>
      <c r="J1481">
        <v>9.5058653358647494</v>
      </c>
      <c r="K1481">
        <v>41.515233704005063</v>
      </c>
      <c r="L1481">
        <v>43.685019437663861</v>
      </c>
      <c r="M1481">
        <v>129700268</v>
      </c>
      <c r="N1481">
        <v>36875013</v>
      </c>
      <c r="O1481">
        <v>30551080</v>
      </c>
      <c r="P1481">
        <v>2699990</v>
      </c>
      <c r="Q1481">
        <v>3322023</v>
      </c>
      <c r="R1481">
        <v>22149984</v>
      </c>
      <c r="S1481">
        <v>31186500</v>
      </c>
      <c r="T1481">
        <v>29356000</v>
      </c>
      <c r="U1481">
        <v>7518600</v>
      </c>
      <c r="V1481">
        <v>50980000</v>
      </c>
    </row>
    <row r="1482" spans="1:22" x14ac:dyDescent="0.3">
      <c r="A1482" s="2">
        <v>43120</v>
      </c>
      <c r="B1482">
        <v>2018</v>
      </c>
    </row>
    <row r="1483" spans="1:22" x14ac:dyDescent="0.3">
      <c r="A1483" s="2">
        <v>43121</v>
      </c>
      <c r="B1483">
        <v>2018</v>
      </c>
    </row>
    <row r="1484" spans="1:22" x14ac:dyDescent="0.3">
      <c r="A1484" s="2">
        <v>43122</v>
      </c>
      <c r="B1484">
        <v>2018</v>
      </c>
      <c r="C1484">
        <v>44.25</v>
      </c>
      <c r="D1484">
        <v>91.61</v>
      </c>
      <c r="E1484">
        <v>58.208000000000013</v>
      </c>
      <c r="F1484">
        <v>117.860744</v>
      </c>
      <c r="G1484">
        <v>10.950051</v>
      </c>
      <c r="H1484">
        <v>112.375432</v>
      </c>
      <c r="I1484">
        <v>13.819850625393681</v>
      </c>
      <c r="J1484">
        <v>9.5643758553045988</v>
      </c>
      <c r="K1484">
        <v>41.712408890488618</v>
      </c>
      <c r="L1484">
        <v>43.597588409970307</v>
      </c>
      <c r="M1484">
        <v>108434204</v>
      </c>
      <c r="N1484">
        <v>23601555</v>
      </c>
      <c r="O1484">
        <v>29550400</v>
      </c>
      <c r="P1484">
        <v>2371524</v>
      </c>
      <c r="Q1484">
        <v>1925206</v>
      </c>
      <c r="R1484">
        <v>16061367</v>
      </c>
      <c r="S1484">
        <v>30904500</v>
      </c>
      <c r="T1484">
        <v>33233000</v>
      </c>
      <c r="U1484">
        <v>6654000</v>
      </c>
      <c r="V1484">
        <v>38369000</v>
      </c>
    </row>
    <row r="1485" spans="1:22" x14ac:dyDescent="0.3">
      <c r="A1485" s="2">
        <v>43123</v>
      </c>
      <c r="B1485">
        <v>2018</v>
      </c>
      <c r="C1485">
        <v>44.26</v>
      </c>
      <c r="D1485">
        <v>91.9</v>
      </c>
      <c r="E1485">
        <v>58.808500000000002</v>
      </c>
      <c r="F1485">
        <v>117.00384</v>
      </c>
      <c r="G1485">
        <v>10.9749129</v>
      </c>
      <c r="H1485">
        <v>114.09348</v>
      </c>
      <c r="I1485">
        <v>14.019199420394861</v>
      </c>
      <c r="J1485">
        <v>9.9022817677956905</v>
      </c>
      <c r="K1485">
        <v>42.827386343053803</v>
      </c>
      <c r="L1485">
        <v>44.910342329288177</v>
      </c>
      <c r="M1485">
        <v>130756584</v>
      </c>
      <c r="N1485">
        <v>23412841</v>
      </c>
      <c r="O1485">
        <v>39137300</v>
      </c>
      <c r="P1485">
        <v>2066384</v>
      </c>
      <c r="Q1485">
        <v>2512030</v>
      </c>
      <c r="R1485">
        <v>18134498</v>
      </c>
      <c r="S1485">
        <v>30156500</v>
      </c>
      <c r="T1485">
        <v>62388000</v>
      </c>
      <c r="U1485">
        <v>11878400</v>
      </c>
      <c r="V1485">
        <v>38979000</v>
      </c>
    </row>
    <row r="1486" spans="1:22" x14ac:dyDescent="0.3">
      <c r="A1486" s="2">
        <v>43124</v>
      </c>
      <c r="B1486">
        <v>2018</v>
      </c>
      <c r="C1486">
        <v>43.555</v>
      </c>
      <c r="D1486">
        <v>91.82</v>
      </c>
      <c r="E1486">
        <v>58.564500000000002</v>
      </c>
      <c r="F1486">
        <v>116.91852</v>
      </c>
      <c r="G1486">
        <v>10.951442500000001</v>
      </c>
      <c r="H1486">
        <v>114.34098400000001</v>
      </c>
      <c r="I1486">
        <v>14.051826755791589</v>
      </c>
      <c r="J1486">
        <v>9.5054563391630822</v>
      </c>
      <c r="K1486">
        <v>43.068400329640141</v>
      </c>
      <c r="L1486">
        <v>44.538045966486592</v>
      </c>
      <c r="M1486">
        <v>204420360</v>
      </c>
      <c r="N1486">
        <v>33277483</v>
      </c>
      <c r="O1486">
        <v>37128580</v>
      </c>
      <c r="P1486">
        <v>1749576</v>
      </c>
      <c r="Q1486">
        <v>2778543</v>
      </c>
      <c r="R1486">
        <v>18437741</v>
      </c>
      <c r="S1486">
        <v>29467500</v>
      </c>
      <c r="T1486">
        <v>97553500</v>
      </c>
      <c r="U1486">
        <v>13744800</v>
      </c>
      <c r="V1486">
        <v>39548000</v>
      </c>
    </row>
    <row r="1487" spans="1:22" x14ac:dyDescent="0.3">
      <c r="A1487" s="2">
        <v>43125</v>
      </c>
      <c r="B1487">
        <v>2018</v>
      </c>
      <c r="C1487">
        <v>42.777500000000003</v>
      </c>
      <c r="D1487">
        <v>92.33</v>
      </c>
      <c r="E1487">
        <v>59.107000000000014</v>
      </c>
      <c r="F1487">
        <v>116.4879</v>
      </c>
      <c r="G1487">
        <v>10.954310400000001</v>
      </c>
      <c r="H1487">
        <v>113.42735999999999</v>
      </c>
      <c r="I1487">
        <v>13.97625839698169</v>
      </c>
      <c r="J1487">
        <v>9.2139053519830689</v>
      </c>
      <c r="K1487">
        <v>42.702677831968337</v>
      </c>
      <c r="L1487">
        <v>43.958774270727893</v>
      </c>
      <c r="M1487">
        <v>166116016</v>
      </c>
      <c r="N1487">
        <v>26383238</v>
      </c>
      <c r="O1487">
        <v>29984940</v>
      </c>
      <c r="P1487">
        <v>2704983</v>
      </c>
      <c r="Q1487">
        <v>3056036</v>
      </c>
      <c r="R1487">
        <v>19450254</v>
      </c>
      <c r="S1487">
        <v>25230000</v>
      </c>
      <c r="T1487">
        <v>94019500</v>
      </c>
      <c r="U1487">
        <v>8477200</v>
      </c>
      <c r="V1487">
        <v>31331000</v>
      </c>
    </row>
    <row r="1488" spans="1:22" x14ac:dyDescent="0.3">
      <c r="A1488" s="2">
        <v>43126</v>
      </c>
      <c r="B1488">
        <v>2018</v>
      </c>
      <c r="C1488">
        <v>42.877499999999998</v>
      </c>
      <c r="D1488">
        <v>94.06</v>
      </c>
      <c r="E1488">
        <v>59.378</v>
      </c>
      <c r="F1488">
        <v>116.715137</v>
      </c>
      <c r="G1488">
        <v>10.936355199999999</v>
      </c>
      <c r="H1488">
        <v>114.090508</v>
      </c>
      <c r="I1488">
        <v>14.0291351650378</v>
      </c>
      <c r="J1488">
        <v>9.2950607505070995</v>
      </c>
      <c r="K1488">
        <v>42.41194910566108</v>
      </c>
      <c r="L1488">
        <v>44.46800663839204</v>
      </c>
      <c r="M1488">
        <v>156572044</v>
      </c>
      <c r="N1488">
        <v>29172167</v>
      </c>
      <c r="O1488">
        <v>42170040</v>
      </c>
      <c r="P1488">
        <v>1476005</v>
      </c>
      <c r="Q1488">
        <v>2043138</v>
      </c>
      <c r="R1488">
        <v>18193693</v>
      </c>
      <c r="S1488">
        <v>26860500</v>
      </c>
      <c r="T1488">
        <v>53391000</v>
      </c>
      <c r="U1488">
        <v>10641600</v>
      </c>
      <c r="V1488">
        <v>20920000</v>
      </c>
    </row>
    <row r="1489" spans="1:22" x14ac:dyDescent="0.3">
      <c r="A1489" s="2">
        <v>43127</v>
      </c>
      <c r="B1489">
        <v>2018</v>
      </c>
    </row>
    <row r="1490" spans="1:22" x14ac:dyDescent="0.3">
      <c r="A1490" s="2">
        <v>43128</v>
      </c>
      <c r="B1490">
        <v>2018</v>
      </c>
    </row>
    <row r="1491" spans="1:22" x14ac:dyDescent="0.3">
      <c r="A1491" s="2">
        <v>43129</v>
      </c>
      <c r="B1491">
        <v>2018</v>
      </c>
      <c r="C1491">
        <v>41.99</v>
      </c>
      <c r="D1491">
        <v>93.92</v>
      </c>
      <c r="E1491">
        <v>59.323999999999998</v>
      </c>
      <c r="F1491">
        <v>115.727688</v>
      </c>
      <c r="G1491">
        <v>10.840935</v>
      </c>
      <c r="H1491">
        <v>113.93374799999999</v>
      </c>
      <c r="I1491">
        <v>14.01228343569529</v>
      </c>
      <c r="J1491">
        <v>9.2413813273443939</v>
      </c>
      <c r="K1491">
        <v>42.084517370978091</v>
      </c>
      <c r="L1491">
        <v>43.90869923916032</v>
      </c>
      <c r="M1491">
        <v>202561624</v>
      </c>
      <c r="N1491">
        <v>31569940</v>
      </c>
      <c r="O1491">
        <v>31494160</v>
      </c>
      <c r="P1491">
        <v>1165711</v>
      </c>
      <c r="Q1491">
        <v>2300555</v>
      </c>
      <c r="R1491">
        <v>17310608</v>
      </c>
      <c r="S1491">
        <v>25853000</v>
      </c>
      <c r="T1491">
        <v>35804500</v>
      </c>
      <c r="U1491">
        <v>6752400</v>
      </c>
      <c r="V1491">
        <v>16997000</v>
      </c>
    </row>
    <row r="1492" spans="1:22" x14ac:dyDescent="0.3">
      <c r="A1492" s="2">
        <v>43130</v>
      </c>
      <c r="B1492">
        <v>2018</v>
      </c>
      <c r="C1492">
        <v>41.7425</v>
      </c>
      <c r="D1492">
        <v>92.74</v>
      </c>
      <c r="E1492">
        <v>58.868499999999997</v>
      </c>
      <c r="F1492">
        <v>114.92918400000001</v>
      </c>
      <c r="G1492">
        <v>10.757165799999999</v>
      </c>
      <c r="H1492">
        <v>111.81527800000001</v>
      </c>
      <c r="I1492">
        <v>14.02003124138565</v>
      </c>
      <c r="J1492">
        <v>9.0846755324818513</v>
      </c>
      <c r="K1492">
        <v>41.560231553799497</v>
      </c>
      <c r="L1492">
        <v>43.195809978866123</v>
      </c>
      <c r="M1492">
        <v>184192740</v>
      </c>
      <c r="N1492">
        <v>38635053</v>
      </c>
      <c r="O1492">
        <v>37337660</v>
      </c>
      <c r="P1492">
        <v>2046851</v>
      </c>
      <c r="Q1492">
        <v>4982722</v>
      </c>
      <c r="R1492">
        <v>18623034</v>
      </c>
      <c r="S1492">
        <v>38564500</v>
      </c>
      <c r="T1492">
        <v>50414000</v>
      </c>
      <c r="U1492">
        <v>10311200</v>
      </c>
      <c r="V1492">
        <v>20309000</v>
      </c>
    </row>
    <row r="1493" spans="1:22" x14ac:dyDescent="0.3">
      <c r="A1493" s="2">
        <v>43131</v>
      </c>
      <c r="B1493">
        <v>2018</v>
      </c>
      <c r="C1493">
        <v>41.857500000000002</v>
      </c>
      <c r="D1493">
        <v>95.01</v>
      </c>
      <c r="E1493">
        <v>59.110999999999997</v>
      </c>
      <c r="F1493">
        <v>114.180755</v>
      </c>
      <c r="G1493">
        <v>10.6536024</v>
      </c>
      <c r="H1493">
        <v>112.765445</v>
      </c>
      <c r="I1493">
        <v>13.67959034381858</v>
      </c>
      <c r="J1493">
        <v>9.0859992556693481</v>
      </c>
      <c r="K1493">
        <v>41.057059253840521</v>
      </c>
      <c r="L1493">
        <v>43.864301389904902</v>
      </c>
      <c r="M1493">
        <v>129915720</v>
      </c>
      <c r="N1493">
        <v>48756338</v>
      </c>
      <c r="O1493">
        <v>36022700</v>
      </c>
      <c r="P1493">
        <v>1810660</v>
      </c>
      <c r="Q1493">
        <v>3511792</v>
      </c>
      <c r="R1493">
        <v>23623329</v>
      </c>
      <c r="S1493">
        <v>41199000</v>
      </c>
      <c r="T1493">
        <v>38518500</v>
      </c>
      <c r="U1493">
        <v>12802400</v>
      </c>
      <c r="V1493">
        <v>31535000</v>
      </c>
    </row>
    <row r="1494" spans="1:22" x14ac:dyDescent="0.3">
      <c r="A1494" s="2">
        <v>43132</v>
      </c>
      <c r="B1494">
        <v>2018</v>
      </c>
      <c r="C1494">
        <v>41.945</v>
      </c>
      <c r="D1494">
        <v>94.26</v>
      </c>
      <c r="E1494">
        <v>59.079500000000003</v>
      </c>
      <c r="F1494">
        <v>114.18285</v>
      </c>
      <c r="G1494">
        <v>10.6775193</v>
      </c>
      <c r="H1494">
        <v>112.048941</v>
      </c>
      <c r="I1494">
        <v>13.90526603997445</v>
      </c>
      <c r="J1494">
        <v>9.3749915944145297</v>
      </c>
      <c r="K1494">
        <v>41.448389157616141</v>
      </c>
      <c r="L1494">
        <v>44.008396458884732</v>
      </c>
      <c r="M1494">
        <v>188923148</v>
      </c>
      <c r="N1494">
        <v>47227882</v>
      </c>
      <c r="O1494">
        <v>73514180</v>
      </c>
      <c r="P1494">
        <v>2097496</v>
      </c>
      <c r="Q1494">
        <v>3262345</v>
      </c>
      <c r="R1494">
        <v>15746542</v>
      </c>
      <c r="S1494">
        <v>31913000</v>
      </c>
      <c r="T1494">
        <v>45081000</v>
      </c>
      <c r="U1494">
        <v>9634600</v>
      </c>
      <c r="V1494">
        <v>63674000</v>
      </c>
    </row>
    <row r="1495" spans="1:22" x14ac:dyDescent="0.3">
      <c r="A1495" s="2">
        <v>43133</v>
      </c>
      <c r="B1495">
        <v>2018</v>
      </c>
      <c r="C1495">
        <v>40.125</v>
      </c>
      <c r="D1495">
        <v>91.78</v>
      </c>
      <c r="E1495">
        <v>55.96</v>
      </c>
      <c r="F1495">
        <v>112.445442</v>
      </c>
      <c r="G1495">
        <v>10.6198312</v>
      </c>
      <c r="H1495">
        <v>109.7272</v>
      </c>
      <c r="I1495">
        <v>13.84657285519746</v>
      </c>
      <c r="J1495">
        <v>9.4988049841125726</v>
      </c>
      <c r="K1495">
        <v>40.653654108034488</v>
      </c>
      <c r="L1495">
        <v>42.8234226055379</v>
      </c>
      <c r="M1495">
        <v>346375300</v>
      </c>
      <c r="N1495">
        <v>47867753</v>
      </c>
      <c r="O1495">
        <v>117842440</v>
      </c>
      <c r="P1495">
        <v>2584355</v>
      </c>
      <c r="Q1495">
        <v>3560357</v>
      </c>
      <c r="R1495">
        <v>15281149</v>
      </c>
      <c r="S1495">
        <v>34020500</v>
      </c>
      <c r="T1495">
        <v>71686000</v>
      </c>
      <c r="U1495">
        <v>9361400</v>
      </c>
      <c r="V1495">
        <v>33277000</v>
      </c>
    </row>
    <row r="1496" spans="1:22" x14ac:dyDescent="0.3">
      <c r="A1496" s="2">
        <v>43134</v>
      </c>
      <c r="B1496">
        <v>2018</v>
      </c>
    </row>
    <row r="1497" spans="1:22" x14ac:dyDescent="0.3">
      <c r="A1497" s="2">
        <v>43135</v>
      </c>
      <c r="B1497">
        <v>2018</v>
      </c>
    </row>
    <row r="1498" spans="1:22" x14ac:dyDescent="0.3">
      <c r="A1498" s="2">
        <v>43136</v>
      </c>
      <c r="B1498">
        <v>2018</v>
      </c>
      <c r="C1498">
        <v>39.122500000000002</v>
      </c>
      <c r="D1498">
        <v>88</v>
      </c>
      <c r="E1498">
        <v>53.119500000000002</v>
      </c>
      <c r="F1498">
        <v>111.04068599999999</v>
      </c>
      <c r="G1498">
        <v>10.5211936</v>
      </c>
      <c r="H1498">
        <v>108.679176</v>
      </c>
      <c r="I1498">
        <v>13.641902337001</v>
      </c>
      <c r="J1498">
        <v>9.6583256088024001</v>
      </c>
      <c r="K1498">
        <v>40.010912066927347</v>
      </c>
      <c r="L1498">
        <v>42.657088296808219</v>
      </c>
      <c r="M1498">
        <v>290954088</v>
      </c>
      <c r="N1498">
        <v>51031465</v>
      </c>
      <c r="O1498">
        <v>83549380</v>
      </c>
      <c r="P1498">
        <v>1778846</v>
      </c>
      <c r="Q1498">
        <v>3817294</v>
      </c>
      <c r="R1498">
        <v>27461517</v>
      </c>
      <c r="S1498">
        <v>41509000</v>
      </c>
      <c r="T1498">
        <v>129887000</v>
      </c>
      <c r="U1498">
        <v>11091600</v>
      </c>
      <c r="V1498">
        <v>24789000</v>
      </c>
    </row>
    <row r="1499" spans="1:22" x14ac:dyDescent="0.3">
      <c r="A1499" s="2">
        <v>43137</v>
      </c>
      <c r="B1499">
        <v>2018</v>
      </c>
      <c r="C1499">
        <v>40.7575</v>
      </c>
      <c r="D1499">
        <v>91.33</v>
      </c>
      <c r="E1499">
        <v>54.221500000000013</v>
      </c>
      <c r="F1499">
        <v>109.201883</v>
      </c>
      <c r="G1499">
        <v>10.146739</v>
      </c>
      <c r="H1499">
        <v>105.682839</v>
      </c>
      <c r="I1499">
        <v>13.324798829553769</v>
      </c>
      <c r="J1499">
        <v>9.3075239063643007</v>
      </c>
      <c r="K1499">
        <v>38.263533284564737</v>
      </c>
      <c r="L1499">
        <v>40.663862472567658</v>
      </c>
      <c r="M1499">
        <v>272975352</v>
      </c>
      <c r="N1499">
        <v>67998564</v>
      </c>
      <c r="O1499">
        <v>76630480</v>
      </c>
      <c r="P1499">
        <v>3284077</v>
      </c>
      <c r="Q1499">
        <v>6703229</v>
      </c>
      <c r="R1499">
        <v>41431589</v>
      </c>
      <c r="S1499">
        <v>61944000</v>
      </c>
      <c r="T1499">
        <v>116984500</v>
      </c>
      <c r="U1499">
        <v>27654200</v>
      </c>
      <c r="V1499">
        <v>53378000</v>
      </c>
    </row>
    <row r="1500" spans="1:22" x14ac:dyDescent="0.3">
      <c r="A1500" s="2">
        <v>43138</v>
      </c>
      <c r="B1500">
        <v>2018</v>
      </c>
      <c r="C1500">
        <v>39.884999999999998</v>
      </c>
      <c r="D1500">
        <v>89.61</v>
      </c>
      <c r="E1500">
        <v>52.770500000000013</v>
      </c>
      <c r="F1500">
        <v>109.3257</v>
      </c>
      <c r="G1500">
        <v>10.2570482</v>
      </c>
      <c r="H1500">
        <v>105.86556</v>
      </c>
      <c r="I1500">
        <v>13.45501003832816</v>
      </c>
      <c r="J1500">
        <v>9.4298412283263389</v>
      </c>
      <c r="K1500">
        <v>39.642270487315209</v>
      </c>
      <c r="L1500">
        <v>40.983756159883193</v>
      </c>
      <c r="M1500">
        <v>206434320</v>
      </c>
      <c r="N1500">
        <v>41107592</v>
      </c>
      <c r="O1500">
        <v>51941880</v>
      </c>
      <c r="P1500">
        <v>2193123</v>
      </c>
      <c r="Q1500">
        <v>4015307</v>
      </c>
      <c r="R1500">
        <v>31500590</v>
      </c>
      <c r="S1500">
        <v>64932500</v>
      </c>
      <c r="T1500">
        <v>90683000</v>
      </c>
      <c r="U1500">
        <v>19455600</v>
      </c>
      <c r="V1500">
        <v>36760000</v>
      </c>
    </row>
    <row r="1501" spans="1:22" x14ac:dyDescent="0.3">
      <c r="A1501" s="2">
        <v>43139</v>
      </c>
      <c r="B1501">
        <v>2018</v>
      </c>
      <c r="C1501">
        <v>38.787500000000001</v>
      </c>
      <c r="D1501">
        <v>85.01</v>
      </c>
      <c r="E1501">
        <v>50.3855</v>
      </c>
      <c r="F1501">
        <v>107.22425</v>
      </c>
      <c r="G1501">
        <v>10.1977736</v>
      </c>
      <c r="H1501">
        <v>102.998</v>
      </c>
      <c r="I1501">
        <v>13.895841001104159</v>
      </c>
      <c r="J1501">
        <v>9.3376769230769217</v>
      </c>
      <c r="K1501">
        <v>40.361612072138392</v>
      </c>
      <c r="L1501">
        <v>40.780272359219722</v>
      </c>
      <c r="M1501">
        <v>217562064</v>
      </c>
      <c r="N1501">
        <v>55628657</v>
      </c>
      <c r="O1501">
        <v>66792020</v>
      </c>
      <c r="P1501">
        <v>2281946</v>
      </c>
      <c r="Q1501">
        <v>4560804</v>
      </c>
      <c r="R1501">
        <v>25561420</v>
      </c>
      <c r="S1501">
        <v>41445000</v>
      </c>
      <c r="T1501">
        <v>66079500</v>
      </c>
      <c r="U1501">
        <v>21226400</v>
      </c>
      <c r="V1501">
        <v>34038000</v>
      </c>
    </row>
    <row r="1502" spans="1:22" x14ac:dyDescent="0.3">
      <c r="A1502" s="2">
        <v>43140</v>
      </c>
      <c r="B1502">
        <v>2018</v>
      </c>
      <c r="C1502">
        <v>39.102499999999999</v>
      </c>
      <c r="D1502">
        <v>88.18</v>
      </c>
      <c r="E1502">
        <v>52.313499999999998</v>
      </c>
      <c r="F1502">
        <v>105.822096</v>
      </c>
      <c r="G1502">
        <v>10.088594799999999</v>
      </c>
      <c r="H1502">
        <v>101.20520399999999</v>
      </c>
      <c r="I1502">
        <v>13.770522043903339</v>
      </c>
      <c r="J1502">
        <v>9.1031953477218206</v>
      </c>
      <c r="K1502">
        <v>40.619811842833421</v>
      </c>
      <c r="L1502">
        <v>39.96495111603025</v>
      </c>
      <c r="M1502">
        <v>282690432</v>
      </c>
      <c r="N1502">
        <v>63499065</v>
      </c>
      <c r="O1502">
        <v>98359400</v>
      </c>
      <c r="P1502">
        <v>2301451</v>
      </c>
      <c r="Q1502">
        <v>5529684</v>
      </c>
      <c r="R1502">
        <v>24102016</v>
      </c>
      <c r="S1502">
        <v>47134000</v>
      </c>
      <c r="T1502">
        <v>65276000</v>
      </c>
      <c r="U1502">
        <v>27629000</v>
      </c>
      <c r="V1502">
        <v>33606000</v>
      </c>
    </row>
    <row r="1503" spans="1:22" x14ac:dyDescent="0.3">
      <c r="A1503" s="2">
        <v>43141</v>
      </c>
      <c r="B1503">
        <v>2018</v>
      </c>
    </row>
    <row r="1504" spans="1:22" x14ac:dyDescent="0.3">
      <c r="A1504" s="2">
        <v>43142</v>
      </c>
      <c r="B1504">
        <v>2018</v>
      </c>
    </row>
    <row r="1505" spans="1:22" x14ac:dyDescent="0.3">
      <c r="A1505" s="2">
        <v>43143</v>
      </c>
      <c r="B1505">
        <v>2018</v>
      </c>
      <c r="C1505">
        <v>40.677500000000002</v>
      </c>
      <c r="D1505">
        <v>89.13</v>
      </c>
      <c r="E1505">
        <v>52.727999999999987</v>
      </c>
      <c r="F1505">
        <v>107.173025</v>
      </c>
      <c r="G1505">
        <v>10.1195708</v>
      </c>
      <c r="H1505">
        <v>102.22620000000001</v>
      </c>
      <c r="M1505">
        <v>243278156</v>
      </c>
      <c r="N1505">
        <v>35720341</v>
      </c>
      <c r="O1505">
        <v>56240220</v>
      </c>
      <c r="P1505">
        <v>1938620</v>
      </c>
      <c r="Q1505">
        <v>3376948</v>
      </c>
      <c r="R1505">
        <v>19459110</v>
      </c>
    </row>
    <row r="1506" spans="1:22" x14ac:dyDescent="0.3">
      <c r="A1506" s="2">
        <v>43144</v>
      </c>
      <c r="B1506">
        <v>2018</v>
      </c>
      <c r="C1506">
        <v>41.085000000000001</v>
      </c>
      <c r="D1506">
        <v>89.83</v>
      </c>
      <c r="E1506">
        <v>52.707000000000008</v>
      </c>
      <c r="F1506">
        <v>107.12521599999999</v>
      </c>
      <c r="G1506">
        <v>10.188736799999999</v>
      </c>
      <c r="H1506">
        <v>102.28283999999999</v>
      </c>
      <c r="I1506">
        <v>13.51286098987836</v>
      </c>
      <c r="J1506">
        <v>9.0320529724208374</v>
      </c>
      <c r="K1506">
        <v>41.749466059987</v>
      </c>
      <c r="L1506">
        <v>41.229454916891079</v>
      </c>
      <c r="M1506">
        <v>130196652</v>
      </c>
      <c r="N1506">
        <v>26407702</v>
      </c>
      <c r="O1506">
        <v>31585160</v>
      </c>
      <c r="P1506">
        <v>1202146</v>
      </c>
      <c r="Q1506">
        <v>3256811</v>
      </c>
      <c r="R1506">
        <v>19602019</v>
      </c>
      <c r="S1506">
        <v>50528000</v>
      </c>
      <c r="T1506">
        <v>54277500</v>
      </c>
      <c r="U1506">
        <v>25073800</v>
      </c>
      <c r="V1506">
        <v>33885000</v>
      </c>
    </row>
    <row r="1507" spans="1:22" x14ac:dyDescent="0.3">
      <c r="A1507" s="2">
        <v>43145</v>
      </c>
      <c r="B1507">
        <v>2018</v>
      </c>
      <c r="C1507">
        <v>41.842500000000001</v>
      </c>
      <c r="D1507">
        <v>90.81</v>
      </c>
      <c r="E1507">
        <v>53.635000000000012</v>
      </c>
      <c r="F1507">
        <v>109.2784</v>
      </c>
      <c r="G1507">
        <v>10.484147699999999</v>
      </c>
      <c r="H1507">
        <v>103.93866</v>
      </c>
      <c r="I1507">
        <v>13.30593180756656</v>
      </c>
      <c r="J1507">
        <v>9.0486307445119092</v>
      </c>
      <c r="K1507">
        <v>40.985520784680062</v>
      </c>
      <c r="L1507">
        <v>41.391872956562352</v>
      </c>
      <c r="M1507">
        <v>162579732</v>
      </c>
      <c r="N1507">
        <v>34960912</v>
      </c>
      <c r="O1507">
        <v>41304040</v>
      </c>
      <c r="P1507">
        <v>2251322</v>
      </c>
      <c r="Q1507">
        <v>4016728</v>
      </c>
      <c r="R1507">
        <v>38346435</v>
      </c>
      <c r="S1507">
        <v>53467500</v>
      </c>
      <c r="T1507">
        <v>49580000</v>
      </c>
      <c r="U1507">
        <v>16324400</v>
      </c>
      <c r="V1507">
        <v>29885000</v>
      </c>
    </row>
    <row r="1508" spans="1:22" x14ac:dyDescent="0.3">
      <c r="A1508" s="2">
        <v>43146</v>
      </c>
      <c r="B1508">
        <v>2018</v>
      </c>
      <c r="C1508">
        <v>43.247500000000002</v>
      </c>
      <c r="D1508">
        <v>92.66</v>
      </c>
      <c r="E1508">
        <v>54.567999999999998</v>
      </c>
      <c r="F1508">
        <v>109.04269600000001</v>
      </c>
      <c r="G1508">
        <v>10.566805799999999</v>
      </c>
      <c r="H1508">
        <v>104.590192</v>
      </c>
      <c r="I1508">
        <v>13.38957630296213</v>
      </c>
      <c r="J1508">
        <v>9.2498845538057726</v>
      </c>
      <c r="K1508">
        <v>41.193288338957622</v>
      </c>
      <c r="L1508">
        <v>42.969628796400443</v>
      </c>
      <c r="M1508">
        <v>204588684</v>
      </c>
      <c r="N1508">
        <v>27823866</v>
      </c>
      <c r="O1508">
        <v>37395260</v>
      </c>
      <c r="P1508">
        <v>2052578</v>
      </c>
      <c r="Q1508">
        <v>2724883</v>
      </c>
      <c r="R1508">
        <v>19829424</v>
      </c>
      <c r="S1508">
        <v>33631000</v>
      </c>
      <c r="T1508">
        <v>36418500</v>
      </c>
      <c r="U1508">
        <v>11931600</v>
      </c>
      <c r="V1508">
        <v>31051000</v>
      </c>
    </row>
    <row r="1509" spans="1:22" x14ac:dyDescent="0.3">
      <c r="A1509" s="2">
        <v>43147</v>
      </c>
      <c r="B1509">
        <v>2018</v>
      </c>
      <c r="C1509">
        <v>43.107500000000002</v>
      </c>
      <c r="D1509">
        <v>92</v>
      </c>
      <c r="E1509">
        <v>54.774999999999999</v>
      </c>
      <c r="F1509">
        <v>109.630092</v>
      </c>
      <c r="G1509">
        <v>10.684675199999999</v>
      </c>
      <c r="H1509">
        <v>104.89007100000001</v>
      </c>
      <c r="I1509">
        <v>13.592306241749951</v>
      </c>
      <c r="J1509">
        <v>9.4676261135206481</v>
      </c>
      <c r="K1509">
        <v>41.514237224212707</v>
      </c>
      <c r="L1509">
        <v>43.220818404676592</v>
      </c>
      <c r="M1509">
        <v>160704364</v>
      </c>
      <c r="N1509">
        <v>30596919</v>
      </c>
      <c r="O1509">
        <v>39948100</v>
      </c>
      <c r="P1509">
        <v>2078106</v>
      </c>
      <c r="Q1509">
        <v>3611138</v>
      </c>
      <c r="R1509">
        <v>23685496</v>
      </c>
      <c r="S1509">
        <v>35566500</v>
      </c>
      <c r="T1509">
        <v>40511000</v>
      </c>
      <c r="U1509">
        <v>11167200</v>
      </c>
      <c r="V1509">
        <v>21722000</v>
      </c>
    </row>
    <row r="1510" spans="1:22" x14ac:dyDescent="0.3">
      <c r="A1510" s="2">
        <v>43148</v>
      </c>
      <c r="B1510">
        <v>2018</v>
      </c>
    </row>
    <row r="1511" spans="1:22" x14ac:dyDescent="0.3">
      <c r="A1511" s="2">
        <v>43149</v>
      </c>
      <c r="B1511">
        <v>2018</v>
      </c>
    </row>
    <row r="1512" spans="1:22" x14ac:dyDescent="0.3">
      <c r="A1512" s="2">
        <v>43150</v>
      </c>
      <c r="B1512">
        <v>2018</v>
      </c>
      <c r="F1512">
        <v>108.340664</v>
      </c>
      <c r="G1512">
        <v>10.657647000000001</v>
      </c>
      <c r="H1512">
        <v>104.095418</v>
      </c>
      <c r="I1512">
        <v>13.84817490851084</v>
      </c>
      <c r="J1512">
        <v>9.4957060805104643</v>
      </c>
      <c r="K1512">
        <v>42.221075349535518</v>
      </c>
      <c r="L1512">
        <v>43.905414281692792</v>
      </c>
      <c r="P1512">
        <v>1057637</v>
      </c>
      <c r="Q1512">
        <v>2058197</v>
      </c>
      <c r="R1512">
        <v>19592864</v>
      </c>
      <c r="S1512">
        <v>26508500</v>
      </c>
      <c r="T1512">
        <v>28508000</v>
      </c>
      <c r="U1512">
        <v>7500400</v>
      </c>
      <c r="V1512">
        <v>18598000</v>
      </c>
    </row>
    <row r="1513" spans="1:22" x14ac:dyDescent="0.3">
      <c r="A1513" s="2">
        <v>43151</v>
      </c>
      <c r="B1513">
        <v>2018</v>
      </c>
      <c r="C1513">
        <v>42.962499999999999</v>
      </c>
      <c r="D1513">
        <v>92.72</v>
      </c>
      <c r="E1513">
        <v>55.179499999999997</v>
      </c>
      <c r="F1513">
        <v>107.14592</v>
      </c>
      <c r="G1513">
        <v>10.320211</v>
      </c>
      <c r="H1513">
        <v>104.31914399999999</v>
      </c>
      <c r="I1513">
        <v>13.593735433951711</v>
      </c>
      <c r="J1513">
        <v>9.4177365377085867</v>
      </c>
      <c r="K1513">
        <v>41.586650508063762</v>
      </c>
      <c r="L1513">
        <v>43.777384170784003</v>
      </c>
      <c r="M1513">
        <v>135722160</v>
      </c>
      <c r="N1513">
        <v>30911725</v>
      </c>
      <c r="O1513">
        <v>33753120</v>
      </c>
      <c r="P1513">
        <v>1735358</v>
      </c>
      <c r="Q1513">
        <v>2456140</v>
      </c>
      <c r="R1513">
        <v>35308284</v>
      </c>
      <c r="S1513">
        <v>29566000</v>
      </c>
      <c r="T1513">
        <v>29988500</v>
      </c>
      <c r="U1513">
        <v>6973600</v>
      </c>
      <c r="V1513">
        <v>22971000</v>
      </c>
    </row>
    <row r="1514" spans="1:22" x14ac:dyDescent="0.3">
      <c r="A1514" s="2">
        <v>43152</v>
      </c>
      <c r="B1514">
        <v>2018</v>
      </c>
      <c r="C1514">
        <v>42.767499999999998</v>
      </c>
      <c r="D1514">
        <v>91.49</v>
      </c>
      <c r="E1514">
        <v>55.6875</v>
      </c>
      <c r="F1514">
        <v>106.96137899999999</v>
      </c>
      <c r="G1514">
        <v>10.4375391</v>
      </c>
      <c r="H1514">
        <v>104.16315</v>
      </c>
      <c r="I1514">
        <v>13.5624709707385</v>
      </c>
      <c r="J1514">
        <v>9.5297960167208533</v>
      </c>
      <c r="K1514">
        <v>41.212261960055727</v>
      </c>
      <c r="L1514">
        <v>44.375290292614949</v>
      </c>
      <c r="M1514">
        <v>149886492</v>
      </c>
      <c r="N1514">
        <v>26922503</v>
      </c>
      <c r="O1514">
        <v>41486420</v>
      </c>
      <c r="P1514">
        <v>1227161</v>
      </c>
      <c r="Q1514">
        <v>2643720</v>
      </c>
      <c r="R1514">
        <v>30154450</v>
      </c>
      <c r="S1514">
        <v>27302000</v>
      </c>
      <c r="T1514">
        <v>40326500</v>
      </c>
      <c r="U1514">
        <v>8844200</v>
      </c>
      <c r="V1514">
        <v>30598000</v>
      </c>
    </row>
    <row r="1515" spans="1:22" x14ac:dyDescent="0.3">
      <c r="A1515" s="2">
        <v>43153</v>
      </c>
      <c r="B1515">
        <v>2018</v>
      </c>
      <c r="C1515">
        <v>43.125</v>
      </c>
      <c r="D1515">
        <v>91.73</v>
      </c>
      <c r="E1515">
        <v>55.494999999999997</v>
      </c>
      <c r="F1515">
        <v>107.59459200000001</v>
      </c>
      <c r="G1515">
        <v>10.164275999999999</v>
      </c>
      <c r="H1515">
        <v>104.2392</v>
      </c>
      <c r="I1515">
        <v>13.547420653496861</v>
      </c>
      <c r="J1515">
        <v>9.5529504222451074</v>
      </c>
      <c r="K1515">
        <v>41.077614455575322</v>
      </c>
      <c r="L1515">
        <v>44.171894017414097</v>
      </c>
      <c r="M1515">
        <v>123967760</v>
      </c>
      <c r="N1515">
        <v>24392753</v>
      </c>
      <c r="O1515">
        <v>28010720</v>
      </c>
      <c r="P1515">
        <v>1445097</v>
      </c>
      <c r="Q1515">
        <v>2436128</v>
      </c>
      <c r="R1515">
        <v>27847519</v>
      </c>
      <c r="S1515">
        <v>24881500</v>
      </c>
      <c r="T1515">
        <v>40455500</v>
      </c>
      <c r="U1515">
        <v>7719800</v>
      </c>
      <c r="V1515">
        <v>26401000</v>
      </c>
    </row>
    <row r="1516" spans="1:22" x14ac:dyDescent="0.3">
      <c r="A1516" s="2">
        <v>43154</v>
      </c>
      <c r="B1516">
        <v>2018</v>
      </c>
      <c r="C1516">
        <v>43.875</v>
      </c>
      <c r="D1516">
        <v>94.06</v>
      </c>
      <c r="E1516">
        <v>56.404499999999999</v>
      </c>
      <c r="F1516">
        <v>107.12372999999999</v>
      </c>
      <c r="G1516">
        <v>10.1145788</v>
      </c>
      <c r="H1516">
        <v>104.010312</v>
      </c>
      <c r="I1516">
        <v>13.669294294294289</v>
      </c>
      <c r="J1516">
        <v>9.5843131719219219</v>
      </c>
      <c r="K1516">
        <v>41.741741741741741</v>
      </c>
      <c r="L1516">
        <v>45.382882882882882</v>
      </c>
      <c r="M1516">
        <v>135249440</v>
      </c>
      <c r="N1516">
        <v>26329226</v>
      </c>
      <c r="O1516">
        <v>25292760</v>
      </c>
      <c r="P1516">
        <v>3170037</v>
      </c>
      <c r="Q1516">
        <v>2323106</v>
      </c>
      <c r="R1516">
        <v>18300275</v>
      </c>
      <c r="S1516">
        <v>15781000</v>
      </c>
      <c r="T1516">
        <v>28217500</v>
      </c>
      <c r="U1516">
        <v>6868200</v>
      </c>
      <c r="V1516">
        <v>29425000</v>
      </c>
    </row>
    <row r="1517" spans="1:22" x14ac:dyDescent="0.3">
      <c r="A1517" s="2">
        <v>43155</v>
      </c>
      <c r="B1517">
        <v>2018</v>
      </c>
    </row>
    <row r="1518" spans="1:22" x14ac:dyDescent="0.3">
      <c r="A1518" s="2">
        <v>43156</v>
      </c>
      <c r="B1518">
        <v>2018</v>
      </c>
    </row>
    <row r="1519" spans="1:22" x14ac:dyDescent="0.3">
      <c r="A1519" s="2">
        <v>43157</v>
      </c>
      <c r="B1519">
        <v>2018</v>
      </c>
      <c r="C1519">
        <v>44.7425</v>
      </c>
      <c r="D1519">
        <v>95.42</v>
      </c>
      <c r="E1519">
        <v>57.185000000000002</v>
      </c>
      <c r="F1519">
        <v>108.0027</v>
      </c>
      <c r="G1519">
        <v>10.0750724</v>
      </c>
      <c r="H1519">
        <v>104.43338</v>
      </c>
      <c r="I1519">
        <v>13.6865713484721</v>
      </c>
      <c r="J1519">
        <v>9.5939217157275021</v>
      </c>
      <c r="K1519">
        <v>42.285767685263053</v>
      </c>
      <c r="L1519">
        <v>45.575179889729917</v>
      </c>
      <c r="M1519">
        <v>152648696</v>
      </c>
      <c r="N1519">
        <v>30199846</v>
      </c>
      <c r="O1519">
        <v>30912380</v>
      </c>
      <c r="P1519">
        <v>1760487</v>
      </c>
      <c r="Q1519">
        <v>2487095</v>
      </c>
      <c r="R1519">
        <v>25709653</v>
      </c>
      <c r="S1519">
        <v>16508500</v>
      </c>
      <c r="T1519">
        <v>34617000</v>
      </c>
      <c r="U1519">
        <v>8856000</v>
      </c>
      <c r="V1519">
        <v>27284000</v>
      </c>
    </row>
    <row r="1520" spans="1:22" x14ac:dyDescent="0.3">
      <c r="A1520" s="2">
        <v>43158</v>
      </c>
      <c r="B1520">
        <v>2018</v>
      </c>
      <c r="C1520">
        <v>44.597499999999997</v>
      </c>
      <c r="D1520">
        <v>94.2</v>
      </c>
      <c r="E1520">
        <v>55.875500000000002</v>
      </c>
      <c r="F1520">
        <v>107.41495999999999</v>
      </c>
      <c r="G1520">
        <v>10.0141408</v>
      </c>
      <c r="H1520">
        <v>104.65916</v>
      </c>
      <c r="I1520">
        <v>13.74371391320544</v>
      </c>
      <c r="J1520">
        <v>9.6621216297262063</v>
      </c>
      <c r="K1520">
        <v>42.433414043583539</v>
      </c>
      <c r="L1520">
        <v>46.032780778543497</v>
      </c>
      <c r="M1520">
        <v>155712500</v>
      </c>
      <c r="N1520">
        <v>25869119</v>
      </c>
      <c r="O1520">
        <v>42963180</v>
      </c>
      <c r="P1520">
        <v>1763051</v>
      </c>
      <c r="Q1520">
        <v>3211988</v>
      </c>
      <c r="R1520">
        <v>21369850</v>
      </c>
      <c r="S1520">
        <v>19750500</v>
      </c>
      <c r="T1520">
        <v>36222500</v>
      </c>
      <c r="U1520">
        <v>9572600</v>
      </c>
      <c r="V1520">
        <v>32096000</v>
      </c>
    </row>
    <row r="1521" spans="1:22" x14ac:dyDescent="0.3">
      <c r="A1521" s="2">
        <v>43159</v>
      </c>
      <c r="B1521">
        <v>2018</v>
      </c>
      <c r="C1521">
        <v>44.53</v>
      </c>
      <c r="D1521">
        <v>93.77</v>
      </c>
      <c r="E1521">
        <v>55.196000000000012</v>
      </c>
      <c r="F1521">
        <v>105.998538</v>
      </c>
      <c r="G1521">
        <v>9.8852235000000004</v>
      </c>
      <c r="H1521">
        <v>105.24158</v>
      </c>
      <c r="I1521">
        <v>13.5575751897311</v>
      </c>
      <c r="J1521">
        <v>9.726327057059871</v>
      </c>
      <c r="K1521">
        <v>41.670570598707023</v>
      </c>
      <c r="L1521">
        <v>45.985196289702991</v>
      </c>
      <c r="M1521">
        <v>151128552</v>
      </c>
      <c r="N1521">
        <v>31167338</v>
      </c>
      <c r="O1521">
        <v>49292380</v>
      </c>
      <c r="P1521">
        <v>2164993</v>
      </c>
      <c r="Q1521">
        <v>3458333</v>
      </c>
      <c r="R1521">
        <v>28543117</v>
      </c>
      <c r="S1521">
        <v>28546500</v>
      </c>
      <c r="T1521">
        <v>55791500</v>
      </c>
      <c r="U1521">
        <v>10306400</v>
      </c>
      <c r="V1521">
        <v>27104000</v>
      </c>
    </row>
    <row r="1522" spans="1:22" x14ac:dyDescent="0.3">
      <c r="A1522" s="2">
        <v>43160</v>
      </c>
      <c r="B1522">
        <v>2018</v>
      </c>
      <c r="C1522">
        <v>43.75</v>
      </c>
      <c r="D1522">
        <v>92.85</v>
      </c>
      <c r="E1522">
        <v>53.570500000000003</v>
      </c>
      <c r="F1522">
        <v>104.16836000000001</v>
      </c>
      <c r="G1522">
        <v>9.8864529999999995</v>
      </c>
      <c r="H1522">
        <v>102.70292000000001</v>
      </c>
      <c r="I1522">
        <v>13.26467559217302</v>
      </c>
      <c r="J1522">
        <v>9.4690116168898051</v>
      </c>
      <c r="K1522">
        <v>41.180601067315791</v>
      </c>
      <c r="L1522">
        <v>45.117498361576629</v>
      </c>
      <c r="M1522">
        <v>195207880</v>
      </c>
      <c r="N1522">
        <v>37135561</v>
      </c>
      <c r="O1522">
        <v>55337120</v>
      </c>
      <c r="P1522">
        <v>2413557</v>
      </c>
      <c r="Q1522">
        <v>4603441</v>
      </c>
      <c r="R1522">
        <v>23102780</v>
      </c>
      <c r="S1522">
        <v>36037000</v>
      </c>
      <c r="T1522">
        <v>40679000</v>
      </c>
      <c r="U1522">
        <v>9368000</v>
      </c>
      <c r="V1522">
        <v>23578000</v>
      </c>
    </row>
    <row r="1523" spans="1:22" x14ac:dyDescent="0.3">
      <c r="A1523" s="2">
        <v>43161</v>
      </c>
      <c r="B1523">
        <v>2018</v>
      </c>
      <c r="C1523">
        <v>44.052500000000002</v>
      </c>
      <c r="D1523">
        <v>93.05</v>
      </c>
      <c r="E1523">
        <v>54.207000000000008</v>
      </c>
      <c r="F1523">
        <v>103.383864</v>
      </c>
      <c r="G1523">
        <v>9.7092599999999987</v>
      </c>
      <c r="H1523">
        <v>101.537064</v>
      </c>
      <c r="I1523">
        <v>13.10096609206289</v>
      </c>
      <c r="J1523">
        <v>9.4618870032203084</v>
      </c>
      <c r="K1523">
        <v>40.18279977268422</v>
      </c>
      <c r="L1523">
        <v>46.031445349498007</v>
      </c>
      <c r="M1523">
        <v>153815800</v>
      </c>
      <c r="N1523">
        <v>32830389</v>
      </c>
      <c r="O1523">
        <v>50162900</v>
      </c>
      <c r="P1523">
        <v>2576804</v>
      </c>
      <c r="Q1523">
        <v>4537415</v>
      </c>
      <c r="R1523">
        <v>25204626</v>
      </c>
      <c r="S1523">
        <v>40076000</v>
      </c>
      <c r="T1523">
        <v>38247000</v>
      </c>
      <c r="U1523">
        <v>15653600</v>
      </c>
      <c r="V1523">
        <v>31206000</v>
      </c>
    </row>
    <row r="1524" spans="1:22" x14ac:dyDescent="0.3">
      <c r="A1524" s="2">
        <v>43162</v>
      </c>
      <c r="B1524">
        <v>2018</v>
      </c>
    </row>
    <row r="1525" spans="1:22" x14ac:dyDescent="0.3">
      <c r="A1525" s="2">
        <v>43163</v>
      </c>
      <c r="B1525">
        <v>2018</v>
      </c>
    </row>
    <row r="1526" spans="1:22" x14ac:dyDescent="0.3">
      <c r="A1526" s="2">
        <v>43164</v>
      </c>
      <c r="B1526">
        <v>2018</v>
      </c>
      <c r="C1526">
        <v>44.204999999999998</v>
      </c>
      <c r="D1526">
        <v>93.64</v>
      </c>
      <c r="E1526">
        <v>54.738</v>
      </c>
      <c r="F1526">
        <v>102.97656600000001</v>
      </c>
      <c r="G1526">
        <v>9.7198919999999998</v>
      </c>
      <c r="H1526">
        <v>103.88928199999999</v>
      </c>
      <c r="I1526">
        <v>12.83601770745031</v>
      </c>
      <c r="J1526">
        <v>9.3967292267118765</v>
      </c>
      <c r="K1526">
        <v>39.502684374116981</v>
      </c>
      <c r="L1526">
        <v>43.439766412357542</v>
      </c>
      <c r="M1526">
        <v>113605464</v>
      </c>
      <c r="N1526">
        <v>23901578</v>
      </c>
      <c r="O1526">
        <v>28647380</v>
      </c>
      <c r="P1526">
        <v>3411179</v>
      </c>
      <c r="Q1526">
        <v>3512341</v>
      </c>
      <c r="R1526">
        <v>23427169</v>
      </c>
      <c r="S1526">
        <v>35513000</v>
      </c>
      <c r="T1526">
        <v>38819500</v>
      </c>
      <c r="U1526">
        <v>10020600</v>
      </c>
      <c r="V1526">
        <v>35933000</v>
      </c>
    </row>
    <row r="1527" spans="1:22" x14ac:dyDescent="0.3">
      <c r="A1527" s="2">
        <v>43165</v>
      </c>
      <c r="B1527">
        <v>2018</v>
      </c>
      <c r="C1527">
        <v>44.167499999999997</v>
      </c>
      <c r="D1527">
        <v>93.32</v>
      </c>
      <c r="E1527">
        <v>55.045000000000002</v>
      </c>
      <c r="F1527">
        <v>104.299488</v>
      </c>
      <c r="G1527">
        <v>9.7166879000000002</v>
      </c>
      <c r="H1527">
        <v>104.782815</v>
      </c>
      <c r="I1527">
        <v>12.958011673884389</v>
      </c>
      <c r="J1527">
        <v>9.48569029184711</v>
      </c>
      <c r="K1527">
        <v>39.841837695349277</v>
      </c>
      <c r="L1527">
        <v>44.737337601205049</v>
      </c>
      <c r="M1527">
        <v>95154024</v>
      </c>
      <c r="N1527">
        <v>22175776</v>
      </c>
      <c r="O1527">
        <v>23381360</v>
      </c>
      <c r="P1527">
        <v>1786313</v>
      </c>
      <c r="Q1527">
        <v>2548696</v>
      </c>
      <c r="R1527">
        <v>20026044</v>
      </c>
      <c r="S1527">
        <v>26160500</v>
      </c>
      <c r="T1527">
        <v>35092000</v>
      </c>
      <c r="U1527">
        <v>8050600</v>
      </c>
      <c r="V1527">
        <v>32191000</v>
      </c>
    </row>
    <row r="1528" spans="1:22" x14ac:dyDescent="0.3">
      <c r="A1528" s="2">
        <v>43166</v>
      </c>
      <c r="B1528">
        <v>2018</v>
      </c>
      <c r="C1528">
        <v>43.7575</v>
      </c>
      <c r="D1528">
        <v>93.86</v>
      </c>
      <c r="E1528">
        <v>55.752000000000002</v>
      </c>
      <c r="F1528">
        <v>105.234886</v>
      </c>
      <c r="G1528">
        <v>9.7125678000000004</v>
      </c>
      <c r="H1528">
        <v>107.491868</v>
      </c>
      <c r="I1528">
        <v>12.834214501510569</v>
      </c>
      <c r="J1528">
        <v>9.5737887688821761</v>
      </c>
      <c r="K1528">
        <v>39.577039274924473</v>
      </c>
      <c r="L1528">
        <v>43.523413897280967</v>
      </c>
      <c r="M1528">
        <v>126813848</v>
      </c>
      <c r="N1528">
        <v>26716127</v>
      </c>
      <c r="O1528">
        <v>30748580</v>
      </c>
      <c r="P1528">
        <v>1932840</v>
      </c>
      <c r="Q1528">
        <v>4084346</v>
      </c>
      <c r="R1528">
        <v>17790428</v>
      </c>
      <c r="S1528">
        <v>32829000</v>
      </c>
      <c r="T1528">
        <v>44463500</v>
      </c>
      <c r="U1528">
        <v>11149000</v>
      </c>
      <c r="V1528">
        <v>32267000</v>
      </c>
    </row>
    <row r="1529" spans="1:22" x14ac:dyDescent="0.3">
      <c r="A1529" s="2">
        <v>43167</v>
      </c>
      <c r="B1529">
        <v>2018</v>
      </c>
      <c r="C1529">
        <v>44.234999999999999</v>
      </c>
      <c r="D1529">
        <v>94.43</v>
      </c>
      <c r="E1529">
        <v>56.469000000000008</v>
      </c>
      <c r="F1529">
        <v>104.674543</v>
      </c>
      <c r="G1529">
        <v>9.7091820000000002</v>
      </c>
      <c r="H1529">
        <v>108.234734</v>
      </c>
      <c r="I1529">
        <v>12.842740035805139</v>
      </c>
      <c r="J1529">
        <v>9.6644849316875554</v>
      </c>
      <c r="K1529">
        <v>39.988693112220872</v>
      </c>
      <c r="L1529">
        <v>45.199283897107321</v>
      </c>
      <c r="M1529">
        <v>95096428</v>
      </c>
      <c r="N1529">
        <v>25887828</v>
      </c>
      <c r="O1529">
        <v>33862660</v>
      </c>
      <c r="P1529">
        <v>3022154</v>
      </c>
      <c r="Q1529">
        <v>3596742</v>
      </c>
      <c r="R1529">
        <v>15321555</v>
      </c>
      <c r="S1529">
        <v>20050000</v>
      </c>
      <c r="T1529">
        <v>34767000</v>
      </c>
      <c r="U1529">
        <v>8304600</v>
      </c>
      <c r="V1529">
        <v>28101000</v>
      </c>
    </row>
    <row r="1530" spans="1:22" x14ac:dyDescent="0.3">
      <c r="A1530" s="2">
        <v>43168</v>
      </c>
      <c r="B1530">
        <v>2018</v>
      </c>
      <c r="C1530">
        <v>44.994999999999997</v>
      </c>
      <c r="D1530">
        <v>96.54</v>
      </c>
      <c r="E1530">
        <v>58.041999999999987</v>
      </c>
      <c r="F1530">
        <v>104.863134</v>
      </c>
      <c r="G1530">
        <v>9.7767415999999994</v>
      </c>
      <c r="H1530">
        <v>108.87880199999999</v>
      </c>
      <c r="I1530">
        <v>12.71484740685265</v>
      </c>
      <c r="J1530">
        <v>9.6306297715783558</v>
      </c>
      <c r="K1530">
        <v>40.245272420894963</v>
      </c>
      <c r="L1530">
        <v>45.038382325407227</v>
      </c>
      <c r="M1530">
        <v>128740648</v>
      </c>
      <c r="N1530">
        <v>36937254</v>
      </c>
      <c r="O1530">
        <v>42661740</v>
      </c>
      <c r="P1530">
        <v>1563445</v>
      </c>
      <c r="Q1530">
        <v>2802206</v>
      </c>
      <c r="R1530">
        <v>15426115</v>
      </c>
      <c r="S1530">
        <v>40574000</v>
      </c>
      <c r="T1530">
        <v>53908500</v>
      </c>
      <c r="U1530">
        <v>16386200</v>
      </c>
      <c r="V1530">
        <v>34925000</v>
      </c>
    </row>
    <row r="1531" spans="1:22" x14ac:dyDescent="0.3">
      <c r="A1531" s="2">
        <v>43169</v>
      </c>
      <c r="B1531">
        <v>2018</v>
      </c>
    </row>
    <row r="1532" spans="1:22" x14ac:dyDescent="0.3">
      <c r="A1532" s="2">
        <v>43170</v>
      </c>
      <c r="B1532">
        <v>2018</v>
      </c>
    </row>
    <row r="1533" spans="1:22" x14ac:dyDescent="0.3">
      <c r="A1533" s="2">
        <v>43171</v>
      </c>
      <c r="B1533">
        <v>2018</v>
      </c>
      <c r="C1533">
        <v>45.43</v>
      </c>
      <c r="D1533">
        <v>96.77</v>
      </c>
      <c r="E1533">
        <v>58.296500000000002</v>
      </c>
      <c r="F1533">
        <v>105.671859</v>
      </c>
      <c r="G1533">
        <v>9.8078400000000006</v>
      </c>
      <c r="H1533">
        <v>108.951373</v>
      </c>
      <c r="I1533">
        <v>13.06176084099868</v>
      </c>
      <c r="J1533">
        <v>9.4876371747700379</v>
      </c>
      <c r="K1533">
        <v>40.529378637131593</v>
      </c>
      <c r="L1533">
        <v>45.428946874413363</v>
      </c>
      <c r="M1533">
        <v>128828324</v>
      </c>
      <c r="N1533">
        <v>26073742</v>
      </c>
      <c r="O1533">
        <v>44306080</v>
      </c>
      <c r="P1533">
        <v>1086510</v>
      </c>
      <c r="Q1533">
        <v>2011463</v>
      </c>
      <c r="R1533">
        <v>19146600</v>
      </c>
      <c r="S1533">
        <v>26016000</v>
      </c>
      <c r="T1533">
        <v>45824500</v>
      </c>
      <c r="U1533">
        <v>7381200</v>
      </c>
      <c r="V1533">
        <v>25070000</v>
      </c>
    </row>
    <row r="1534" spans="1:22" x14ac:dyDescent="0.3">
      <c r="A1534" s="2">
        <v>43172</v>
      </c>
      <c r="B1534">
        <v>2018</v>
      </c>
      <c r="C1534">
        <v>44.9925</v>
      </c>
      <c r="D1534">
        <v>94.41</v>
      </c>
      <c r="E1534">
        <v>56.995500000000007</v>
      </c>
      <c r="F1534">
        <v>104.865033</v>
      </c>
      <c r="G1534">
        <v>9.7489637999999985</v>
      </c>
      <c r="H1534">
        <v>108.32212199999999</v>
      </c>
      <c r="I1534">
        <v>13.07259425998874</v>
      </c>
      <c r="J1534">
        <v>9.5824978653160748</v>
      </c>
      <c r="K1534">
        <v>40.78503095104108</v>
      </c>
      <c r="L1534">
        <v>45.751266178953287</v>
      </c>
      <c r="M1534">
        <v>126774116</v>
      </c>
      <c r="N1534">
        <v>35387817</v>
      </c>
      <c r="O1534">
        <v>43139980</v>
      </c>
      <c r="P1534">
        <v>2099901</v>
      </c>
      <c r="Q1534">
        <v>3088073</v>
      </c>
      <c r="R1534">
        <v>28547644</v>
      </c>
      <c r="S1534">
        <v>22812500</v>
      </c>
      <c r="T1534">
        <v>37870000</v>
      </c>
      <c r="U1534">
        <v>6448800</v>
      </c>
      <c r="V1534">
        <v>19205000</v>
      </c>
    </row>
    <row r="1535" spans="1:22" x14ac:dyDescent="0.3">
      <c r="A1535" s="2">
        <v>43173</v>
      </c>
      <c r="B1535">
        <v>2018</v>
      </c>
      <c r="C1535">
        <v>44.61</v>
      </c>
      <c r="D1535">
        <v>93.85</v>
      </c>
      <c r="E1535">
        <v>57.444500000000012</v>
      </c>
      <c r="F1535">
        <v>104.160375</v>
      </c>
      <c r="G1535">
        <v>9.6462521999999993</v>
      </c>
      <c r="H1535">
        <v>107.95950000000001</v>
      </c>
      <c r="I1535">
        <v>13.05059243934549</v>
      </c>
      <c r="J1535">
        <v>9.6866575136355078</v>
      </c>
      <c r="K1535">
        <v>40.718450253902567</v>
      </c>
      <c r="L1535">
        <v>45.345119428249014</v>
      </c>
      <c r="M1535">
        <v>117473424</v>
      </c>
      <c r="N1535">
        <v>32131981</v>
      </c>
      <c r="O1535">
        <v>41869640</v>
      </c>
      <c r="P1535">
        <v>1404795</v>
      </c>
      <c r="Q1535">
        <v>2577109</v>
      </c>
      <c r="R1535">
        <v>30690025</v>
      </c>
      <c r="S1535">
        <v>20636000</v>
      </c>
      <c r="T1535">
        <v>35194500</v>
      </c>
      <c r="U1535">
        <v>6613400</v>
      </c>
      <c r="V1535">
        <v>17209000</v>
      </c>
    </row>
    <row r="1536" spans="1:22" x14ac:dyDescent="0.3">
      <c r="A1536" s="2">
        <v>43174</v>
      </c>
      <c r="B1536">
        <v>2018</v>
      </c>
      <c r="C1536">
        <v>44.662500000000001</v>
      </c>
      <c r="D1536">
        <v>94.18</v>
      </c>
      <c r="E1536">
        <v>57.530500000000004</v>
      </c>
      <c r="F1536">
        <v>104.99552</v>
      </c>
      <c r="G1536">
        <v>9.7643280000000008</v>
      </c>
      <c r="H1536">
        <v>108.42465</v>
      </c>
      <c r="I1536">
        <v>13.078592320030189</v>
      </c>
      <c r="J1536">
        <v>9.8014332333239</v>
      </c>
      <c r="K1536">
        <v>40.739692423813572</v>
      </c>
      <c r="L1536">
        <v>46.268515897726203</v>
      </c>
      <c r="M1536">
        <v>90975192</v>
      </c>
      <c r="N1536">
        <v>27610998</v>
      </c>
      <c r="O1536">
        <v>33381880</v>
      </c>
      <c r="P1536">
        <v>2007692</v>
      </c>
      <c r="Q1536">
        <v>3153212</v>
      </c>
      <c r="R1536">
        <v>23726644</v>
      </c>
      <c r="S1536">
        <v>20031000</v>
      </c>
      <c r="T1536">
        <v>34004500</v>
      </c>
      <c r="U1536">
        <v>6426800</v>
      </c>
      <c r="V1536">
        <v>23246000</v>
      </c>
    </row>
    <row r="1537" spans="1:22" x14ac:dyDescent="0.3">
      <c r="A1537" s="2">
        <v>43175</v>
      </c>
      <c r="B1537">
        <v>2018</v>
      </c>
      <c r="C1537">
        <v>44.505000000000003</v>
      </c>
      <c r="D1537">
        <v>94.6</v>
      </c>
      <c r="E1537">
        <v>56.720999999999997</v>
      </c>
      <c r="F1537">
        <v>105.51335400000001</v>
      </c>
      <c r="G1537">
        <v>9.8583473999999995</v>
      </c>
      <c r="H1537">
        <v>107.344415</v>
      </c>
      <c r="I1537">
        <v>12.977660476953529</v>
      </c>
      <c r="J1537">
        <v>9.6573404976906403</v>
      </c>
      <c r="K1537">
        <v>40.541050051842767</v>
      </c>
      <c r="L1537">
        <v>46.177773588462621</v>
      </c>
      <c r="M1537">
        <v>157618752</v>
      </c>
      <c r="N1537">
        <v>49081279</v>
      </c>
      <c r="O1537">
        <v>58655180</v>
      </c>
      <c r="P1537">
        <v>3314005</v>
      </c>
      <c r="Q1537">
        <v>11629531</v>
      </c>
      <c r="R1537">
        <v>43057589</v>
      </c>
      <c r="S1537">
        <v>30398000</v>
      </c>
      <c r="T1537">
        <v>36735000</v>
      </c>
      <c r="U1537">
        <v>7426200</v>
      </c>
      <c r="V1537">
        <v>32862000</v>
      </c>
    </row>
    <row r="1538" spans="1:22" x14ac:dyDescent="0.3">
      <c r="A1538" s="2">
        <v>43176</v>
      </c>
      <c r="B1538">
        <v>2018</v>
      </c>
    </row>
    <row r="1539" spans="1:22" x14ac:dyDescent="0.3">
      <c r="A1539" s="2">
        <v>43177</v>
      </c>
      <c r="B1539">
        <v>2018</v>
      </c>
    </row>
    <row r="1540" spans="1:22" x14ac:dyDescent="0.3">
      <c r="A1540" s="2">
        <v>43178</v>
      </c>
      <c r="B1540">
        <v>2018</v>
      </c>
      <c r="C1540">
        <v>43.825000000000003</v>
      </c>
      <c r="D1540">
        <v>92.89</v>
      </c>
      <c r="E1540">
        <v>55.003500000000003</v>
      </c>
      <c r="F1540">
        <v>105.16791600000001</v>
      </c>
      <c r="G1540">
        <v>9.771093200000001</v>
      </c>
      <c r="H1540">
        <v>105.933492</v>
      </c>
      <c r="I1540">
        <v>12.894513174048541</v>
      </c>
      <c r="J1540">
        <v>9.2666519746907152</v>
      </c>
      <c r="K1540">
        <v>40.73094720936821</v>
      </c>
      <c r="L1540">
        <v>45.632259892341096</v>
      </c>
      <c r="M1540">
        <v>133787084</v>
      </c>
      <c r="N1540">
        <v>33344085</v>
      </c>
      <c r="O1540">
        <v>63655920</v>
      </c>
      <c r="P1540">
        <v>1543511</v>
      </c>
      <c r="Q1540">
        <v>3101052</v>
      </c>
      <c r="R1540">
        <v>16736359</v>
      </c>
      <c r="S1540">
        <v>18028000</v>
      </c>
      <c r="T1540">
        <v>58294500</v>
      </c>
      <c r="U1540">
        <v>7121200</v>
      </c>
      <c r="V1540">
        <v>25933000</v>
      </c>
    </row>
    <row r="1541" spans="1:22" x14ac:dyDescent="0.3">
      <c r="A1541" s="2">
        <v>43179</v>
      </c>
      <c r="B1541">
        <v>2018</v>
      </c>
      <c r="C1541">
        <v>43.81</v>
      </c>
      <c r="D1541">
        <v>93.13</v>
      </c>
      <c r="E1541">
        <v>54.79</v>
      </c>
      <c r="F1541">
        <v>105.440938</v>
      </c>
      <c r="G1541">
        <v>9.7929928000000004</v>
      </c>
      <c r="H1541">
        <v>104.71747999999999</v>
      </c>
      <c r="I1541">
        <v>12.882789735877431</v>
      </c>
      <c r="J1541">
        <v>9.2123436901964464</v>
      </c>
      <c r="K1541">
        <v>40.201146724316203</v>
      </c>
      <c r="L1541">
        <v>45.333208008271463</v>
      </c>
      <c r="M1541">
        <v>78597400</v>
      </c>
      <c r="N1541">
        <v>23075240</v>
      </c>
      <c r="O1541">
        <v>54597140</v>
      </c>
      <c r="P1541">
        <v>2014625</v>
      </c>
      <c r="Q1541">
        <v>2939027</v>
      </c>
      <c r="R1541">
        <v>17555610</v>
      </c>
      <c r="S1541">
        <v>21447500</v>
      </c>
      <c r="T1541">
        <v>42346000</v>
      </c>
      <c r="U1541">
        <v>7274800</v>
      </c>
      <c r="V1541">
        <v>28374000</v>
      </c>
    </row>
    <row r="1542" spans="1:22" x14ac:dyDescent="0.3">
      <c r="A1542" s="2">
        <v>43180</v>
      </c>
      <c r="B1542">
        <v>2018</v>
      </c>
      <c r="C1542">
        <v>42.817500000000003</v>
      </c>
      <c r="D1542">
        <v>92.48</v>
      </c>
      <c r="E1542">
        <v>54.7</v>
      </c>
      <c r="F1542">
        <v>105.7308</v>
      </c>
      <c r="G1542">
        <v>9.7715199999999989</v>
      </c>
      <c r="H1542">
        <v>105.4238</v>
      </c>
      <c r="M1542">
        <v>148219740</v>
      </c>
      <c r="N1542">
        <v>24457082</v>
      </c>
      <c r="O1542">
        <v>44897300</v>
      </c>
      <c r="P1542">
        <v>1701219</v>
      </c>
      <c r="Q1542">
        <v>2191215</v>
      </c>
      <c r="R1542">
        <v>13267342</v>
      </c>
    </row>
    <row r="1543" spans="1:22" x14ac:dyDescent="0.3">
      <c r="A1543" s="2">
        <v>43181</v>
      </c>
      <c r="B1543">
        <v>2018</v>
      </c>
      <c r="C1543">
        <v>42.212499999999999</v>
      </c>
      <c r="D1543">
        <v>89.79</v>
      </c>
      <c r="E1543">
        <v>52.657500000000013</v>
      </c>
      <c r="F1543">
        <v>104.981499</v>
      </c>
      <c r="G1543">
        <v>9.5611016000000006</v>
      </c>
      <c r="H1543">
        <v>104.76004500000001</v>
      </c>
      <c r="I1543">
        <v>12.946293494704991</v>
      </c>
      <c r="J1543">
        <v>9.449390512481088</v>
      </c>
      <c r="K1543">
        <v>40.199508320726167</v>
      </c>
      <c r="L1543">
        <v>46.312405446293489</v>
      </c>
      <c r="M1543">
        <v>165963068</v>
      </c>
      <c r="N1543">
        <v>38604715</v>
      </c>
      <c r="O1543">
        <v>69312160</v>
      </c>
      <c r="P1543">
        <v>2086260</v>
      </c>
      <c r="Q1543">
        <v>3383130</v>
      </c>
      <c r="R1543">
        <v>25543545</v>
      </c>
      <c r="S1543">
        <v>23487000</v>
      </c>
      <c r="T1543">
        <v>45750000</v>
      </c>
      <c r="U1543">
        <v>8311800</v>
      </c>
      <c r="V1543">
        <v>24293000</v>
      </c>
    </row>
    <row r="1544" spans="1:22" x14ac:dyDescent="0.3">
      <c r="A1544" s="2">
        <v>43182</v>
      </c>
      <c r="B1544">
        <v>2018</v>
      </c>
      <c r="C1544">
        <v>41.234999999999999</v>
      </c>
      <c r="D1544">
        <v>87.18</v>
      </c>
      <c r="E1544">
        <v>51.327500000000001</v>
      </c>
      <c r="F1544">
        <v>104.063316</v>
      </c>
      <c r="G1544">
        <v>9.4330566000000005</v>
      </c>
      <c r="H1544">
        <v>103.927334</v>
      </c>
      <c r="I1544">
        <v>12.57355041416738</v>
      </c>
      <c r="J1544">
        <v>9.2553510273255259</v>
      </c>
      <c r="K1544">
        <v>38.546129677235079</v>
      </c>
      <c r="L1544">
        <v>45.387032276492427</v>
      </c>
      <c r="M1544">
        <v>164115136</v>
      </c>
      <c r="N1544">
        <v>44068949</v>
      </c>
      <c r="O1544">
        <v>49879420</v>
      </c>
      <c r="P1544">
        <v>2379728</v>
      </c>
      <c r="Q1544">
        <v>4022805</v>
      </c>
      <c r="R1544">
        <v>26027382</v>
      </c>
      <c r="S1544">
        <v>43647000</v>
      </c>
      <c r="T1544">
        <v>50780500</v>
      </c>
      <c r="U1544">
        <v>16977000</v>
      </c>
      <c r="V1544">
        <v>26201000</v>
      </c>
    </row>
    <row r="1545" spans="1:22" x14ac:dyDescent="0.3">
      <c r="A1545" s="2">
        <v>43183</v>
      </c>
      <c r="B1545">
        <v>2018</v>
      </c>
    </row>
    <row r="1546" spans="1:22" x14ac:dyDescent="0.3">
      <c r="A1546" s="2">
        <v>43184</v>
      </c>
      <c r="B1546">
        <v>2018</v>
      </c>
    </row>
    <row r="1547" spans="1:22" x14ac:dyDescent="0.3">
      <c r="A1547" s="2">
        <v>43185</v>
      </c>
      <c r="B1547">
        <v>2018</v>
      </c>
      <c r="C1547">
        <v>43.192500000000003</v>
      </c>
      <c r="D1547">
        <v>93.78</v>
      </c>
      <c r="E1547">
        <v>52.704500000000003</v>
      </c>
      <c r="F1547">
        <v>106.035324</v>
      </c>
      <c r="G1547">
        <v>9.4604744000000007</v>
      </c>
      <c r="H1547">
        <v>103.260312</v>
      </c>
      <c r="I1547">
        <v>12.635784267097881</v>
      </c>
      <c r="J1547">
        <v>9.2157012898316371</v>
      </c>
      <c r="K1547">
        <v>38.428612194425952</v>
      </c>
      <c r="L1547">
        <v>45.077523066679348</v>
      </c>
      <c r="M1547">
        <v>150164944</v>
      </c>
      <c r="N1547">
        <v>56396780</v>
      </c>
      <c r="O1547">
        <v>65983020</v>
      </c>
      <c r="P1547">
        <v>2072813</v>
      </c>
      <c r="Q1547">
        <v>2852736</v>
      </c>
      <c r="R1547">
        <v>20749127</v>
      </c>
      <c r="S1547">
        <v>31805000</v>
      </c>
      <c r="T1547">
        <v>39928000</v>
      </c>
      <c r="U1547">
        <v>9905400</v>
      </c>
      <c r="V1547">
        <v>32561000</v>
      </c>
    </row>
    <row r="1548" spans="1:22" x14ac:dyDescent="0.3">
      <c r="A1548" s="2">
        <v>43186</v>
      </c>
      <c r="B1548">
        <v>2018</v>
      </c>
      <c r="C1548">
        <v>42.085000000000001</v>
      </c>
      <c r="D1548">
        <v>89.47</v>
      </c>
      <c r="E1548">
        <v>50.347000000000001</v>
      </c>
      <c r="F1548">
        <v>106.524534</v>
      </c>
      <c r="G1548">
        <v>9.5215680000000003</v>
      </c>
      <c r="H1548">
        <v>105.245892</v>
      </c>
      <c r="I1548">
        <v>13.033856629468509</v>
      </c>
      <c r="J1548">
        <v>9.438549771136751</v>
      </c>
      <c r="K1548">
        <v>39.024966899943259</v>
      </c>
      <c r="L1548">
        <v>45.290334783431057</v>
      </c>
      <c r="M1548">
        <v>163690316</v>
      </c>
      <c r="N1548">
        <v>56569011</v>
      </c>
      <c r="O1548">
        <v>60816180</v>
      </c>
      <c r="P1548">
        <v>2598782</v>
      </c>
      <c r="Q1548">
        <v>3064758</v>
      </c>
      <c r="R1548">
        <v>20306021</v>
      </c>
      <c r="S1548">
        <v>39451000</v>
      </c>
      <c r="T1548">
        <v>37643500</v>
      </c>
      <c r="U1548">
        <v>11316400</v>
      </c>
      <c r="V1548">
        <v>30157000</v>
      </c>
    </row>
    <row r="1549" spans="1:22" x14ac:dyDescent="0.3">
      <c r="A1549" s="2">
        <v>43187</v>
      </c>
      <c r="B1549">
        <v>2018</v>
      </c>
      <c r="C1549">
        <v>41.62</v>
      </c>
      <c r="D1549">
        <v>89.39</v>
      </c>
      <c r="E1549">
        <v>50.259</v>
      </c>
      <c r="F1549">
        <v>105.63237599999999</v>
      </c>
      <c r="G1549">
        <v>9.4467882000000003</v>
      </c>
      <c r="H1549">
        <v>104.224932</v>
      </c>
      <c r="I1549">
        <v>12.894860471671519</v>
      </c>
      <c r="J1549">
        <v>9.2734044874565438</v>
      </c>
      <c r="K1549">
        <v>37.216950108052238</v>
      </c>
      <c r="L1549">
        <v>43.831626421121861</v>
      </c>
      <c r="M1549">
        <v>166674180</v>
      </c>
      <c r="N1549">
        <v>52501146</v>
      </c>
      <c r="O1549">
        <v>77698860</v>
      </c>
      <c r="P1549">
        <v>2177629</v>
      </c>
      <c r="Q1549">
        <v>3451072</v>
      </c>
      <c r="R1549">
        <v>24242658</v>
      </c>
      <c r="S1549">
        <v>35682500</v>
      </c>
      <c r="T1549">
        <v>39532000</v>
      </c>
      <c r="U1549">
        <v>16677200</v>
      </c>
      <c r="V1549">
        <v>27650000</v>
      </c>
    </row>
    <row r="1550" spans="1:22" x14ac:dyDescent="0.3">
      <c r="A1550" s="2">
        <v>43188</v>
      </c>
      <c r="B1550">
        <v>2018</v>
      </c>
      <c r="C1550">
        <v>41.945</v>
      </c>
      <c r="D1550">
        <v>91.27</v>
      </c>
      <c r="E1550">
        <v>51.857000000000014</v>
      </c>
      <c r="F1550">
        <v>108.34516499999999</v>
      </c>
      <c r="G1550">
        <v>9.3269117999999995</v>
      </c>
      <c r="H1550">
        <v>104.436627</v>
      </c>
      <c r="I1550">
        <v>12.858485247134</v>
      </c>
      <c r="J1550">
        <v>9.1595573576395406</v>
      </c>
      <c r="K1550">
        <v>36.675436947942117</v>
      </c>
      <c r="L1550">
        <v>43.845141890622067</v>
      </c>
      <c r="M1550">
        <v>153594020</v>
      </c>
      <c r="N1550">
        <v>45867548</v>
      </c>
      <c r="O1550">
        <v>69337520</v>
      </c>
      <c r="P1550">
        <v>3863673</v>
      </c>
      <c r="Q1550">
        <v>3404637</v>
      </c>
      <c r="R1550">
        <v>28634502</v>
      </c>
      <c r="S1550">
        <v>31025500</v>
      </c>
      <c r="T1550">
        <v>34942000</v>
      </c>
      <c r="U1550">
        <v>12893000</v>
      </c>
      <c r="V1550">
        <v>19267000</v>
      </c>
    </row>
    <row r="1551" spans="1:22" x14ac:dyDescent="0.3">
      <c r="A1551" s="2">
        <v>43189</v>
      </c>
      <c r="B1551">
        <v>2018</v>
      </c>
      <c r="I1551">
        <v>12.850687252871399</v>
      </c>
      <c r="J1551">
        <v>9.2414544191301076</v>
      </c>
      <c r="K1551">
        <v>37.422331011109023</v>
      </c>
      <c r="L1551">
        <v>44.115985690077203</v>
      </c>
      <c r="S1551">
        <v>23722500</v>
      </c>
      <c r="T1551">
        <v>27129500</v>
      </c>
      <c r="U1551">
        <v>11425000</v>
      </c>
      <c r="V1551">
        <v>22033000</v>
      </c>
    </row>
    <row r="1552" spans="1:22" x14ac:dyDescent="0.3">
      <c r="A1552" s="2">
        <v>43190</v>
      </c>
      <c r="B1552">
        <v>2018</v>
      </c>
    </row>
    <row r="1553" spans="1:22" x14ac:dyDescent="0.3">
      <c r="A1553" s="2">
        <v>43191</v>
      </c>
      <c r="B1553">
        <v>2018</v>
      </c>
    </row>
    <row r="1554" spans="1:22" x14ac:dyDescent="0.3">
      <c r="A1554" s="2">
        <v>43192</v>
      </c>
      <c r="B1554">
        <v>2018</v>
      </c>
      <c r="C1554">
        <v>41.67</v>
      </c>
      <c r="D1554">
        <v>88.52</v>
      </c>
      <c r="E1554">
        <v>50.631500000000003</v>
      </c>
      <c r="I1554">
        <v>12.78815317864554</v>
      </c>
      <c r="J1554">
        <v>9.3074673099415204</v>
      </c>
      <c r="K1554">
        <v>37.082625919637813</v>
      </c>
      <c r="L1554">
        <v>45.010375400867773</v>
      </c>
      <c r="M1554">
        <v>150347164</v>
      </c>
      <c r="N1554">
        <v>48515417</v>
      </c>
      <c r="O1554">
        <v>65067740</v>
      </c>
      <c r="S1554">
        <v>14830000</v>
      </c>
      <c r="T1554">
        <v>21768500</v>
      </c>
      <c r="U1554">
        <v>7635600</v>
      </c>
      <c r="V1554">
        <v>17963000</v>
      </c>
    </row>
    <row r="1555" spans="1:22" x14ac:dyDescent="0.3">
      <c r="A1555" s="2">
        <v>43193</v>
      </c>
      <c r="B1555">
        <v>2018</v>
      </c>
      <c r="C1555">
        <v>42.097499999999997</v>
      </c>
      <c r="D1555">
        <v>89.71</v>
      </c>
      <c r="E1555">
        <v>50.933999999999997</v>
      </c>
      <c r="F1555">
        <v>108.783756</v>
      </c>
      <c r="G1555">
        <v>9.327561600000001</v>
      </c>
      <c r="H1555">
        <v>103.349475</v>
      </c>
      <c r="I1555">
        <v>12.6456219466366</v>
      </c>
      <c r="J1555">
        <v>9.2295218902668168</v>
      </c>
      <c r="K1555">
        <v>36.41488162344983</v>
      </c>
      <c r="L1555">
        <v>43.470499812100712</v>
      </c>
      <c r="M1555">
        <v>121112184</v>
      </c>
      <c r="N1555">
        <v>37213837</v>
      </c>
      <c r="O1555">
        <v>51322920</v>
      </c>
      <c r="P1555">
        <v>1964750</v>
      </c>
      <c r="Q1555">
        <v>3191205</v>
      </c>
      <c r="R1555">
        <v>22288435</v>
      </c>
      <c r="S1555">
        <v>24130000</v>
      </c>
      <c r="T1555">
        <v>26040000</v>
      </c>
      <c r="U1555">
        <v>10684200</v>
      </c>
      <c r="V1555">
        <v>28753000</v>
      </c>
    </row>
    <row r="1556" spans="1:22" x14ac:dyDescent="0.3">
      <c r="A1556" s="2">
        <v>43194</v>
      </c>
      <c r="B1556">
        <v>2018</v>
      </c>
      <c r="C1556">
        <v>42.902500000000003</v>
      </c>
      <c r="D1556">
        <v>92.33</v>
      </c>
      <c r="E1556">
        <v>51.485500000000002</v>
      </c>
      <c r="F1556">
        <v>107.461854</v>
      </c>
      <c r="G1556">
        <v>9.3236922</v>
      </c>
      <c r="H1556">
        <v>103.34336399999999</v>
      </c>
      <c r="I1556">
        <v>12.64234124378576</v>
      </c>
      <c r="J1556">
        <v>9.1915438495450719</v>
      </c>
      <c r="K1556">
        <v>35.728355688959759</v>
      </c>
      <c r="L1556">
        <v>42.491323515617673</v>
      </c>
      <c r="M1556">
        <v>138421956</v>
      </c>
      <c r="N1556">
        <v>35559956</v>
      </c>
      <c r="O1556">
        <v>50723960</v>
      </c>
      <c r="P1556">
        <v>2433409</v>
      </c>
      <c r="Q1556">
        <v>3095131</v>
      </c>
      <c r="R1556">
        <v>20924413</v>
      </c>
      <c r="S1556">
        <v>26515500</v>
      </c>
      <c r="T1556">
        <v>35937000</v>
      </c>
      <c r="U1556">
        <v>11995600</v>
      </c>
      <c r="V1556">
        <v>26396000</v>
      </c>
    </row>
    <row r="1557" spans="1:22" x14ac:dyDescent="0.3">
      <c r="A1557" s="2">
        <v>43195</v>
      </c>
      <c r="B1557">
        <v>2018</v>
      </c>
      <c r="C1557">
        <v>43.2</v>
      </c>
      <c r="D1557">
        <v>92.38</v>
      </c>
      <c r="E1557">
        <v>51.632000000000012</v>
      </c>
      <c r="F1557">
        <v>108.53332</v>
      </c>
      <c r="G1557">
        <v>9.4237156000000013</v>
      </c>
      <c r="H1557">
        <v>106.037176</v>
      </c>
      <c r="I1557">
        <v>12.56632225635297</v>
      </c>
      <c r="J1557">
        <v>9.256333428278877</v>
      </c>
      <c r="K1557">
        <v>35.371870054919484</v>
      </c>
      <c r="L1557">
        <v>42.33454342362468</v>
      </c>
      <c r="M1557">
        <v>107732788</v>
      </c>
      <c r="N1557">
        <v>29771881</v>
      </c>
      <c r="O1557">
        <v>35835220</v>
      </c>
      <c r="P1557">
        <v>2300732</v>
      </c>
      <c r="Q1557">
        <v>3158815</v>
      </c>
      <c r="R1557">
        <v>17196192</v>
      </c>
      <c r="S1557">
        <v>28923500</v>
      </c>
      <c r="T1557">
        <v>28759000</v>
      </c>
      <c r="U1557">
        <v>12619200</v>
      </c>
      <c r="V1557">
        <v>21439000</v>
      </c>
    </row>
    <row r="1558" spans="1:22" x14ac:dyDescent="0.3">
      <c r="A1558" s="2">
        <v>43196</v>
      </c>
      <c r="B1558">
        <v>2018</v>
      </c>
      <c r="C1558">
        <v>42.094999999999999</v>
      </c>
      <c r="D1558">
        <v>90.23</v>
      </c>
      <c r="E1558">
        <v>50.497500000000002</v>
      </c>
      <c r="F1558">
        <v>109.219572</v>
      </c>
      <c r="G1558">
        <v>9.3637080000000008</v>
      </c>
      <c r="H1558">
        <v>106.150572</v>
      </c>
      <c r="I1558">
        <v>12.562785921015781</v>
      </c>
      <c r="J1558">
        <v>9.2697400522826996</v>
      </c>
      <c r="K1558">
        <v>35.64559798338157</v>
      </c>
      <c r="L1558">
        <v>42.134254504714782</v>
      </c>
      <c r="M1558">
        <v>140021160</v>
      </c>
      <c r="N1558">
        <v>38026000</v>
      </c>
      <c r="O1558">
        <v>40133660</v>
      </c>
      <c r="P1558">
        <v>1519153</v>
      </c>
      <c r="Q1558">
        <v>2465087</v>
      </c>
      <c r="R1558">
        <v>15851236</v>
      </c>
      <c r="S1558">
        <v>24289500</v>
      </c>
      <c r="T1558">
        <v>25023000</v>
      </c>
      <c r="U1558">
        <v>11081600</v>
      </c>
      <c r="V1558">
        <v>24456000</v>
      </c>
    </row>
    <row r="1559" spans="1:22" x14ac:dyDescent="0.3">
      <c r="A1559" s="2">
        <v>43197</v>
      </c>
      <c r="B1559">
        <v>2018</v>
      </c>
    </row>
    <row r="1560" spans="1:22" x14ac:dyDescent="0.3">
      <c r="A1560" s="2">
        <v>43198</v>
      </c>
      <c r="B1560">
        <v>2018</v>
      </c>
    </row>
    <row r="1561" spans="1:22" x14ac:dyDescent="0.3">
      <c r="A1561" s="2">
        <v>43199</v>
      </c>
      <c r="B1561">
        <v>2018</v>
      </c>
      <c r="C1561">
        <v>42.512500000000003</v>
      </c>
      <c r="D1561">
        <v>90.77</v>
      </c>
      <c r="E1561">
        <v>51.0045</v>
      </c>
      <c r="F1561">
        <v>108.817212</v>
      </c>
      <c r="G1561">
        <v>9.4746904999999995</v>
      </c>
      <c r="H1561">
        <v>107.622366</v>
      </c>
      <c r="I1561">
        <v>12.607069384701701</v>
      </c>
      <c r="J1561">
        <v>9.3112323545913611</v>
      </c>
      <c r="K1561">
        <v>35.524593229848513</v>
      </c>
      <c r="L1561">
        <v>42.565924817654761</v>
      </c>
      <c r="M1561">
        <v>116070872</v>
      </c>
      <c r="N1561">
        <v>31533943</v>
      </c>
      <c r="O1561">
        <v>33220240</v>
      </c>
      <c r="P1561">
        <v>1285442</v>
      </c>
      <c r="Q1561">
        <v>2503994</v>
      </c>
      <c r="R1561">
        <v>11851439</v>
      </c>
      <c r="S1561">
        <v>18993000</v>
      </c>
      <c r="T1561">
        <v>20537000</v>
      </c>
      <c r="U1561">
        <v>8056800</v>
      </c>
      <c r="V1561">
        <v>18755000</v>
      </c>
    </row>
    <row r="1562" spans="1:22" x14ac:dyDescent="0.3">
      <c r="A1562" s="2">
        <v>43200</v>
      </c>
      <c r="B1562">
        <v>2018</v>
      </c>
      <c r="C1562">
        <v>43.3125</v>
      </c>
      <c r="D1562">
        <v>92.88</v>
      </c>
      <c r="E1562">
        <v>51.825000000000003</v>
      </c>
      <c r="F1562">
        <v>111.04765999999999</v>
      </c>
      <c r="G1562">
        <v>9.5273310000000002</v>
      </c>
      <c r="H1562">
        <v>107.98734</v>
      </c>
      <c r="I1562">
        <v>12.7550830069017</v>
      </c>
      <c r="J1562">
        <v>9.4790596082820358</v>
      </c>
      <c r="K1562">
        <v>35.972766274948697</v>
      </c>
      <c r="L1562">
        <v>42.016414847976122</v>
      </c>
      <c r="M1562">
        <v>114456964</v>
      </c>
      <c r="N1562">
        <v>26939883</v>
      </c>
      <c r="O1562">
        <v>36733560</v>
      </c>
      <c r="P1562">
        <v>2546726</v>
      </c>
      <c r="Q1562">
        <v>1941766</v>
      </c>
      <c r="R1562">
        <v>13960176</v>
      </c>
      <c r="S1562">
        <v>34756000</v>
      </c>
      <c r="T1562">
        <v>35862500</v>
      </c>
      <c r="U1562">
        <v>11652800</v>
      </c>
      <c r="V1562">
        <v>21239000</v>
      </c>
    </row>
    <row r="1563" spans="1:22" x14ac:dyDescent="0.3">
      <c r="A1563" s="2">
        <v>43201</v>
      </c>
      <c r="B1563">
        <v>2018</v>
      </c>
      <c r="C1563">
        <v>43.11</v>
      </c>
      <c r="D1563">
        <v>91.86</v>
      </c>
      <c r="E1563">
        <v>51.253</v>
      </c>
      <c r="F1563">
        <v>111.214125</v>
      </c>
      <c r="G1563">
        <v>9.577305599999999</v>
      </c>
      <c r="H1563">
        <v>107.4645</v>
      </c>
      <c r="I1563">
        <v>12.80995602133433</v>
      </c>
      <c r="J1563">
        <v>9.410147551230466</v>
      </c>
      <c r="K1563">
        <v>37.33508000374286</v>
      </c>
      <c r="L1563">
        <v>41.817161036773648</v>
      </c>
      <c r="M1563">
        <v>89726560</v>
      </c>
      <c r="N1563">
        <v>24872110</v>
      </c>
      <c r="O1563">
        <v>34060300</v>
      </c>
      <c r="P1563">
        <v>1606470</v>
      </c>
      <c r="Q1563">
        <v>1797529</v>
      </c>
      <c r="R1563">
        <v>19149642</v>
      </c>
      <c r="S1563">
        <v>18045500</v>
      </c>
      <c r="T1563">
        <v>23964000</v>
      </c>
      <c r="U1563">
        <v>22722600</v>
      </c>
      <c r="V1563">
        <v>16893000</v>
      </c>
    </row>
    <row r="1564" spans="1:22" x14ac:dyDescent="0.3">
      <c r="A1564" s="2">
        <v>43202</v>
      </c>
      <c r="B1564">
        <v>2018</v>
      </c>
      <c r="C1564">
        <v>43.534999999999997</v>
      </c>
      <c r="D1564">
        <v>93.58</v>
      </c>
      <c r="E1564">
        <v>51.8645</v>
      </c>
      <c r="F1564">
        <v>110.919662</v>
      </c>
      <c r="G1564">
        <v>9.6971232000000001</v>
      </c>
      <c r="H1564">
        <v>108.21851599999999</v>
      </c>
      <c r="I1564">
        <v>12.82036933407946</v>
      </c>
      <c r="J1564">
        <v>9.2513344525275141</v>
      </c>
      <c r="K1564">
        <v>37.250512963999263</v>
      </c>
      <c r="L1564">
        <v>41.717963066592063</v>
      </c>
      <c r="M1564">
        <v>91557140</v>
      </c>
      <c r="N1564">
        <v>26758879</v>
      </c>
      <c r="O1564">
        <v>32895880</v>
      </c>
      <c r="P1564">
        <v>1663299</v>
      </c>
      <c r="Q1564">
        <v>2086605</v>
      </c>
      <c r="R1564">
        <v>21303808</v>
      </c>
      <c r="S1564">
        <v>21950000</v>
      </c>
      <c r="T1564">
        <v>20815000</v>
      </c>
      <c r="U1564">
        <v>8957000</v>
      </c>
      <c r="V1564">
        <v>14528000</v>
      </c>
    </row>
    <row r="1565" spans="1:22" x14ac:dyDescent="0.3">
      <c r="A1565" s="2">
        <v>43203</v>
      </c>
      <c r="B1565">
        <v>2018</v>
      </c>
      <c r="C1565">
        <v>43.682499999999997</v>
      </c>
      <c r="D1565">
        <v>93.08</v>
      </c>
      <c r="E1565">
        <v>51.802</v>
      </c>
      <c r="F1565">
        <v>112.719486</v>
      </c>
      <c r="G1565">
        <v>9.7641000000000009</v>
      </c>
      <c r="H1565">
        <v>108.572574</v>
      </c>
      <c r="I1565">
        <v>12.86778398510242</v>
      </c>
      <c r="J1565">
        <v>9.3157548696461809</v>
      </c>
      <c r="K1565">
        <v>37.374301675977648</v>
      </c>
      <c r="L1565">
        <v>42.160148975791429</v>
      </c>
      <c r="M1565">
        <v>100497020</v>
      </c>
      <c r="N1565">
        <v>23346063</v>
      </c>
      <c r="O1565">
        <v>25409220</v>
      </c>
      <c r="P1565">
        <v>2563552</v>
      </c>
      <c r="Q1565">
        <v>1960084</v>
      </c>
      <c r="R1565">
        <v>21791989</v>
      </c>
      <c r="S1565">
        <v>22769000</v>
      </c>
      <c r="T1565">
        <v>22424000</v>
      </c>
      <c r="U1565">
        <v>7949800</v>
      </c>
      <c r="V1565">
        <v>15703000</v>
      </c>
    </row>
    <row r="1566" spans="1:22" x14ac:dyDescent="0.3">
      <c r="A1566" s="2">
        <v>43204</v>
      </c>
      <c r="B1566">
        <v>2018</v>
      </c>
    </row>
    <row r="1567" spans="1:22" x14ac:dyDescent="0.3">
      <c r="A1567" s="2">
        <v>43205</v>
      </c>
      <c r="B1567">
        <v>2018</v>
      </c>
    </row>
    <row r="1568" spans="1:22" x14ac:dyDescent="0.3">
      <c r="A1568" s="2">
        <v>43206</v>
      </c>
      <c r="B1568">
        <v>2018</v>
      </c>
      <c r="C1568">
        <v>43.954999999999998</v>
      </c>
      <c r="D1568">
        <v>94.17</v>
      </c>
      <c r="E1568">
        <v>52.304999999999993</v>
      </c>
      <c r="F1568">
        <v>112.264278</v>
      </c>
      <c r="G1568">
        <v>9.6249675000000003</v>
      </c>
      <c r="H1568">
        <v>107.97976</v>
      </c>
      <c r="I1568">
        <v>12.949962658700519</v>
      </c>
      <c r="J1568">
        <v>9.4166780731889457</v>
      </c>
      <c r="K1568">
        <v>37.327296489917849</v>
      </c>
      <c r="L1568">
        <v>41.700896191187447</v>
      </c>
      <c r="M1568">
        <v>86313680</v>
      </c>
      <c r="N1568">
        <v>20288083</v>
      </c>
      <c r="O1568">
        <v>29776440</v>
      </c>
      <c r="P1568">
        <v>1378065</v>
      </c>
      <c r="Q1568">
        <v>1509727</v>
      </c>
      <c r="R1568">
        <v>28953916</v>
      </c>
      <c r="S1568">
        <v>15329500</v>
      </c>
      <c r="T1568">
        <v>16121500</v>
      </c>
      <c r="U1568">
        <v>5677800</v>
      </c>
      <c r="V1568">
        <v>13328000</v>
      </c>
    </row>
    <row r="1569" spans="1:22" x14ac:dyDescent="0.3">
      <c r="A1569" s="2">
        <v>43207</v>
      </c>
      <c r="B1569">
        <v>2018</v>
      </c>
      <c r="C1569">
        <v>44.56</v>
      </c>
      <c r="D1569">
        <v>96.07</v>
      </c>
      <c r="E1569">
        <v>53.968000000000004</v>
      </c>
      <c r="F1569">
        <v>112.70231</v>
      </c>
      <c r="G1569">
        <v>9.6515439999999995</v>
      </c>
      <c r="H1569">
        <v>109.29233000000001</v>
      </c>
      <c r="I1569">
        <v>12.88826554464703</v>
      </c>
      <c r="J1569">
        <v>9.474452405797102</v>
      </c>
      <c r="K1569">
        <v>37.260402057036003</v>
      </c>
      <c r="L1569">
        <v>41.53342683496961</v>
      </c>
      <c r="M1569">
        <v>106421768</v>
      </c>
      <c r="N1569">
        <v>26771000</v>
      </c>
      <c r="O1569">
        <v>54583940</v>
      </c>
      <c r="P1569">
        <v>1696324</v>
      </c>
      <c r="Q1569">
        <v>2543745</v>
      </c>
      <c r="R1569">
        <v>16283448</v>
      </c>
      <c r="S1569">
        <v>16486000</v>
      </c>
      <c r="T1569">
        <v>20848000</v>
      </c>
      <c r="U1569">
        <v>5311400</v>
      </c>
      <c r="V1569">
        <v>15617000</v>
      </c>
    </row>
    <row r="1570" spans="1:22" x14ac:dyDescent="0.3">
      <c r="A1570" s="2">
        <v>43208</v>
      </c>
      <c r="B1570">
        <v>2018</v>
      </c>
      <c r="C1570">
        <v>44.46</v>
      </c>
      <c r="D1570">
        <v>96.44</v>
      </c>
      <c r="E1570">
        <v>53.769500000000008</v>
      </c>
      <c r="F1570">
        <v>112.5012</v>
      </c>
      <c r="G1570">
        <v>9.6157710000000005</v>
      </c>
      <c r="H1570">
        <v>109.70106</v>
      </c>
      <c r="I1570">
        <v>12.94578706727629</v>
      </c>
      <c r="J1570">
        <v>9.6027375478212189</v>
      </c>
      <c r="K1570">
        <v>38.261640384435943</v>
      </c>
      <c r="L1570">
        <v>41.466828403471119</v>
      </c>
      <c r="M1570">
        <v>83018152</v>
      </c>
      <c r="N1570">
        <v>21043287</v>
      </c>
      <c r="O1570">
        <v>31125960</v>
      </c>
      <c r="P1570">
        <v>1762344</v>
      </c>
      <c r="Q1570">
        <v>2101965</v>
      </c>
      <c r="R1570">
        <v>15357547</v>
      </c>
      <c r="S1570">
        <v>19467000</v>
      </c>
      <c r="T1570">
        <v>30679000</v>
      </c>
      <c r="U1570">
        <v>11384200</v>
      </c>
      <c r="V1570">
        <v>23084000</v>
      </c>
    </row>
    <row r="1571" spans="1:22" x14ac:dyDescent="0.3">
      <c r="A1571" s="2">
        <v>43209</v>
      </c>
      <c r="B1571">
        <v>2018</v>
      </c>
      <c r="C1571">
        <v>43.2</v>
      </c>
      <c r="D1571">
        <v>96.11</v>
      </c>
      <c r="E1571">
        <v>54.472499999999997</v>
      </c>
      <c r="F1571">
        <v>112.19136</v>
      </c>
      <c r="G1571">
        <v>9.8031050999999998</v>
      </c>
      <c r="H1571">
        <v>108.277995</v>
      </c>
      <c r="I1571">
        <v>12.90641312453393</v>
      </c>
      <c r="J1571">
        <v>9.5502167542878436</v>
      </c>
      <c r="K1571">
        <v>38.29697986577181</v>
      </c>
      <c r="L1571">
        <v>41.163310961968683</v>
      </c>
      <c r="M1571">
        <v>139235200</v>
      </c>
      <c r="N1571">
        <v>23552541</v>
      </c>
      <c r="O1571">
        <v>39884940</v>
      </c>
      <c r="P1571">
        <v>1054586</v>
      </c>
      <c r="Q1571">
        <v>2124598</v>
      </c>
      <c r="R1571">
        <v>25276782</v>
      </c>
      <c r="S1571">
        <v>19694500</v>
      </c>
      <c r="T1571">
        <v>25536000</v>
      </c>
      <c r="U1571">
        <v>7568000</v>
      </c>
      <c r="V1571">
        <v>15087000</v>
      </c>
    </row>
    <row r="1572" spans="1:22" x14ac:dyDescent="0.3">
      <c r="A1572" s="2">
        <v>43210</v>
      </c>
      <c r="B1572">
        <v>2018</v>
      </c>
      <c r="C1572">
        <v>41.43</v>
      </c>
      <c r="D1572">
        <v>95</v>
      </c>
      <c r="E1572">
        <v>53.866</v>
      </c>
      <c r="F1572">
        <v>111.927294</v>
      </c>
      <c r="G1572">
        <v>9.8427444000000008</v>
      </c>
      <c r="H1572">
        <v>106.39364399999999</v>
      </c>
      <c r="I1572">
        <v>12.94205190214864</v>
      </c>
      <c r="J1572">
        <v>9.5546258859640965</v>
      </c>
      <c r="K1572">
        <v>38.494093572690907</v>
      </c>
      <c r="L1572">
        <v>42.693702911357093</v>
      </c>
      <c r="M1572">
        <v>261964560</v>
      </c>
      <c r="N1572">
        <v>31154377</v>
      </c>
      <c r="O1572">
        <v>42433840</v>
      </c>
      <c r="P1572">
        <v>2062292</v>
      </c>
      <c r="Q1572">
        <v>5270412</v>
      </c>
      <c r="R1572">
        <v>24973642</v>
      </c>
      <c r="S1572">
        <v>16551500</v>
      </c>
      <c r="T1572">
        <v>25924000</v>
      </c>
      <c r="U1572">
        <v>7499200</v>
      </c>
      <c r="V1572">
        <v>31512000</v>
      </c>
    </row>
    <row r="1573" spans="1:22" x14ac:dyDescent="0.3">
      <c r="A1573" s="2">
        <v>43211</v>
      </c>
      <c r="B1573">
        <v>2018</v>
      </c>
    </row>
    <row r="1574" spans="1:22" x14ac:dyDescent="0.3">
      <c r="A1574" s="2">
        <v>43212</v>
      </c>
      <c r="B1574">
        <v>2018</v>
      </c>
    </row>
    <row r="1575" spans="1:22" x14ac:dyDescent="0.3">
      <c r="A1575" s="2">
        <v>43213</v>
      </c>
      <c r="B1575">
        <v>2018</v>
      </c>
      <c r="C1575">
        <v>41.31</v>
      </c>
      <c r="D1575">
        <v>95.35</v>
      </c>
      <c r="E1575">
        <v>53.6905</v>
      </c>
      <c r="F1575">
        <v>111.42816000000001</v>
      </c>
      <c r="G1575">
        <v>9.8619040000000009</v>
      </c>
      <c r="H1575">
        <v>106.47987000000001</v>
      </c>
      <c r="I1575">
        <v>12.83018867924528</v>
      </c>
      <c r="J1575">
        <v>9.3929258168430732</v>
      </c>
      <c r="K1575">
        <v>37.643810400368153</v>
      </c>
      <c r="L1575">
        <v>42.613897837091578</v>
      </c>
      <c r="M1575">
        <v>146061908</v>
      </c>
      <c r="N1575">
        <v>22331829</v>
      </c>
      <c r="O1575">
        <v>69589920</v>
      </c>
      <c r="P1575">
        <v>893740</v>
      </c>
      <c r="Q1575">
        <v>2054614</v>
      </c>
      <c r="R1575">
        <v>15563982</v>
      </c>
      <c r="S1575">
        <v>13039500</v>
      </c>
      <c r="T1575">
        <v>18940000</v>
      </c>
      <c r="U1575">
        <v>6481400</v>
      </c>
      <c r="V1575">
        <v>27753000</v>
      </c>
    </row>
    <row r="1576" spans="1:22" x14ac:dyDescent="0.3">
      <c r="A1576" s="2">
        <v>43214</v>
      </c>
      <c r="B1576">
        <v>2018</v>
      </c>
      <c r="C1576">
        <v>40.734999999999999</v>
      </c>
      <c r="D1576">
        <v>93.12</v>
      </c>
      <c r="E1576">
        <v>51.131999999999998</v>
      </c>
      <c r="F1576">
        <v>111.552233</v>
      </c>
      <c r="G1576">
        <v>9.9516239999999989</v>
      </c>
      <c r="H1576">
        <v>110.426061</v>
      </c>
      <c r="I1576">
        <v>13.0794701986755</v>
      </c>
      <c r="J1576">
        <v>9.5412791133186161</v>
      </c>
      <c r="K1576">
        <v>37.748344370860927</v>
      </c>
      <c r="L1576">
        <v>42.586460632818238</v>
      </c>
      <c r="M1576">
        <v>134768068</v>
      </c>
      <c r="N1576">
        <v>34524799</v>
      </c>
      <c r="O1576">
        <v>128220760</v>
      </c>
      <c r="P1576">
        <v>1198737</v>
      </c>
      <c r="Q1576">
        <v>6003527</v>
      </c>
      <c r="R1576">
        <v>16897862</v>
      </c>
      <c r="S1576">
        <v>23157000</v>
      </c>
      <c r="T1576">
        <v>31292500</v>
      </c>
      <c r="U1576">
        <v>7987800</v>
      </c>
      <c r="V1576">
        <v>19519000</v>
      </c>
    </row>
    <row r="1577" spans="1:22" x14ac:dyDescent="0.3">
      <c r="A1577" s="2">
        <v>43215</v>
      </c>
      <c r="B1577">
        <v>2018</v>
      </c>
      <c r="C1577">
        <v>40.912500000000001</v>
      </c>
      <c r="D1577">
        <v>92.31</v>
      </c>
      <c r="E1577">
        <v>51.149500000000003</v>
      </c>
      <c r="F1577">
        <v>108.77549500000001</v>
      </c>
      <c r="G1577">
        <v>9.9210683999999993</v>
      </c>
      <c r="H1577">
        <v>108.61709</v>
      </c>
      <c r="I1577">
        <v>13.123398022702309</v>
      </c>
      <c r="J1577">
        <v>9.4469673562797496</v>
      </c>
      <c r="K1577">
        <v>37.614426949835227</v>
      </c>
      <c r="L1577">
        <v>42.447821310875128</v>
      </c>
      <c r="M1577">
        <v>113528336</v>
      </c>
      <c r="N1577">
        <v>33729257</v>
      </c>
      <c r="O1577">
        <v>57860940</v>
      </c>
      <c r="P1577">
        <v>2601689</v>
      </c>
      <c r="Q1577">
        <v>3351233</v>
      </c>
      <c r="R1577">
        <v>17674786</v>
      </c>
      <c r="S1577">
        <v>22878500</v>
      </c>
      <c r="T1577">
        <v>33319000</v>
      </c>
      <c r="U1577">
        <v>6978800</v>
      </c>
      <c r="V1577">
        <v>18482000</v>
      </c>
    </row>
    <row r="1578" spans="1:22" x14ac:dyDescent="0.3">
      <c r="A1578" s="2">
        <v>43216</v>
      </c>
      <c r="B1578">
        <v>2018</v>
      </c>
      <c r="C1578">
        <v>41.055</v>
      </c>
      <c r="D1578">
        <v>94.26</v>
      </c>
      <c r="E1578">
        <v>52.165499999999987</v>
      </c>
      <c r="F1578">
        <v>109.606914</v>
      </c>
      <c r="G1578">
        <v>9.8889069999999997</v>
      </c>
      <c r="H1578">
        <v>109.53415800000001</v>
      </c>
      <c r="I1578">
        <v>13.13003663003663</v>
      </c>
      <c r="J1578">
        <v>9.5080736465201454</v>
      </c>
      <c r="K1578">
        <v>37.399267399267401</v>
      </c>
      <c r="L1578">
        <v>41.602564102564102</v>
      </c>
      <c r="M1578">
        <v>111852056</v>
      </c>
      <c r="N1578">
        <v>42529043</v>
      </c>
      <c r="O1578">
        <v>50926640</v>
      </c>
      <c r="P1578">
        <v>1826617</v>
      </c>
      <c r="Q1578">
        <v>2787701</v>
      </c>
      <c r="R1578">
        <v>19127685</v>
      </c>
      <c r="S1578">
        <v>22534000</v>
      </c>
      <c r="T1578">
        <v>26338500</v>
      </c>
      <c r="U1578">
        <v>6970600</v>
      </c>
      <c r="V1578">
        <v>25204000</v>
      </c>
    </row>
    <row r="1579" spans="1:22" x14ac:dyDescent="0.3">
      <c r="A1579" s="2">
        <v>43217</v>
      </c>
      <c r="B1579">
        <v>2018</v>
      </c>
      <c r="C1579">
        <v>40.58</v>
      </c>
      <c r="D1579">
        <v>95.82</v>
      </c>
      <c r="E1579">
        <v>51.572500000000012</v>
      </c>
      <c r="F1579">
        <v>110.81565000000001</v>
      </c>
      <c r="G1579">
        <v>9.9139292000000001</v>
      </c>
      <c r="H1579">
        <v>111.44542199999999</v>
      </c>
      <c r="I1579">
        <v>13.16527637730314</v>
      </c>
      <c r="J1579">
        <v>9.4424709872582255</v>
      </c>
      <c r="K1579">
        <v>38.963241360344668</v>
      </c>
      <c r="L1579">
        <v>42.322852690439078</v>
      </c>
      <c r="M1579">
        <v>142623356</v>
      </c>
      <c r="N1579">
        <v>48272780</v>
      </c>
      <c r="O1579">
        <v>40745260</v>
      </c>
      <c r="P1579">
        <v>1478294</v>
      </c>
      <c r="Q1579">
        <v>3808489</v>
      </c>
      <c r="R1579">
        <v>18154987</v>
      </c>
      <c r="S1579">
        <v>22959500</v>
      </c>
      <c r="T1579">
        <v>36036500</v>
      </c>
      <c r="U1579">
        <v>15881600</v>
      </c>
      <c r="V1579">
        <v>33004000</v>
      </c>
    </row>
    <row r="1580" spans="1:22" x14ac:dyDescent="0.3">
      <c r="A1580" s="2">
        <v>43218</v>
      </c>
      <c r="B1580">
        <v>2018</v>
      </c>
    </row>
    <row r="1581" spans="1:22" x14ac:dyDescent="0.3">
      <c r="A1581" s="2">
        <v>43219</v>
      </c>
      <c r="B1581">
        <v>2018</v>
      </c>
    </row>
    <row r="1582" spans="1:22" x14ac:dyDescent="0.3">
      <c r="A1582" s="2">
        <v>43220</v>
      </c>
      <c r="B1582">
        <v>2018</v>
      </c>
      <c r="C1582">
        <v>41.314999999999998</v>
      </c>
      <c r="D1582">
        <v>93.52</v>
      </c>
      <c r="E1582">
        <v>50.929000000000002</v>
      </c>
      <c r="F1582">
        <v>111.897947</v>
      </c>
      <c r="G1582">
        <v>9.9851310000000009</v>
      </c>
      <c r="H1582">
        <v>111.837442</v>
      </c>
      <c r="M1582">
        <v>169709696</v>
      </c>
      <c r="N1582">
        <v>41523605</v>
      </c>
      <c r="O1582">
        <v>34492640</v>
      </c>
      <c r="P1582">
        <v>1469495</v>
      </c>
      <c r="Q1582">
        <v>2616577</v>
      </c>
      <c r="R1582">
        <v>21618672</v>
      </c>
    </row>
    <row r="1583" spans="1:22" x14ac:dyDescent="0.3">
      <c r="A1583" s="2">
        <v>43221</v>
      </c>
      <c r="B1583">
        <v>2018</v>
      </c>
      <c r="C1583">
        <v>42.274999999999999</v>
      </c>
      <c r="D1583">
        <v>95</v>
      </c>
      <c r="E1583">
        <v>52.037500000000001</v>
      </c>
      <c r="G1583">
        <v>9.9354457000000007</v>
      </c>
      <c r="I1583">
        <v>13.13076010584907</v>
      </c>
      <c r="J1583">
        <v>8.8302048015329859</v>
      </c>
      <c r="K1583">
        <v>39.040970891504699</v>
      </c>
      <c r="L1583">
        <v>42.12063144447486</v>
      </c>
      <c r="M1583">
        <v>214277504</v>
      </c>
      <c r="N1583">
        <v>31408927</v>
      </c>
      <c r="O1583">
        <v>35325120</v>
      </c>
      <c r="R1583">
        <v>11704461</v>
      </c>
      <c r="S1583">
        <v>16817500</v>
      </c>
      <c r="T1583">
        <v>82818000</v>
      </c>
      <c r="U1583">
        <v>20001800</v>
      </c>
      <c r="V1583">
        <v>16533000</v>
      </c>
    </row>
    <row r="1584" spans="1:22" x14ac:dyDescent="0.3">
      <c r="A1584" s="2">
        <v>43222</v>
      </c>
      <c r="B1584">
        <v>2018</v>
      </c>
      <c r="C1584">
        <v>44.142499999999998</v>
      </c>
      <c r="D1584">
        <v>93.51</v>
      </c>
      <c r="E1584">
        <v>51.302499999999988</v>
      </c>
      <c r="F1584">
        <v>111.400803</v>
      </c>
      <c r="G1584">
        <v>9.926009800000001</v>
      </c>
      <c r="H1584">
        <v>112.310295</v>
      </c>
      <c r="I1584">
        <v>13.043874021481891</v>
      </c>
      <c r="J1584">
        <v>8.8258665410522497</v>
      </c>
      <c r="K1584">
        <v>38.640087383943197</v>
      </c>
      <c r="L1584">
        <v>42.035317677043523</v>
      </c>
      <c r="M1584">
        <v>266157484</v>
      </c>
      <c r="N1584">
        <v>27471002</v>
      </c>
      <c r="O1584">
        <v>34697440</v>
      </c>
      <c r="P1584">
        <v>1827946</v>
      </c>
      <c r="Q1584">
        <v>3471269</v>
      </c>
      <c r="R1584">
        <v>20394607</v>
      </c>
      <c r="S1584">
        <v>15715000</v>
      </c>
      <c r="T1584">
        <v>45333500</v>
      </c>
      <c r="U1584">
        <v>7240000</v>
      </c>
      <c r="V1584">
        <v>13792000</v>
      </c>
    </row>
    <row r="1585" spans="1:22" x14ac:dyDescent="0.3">
      <c r="A1585" s="2">
        <v>43223</v>
      </c>
      <c r="B1585">
        <v>2018</v>
      </c>
      <c r="C1585">
        <v>44.222499999999997</v>
      </c>
      <c r="D1585">
        <v>94.07</v>
      </c>
      <c r="E1585">
        <v>51.314999999999998</v>
      </c>
      <c r="F1585">
        <v>110.481408</v>
      </c>
      <c r="G1585">
        <v>9.7966966000000006</v>
      </c>
      <c r="H1585">
        <v>112.62726000000001</v>
      </c>
      <c r="M1585">
        <v>136272720</v>
      </c>
      <c r="N1585">
        <v>31142497</v>
      </c>
      <c r="O1585">
        <v>39281320</v>
      </c>
      <c r="P1585">
        <v>1633660</v>
      </c>
      <c r="Q1585">
        <v>2407417</v>
      </c>
      <c r="R1585">
        <v>22450138</v>
      </c>
    </row>
    <row r="1586" spans="1:22" x14ac:dyDescent="0.3">
      <c r="A1586" s="2">
        <v>43224</v>
      </c>
      <c r="B1586">
        <v>2018</v>
      </c>
      <c r="C1586">
        <v>45.957500000000003</v>
      </c>
      <c r="D1586">
        <v>95.16</v>
      </c>
      <c r="E1586">
        <v>52.55</v>
      </c>
      <c r="F1586">
        <v>109.53322799999999</v>
      </c>
      <c r="G1586">
        <v>9.6772624</v>
      </c>
      <c r="H1586">
        <v>114.17487199999999</v>
      </c>
      <c r="M1586">
        <v>224805268</v>
      </c>
      <c r="N1586">
        <v>22531325</v>
      </c>
      <c r="O1586">
        <v>36892000</v>
      </c>
      <c r="P1586">
        <v>2154701</v>
      </c>
      <c r="Q1586">
        <v>2610513</v>
      </c>
      <c r="R1586">
        <v>36678429</v>
      </c>
    </row>
    <row r="1587" spans="1:22" x14ac:dyDescent="0.3">
      <c r="A1587" s="2">
        <v>43225</v>
      </c>
      <c r="B1587">
        <v>2018</v>
      </c>
    </row>
    <row r="1588" spans="1:22" x14ac:dyDescent="0.3">
      <c r="A1588" s="2">
        <v>43226</v>
      </c>
      <c r="B1588">
        <v>2018</v>
      </c>
    </row>
    <row r="1589" spans="1:22" x14ac:dyDescent="0.3">
      <c r="A1589" s="2">
        <v>43227</v>
      </c>
      <c r="B1589">
        <v>2018</v>
      </c>
      <c r="C1589">
        <v>46.29</v>
      </c>
      <c r="D1589">
        <v>96.22</v>
      </c>
      <c r="E1589">
        <v>52.972999999999999</v>
      </c>
      <c r="F1589">
        <v>109.258548</v>
      </c>
      <c r="H1589">
        <v>114.5568</v>
      </c>
      <c r="I1589">
        <v>13.2031536486982</v>
      </c>
      <c r="J1589">
        <v>9.0900858929226249</v>
      </c>
      <c r="K1589">
        <v>38.783461679501293</v>
      </c>
      <c r="L1589">
        <v>42.66593325999267</v>
      </c>
      <c r="M1589">
        <v>169805692</v>
      </c>
      <c r="N1589">
        <v>24242019</v>
      </c>
      <c r="O1589">
        <v>34399420</v>
      </c>
      <c r="P1589">
        <v>1358397</v>
      </c>
      <c r="Q1589">
        <v>1898674</v>
      </c>
      <c r="S1589">
        <v>15661500</v>
      </c>
      <c r="T1589">
        <v>37934000</v>
      </c>
      <c r="U1589">
        <v>7153400</v>
      </c>
      <c r="V1589">
        <v>12535000</v>
      </c>
    </row>
    <row r="1590" spans="1:22" x14ac:dyDescent="0.3">
      <c r="A1590" s="2">
        <v>43228</v>
      </c>
      <c r="B1590">
        <v>2018</v>
      </c>
      <c r="C1590">
        <v>46.512500000000003</v>
      </c>
      <c r="D1590">
        <v>95.81</v>
      </c>
      <c r="E1590">
        <v>52.929499999999997</v>
      </c>
      <c r="F1590">
        <v>109.22472</v>
      </c>
      <c r="G1590">
        <v>9.6257876000000007</v>
      </c>
      <c r="H1590">
        <v>114.65388</v>
      </c>
      <c r="I1590">
        <v>13.1212176783422</v>
      </c>
      <c r="J1590">
        <v>9.0637674931230521</v>
      </c>
      <c r="K1590">
        <v>38.918943700715197</v>
      </c>
      <c r="L1590">
        <v>43.315606088391711</v>
      </c>
      <c r="M1590">
        <v>113611108</v>
      </c>
      <c r="N1590">
        <v>23484589</v>
      </c>
      <c r="O1590">
        <v>26030480</v>
      </c>
      <c r="P1590">
        <v>1442881</v>
      </c>
      <c r="Q1590">
        <v>1987752</v>
      </c>
      <c r="R1590">
        <v>24224755</v>
      </c>
      <c r="S1590">
        <v>21078500</v>
      </c>
      <c r="T1590">
        <v>26436000</v>
      </c>
      <c r="U1590">
        <v>5182200</v>
      </c>
      <c r="V1590">
        <v>15465000</v>
      </c>
    </row>
    <row r="1591" spans="1:22" x14ac:dyDescent="0.3">
      <c r="A1591" s="2">
        <v>43229</v>
      </c>
      <c r="B1591">
        <v>2018</v>
      </c>
      <c r="C1591">
        <v>46.84</v>
      </c>
      <c r="D1591">
        <v>96.94</v>
      </c>
      <c r="E1591">
        <v>54.447500000000012</v>
      </c>
      <c r="F1591">
        <v>109.01858</v>
      </c>
      <c r="G1591">
        <v>9.754980999999999</v>
      </c>
      <c r="H1591">
        <v>114.68527</v>
      </c>
      <c r="I1591">
        <v>13.54003282874339</v>
      </c>
      <c r="J1591">
        <v>8.9376367426591283</v>
      </c>
      <c r="K1591">
        <v>39.006930512493163</v>
      </c>
      <c r="L1591">
        <v>42.166697063651291</v>
      </c>
      <c r="M1591">
        <v>92844964</v>
      </c>
      <c r="N1591">
        <v>27327410</v>
      </c>
      <c r="O1591">
        <v>47159580</v>
      </c>
      <c r="P1591">
        <v>1464674</v>
      </c>
      <c r="Q1591">
        <v>2450649</v>
      </c>
      <c r="R1591">
        <v>30946607</v>
      </c>
      <c r="S1591">
        <v>84222000</v>
      </c>
      <c r="T1591">
        <v>26115500</v>
      </c>
      <c r="U1591">
        <v>7293800</v>
      </c>
      <c r="V1591">
        <v>17380000</v>
      </c>
    </row>
    <row r="1592" spans="1:22" x14ac:dyDescent="0.3">
      <c r="A1592" s="2">
        <v>43230</v>
      </c>
      <c r="B1592">
        <v>2018</v>
      </c>
      <c r="C1592">
        <v>47.51</v>
      </c>
      <c r="D1592">
        <v>97.91</v>
      </c>
      <c r="E1592">
        <v>55.273499999999999</v>
      </c>
      <c r="F1592">
        <v>110.009996</v>
      </c>
      <c r="G1592">
        <v>9.8772183000000027</v>
      </c>
      <c r="H1592">
        <v>116.179894</v>
      </c>
      <c r="I1592">
        <v>13.87300137048881</v>
      </c>
      <c r="J1592">
        <v>8.9042424723618083</v>
      </c>
      <c r="K1592">
        <v>38.168113293741428</v>
      </c>
      <c r="L1592">
        <v>41.571493832800357</v>
      </c>
      <c r="M1592">
        <v>111957156</v>
      </c>
      <c r="N1592">
        <v>22388119</v>
      </c>
      <c r="O1592">
        <v>36413520</v>
      </c>
      <c r="P1592">
        <v>1122857</v>
      </c>
      <c r="Q1592">
        <v>1863553</v>
      </c>
      <c r="R1592">
        <v>29841955</v>
      </c>
      <c r="S1592">
        <v>73421500</v>
      </c>
      <c r="T1592">
        <v>20559000</v>
      </c>
      <c r="U1592">
        <v>10180800</v>
      </c>
      <c r="V1592">
        <v>17071000</v>
      </c>
    </row>
    <row r="1593" spans="1:22" x14ac:dyDescent="0.3">
      <c r="A1593" s="2">
        <v>43231</v>
      </c>
      <c r="B1593">
        <v>2018</v>
      </c>
      <c r="C1593">
        <v>47.147500000000001</v>
      </c>
      <c r="D1593">
        <v>97.7</v>
      </c>
      <c r="E1593">
        <v>55.168999999999997</v>
      </c>
      <c r="F1593">
        <v>110.228844</v>
      </c>
      <c r="G1593">
        <v>9.9715615999999994</v>
      </c>
      <c r="H1593">
        <v>116.49483600000001</v>
      </c>
      <c r="I1593">
        <v>13.81248855520967</v>
      </c>
      <c r="J1593">
        <v>9.041757057315511</v>
      </c>
      <c r="K1593">
        <v>39.026735030214248</v>
      </c>
      <c r="L1593">
        <v>42.208386742354882</v>
      </c>
      <c r="M1593">
        <v>104848884</v>
      </c>
      <c r="N1593">
        <v>16778316</v>
      </c>
      <c r="O1593">
        <v>30504360</v>
      </c>
      <c r="P1593">
        <v>1415910</v>
      </c>
      <c r="Q1593">
        <v>2464833</v>
      </c>
      <c r="R1593">
        <v>20747843</v>
      </c>
      <c r="S1593">
        <v>39735500</v>
      </c>
      <c r="T1593">
        <v>27821500</v>
      </c>
      <c r="U1593">
        <v>7772600</v>
      </c>
      <c r="V1593">
        <v>12554000</v>
      </c>
    </row>
    <row r="1594" spans="1:22" x14ac:dyDescent="0.3">
      <c r="A1594" s="2">
        <v>43232</v>
      </c>
      <c r="B1594">
        <v>2018</v>
      </c>
    </row>
    <row r="1595" spans="1:22" x14ac:dyDescent="0.3">
      <c r="A1595" s="2">
        <v>43233</v>
      </c>
      <c r="B1595">
        <v>2018</v>
      </c>
    </row>
    <row r="1596" spans="1:22" x14ac:dyDescent="0.3">
      <c r="A1596" s="2">
        <v>43234</v>
      </c>
      <c r="B1596">
        <v>2018</v>
      </c>
      <c r="C1596">
        <v>47.037500000000001</v>
      </c>
      <c r="D1596">
        <v>98.03</v>
      </c>
      <c r="E1596">
        <v>55.33</v>
      </c>
      <c r="F1596">
        <v>109.97560799999999</v>
      </c>
      <c r="G1596">
        <v>9.9570720000000001</v>
      </c>
      <c r="H1596">
        <v>115.98756</v>
      </c>
      <c r="I1596">
        <v>13.817051996710219</v>
      </c>
      <c r="J1596">
        <v>9.219640963172802</v>
      </c>
      <c r="K1596">
        <v>39.422461847756551</v>
      </c>
      <c r="L1596">
        <v>41.962898656675499</v>
      </c>
      <c r="M1596">
        <v>83115088</v>
      </c>
      <c r="N1596">
        <v>19454124</v>
      </c>
      <c r="O1596">
        <v>39337860</v>
      </c>
      <c r="P1596">
        <v>1302747</v>
      </c>
      <c r="Q1596">
        <v>1863791</v>
      </c>
      <c r="R1596">
        <v>13620699</v>
      </c>
      <c r="S1596">
        <v>28398500</v>
      </c>
      <c r="T1596">
        <v>27216000</v>
      </c>
      <c r="U1596">
        <v>6891800</v>
      </c>
      <c r="V1596">
        <v>9944000</v>
      </c>
    </row>
    <row r="1597" spans="1:22" x14ac:dyDescent="0.3">
      <c r="A1597" s="2">
        <v>43235</v>
      </c>
      <c r="B1597">
        <v>2018</v>
      </c>
      <c r="C1597">
        <v>46.61</v>
      </c>
      <c r="D1597">
        <v>97.32</v>
      </c>
      <c r="E1597">
        <v>54.243499999999997</v>
      </c>
      <c r="F1597">
        <v>109.368922</v>
      </c>
      <c r="G1597">
        <v>9.9843948000000005</v>
      </c>
      <c r="H1597">
        <v>113.3203</v>
      </c>
      <c r="I1597">
        <v>13.625895366760361</v>
      </c>
      <c r="J1597">
        <v>9.1166172218696158</v>
      </c>
      <c r="K1597">
        <v>38.892918668963638</v>
      </c>
      <c r="L1597">
        <v>41.70822377368755</v>
      </c>
      <c r="M1597">
        <v>94780636</v>
      </c>
      <c r="N1597">
        <v>24594010</v>
      </c>
      <c r="O1597">
        <v>35738520</v>
      </c>
      <c r="P1597">
        <v>1402280</v>
      </c>
      <c r="Q1597">
        <v>3044566</v>
      </c>
      <c r="R1597">
        <v>24799432</v>
      </c>
      <c r="S1597">
        <v>29105000</v>
      </c>
      <c r="T1597">
        <v>16307500</v>
      </c>
      <c r="U1597">
        <v>5368600</v>
      </c>
      <c r="V1597">
        <v>8906000</v>
      </c>
    </row>
    <row r="1598" spans="1:22" x14ac:dyDescent="0.3">
      <c r="A1598" s="2">
        <v>43236</v>
      </c>
      <c r="B1598">
        <v>2018</v>
      </c>
      <c r="C1598">
        <v>47.045000000000002</v>
      </c>
      <c r="D1598">
        <v>97.15</v>
      </c>
      <c r="E1598">
        <v>54.204500000000003</v>
      </c>
      <c r="F1598">
        <v>108.86860799999999</v>
      </c>
      <c r="G1598">
        <v>9.9723224000000013</v>
      </c>
      <c r="H1598">
        <v>113.605621</v>
      </c>
      <c r="I1598">
        <v>13.71786719956399</v>
      </c>
      <c r="J1598">
        <v>9.1435756726314832</v>
      </c>
      <c r="K1598">
        <v>38.127895358343167</v>
      </c>
      <c r="L1598">
        <v>41.665909710237067</v>
      </c>
      <c r="M1598">
        <v>76732256</v>
      </c>
      <c r="N1598">
        <v>17384742</v>
      </c>
      <c r="O1598">
        <v>25628120</v>
      </c>
      <c r="P1598">
        <v>1302623</v>
      </c>
      <c r="Q1598">
        <v>2270457</v>
      </c>
      <c r="R1598">
        <v>20187091</v>
      </c>
      <c r="S1598">
        <v>29192500</v>
      </c>
      <c r="T1598">
        <v>18061500</v>
      </c>
      <c r="U1598">
        <v>8464800</v>
      </c>
      <c r="V1598">
        <v>10632000</v>
      </c>
    </row>
    <row r="1599" spans="1:22" x14ac:dyDescent="0.3">
      <c r="A1599" s="2">
        <v>43237</v>
      </c>
      <c r="B1599">
        <v>2018</v>
      </c>
      <c r="C1599">
        <v>46.747500000000002</v>
      </c>
      <c r="D1599">
        <v>96.18</v>
      </c>
      <c r="E1599">
        <v>54.063000000000002</v>
      </c>
      <c r="F1599">
        <v>110.14064999999999</v>
      </c>
      <c r="G1599">
        <v>9.8645984999999996</v>
      </c>
      <c r="H1599">
        <v>114.44947500000001</v>
      </c>
      <c r="I1599">
        <v>13.655671034794389</v>
      </c>
      <c r="J1599">
        <v>9.2921066967916843</v>
      </c>
      <c r="K1599">
        <v>38.025305015815633</v>
      </c>
      <c r="L1599">
        <v>42.096701310438313</v>
      </c>
      <c r="M1599">
        <v>69176116</v>
      </c>
      <c r="N1599">
        <v>17246716</v>
      </c>
      <c r="O1599">
        <v>25738140</v>
      </c>
      <c r="P1599">
        <v>3055220</v>
      </c>
      <c r="Q1599">
        <v>2679716</v>
      </c>
      <c r="R1599">
        <v>22622232</v>
      </c>
      <c r="S1599">
        <v>21717500</v>
      </c>
      <c r="T1599">
        <v>32978000</v>
      </c>
      <c r="U1599">
        <v>4916800</v>
      </c>
      <c r="V1599">
        <v>14254000</v>
      </c>
    </row>
    <row r="1600" spans="1:22" x14ac:dyDescent="0.3">
      <c r="A1600" s="2">
        <v>43238</v>
      </c>
      <c r="B1600">
        <v>2018</v>
      </c>
      <c r="C1600">
        <v>46.577500000000001</v>
      </c>
      <c r="D1600">
        <v>96.36</v>
      </c>
      <c r="E1600">
        <v>53.482000000000014</v>
      </c>
      <c r="F1600">
        <v>104.37088799999999</v>
      </c>
      <c r="G1600">
        <v>9.8809577999999991</v>
      </c>
      <c r="H1600">
        <v>112.94964</v>
      </c>
      <c r="I1600">
        <v>13.688302296148979</v>
      </c>
      <c r="J1600">
        <v>9.3394616380401381</v>
      </c>
      <c r="K1600">
        <v>38.017537515819917</v>
      </c>
      <c r="L1600">
        <v>41.312601699511838</v>
      </c>
      <c r="M1600">
        <v>73190912</v>
      </c>
      <c r="N1600">
        <v>17865840</v>
      </c>
      <c r="O1600">
        <v>35482980</v>
      </c>
      <c r="P1600">
        <v>3033082</v>
      </c>
      <c r="Q1600">
        <v>3735841</v>
      </c>
      <c r="R1600">
        <v>33445474</v>
      </c>
      <c r="S1600">
        <v>19967500</v>
      </c>
      <c r="T1600">
        <v>28913500</v>
      </c>
      <c r="U1600">
        <v>5066000</v>
      </c>
      <c r="V1600">
        <v>18163000</v>
      </c>
    </row>
    <row r="1601" spans="1:22" x14ac:dyDescent="0.3">
      <c r="A1601" s="2">
        <v>43239</v>
      </c>
      <c r="B1601">
        <v>2018</v>
      </c>
    </row>
    <row r="1602" spans="1:22" x14ac:dyDescent="0.3">
      <c r="A1602" s="2">
        <v>43240</v>
      </c>
      <c r="B1602">
        <v>2018</v>
      </c>
    </row>
    <row r="1603" spans="1:22" x14ac:dyDescent="0.3">
      <c r="A1603" s="2">
        <v>43241</v>
      </c>
      <c r="B1603">
        <v>2018</v>
      </c>
      <c r="C1603">
        <v>46.907499999999999</v>
      </c>
      <c r="D1603">
        <v>97.6</v>
      </c>
      <c r="E1603">
        <v>54.200499999999998</v>
      </c>
      <c r="G1603">
        <v>9.9086489999999987</v>
      </c>
      <c r="I1603">
        <v>13.622770671951001</v>
      </c>
      <c r="J1603">
        <v>9.2577021725815172</v>
      </c>
      <c r="K1603">
        <v>37.885065753918212</v>
      </c>
      <c r="L1603">
        <v>40.082867951720409</v>
      </c>
      <c r="M1603">
        <v>73603148</v>
      </c>
      <c r="N1603">
        <v>19422467</v>
      </c>
      <c r="O1603">
        <v>25179980</v>
      </c>
      <c r="R1603">
        <v>17272263</v>
      </c>
      <c r="S1603">
        <v>25185500</v>
      </c>
      <c r="T1603">
        <v>26260500</v>
      </c>
      <c r="U1603">
        <v>4184400</v>
      </c>
      <c r="V1603">
        <v>22158000</v>
      </c>
    </row>
    <row r="1604" spans="1:22" x14ac:dyDescent="0.3">
      <c r="A1604" s="2">
        <v>43242</v>
      </c>
      <c r="B1604">
        <v>2018</v>
      </c>
      <c r="C1604">
        <v>46.79</v>
      </c>
      <c r="D1604">
        <v>97.5</v>
      </c>
      <c r="E1604">
        <v>53.765500000000003</v>
      </c>
      <c r="F1604">
        <v>107.03407199999999</v>
      </c>
      <c r="G1604">
        <v>10.016242399999999</v>
      </c>
      <c r="H1604">
        <v>113.256024</v>
      </c>
      <c r="I1604">
        <v>13.56949702541915</v>
      </c>
      <c r="J1604">
        <v>9.0821166648638911</v>
      </c>
      <c r="K1604">
        <v>38.079141878492877</v>
      </c>
      <c r="L1604">
        <v>39.940508382909677</v>
      </c>
      <c r="M1604">
        <v>60962816</v>
      </c>
      <c r="N1604">
        <v>15441189</v>
      </c>
      <c r="O1604">
        <v>22225980</v>
      </c>
      <c r="P1604">
        <v>2975893</v>
      </c>
      <c r="Q1604">
        <v>2341480</v>
      </c>
      <c r="R1604">
        <v>29922463</v>
      </c>
      <c r="S1604">
        <v>20115500</v>
      </c>
      <c r="T1604">
        <v>46802500</v>
      </c>
      <c r="U1604">
        <v>4784600</v>
      </c>
      <c r="V1604">
        <v>17661000</v>
      </c>
    </row>
    <row r="1605" spans="1:22" x14ac:dyDescent="0.3">
      <c r="A1605" s="2">
        <v>43243</v>
      </c>
      <c r="B1605">
        <v>2018</v>
      </c>
      <c r="C1605">
        <v>47.09</v>
      </c>
      <c r="D1605">
        <v>98.66</v>
      </c>
      <c r="E1605">
        <v>54.298000000000002</v>
      </c>
      <c r="F1605">
        <v>104.0677</v>
      </c>
      <c r="G1605">
        <v>9.8607834000000008</v>
      </c>
      <c r="H1605">
        <v>112.743906</v>
      </c>
      <c r="I1605">
        <v>13.487528344671199</v>
      </c>
      <c r="J1605">
        <v>8.9105697052154191</v>
      </c>
      <c r="K1605">
        <v>37.5827664399093</v>
      </c>
      <c r="L1605">
        <v>39.482993197278923</v>
      </c>
      <c r="M1605">
        <v>80233660</v>
      </c>
      <c r="N1605">
        <v>21251222</v>
      </c>
      <c r="O1605">
        <v>23739960</v>
      </c>
      <c r="P1605">
        <v>2098718</v>
      </c>
      <c r="Q1605">
        <v>2947963</v>
      </c>
      <c r="R1605">
        <v>28926980</v>
      </c>
      <c r="S1605">
        <v>33126000</v>
      </c>
      <c r="T1605">
        <v>60055000</v>
      </c>
      <c r="U1605">
        <v>7749800</v>
      </c>
      <c r="V1605">
        <v>19566000</v>
      </c>
    </row>
    <row r="1606" spans="1:22" x14ac:dyDescent="0.3">
      <c r="A1606" s="2">
        <v>43244</v>
      </c>
      <c r="B1606">
        <v>2018</v>
      </c>
      <c r="C1606">
        <v>47.037500000000001</v>
      </c>
      <c r="D1606">
        <v>98.31</v>
      </c>
      <c r="E1606">
        <v>54.272500000000001</v>
      </c>
      <c r="F1606">
        <v>102.655</v>
      </c>
      <c r="G1606">
        <v>9.7751874000000001</v>
      </c>
      <c r="H1606">
        <v>113.61268800000001</v>
      </c>
      <c r="I1606">
        <v>13.185767858776179</v>
      </c>
      <c r="J1606">
        <v>8.8983128144150747</v>
      </c>
      <c r="K1606">
        <v>36.842586664227568</v>
      </c>
      <c r="L1606">
        <v>38.882282996432821</v>
      </c>
      <c r="M1606">
        <v>92935900</v>
      </c>
      <c r="N1606">
        <v>26649287</v>
      </c>
      <c r="O1606">
        <v>20603880</v>
      </c>
      <c r="P1606">
        <v>3685426</v>
      </c>
      <c r="Q1606">
        <v>3043284</v>
      </c>
      <c r="R1606">
        <v>27083575</v>
      </c>
      <c r="S1606">
        <v>42813500</v>
      </c>
      <c r="T1606">
        <v>29576000</v>
      </c>
      <c r="U1606">
        <v>10124200</v>
      </c>
      <c r="V1606">
        <v>23906000</v>
      </c>
    </row>
    <row r="1607" spans="1:22" x14ac:dyDescent="0.3">
      <c r="A1607" s="2">
        <v>43245</v>
      </c>
      <c r="B1607">
        <v>2018</v>
      </c>
      <c r="C1607">
        <v>47.145000000000003</v>
      </c>
      <c r="D1607">
        <v>98.36</v>
      </c>
      <c r="E1607">
        <v>54.203999999999994</v>
      </c>
      <c r="F1607">
        <v>101.97544499999999</v>
      </c>
      <c r="G1607">
        <v>9.7586975999999996</v>
      </c>
      <c r="H1607">
        <v>114.07956299999999</v>
      </c>
      <c r="I1607">
        <v>13.00374668738006</v>
      </c>
      <c r="J1607">
        <v>8.8570610198300272</v>
      </c>
      <c r="K1607">
        <v>36.045874074750976</v>
      </c>
      <c r="L1607">
        <v>38.810198300283282</v>
      </c>
      <c r="M1607">
        <v>69843852</v>
      </c>
      <c r="N1607">
        <v>18363918</v>
      </c>
      <c r="O1607">
        <v>22223220</v>
      </c>
      <c r="P1607">
        <v>1593244</v>
      </c>
      <c r="Q1607">
        <v>2793208</v>
      </c>
      <c r="R1607">
        <v>23908980</v>
      </c>
      <c r="S1607">
        <v>30408500</v>
      </c>
      <c r="T1607">
        <v>28187000</v>
      </c>
      <c r="U1607">
        <v>11285400</v>
      </c>
      <c r="V1607">
        <v>22752000</v>
      </c>
    </row>
    <row r="1608" spans="1:22" x14ac:dyDescent="0.3">
      <c r="A1608" s="2">
        <v>43246</v>
      </c>
      <c r="B1608">
        <v>2018</v>
      </c>
    </row>
    <row r="1609" spans="1:22" x14ac:dyDescent="0.3">
      <c r="A1609" s="2">
        <v>43247</v>
      </c>
      <c r="B1609">
        <v>2018</v>
      </c>
    </row>
    <row r="1610" spans="1:22" x14ac:dyDescent="0.3">
      <c r="A1610" s="2">
        <v>43248</v>
      </c>
      <c r="B1610">
        <v>2018</v>
      </c>
      <c r="F1610">
        <v>101.428138</v>
      </c>
      <c r="H1610">
        <v>112.382656</v>
      </c>
      <c r="I1610">
        <v>12.88978248949004</v>
      </c>
      <c r="J1610">
        <v>9.0356903509413247</v>
      </c>
      <c r="K1610">
        <v>36.049168342167789</v>
      </c>
      <c r="L1610">
        <v>38.018643757996713</v>
      </c>
      <c r="P1610">
        <v>889027</v>
      </c>
      <c r="Q1610">
        <v>1968790</v>
      </c>
      <c r="S1610">
        <v>25675500</v>
      </c>
      <c r="T1610">
        <v>24736500</v>
      </c>
      <c r="U1610">
        <v>8105200</v>
      </c>
      <c r="V1610">
        <v>17196000</v>
      </c>
    </row>
    <row r="1611" spans="1:22" x14ac:dyDescent="0.3">
      <c r="A1611" s="2">
        <v>43249</v>
      </c>
      <c r="B1611">
        <v>2018</v>
      </c>
      <c r="C1611">
        <v>46.975000000000001</v>
      </c>
      <c r="D1611">
        <v>98.01</v>
      </c>
      <c r="E1611">
        <v>53.403499999999987</v>
      </c>
      <c r="F1611">
        <v>99.387968000000001</v>
      </c>
      <c r="G1611">
        <v>9.5780608000000012</v>
      </c>
      <c r="H1611">
        <v>110.068018</v>
      </c>
      <c r="I1611">
        <v>12.827066286659919</v>
      </c>
      <c r="J1611">
        <v>9.0493505929943918</v>
      </c>
      <c r="K1611">
        <v>35.381998712880389</v>
      </c>
      <c r="L1611">
        <v>38.981336765652287</v>
      </c>
      <c r="M1611">
        <v>90056300</v>
      </c>
      <c r="N1611">
        <v>28670981</v>
      </c>
      <c r="O1611">
        <v>36076100</v>
      </c>
      <c r="P1611">
        <v>2349165</v>
      </c>
      <c r="Q1611">
        <v>3773526</v>
      </c>
      <c r="R1611">
        <v>35899055</v>
      </c>
      <c r="S1611">
        <v>26250000</v>
      </c>
      <c r="T1611">
        <v>19731500</v>
      </c>
      <c r="U1611">
        <v>12535800</v>
      </c>
      <c r="V1611">
        <v>15048000</v>
      </c>
    </row>
    <row r="1612" spans="1:22" x14ac:dyDescent="0.3">
      <c r="A1612" s="2">
        <v>43250</v>
      </c>
      <c r="B1612">
        <v>2018</v>
      </c>
      <c r="C1612">
        <v>46.875</v>
      </c>
      <c r="D1612">
        <v>98.95</v>
      </c>
      <c r="E1612">
        <v>53.8735</v>
      </c>
      <c r="F1612">
        <v>100.54367999999999</v>
      </c>
      <c r="G1612">
        <v>9.6473335999999996</v>
      </c>
      <c r="H1612">
        <v>112.184352</v>
      </c>
      <c r="I1612">
        <v>12.56266642181618</v>
      </c>
      <c r="J1612">
        <v>8.9659066440179966</v>
      </c>
      <c r="K1612">
        <v>35.56606372233955</v>
      </c>
      <c r="L1612">
        <v>40.620695987512633</v>
      </c>
      <c r="M1612">
        <v>74762188</v>
      </c>
      <c r="N1612">
        <v>22158528</v>
      </c>
      <c r="O1612">
        <v>28685640</v>
      </c>
      <c r="P1612">
        <v>1281623</v>
      </c>
      <c r="Q1612">
        <v>2573071</v>
      </c>
      <c r="R1612">
        <v>29372528</v>
      </c>
      <c r="S1612">
        <v>44285000</v>
      </c>
      <c r="T1612">
        <v>28367500</v>
      </c>
      <c r="U1612">
        <v>12472400</v>
      </c>
      <c r="V1612">
        <v>44080000</v>
      </c>
    </row>
    <row r="1613" spans="1:22" x14ac:dyDescent="0.3">
      <c r="A1613" s="2">
        <v>43251</v>
      </c>
      <c r="B1613">
        <v>2018</v>
      </c>
      <c r="C1613">
        <v>46.717500000000001</v>
      </c>
      <c r="D1613">
        <v>98.84</v>
      </c>
      <c r="E1613">
        <v>55</v>
      </c>
      <c r="F1613">
        <v>99.646997999999996</v>
      </c>
      <c r="G1613">
        <v>9.5789358</v>
      </c>
      <c r="H1613">
        <v>112.43841399999999</v>
      </c>
      <c r="I1613">
        <v>12.72944638587456</v>
      </c>
      <c r="J1613">
        <v>9.0518471951443811</v>
      </c>
      <c r="K1613">
        <v>35.704432591502673</v>
      </c>
      <c r="L1613">
        <v>41.383115688798974</v>
      </c>
      <c r="M1613">
        <v>109931172</v>
      </c>
      <c r="N1613">
        <v>34140891</v>
      </c>
      <c r="O1613">
        <v>79367240</v>
      </c>
      <c r="P1613">
        <v>2864005</v>
      </c>
      <c r="Q1613">
        <v>3386416</v>
      </c>
      <c r="R1613">
        <v>40863739</v>
      </c>
      <c r="S1613">
        <v>172384500</v>
      </c>
      <c r="T1613">
        <v>35536500</v>
      </c>
      <c r="U1613">
        <v>10545400</v>
      </c>
      <c r="V1613">
        <v>27901000</v>
      </c>
    </row>
    <row r="1614" spans="1:22" x14ac:dyDescent="0.3">
      <c r="A1614" s="2">
        <v>43252</v>
      </c>
      <c r="B1614">
        <v>2018</v>
      </c>
      <c r="C1614">
        <v>47.56</v>
      </c>
      <c r="D1614">
        <v>100.79</v>
      </c>
      <c r="E1614">
        <v>56.75</v>
      </c>
      <c r="F1614">
        <v>100.17901999999999</v>
      </c>
      <c r="G1614">
        <v>9.6746303999999999</v>
      </c>
      <c r="H1614">
        <v>113.535445</v>
      </c>
      <c r="I1614">
        <v>13.00940725180382</v>
      </c>
      <c r="J1614">
        <v>8.9933270143392114</v>
      </c>
      <c r="K1614">
        <v>35.446159466617956</v>
      </c>
      <c r="L1614">
        <v>39.455658050963557</v>
      </c>
      <c r="M1614">
        <v>93770040</v>
      </c>
      <c r="N1614">
        <v>28655624</v>
      </c>
      <c r="O1614">
        <v>63202000</v>
      </c>
      <c r="P1614">
        <v>1640058</v>
      </c>
      <c r="Q1614">
        <v>2879694</v>
      </c>
      <c r="R1614">
        <v>24268510</v>
      </c>
      <c r="S1614">
        <v>64640000</v>
      </c>
      <c r="T1614">
        <v>20180000</v>
      </c>
      <c r="U1614">
        <v>12091800</v>
      </c>
      <c r="V1614">
        <v>21808000</v>
      </c>
    </row>
    <row r="1615" spans="1:22" x14ac:dyDescent="0.3">
      <c r="A1615" s="2">
        <v>43253</v>
      </c>
      <c r="B1615">
        <v>2018</v>
      </c>
    </row>
    <row r="1616" spans="1:22" x14ac:dyDescent="0.3">
      <c r="A1616" s="2">
        <v>43254</v>
      </c>
      <c r="B1616">
        <v>2018</v>
      </c>
    </row>
    <row r="1617" spans="1:22" x14ac:dyDescent="0.3">
      <c r="A1617" s="2">
        <v>43255</v>
      </c>
      <c r="B1617">
        <v>2018</v>
      </c>
      <c r="C1617">
        <v>47.957500000000003</v>
      </c>
      <c r="D1617">
        <v>101.67</v>
      </c>
      <c r="E1617">
        <v>57.652000000000001</v>
      </c>
      <c r="F1617">
        <v>100.73332000000001</v>
      </c>
      <c r="G1617">
        <v>9.7357968999999986</v>
      </c>
      <c r="H1617">
        <v>114.277394</v>
      </c>
      <c r="I1617">
        <v>13.494393290181421</v>
      </c>
      <c r="J1617">
        <v>9.2499587254991322</v>
      </c>
      <c r="K1617">
        <v>35.837359832254528</v>
      </c>
      <c r="L1617">
        <v>36.894885586653302</v>
      </c>
      <c r="M1617">
        <v>105064696</v>
      </c>
      <c r="N1617">
        <v>27281623</v>
      </c>
      <c r="O1617">
        <v>44754020</v>
      </c>
      <c r="P1617">
        <v>1029151</v>
      </c>
      <c r="Q1617">
        <v>1541129</v>
      </c>
      <c r="R1617">
        <v>18641593</v>
      </c>
      <c r="S1617">
        <v>51576500</v>
      </c>
      <c r="T1617">
        <v>35249500</v>
      </c>
      <c r="U1617">
        <v>8798400</v>
      </c>
      <c r="V1617">
        <v>40133000</v>
      </c>
    </row>
    <row r="1618" spans="1:22" x14ac:dyDescent="0.3">
      <c r="A1618" s="2">
        <v>43256</v>
      </c>
      <c r="B1618">
        <v>2018</v>
      </c>
      <c r="C1618">
        <v>48.327500000000001</v>
      </c>
      <c r="D1618">
        <v>102.19</v>
      </c>
      <c r="E1618">
        <v>57.551000000000002</v>
      </c>
      <c r="F1618">
        <v>101.440185</v>
      </c>
      <c r="G1618">
        <v>9.6845534000000004</v>
      </c>
      <c r="H1618">
        <v>115.9785</v>
      </c>
      <c r="I1618">
        <v>13.40573097280526</v>
      </c>
      <c r="J1618">
        <v>9.3810992024091995</v>
      </c>
      <c r="K1618">
        <v>36.649023544442421</v>
      </c>
      <c r="L1618">
        <v>37.287826245665272</v>
      </c>
      <c r="M1618">
        <v>86263852</v>
      </c>
      <c r="N1618">
        <v>23514402</v>
      </c>
      <c r="O1618">
        <v>32964440</v>
      </c>
      <c r="P1618">
        <v>1553102</v>
      </c>
      <c r="Q1618">
        <v>3108099</v>
      </c>
      <c r="R1618">
        <v>22914133</v>
      </c>
      <c r="S1618">
        <v>37607500</v>
      </c>
      <c r="T1618">
        <v>36476500</v>
      </c>
      <c r="U1618">
        <v>12483800</v>
      </c>
      <c r="V1618">
        <v>34933000</v>
      </c>
    </row>
    <row r="1619" spans="1:22" x14ac:dyDescent="0.3">
      <c r="A1619" s="2">
        <v>43257</v>
      </c>
      <c r="B1619">
        <v>2018</v>
      </c>
      <c r="C1619">
        <v>48.494999999999997</v>
      </c>
      <c r="D1619">
        <v>102.49</v>
      </c>
      <c r="E1619">
        <v>57.347499999999997</v>
      </c>
      <c r="F1619">
        <v>102.4599</v>
      </c>
      <c r="G1619">
        <v>9.7658901999999994</v>
      </c>
      <c r="H1619">
        <v>116.674739</v>
      </c>
      <c r="I1619">
        <v>13.57428260079913</v>
      </c>
      <c r="J1619">
        <v>9.5949342589901914</v>
      </c>
      <c r="K1619">
        <v>37.218488921176899</v>
      </c>
      <c r="L1619">
        <v>35.969851071558303</v>
      </c>
      <c r="M1619">
        <v>83734476</v>
      </c>
      <c r="N1619">
        <v>21122917</v>
      </c>
      <c r="O1619">
        <v>34934380</v>
      </c>
      <c r="P1619">
        <v>1237137</v>
      </c>
      <c r="Q1619">
        <v>3148530</v>
      </c>
      <c r="R1619">
        <v>24576650</v>
      </c>
      <c r="S1619">
        <v>38828000</v>
      </c>
      <c r="T1619">
        <v>73796000</v>
      </c>
      <c r="U1619">
        <v>11180200</v>
      </c>
      <c r="V1619">
        <v>35710000</v>
      </c>
    </row>
    <row r="1620" spans="1:22" x14ac:dyDescent="0.3">
      <c r="A1620" s="2">
        <v>43258</v>
      </c>
      <c r="B1620">
        <v>2018</v>
      </c>
      <c r="C1620">
        <v>48.365000000000002</v>
      </c>
      <c r="D1620">
        <v>100.88</v>
      </c>
      <c r="E1620">
        <v>56.720999999999997</v>
      </c>
      <c r="F1620">
        <v>102.292704</v>
      </c>
      <c r="G1620">
        <v>9.8183159999999994</v>
      </c>
      <c r="H1620">
        <v>117.63129600000001</v>
      </c>
      <c r="I1620">
        <v>13.71288030606668</v>
      </c>
      <c r="J1620">
        <v>9.5933736873747488</v>
      </c>
      <c r="K1620">
        <v>37.566041173255599</v>
      </c>
      <c r="L1620">
        <v>37.320094734924403</v>
      </c>
      <c r="M1620">
        <v>85388720</v>
      </c>
      <c r="N1620">
        <v>28232197</v>
      </c>
      <c r="O1620">
        <v>36107760</v>
      </c>
      <c r="P1620">
        <v>1315099</v>
      </c>
      <c r="Q1620">
        <v>2546633</v>
      </c>
      <c r="R1620">
        <v>29983635</v>
      </c>
      <c r="S1620">
        <v>55564500</v>
      </c>
      <c r="T1620">
        <v>38774500</v>
      </c>
      <c r="U1620">
        <v>10906600</v>
      </c>
      <c r="V1620">
        <v>30240000</v>
      </c>
    </row>
    <row r="1621" spans="1:22" x14ac:dyDescent="0.3">
      <c r="A1621" s="2">
        <v>43259</v>
      </c>
      <c r="B1621">
        <v>2018</v>
      </c>
      <c r="C1621">
        <v>47.924999999999997</v>
      </c>
      <c r="D1621">
        <v>101.63</v>
      </c>
      <c r="E1621">
        <v>56.6355</v>
      </c>
      <c r="F1621">
        <v>100.823972</v>
      </c>
      <c r="G1621">
        <v>9.787958999999999</v>
      </c>
      <c r="H1621">
        <v>118.248012</v>
      </c>
      <c r="I1621">
        <v>13.662100456620999</v>
      </c>
      <c r="J1621">
        <v>9.4942185388127847</v>
      </c>
      <c r="K1621">
        <v>36.579908675799082</v>
      </c>
      <c r="L1621">
        <v>37.981735159817347</v>
      </c>
      <c r="M1621">
        <v>106627196</v>
      </c>
      <c r="N1621">
        <v>22165128</v>
      </c>
      <c r="O1621">
        <v>27284520</v>
      </c>
      <c r="P1621">
        <v>1715634</v>
      </c>
      <c r="Q1621">
        <v>2728772</v>
      </c>
      <c r="R1621">
        <v>20858924</v>
      </c>
      <c r="S1621">
        <v>45003000</v>
      </c>
      <c r="T1621">
        <v>37722000</v>
      </c>
      <c r="U1621">
        <v>12995800</v>
      </c>
      <c r="V1621">
        <v>22096000</v>
      </c>
    </row>
    <row r="1622" spans="1:22" x14ac:dyDescent="0.3">
      <c r="A1622" s="2">
        <v>43260</v>
      </c>
      <c r="B1622">
        <v>2018</v>
      </c>
    </row>
    <row r="1623" spans="1:22" x14ac:dyDescent="0.3">
      <c r="A1623" s="2">
        <v>43261</v>
      </c>
      <c r="B1623">
        <v>2018</v>
      </c>
    </row>
    <row r="1624" spans="1:22" x14ac:dyDescent="0.3">
      <c r="A1624" s="2">
        <v>43262</v>
      </c>
      <c r="B1624">
        <v>2018</v>
      </c>
      <c r="C1624">
        <v>47.807499999999997</v>
      </c>
      <c r="D1624">
        <v>101.05</v>
      </c>
      <c r="E1624">
        <v>57.045000000000002</v>
      </c>
      <c r="F1624">
        <v>100.645944</v>
      </c>
      <c r="G1624">
        <v>9.7674000000000003</v>
      </c>
      <c r="H1624">
        <v>119.978264</v>
      </c>
      <c r="I1624">
        <v>13.62057994727752</v>
      </c>
      <c r="J1624">
        <v>9.5525088501045357</v>
      </c>
      <c r="K1624">
        <v>37.010271793473322</v>
      </c>
      <c r="L1624">
        <v>37.851104445050453</v>
      </c>
      <c r="M1624">
        <v>73233840</v>
      </c>
      <c r="N1624">
        <v>23490894</v>
      </c>
      <c r="O1624">
        <v>24795400</v>
      </c>
      <c r="P1624">
        <v>1430816</v>
      </c>
      <c r="Q1624">
        <v>2792398</v>
      </c>
      <c r="R1624">
        <v>31193272</v>
      </c>
      <c r="S1624">
        <v>27385500</v>
      </c>
      <c r="T1624">
        <v>26803500</v>
      </c>
      <c r="U1624">
        <v>8244000</v>
      </c>
      <c r="V1624">
        <v>14516000</v>
      </c>
    </row>
    <row r="1625" spans="1:22" x14ac:dyDescent="0.3">
      <c r="A1625" s="2">
        <v>43263</v>
      </c>
      <c r="B1625">
        <v>2018</v>
      </c>
      <c r="C1625">
        <v>48.07</v>
      </c>
      <c r="D1625">
        <v>101.31</v>
      </c>
      <c r="E1625">
        <v>57.409500000000001</v>
      </c>
      <c r="F1625">
        <v>100.43222</v>
      </c>
      <c r="G1625">
        <v>9.8185349999999989</v>
      </c>
      <c r="H1625">
        <v>120.071252</v>
      </c>
      <c r="I1625">
        <v>13.41737710865228</v>
      </c>
      <c r="J1625">
        <v>9.4772182223834562</v>
      </c>
      <c r="K1625">
        <v>36.989842191184472</v>
      </c>
      <c r="L1625">
        <v>37.828768365681107</v>
      </c>
      <c r="M1625">
        <v>67644564</v>
      </c>
      <c r="N1625">
        <v>18325228</v>
      </c>
      <c r="O1625">
        <v>26092240</v>
      </c>
      <c r="P1625">
        <v>1393346</v>
      </c>
      <c r="Q1625">
        <v>2389139</v>
      </c>
      <c r="R1625">
        <v>18629254</v>
      </c>
      <c r="S1625">
        <v>33900500</v>
      </c>
      <c r="T1625">
        <v>32833000</v>
      </c>
      <c r="U1625">
        <v>7371400</v>
      </c>
      <c r="V1625">
        <v>17421000</v>
      </c>
    </row>
    <row r="1626" spans="1:22" x14ac:dyDescent="0.3">
      <c r="A1626" s="2">
        <v>43264</v>
      </c>
      <c r="B1626">
        <v>2018</v>
      </c>
      <c r="C1626">
        <v>47.674999999999997</v>
      </c>
      <c r="D1626">
        <v>100.85</v>
      </c>
      <c r="E1626">
        <v>57.211500000000001</v>
      </c>
      <c r="F1626">
        <v>99.846188000000012</v>
      </c>
      <c r="G1626">
        <v>9.8092607999999988</v>
      </c>
      <c r="H1626">
        <v>121.235062</v>
      </c>
      <c r="I1626">
        <v>13.579710144927541</v>
      </c>
      <c r="J1626">
        <v>9.5049407192028994</v>
      </c>
      <c r="K1626">
        <v>37.966485507246382</v>
      </c>
      <c r="L1626">
        <v>35.434782608695663</v>
      </c>
      <c r="M1626">
        <v>86553572</v>
      </c>
      <c r="N1626">
        <v>29492875</v>
      </c>
      <c r="O1626">
        <v>34301480</v>
      </c>
      <c r="P1626">
        <v>1569056</v>
      </c>
      <c r="Q1626">
        <v>2592730</v>
      </c>
      <c r="R1626">
        <v>32684231</v>
      </c>
      <c r="S1626">
        <v>30313500</v>
      </c>
      <c r="T1626">
        <v>21497000</v>
      </c>
      <c r="U1626">
        <v>11530600</v>
      </c>
      <c r="V1626">
        <v>55659000</v>
      </c>
    </row>
    <row r="1627" spans="1:22" x14ac:dyDescent="0.3">
      <c r="A1627" s="2">
        <v>43265</v>
      </c>
      <c r="B1627">
        <v>2018</v>
      </c>
      <c r="C1627">
        <v>47.7</v>
      </c>
      <c r="D1627">
        <v>101.42</v>
      </c>
      <c r="E1627">
        <v>58.005499999999998</v>
      </c>
      <c r="F1627">
        <v>100.366518</v>
      </c>
      <c r="G1627">
        <v>9.7701799999999999</v>
      </c>
      <c r="H1627">
        <v>121.34262</v>
      </c>
      <c r="I1627">
        <v>13.45345889170591</v>
      </c>
      <c r="J1627">
        <v>9.3045938047808772</v>
      </c>
      <c r="K1627">
        <v>37.75805867439334</v>
      </c>
      <c r="L1627">
        <v>33.620065193770373</v>
      </c>
      <c r="M1627">
        <v>86440296</v>
      </c>
      <c r="N1627">
        <v>25691811</v>
      </c>
      <c r="O1627">
        <v>35422400</v>
      </c>
      <c r="P1627">
        <v>2261081</v>
      </c>
      <c r="Q1627">
        <v>4218256</v>
      </c>
      <c r="R1627">
        <v>32307490</v>
      </c>
      <c r="S1627">
        <v>29978000</v>
      </c>
      <c r="T1627">
        <v>20341500</v>
      </c>
      <c r="U1627">
        <v>7442200</v>
      </c>
      <c r="V1627">
        <v>44908000</v>
      </c>
    </row>
    <row r="1628" spans="1:22" x14ac:dyDescent="0.3">
      <c r="A1628" s="2">
        <v>43266</v>
      </c>
      <c r="B1628">
        <v>2018</v>
      </c>
      <c r="C1628">
        <v>47.21</v>
      </c>
      <c r="D1628">
        <v>100.13</v>
      </c>
      <c r="E1628">
        <v>57.963500000000003</v>
      </c>
      <c r="F1628">
        <v>99.501270000000005</v>
      </c>
      <c r="G1628">
        <v>9.601675199999999</v>
      </c>
      <c r="H1628">
        <v>120.43669</v>
      </c>
      <c r="I1628">
        <v>13.67573921692739</v>
      </c>
      <c r="J1628">
        <v>9.3920169364318653</v>
      </c>
      <c r="K1628">
        <v>37.634505832353739</v>
      </c>
      <c r="L1628">
        <v>34.144135997829821</v>
      </c>
      <c r="M1628">
        <v>246876640</v>
      </c>
      <c r="N1628">
        <v>65738585</v>
      </c>
      <c r="O1628">
        <v>44437820</v>
      </c>
      <c r="P1628">
        <v>3446088</v>
      </c>
      <c r="Q1628">
        <v>9203429</v>
      </c>
      <c r="R1628">
        <v>53070260</v>
      </c>
      <c r="S1628">
        <v>50175000</v>
      </c>
      <c r="T1628">
        <v>26766500</v>
      </c>
      <c r="U1628">
        <v>8316000</v>
      </c>
      <c r="V1628">
        <v>32217000</v>
      </c>
    </row>
    <row r="1629" spans="1:22" x14ac:dyDescent="0.3">
      <c r="A1629" s="2">
        <v>43267</v>
      </c>
      <c r="B1629">
        <v>2018</v>
      </c>
    </row>
    <row r="1630" spans="1:22" x14ac:dyDescent="0.3">
      <c r="A1630" s="2">
        <v>43268</v>
      </c>
      <c r="B1630">
        <v>2018</v>
      </c>
    </row>
    <row r="1631" spans="1:22" x14ac:dyDescent="0.3">
      <c r="A1631" s="2">
        <v>43269</v>
      </c>
      <c r="B1631">
        <v>2018</v>
      </c>
      <c r="C1631">
        <v>47.185000000000002</v>
      </c>
      <c r="D1631">
        <v>100.86</v>
      </c>
      <c r="E1631">
        <v>59.178999999999988</v>
      </c>
      <c r="F1631">
        <v>98.352375000000009</v>
      </c>
      <c r="G1631">
        <v>9.5957527000000002</v>
      </c>
      <c r="H1631">
        <v>118.95125</v>
      </c>
      <c r="I1631">
        <v>13.63389462248778</v>
      </c>
      <c r="J1631">
        <v>9.2545553919971031</v>
      </c>
      <c r="K1631">
        <v>37.515842839036758</v>
      </c>
      <c r="L1631">
        <v>33.469129096505533</v>
      </c>
      <c r="M1631">
        <v>73939460</v>
      </c>
      <c r="N1631">
        <v>23586037</v>
      </c>
      <c r="O1631">
        <v>33038260</v>
      </c>
      <c r="P1631">
        <v>1388980</v>
      </c>
      <c r="Q1631">
        <v>2133921</v>
      </c>
      <c r="R1631">
        <v>17134921</v>
      </c>
      <c r="S1631">
        <v>36938000</v>
      </c>
      <c r="T1631">
        <v>19031000</v>
      </c>
      <c r="U1631">
        <v>6028400</v>
      </c>
      <c r="V1631">
        <v>23845000</v>
      </c>
    </row>
    <row r="1632" spans="1:22" x14ac:dyDescent="0.3">
      <c r="A1632" s="2">
        <v>43270</v>
      </c>
      <c r="B1632">
        <v>2018</v>
      </c>
      <c r="C1632">
        <v>46.422499999999999</v>
      </c>
      <c r="D1632">
        <v>100.86</v>
      </c>
      <c r="E1632">
        <v>58.9345</v>
      </c>
      <c r="F1632">
        <v>97.25742000000001</v>
      </c>
      <c r="G1632">
        <v>9.5346173999999984</v>
      </c>
      <c r="H1632">
        <v>117.71317999999999</v>
      </c>
      <c r="I1632">
        <v>13.58799454297408</v>
      </c>
      <c r="J1632">
        <v>9.2055311723510691</v>
      </c>
      <c r="K1632">
        <v>36.698499317871757</v>
      </c>
      <c r="L1632">
        <v>32.796725784447467</v>
      </c>
      <c r="M1632">
        <v>134313820</v>
      </c>
      <c r="N1632">
        <v>28653087</v>
      </c>
      <c r="O1632">
        <v>47282540</v>
      </c>
      <c r="P1632">
        <v>1808000</v>
      </c>
      <c r="Q1632">
        <v>3237111</v>
      </c>
      <c r="R1632">
        <v>31778327</v>
      </c>
      <c r="S1632">
        <v>40530500</v>
      </c>
      <c r="T1632">
        <v>23370000</v>
      </c>
      <c r="U1632">
        <v>9571400</v>
      </c>
      <c r="V1632">
        <v>24200000</v>
      </c>
    </row>
    <row r="1633" spans="1:22" x14ac:dyDescent="0.3">
      <c r="A1633" s="2">
        <v>43271</v>
      </c>
      <c r="B1633">
        <v>2018</v>
      </c>
      <c r="C1633">
        <v>46.625</v>
      </c>
      <c r="D1633">
        <v>101.87</v>
      </c>
      <c r="E1633">
        <v>59.203499999999998</v>
      </c>
      <c r="F1633">
        <v>96.976752000000005</v>
      </c>
      <c r="G1633">
        <v>9.5921724000000008</v>
      </c>
      <c r="H1633">
        <v>119.042208</v>
      </c>
      <c r="I1633">
        <v>13.517241379310351</v>
      </c>
      <c r="J1633">
        <v>9.3542847695099827</v>
      </c>
      <c r="K1633">
        <v>37.472776769509977</v>
      </c>
      <c r="L1633">
        <v>33.257713248638836</v>
      </c>
      <c r="M1633">
        <v>82514804</v>
      </c>
      <c r="N1633">
        <v>26180792</v>
      </c>
      <c r="O1633">
        <v>51685200</v>
      </c>
      <c r="P1633">
        <v>1629537</v>
      </c>
      <c r="Q1633">
        <v>2558591</v>
      </c>
      <c r="R1633">
        <v>21776469</v>
      </c>
      <c r="S1633">
        <v>37908500</v>
      </c>
      <c r="T1633">
        <v>26035000</v>
      </c>
      <c r="U1633">
        <v>9482000</v>
      </c>
      <c r="V1633">
        <v>27776000</v>
      </c>
    </row>
    <row r="1634" spans="1:22" x14ac:dyDescent="0.3">
      <c r="A1634" s="2">
        <v>43272</v>
      </c>
      <c r="B1634">
        <v>2018</v>
      </c>
      <c r="C1634">
        <v>46.365000000000002</v>
      </c>
      <c r="D1634">
        <v>101.14</v>
      </c>
      <c r="E1634">
        <v>58.472000000000001</v>
      </c>
      <c r="F1634">
        <v>94.272053999999997</v>
      </c>
      <c r="G1634">
        <v>9.3809088000000003</v>
      </c>
      <c r="H1634">
        <v>117.718194</v>
      </c>
      <c r="I1634">
        <v>13.4521644234267</v>
      </c>
      <c r="J1634">
        <v>9.5186875209166981</v>
      </c>
      <c r="K1634">
        <v>39.291560567479088</v>
      </c>
      <c r="L1634">
        <v>33.393961440523832</v>
      </c>
      <c r="M1634">
        <v>102847592</v>
      </c>
      <c r="N1634">
        <v>23198188</v>
      </c>
      <c r="O1634">
        <v>44965540</v>
      </c>
      <c r="P1634">
        <v>4431697</v>
      </c>
      <c r="Q1634">
        <v>2341860</v>
      </c>
      <c r="R1634">
        <v>38974700</v>
      </c>
      <c r="S1634">
        <v>28742000</v>
      </c>
      <c r="T1634">
        <v>42904000</v>
      </c>
      <c r="U1634">
        <v>18255800</v>
      </c>
      <c r="V1634">
        <v>28774000</v>
      </c>
    </row>
    <row r="1635" spans="1:22" x14ac:dyDescent="0.3">
      <c r="A1635" s="2">
        <v>43273</v>
      </c>
      <c r="B1635">
        <v>2018</v>
      </c>
      <c r="C1635">
        <v>46.23</v>
      </c>
      <c r="D1635">
        <v>100.41</v>
      </c>
      <c r="E1635">
        <v>58.464500000000001</v>
      </c>
      <c r="F1635">
        <v>93.545088000000007</v>
      </c>
      <c r="G1635">
        <v>9.5540876999999984</v>
      </c>
      <c r="H1635">
        <v>117.52831999999999</v>
      </c>
      <c r="I1635">
        <v>13.09504320145521</v>
      </c>
      <c r="J1635">
        <v>9.5351676070941345</v>
      </c>
      <c r="K1635">
        <v>38.185538881309689</v>
      </c>
      <c r="L1635">
        <v>33.178717598908598</v>
      </c>
      <c r="M1635">
        <v>108801788</v>
      </c>
      <c r="N1635">
        <v>38923105</v>
      </c>
      <c r="O1635">
        <v>34220060</v>
      </c>
      <c r="P1635">
        <v>2758764</v>
      </c>
      <c r="Q1635">
        <v>2218270</v>
      </c>
      <c r="R1635">
        <v>23551962</v>
      </c>
      <c r="S1635">
        <v>52081000</v>
      </c>
      <c r="T1635">
        <v>26065500</v>
      </c>
      <c r="U1635">
        <v>15993000</v>
      </c>
      <c r="V1635">
        <v>20417000</v>
      </c>
    </row>
    <row r="1636" spans="1:22" x14ac:dyDescent="0.3">
      <c r="A1636" s="2">
        <v>43274</v>
      </c>
      <c r="B1636">
        <v>2018</v>
      </c>
    </row>
    <row r="1637" spans="1:22" x14ac:dyDescent="0.3">
      <c r="A1637" s="2">
        <v>43275</v>
      </c>
      <c r="B1637">
        <v>2018</v>
      </c>
    </row>
    <row r="1638" spans="1:22" x14ac:dyDescent="0.3">
      <c r="A1638" s="2">
        <v>43276</v>
      </c>
      <c r="B1638">
        <v>2018</v>
      </c>
      <c r="C1638">
        <v>45.542499999999997</v>
      </c>
      <c r="D1638">
        <v>98.39</v>
      </c>
      <c r="E1638">
        <v>56.963999999999999</v>
      </c>
      <c r="F1638">
        <v>92.191419999999994</v>
      </c>
      <c r="G1638">
        <v>9.3167118000000002</v>
      </c>
      <c r="H1638">
        <v>115.28312</v>
      </c>
      <c r="I1638">
        <v>12.945686900958471</v>
      </c>
      <c r="J1638">
        <v>9.5612770552259256</v>
      </c>
      <c r="K1638">
        <v>37.416704701049753</v>
      </c>
      <c r="L1638">
        <v>32.962117754450027</v>
      </c>
      <c r="M1638">
        <v>126652384</v>
      </c>
      <c r="N1638">
        <v>35433333</v>
      </c>
      <c r="O1638">
        <v>57682620</v>
      </c>
      <c r="P1638">
        <v>2286834</v>
      </c>
      <c r="Q1638">
        <v>2967070</v>
      </c>
      <c r="R1638">
        <v>21988964</v>
      </c>
      <c r="S1638">
        <v>27649000</v>
      </c>
      <c r="T1638">
        <v>20146000</v>
      </c>
      <c r="U1638">
        <v>8743200</v>
      </c>
      <c r="V1638">
        <v>11594000</v>
      </c>
    </row>
    <row r="1639" spans="1:22" x14ac:dyDescent="0.3">
      <c r="A1639" s="2">
        <v>43277</v>
      </c>
      <c r="B1639">
        <v>2018</v>
      </c>
      <c r="C1639">
        <v>46.107500000000002</v>
      </c>
      <c r="D1639">
        <v>99.08</v>
      </c>
      <c r="E1639">
        <v>56.630999999999993</v>
      </c>
      <c r="F1639">
        <v>91.457009999999997</v>
      </c>
      <c r="G1639">
        <v>9.3654239999999991</v>
      </c>
      <c r="H1639">
        <v>114.936222</v>
      </c>
      <c r="I1639">
        <v>12.87454545454545</v>
      </c>
      <c r="J1639">
        <v>9.5152261800000009</v>
      </c>
      <c r="K1639">
        <v>36.35</v>
      </c>
      <c r="L1639">
        <v>32.790909090909089</v>
      </c>
      <c r="M1639">
        <v>98276804</v>
      </c>
      <c r="N1639">
        <v>26897244</v>
      </c>
      <c r="O1639">
        <v>34688280</v>
      </c>
      <c r="P1639">
        <v>2250569</v>
      </c>
      <c r="Q1639">
        <v>2452073</v>
      </c>
      <c r="R1639">
        <v>22099714</v>
      </c>
      <c r="S1639">
        <v>26940500</v>
      </c>
      <c r="T1639">
        <v>28868000</v>
      </c>
      <c r="U1639">
        <v>13477600</v>
      </c>
      <c r="V1639">
        <v>16512000</v>
      </c>
    </row>
    <row r="1640" spans="1:22" x14ac:dyDescent="0.3">
      <c r="A1640" s="2">
        <v>43278</v>
      </c>
      <c r="B1640">
        <v>2018</v>
      </c>
      <c r="C1640">
        <v>46.04</v>
      </c>
      <c r="D1640">
        <v>97.54</v>
      </c>
      <c r="E1640">
        <v>55.847000000000001</v>
      </c>
      <c r="F1640">
        <v>91.05396300000001</v>
      </c>
      <c r="G1640">
        <v>9.3353663999999998</v>
      </c>
      <c r="H1640">
        <v>115.772085</v>
      </c>
      <c r="I1640">
        <v>12.75758948799275</v>
      </c>
      <c r="J1640">
        <v>9.6717395831445412</v>
      </c>
      <c r="K1640">
        <v>35.976438604440418</v>
      </c>
      <c r="L1640">
        <v>32.215677390122337</v>
      </c>
      <c r="M1640">
        <v>101141312</v>
      </c>
      <c r="N1640">
        <v>31298386</v>
      </c>
      <c r="O1640">
        <v>34537320</v>
      </c>
      <c r="P1640">
        <v>2643327</v>
      </c>
      <c r="Q1640">
        <v>2516617</v>
      </c>
      <c r="R1640">
        <v>29404212</v>
      </c>
      <c r="S1640">
        <v>26623500</v>
      </c>
      <c r="T1640">
        <v>45277000</v>
      </c>
      <c r="U1640">
        <v>8017200</v>
      </c>
      <c r="V1640">
        <v>15833000</v>
      </c>
    </row>
    <row r="1641" spans="1:22" x14ac:dyDescent="0.3">
      <c r="A1641" s="2">
        <v>43279</v>
      </c>
      <c r="B1641">
        <v>2018</v>
      </c>
      <c r="C1641">
        <v>46.375</v>
      </c>
      <c r="D1641">
        <v>98.63</v>
      </c>
      <c r="E1641">
        <v>56.338999999999999</v>
      </c>
      <c r="F1641">
        <v>89.837748000000005</v>
      </c>
      <c r="G1641">
        <v>9.2948310000000003</v>
      </c>
      <c r="H1641">
        <v>112.679424</v>
      </c>
      <c r="I1641">
        <v>12.89831430125068</v>
      </c>
      <c r="J1641">
        <v>9.8990884574950151</v>
      </c>
      <c r="K1641">
        <v>35.535617183251773</v>
      </c>
      <c r="L1641">
        <v>32.653616095704187</v>
      </c>
      <c r="M1641">
        <v>69460940</v>
      </c>
      <c r="N1641">
        <v>26650671</v>
      </c>
      <c r="O1641">
        <v>29733500</v>
      </c>
      <c r="P1641">
        <v>2180236</v>
      </c>
      <c r="Q1641">
        <v>3492285</v>
      </c>
      <c r="R1641">
        <v>25626432</v>
      </c>
      <c r="S1641">
        <v>30246500</v>
      </c>
      <c r="T1641">
        <v>57844000</v>
      </c>
      <c r="U1641">
        <v>10870400</v>
      </c>
      <c r="V1641">
        <v>15612000</v>
      </c>
    </row>
    <row r="1642" spans="1:22" x14ac:dyDescent="0.3">
      <c r="A1642" s="2">
        <v>43280</v>
      </c>
      <c r="B1642">
        <v>2018</v>
      </c>
      <c r="C1642">
        <v>46.277500000000003</v>
      </c>
      <c r="D1642">
        <v>98.61</v>
      </c>
      <c r="E1642">
        <v>56.459500000000013</v>
      </c>
      <c r="F1642">
        <v>90.648550999999998</v>
      </c>
      <c r="G1642">
        <v>9.3769758000000003</v>
      </c>
      <c r="H1642">
        <v>115.543915</v>
      </c>
      <c r="I1642">
        <v>12.944574833002349</v>
      </c>
      <c r="J1642">
        <v>9.7530112439068404</v>
      </c>
      <c r="K1642">
        <v>35.985737497743273</v>
      </c>
      <c r="L1642">
        <v>32.677378588192809</v>
      </c>
      <c r="M1642">
        <v>90950664</v>
      </c>
      <c r="N1642">
        <v>28053214</v>
      </c>
      <c r="O1642">
        <v>31562320</v>
      </c>
      <c r="P1642">
        <v>1684309</v>
      </c>
      <c r="Q1642">
        <v>2975506</v>
      </c>
      <c r="R1642">
        <v>25832590</v>
      </c>
      <c r="S1642">
        <v>35920000</v>
      </c>
      <c r="T1642">
        <v>32565000</v>
      </c>
      <c r="U1642">
        <v>11363600</v>
      </c>
      <c r="V1642">
        <v>14651000</v>
      </c>
    </row>
    <row r="1643" spans="1:22" x14ac:dyDescent="0.3">
      <c r="A1643" s="2">
        <v>43281</v>
      </c>
      <c r="B1643">
        <v>2018</v>
      </c>
    </row>
    <row r="1644" spans="1:22" x14ac:dyDescent="0.3">
      <c r="A1644" s="2">
        <v>43282</v>
      </c>
      <c r="B1644">
        <v>2018</v>
      </c>
    </row>
    <row r="1645" spans="1:22" x14ac:dyDescent="0.3">
      <c r="A1645" s="2">
        <v>43283</v>
      </c>
      <c r="B1645">
        <v>2018</v>
      </c>
      <c r="C1645">
        <v>46.795000000000002</v>
      </c>
      <c r="D1645">
        <v>100.01</v>
      </c>
      <c r="E1645">
        <v>57.105499999999992</v>
      </c>
      <c r="F1645">
        <v>90.166799999999995</v>
      </c>
      <c r="G1645">
        <v>9.1710511999999991</v>
      </c>
      <c r="H1645">
        <v>114.02800000000001</v>
      </c>
      <c r="I1645">
        <v>12.75351858534825</v>
      </c>
      <c r="J1645">
        <v>9.628982885239985</v>
      </c>
      <c r="K1645">
        <v>36.088054853843381</v>
      </c>
      <c r="L1645">
        <v>32.253699025622517</v>
      </c>
      <c r="M1645">
        <v>70925372</v>
      </c>
      <c r="N1645">
        <v>19564521</v>
      </c>
      <c r="O1645">
        <v>23220800</v>
      </c>
      <c r="P1645">
        <v>1723023</v>
      </c>
      <c r="Q1645">
        <v>2079677</v>
      </c>
      <c r="R1645">
        <v>27299693</v>
      </c>
      <c r="S1645">
        <v>39250000</v>
      </c>
      <c r="T1645">
        <v>34889500</v>
      </c>
      <c r="U1645">
        <v>11281800</v>
      </c>
      <c r="V1645">
        <v>14175000</v>
      </c>
    </row>
    <row r="1646" spans="1:22" x14ac:dyDescent="0.3">
      <c r="A1646" s="2">
        <v>43284</v>
      </c>
      <c r="B1646">
        <v>2018</v>
      </c>
      <c r="C1646">
        <v>45.98</v>
      </c>
      <c r="D1646">
        <v>99.05</v>
      </c>
      <c r="E1646">
        <v>55.814</v>
      </c>
      <c r="F1646">
        <v>90.520500000000013</v>
      </c>
      <c r="G1646">
        <v>9.2714972000000007</v>
      </c>
      <c r="H1646">
        <v>115.4049</v>
      </c>
      <c r="I1646">
        <v>12.7996381727725</v>
      </c>
      <c r="J1646">
        <v>9.7042819502487561</v>
      </c>
      <c r="K1646">
        <v>36.739032112166441</v>
      </c>
      <c r="L1646">
        <v>32.953414744459522</v>
      </c>
      <c r="M1646">
        <v>55819224</v>
      </c>
      <c r="N1646">
        <v>14670275</v>
      </c>
      <c r="O1646">
        <v>16447880</v>
      </c>
      <c r="P1646">
        <v>1626197</v>
      </c>
      <c r="Q1646">
        <v>1869784</v>
      </c>
      <c r="R1646">
        <v>22334572</v>
      </c>
      <c r="S1646">
        <v>33919500</v>
      </c>
      <c r="T1646">
        <v>33431000</v>
      </c>
      <c r="U1646">
        <v>10529800</v>
      </c>
      <c r="V1646">
        <v>18456000</v>
      </c>
    </row>
    <row r="1647" spans="1:22" x14ac:dyDescent="0.3">
      <c r="A1647" s="2">
        <v>43285</v>
      </c>
      <c r="B1647">
        <v>2018</v>
      </c>
      <c r="F1647">
        <v>90.734258999999994</v>
      </c>
      <c r="G1647">
        <v>9.242877</v>
      </c>
      <c r="H1647">
        <v>114.11492699999999</v>
      </c>
      <c r="I1647">
        <v>12.84938450398262</v>
      </c>
      <c r="J1647">
        <v>9.5515828457639387</v>
      </c>
      <c r="K1647">
        <v>36.889029688631418</v>
      </c>
      <c r="L1647">
        <v>31.236422881969581</v>
      </c>
      <c r="P1647">
        <v>1055663</v>
      </c>
      <c r="Q1647">
        <v>1490026</v>
      </c>
      <c r="R1647">
        <v>14088884</v>
      </c>
      <c r="S1647">
        <v>26205500</v>
      </c>
      <c r="T1647">
        <v>24927500</v>
      </c>
      <c r="U1647">
        <v>7347600</v>
      </c>
      <c r="V1647">
        <v>30404000</v>
      </c>
    </row>
    <row r="1648" spans="1:22" x14ac:dyDescent="0.3">
      <c r="A1648" s="2">
        <v>43286</v>
      </c>
      <c r="B1648">
        <v>2018</v>
      </c>
      <c r="C1648">
        <v>46.35</v>
      </c>
      <c r="D1648">
        <v>99.76</v>
      </c>
      <c r="E1648">
        <v>57.064500000000002</v>
      </c>
      <c r="F1648">
        <v>94.356067999999993</v>
      </c>
      <c r="G1648">
        <v>9.3201877999999994</v>
      </c>
      <c r="H1648">
        <v>116.009066</v>
      </c>
      <c r="I1648">
        <v>12.81026846244238</v>
      </c>
      <c r="J1648">
        <v>9.2144703751242893</v>
      </c>
      <c r="K1648">
        <v>37.010756575973971</v>
      </c>
      <c r="L1648">
        <v>31.411009671879238</v>
      </c>
      <c r="M1648">
        <v>66416992</v>
      </c>
      <c r="N1648">
        <v>18977402</v>
      </c>
      <c r="O1648">
        <v>28594200</v>
      </c>
      <c r="P1648">
        <v>4320581</v>
      </c>
      <c r="Q1648">
        <v>2242900</v>
      </c>
      <c r="R1648">
        <v>22701163</v>
      </c>
      <c r="S1648">
        <v>30735500</v>
      </c>
      <c r="T1648">
        <v>41027000</v>
      </c>
      <c r="U1648">
        <v>8685200</v>
      </c>
      <c r="V1648">
        <v>21434000</v>
      </c>
    </row>
    <row r="1649" spans="1:22" x14ac:dyDescent="0.3">
      <c r="A1649" s="2">
        <v>43287</v>
      </c>
      <c r="B1649">
        <v>2018</v>
      </c>
      <c r="C1649">
        <v>46.9925</v>
      </c>
      <c r="D1649">
        <v>101.16</v>
      </c>
      <c r="E1649">
        <v>57.753999999999998</v>
      </c>
      <c r="F1649">
        <v>94.202920000000006</v>
      </c>
      <c r="G1649">
        <v>9.3153071999999995</v>
      </c>
      <c r="H1649">
        <v>116.81397</v>
      </c>
      <c r="I1649">
        <v>12.966416221598619</v>
      </c>
      <c r="J1649">
        <v>9.4108529917624679</v>
      </c>
      <c r="K1649">
        <v>37.535077396578259</v>
      </c>
      <c r="L1649">
        <v>31.42934733411786</v>
      </c>
      <c r="M1649">
        <v>69940980</v>
      </c>
      <c r="N1649">
        <v>19234627</v>
      </c>
      <c r="O1649">
        <v>21819340</v>
      </c>
      <c r="P1649">
        <v>2203861</v>
      </c>
      <c r="Q1649">
        <v>2184204</v>
      </c>
      <c r="R1649">
        <v>22192548</v>
      </c>
      <c r="S1649">
        <v>35646000</v>
      </c>
      <c r="T1649">
        <v>31699500</v>
      </c>
      <c r="U1649">
        <v>10614600</v>
      </c>
      <c r="V1649">
        <v>22763000</v>
      </c>
    </row>
    <row r="1650" spans="1:22" x14ac:dyDescent="0.3">
      <c r="A1650" s="2">
        <v>43288</v>
      </c>
      <c r="B1650">
        <v>2018</v>
      </c>
    </row>
    <row r="1651" spans="1:22" x14ac:dyDescent="0.3">
      <c r="A1651" s="2">
        <v>43289</v>
      </c>
      <c r="B1651">
        <v>2018</v>
      </c>
    </row>
    <row r="1652" spans="1:22" x14ac:dyDescent="0.3">
      <c r="A1652" s="2">
        <v>43290</v>
      </c>
      <c r="B1652">
        <v>2018</v>
      </c>
      <c r="C1652">
        <v>47.645000000000003</v>
      </c>
      <c r="D1652">
        <v>101.85</v>
      </c>
      <c r="E1652">
        <v>58.363999999999997</v>
      </c>
      <c r="F1652">
        <v>94.222686999999993</v>
      </c>
      <c r="G1652">
        <v>9.4177216000000001</v>
      </c>
      <c r="H1652">
        <v>119.091086</v>
      </c>
      <c r="I1652">
        <v>13.012091680202129</v>
      </c>
      <c r="J1652">
        <v>9.7976875726403208</v>
      </c>
      <c r="K1652">
        <v>38.70240028875655</v>
      </c>
      <c r="L1652">
        <v>32.124165313120379</v>
      </c>
      <c r="M1652">
        <v>79026536</v>
      </c>
      <c r="N1652">
        <v>18211980</v>
      </c>
      <c r="O1652">
        <v>21584020</v>
      </c>
      <c r="P1652">
        <v>972165</v>
      </c>
      <c r="Q1652">
        <v>2140416</v>
      </c>
      <c r="R1652">
        <v>20089595</v>
      </c>
      <c r="S1652">
        <v>27082500</v>
      </c>
      <c r="T1652">
        <v>35089000</v>
      </c>
      <c r="U1652">
        <v>14137800</v>
      </c>
      <c r="V1652">
        <v>14086000</v>
      </c>
    </row>
    <row r="1653" spans="1:22" x14ac:dyDescent="0.3">
      <c r="A1653" s="2">
        <v>43291</v>
      </c>
      <c r="B1653">
        <v>2018</v>
      </c>
      <c r="C1653">
        <v>47.587499999999999</v>
      </c>
      <c r="D1653">
        <v>102.12</v>
      </c>
      <c r="E1653">
        <v>58.357000000000014</v>
      </c>
      <c r="F1653">
        <v>93.875733000000011</v>
      </c>
      <c r="G1653">
        <v>9.3684569999999994</v>
      </c>
      <c r="H1653">
        <v>119.887794</v>
      </c>
      <c r="I1653">
        <v>12.85341960995776</v>
      </c>
      <c r="J1653">
        <v>9.7803501123393559</v>
      </c>
      <c r="K1653">
        <v>39.354722746472547</v>
      </c>
      <c r="L1653">
        <v>31.913363889637822</v>
      </c>
      <c r="M1653">
        <v>63756596</v>
      </c>
      <c r="N1653">
        <v>19293140</v>
      </c>
      <c r="O1653">
        <v>21334080</v>
      </c>
      <c r="P1653">
        <v>1154715</v>
      </c>
      <c r="Q1653">
        <v>1898444</v>
      </c>
      <c r="R1653">
        <v>22910363</v>
      </c>
      <c r="S1653">
        <v>37311000</v>
      </c>
      <c r="T1653">
        <v>36745500</v>
      </c>
      <c r="U1653">
        <v>16892600</v>
      </c>
      <c r="V1653">
        <v>15228000</v>
      </c>
    </row>
    <row r="1654" spans="1:22" x14ac:dyDescent="0.3">
      <c r="A1654" s="2">
        <v>43292</v>
      </c>
      <c r="B1654">
        <v>2018</v>
      </c>
      <c r="C1654">
        <v>46.97</v>
      </c>
      <c r="D1654">
        <v>101.98</v>
      </c>
      <c r="E1654">
        <v>58.573</v>
      </c>
      <c r="F1654">
        <v>92.277900000000002</v>
      </c>
      <c r="G1654">
        <v>9.2599883999999992</v>
      </c>
      <c r="H1654">
        <v>117.5616</v>
      </c>
      <c r="I1654">
        <v>12.748234873536511</v>
      </c>
      <c r="J1654">
        <v>9.7892350236839754</v>
      </c>
      <c r="K1654">
        <v>39.377960496916607</v>
      </c>
      <c r="L1654">
        <v>31.745464295290009</v>
      </c>
      <c r="M1654">
        <v>75325880</v>
      </c>
      <c r="N1654">
        <v>19644648</v>
      </c>
      <c r="O1654">
        <v>33252660</v>
      </c>
      <c r="P1654">
        <v>1715985</v>
      </c>
      <c r="Q1654">
        <v>2231014</v>
      </c>
      <c r="R1654">
        <v>21929330</v>
      </c>
      <c r="S1654">
        <v>28335000</v>
      </c>
      <c r="T1654">
        <v>37319500</v>
      </c>
      <c r="U1654">
        <v>13822400</v>
      </c>
      <c r="V1654">
        <v>13616000</v>
      </c>
    </row>
    <row r="1655" spans="1:22" x14ac:dyDescent="0.3">
      <c r="A1655" s="2">
        <v>43293</v>
      </c>
      <c r="B1655">
        <v>2018</v>
      </c>
      <c r="C1655">
        <v>47.7575</v>
      </c>
      <c r="D1655">
        <v>104.19</v>
      </c>
      <c r="E1655">
        <v>60.063000000000002</v>
      </c>
      <c r="F1655">
        <v>92.720033999999998</v>
      </c>
      <c r="G1655">
        <v>9.3848780000000005</v>
      </c>
      <c r="H1655">
        <v>119.016216</v>
      </c>
      <c r="I1655">
        <v>12.86730700818214</v>
      </c>
      <c r="J1655">
        <v>9.8295694379224461</v>
      </c>
      <c r="K1655">
        <v>41.693347563144783</v>
      </c>
      <c r="L1655">
        <v>31.856990394877261</v>
      </c>
      <c r="M1655">
        <v>72164524</v>
      </c>
      <c r="N1655">
        <v>24335929</v>
      </c>
      <c r="O1655">
        <v>44148620</v>
      </c>
      <c r="P1655">
        <v>1557826</v>
      </c>
      <c r="Q1655">
        <v>1746937</v>
      </c>
      <c r="R1655">
        <v>18793673</v>
      </c>
      <c r="S1655">
        <v>31204000</v>
      </c>
      <c r="T1655">
        <v>34819000</v>
      </c>
      <c r="U1655">
        <v>40898000</v>
      </c>
      <c r="V1655">
        <v>13390000</v>
      </c>
    </row>
    <row r="1656" spans="1:22" x14ac:dyDescent="0.3">
      <c r="A1656" s="2">
        <v>43294</v>
      </c>
      <c r="B1656">
        <v>2018</v>
      </c>
      <c r="C1656">
        <v>47.832500000000003</v>
      </c>
      <c r="D1656">
        <v>105.43</v>
      </c>
      <c r="E1656">
        <v>60.220999999999997</v>
      </c>
      <c r="F1656">
        <v>92.948388000000008</v>
      </c>
      <c r="G1656">
        <v>9.3616010999999997</v>
      </c>
      <c r="H1656">
        <v>119.985372</v>
      </c>
      <c r="I1656">
        <v>12.94557097118463</v>
      </c>
      <c r="J1656">
        <v>10.14172697616506</v>
      </c>
      <c r="K1656">
        <v>43.23194592671647</v>
      </c>
      <c r="L1656">
        <v>32.443970117395942</v>
      </c>
      <c r="M1656">
        <v>50079168</v>
      </c>
      <c r="N1656">
        <v>24653500</v>
      </c>
      <c r="O1656">
        <v>32637140</v>
      </c>
      <c r="P1656">
        <v>1053721</v>
      </c>
      <c r="Q1656">
        <v>2000564</v>
      </c>
      <c r="R1656">
        <v>19911590</v>
      </c>
      <c r="S1656">
        <v>31340000</v>
      </c>
      <c r="T1656">
        <v>49298500</v>
      </c>
      <c r="U1656">
        <v>31999000</v>
      </c>
      <c r="V1656">
        <v>17493000</v>
      </c>
    </row>
    <row r="1657" spans="1:22" x14ac:dyDescent="0.3">
      <c r="A1657" s="2">
        <v>43295</v>
      </c>
      <c r="B1657">
        <v>2018</v>
      </c>
    </row>
    <row r="1658" spans="1:22" x14ac:dyDescent="0.3">
      <c r="A1658" s="2">
        <v>43296</v>
      </c>
      <c r="B1658">
        <v>2018</v>
      </c>
    </row>
    <row r="1659" spans="1:22" x14ac:dyDescent="0.3">
      <c r="A1659" s="2">
        <v>43297</v>
      </c>
      <c r="B1659">
        <v>2018</v>
      </c>
      <c r="C1659">
        <v>47.727499999999999</v>
      </c>
      <c r="D1659">
        <v>104.91</v>
      </c>
      <c r="E1659">
        <v>59.825499999999998</v>
      </c>
      <c r="F1659">
        <v>92.816874000000013</v>
      </c>
      <c r="G1659">
        <v>9.3509639999999994</v>
      </c>
      <c r="H1659">
        <v>120.150384</v>
      </c>
      <c r="M1659">
        <v>60172440</v>
      </c>
      <c r="N1659">
        <v>21786912</v>
      </c>
      <c r="O1659">
        <v>26784740</v>
      </c>
      <c r="P1659">
        <v>963914</v>
      </c>
      <c r="Q1659">
        <v>1273286</v>
      </c>
      <c r="R1659">
        <v>17119641</v>
      </c>
    </row>
    <row r="1660" spans="1:22" x14ac:dyDescent="0.3">
      <c r="A1660" s="2">
        <v>43298</v>
      </c>
      <c r="B1660">
        <v>2018</v>
      </c>
      <c r="C1660">
        <v>47.862499999999997</v>
      </c>
      <c r="D1660">
        <v>105.95</v>
      </c>
      <c r="E1660">
        <v>60.654000000000003</v>
      </c>
      <c r="F1660">
        <v>93.243654000000006</v>
      </c>
      <c r="G1660">
        <v>9.2889708999999989</v>
      </c>
      <c r="H1660">
        <v>120.96852</v>
      </c>
      <c r="I1660">
        <v>13.064587578630279</v>
      </c>
      <c r="J1660">
        <v>10.150411379463099</v>
      </c>
      <c r="K1660">
        <v>42.544520244529103</v>
      </c>
      <c r="L1660">
        <v>33.126605829715601</v>
      </c>
      <c r="M1660">
        <v>62138092</v>
      </c>
      <c r="N1660">
        <v>25901726</v>
      </c>
      <c r="O1660">
        <v>40162660</v>
      </c>
      <c r="P1660">
        <v>1171800</v>
      </c>
      <c r="Q1660">
        <v>1943590</v>
      </c>
      <c r="R1660">
        <v>20429993</v>
      </c>
      <c r="S1660">
        <v>31220500</v>
      </c>
      <c r="T1660">
        <v>38031500</v>
      </c>
      <c r="U1660">
        <v>26023800</v>
      </c>
      <c r="V1660">
        <v>25406000</v>
      </c>
    </row>
    <row r="1661" spans="1:22" x14ac:dyDescent="0.3">
      <c r="A1661" s="2">
        <v>43299</v>
      </c>
      <c r="B1661">
        <v>2018</v>
      </c>
      <c r="C1661">
        <v>47.6</v>
      </c>
      <c r="D1661">
        <v>105.12</v>
      </c>
      <c r="E1661">
        <v>60.645500000000013</v>
      </c>
      <c r="F1661">
        <v>94.156239999999997</v>
      </c>
      <c r="G1661">
        <v>9.3699613999999993</v>
      </c>
      <c r="H1661">
        <v>121.983604</v>
      </c>
      <c r="I1661">
        <v>13.25</v>
      </c>
      <c r="J1661">
        <v>10.10428648049645</v>
      </c>
      <c r="K1661">
        <v>42.774822695035461</v>
      </c>
      <c r="L1661">
        <v>32.473404255319153</v>
      </c>
      <c r="M1661">
        <v>65573524</v>
      </c>
      <c r="N1661">
        <v>29493927</v>
      </c>
      <c r="O1661">
        <v>38947940</v>
      </c>
      <c r="P1661">
        <v>1596098</v>
      </c>
      <c r="Q1661">
        <v>2078557</v>
      </c>
      <c r="R1661">
        <v>24543277</v>
      </c>
      <c r="S1661">
        <v>27689500</v>
      </c>
      <c r="T1661">
        <v>25484500</v>
      </c>
      <c r="U1661">
        <v>14442200</v>
      </c>
      <c r="V1661">
        <v>23357000</v>
      </c>
    </row>
    <row r="1662" spans="1:22" x14ac:dyDescent="0.3">
      <c r="A1662" s="2">
        <v>43300</v>
      </c>
      <c r="B1662">
        <v>2018</v>
      </c>
      <c r="C1662">
        <v>47.97</v>
      </c>
      <c r="D1662">
        <v>104.4</v>
      </c>
      <c r="E1662">
        <v>59.954999999999998</v>
      </c>
      <c r="F1662">
        <v>93.726525000000009</v>
      </c>
      <c r="G1662">
        <v>9.3281190000000009</v>
      </c>
      <c r="H1662">
        <v>117.207486</v>
      </c>
      <c r="I1662">
        <v>13.21460216197058</v>
      </c>
      <c r="J1662">
        <v>10.038067699805071</v>
      </c>
      <c r="K1662">
        <v>43.230551125287967</v>
      </c>
      <c r="L1662">
        <v>32.943469785575047</v>
      </c>
      <c r="M1662">
        <v>81147008</v>
      </c>
      <c r="N1662">
        <v>40171646</v>
      </c>
      <c r="O1662">
        <v>38337840</v>
      </c>
      <c r="P1662">
        <v>1134812</v>
      </c>
      <c r="Q1662">
        <v>3850730</v>
      </c>
      <c r="R1662">
        <v>19149093</v>
      </c>
      <c r="S1662">
        <v>28221000</v>
      </c>
      <c r="T1662">
        <v>23406500</v>
      </c>
      <c r="U1662">
        <v>19586000</v>
      </c>
      <c r="V1662">
        <v>15730000</v>
      </c>
    </row>
    <row r="1663" spans="1:22" x14ac:dyDescent="0.3">
      <c r="A1663" s="2">
        <v>43301</v>
      </c>
      <c r="B1663">
        <v>2018</v>
      </c>
      <c r="C1663">
        <v>47.86</v>
      </c>
      <c r="D1663">
        <v>106.27</v>
      </c>
      <c r="E1663">
        <v>59.894000000000013</v>
      </c>
      <c r="F1663">
        <v>92.828952000000001</v>
      </c>
      <c r="G1663">
        <v>9.3813969000000004</v>
      </c>
      <c r="H1663">
        <v>117.07829099999999</v>
      </c>
      <c r="I1663">
        <v>13.322589309696481</v>
      </c>
      <c r="J1663">
        <v>10.13297330289193</v>
      </c>
      <c r="K1663">
        <v>44.126600411854241</v>
      </c>
      <c r="L1663">
        <v>33.413913510609717</v>
      </c>
      <c r="M1663">
        <v>82824168</v>
      </c>
      <c r="N1663">
        <v>56038827</v>
      </c>
      <c r="O1663">
        <v>37967520</v>
      </c>
      <c r="P1663">
        <v>2831606</v>
      </c>
      <c r="Q1663">
        <v>4663920</v>
      </c>
      <c r="R1663">
        <v>17595413</v>
      </c>
      <c r="S1663">
        <v>29016500</v>
      </c>
      <c r="T1663">
        <v>25734000</v>
      </c>
      <c r="U1663">
        <v>24690800</v>
      </c>
      <c r="V1663">
        <v>13833000</v>
      </c>
    </row>
    <row r="1664" spans="1:22" x14ac:dyDescent="0.3">
      <c r="A1664" s="2">
        <v>43302</v>
      </c>
      <c r="B1664">
        <v>2018</v>
      </c>
    </row>
    <row r="1665" spans="1:22" x14ac:dyDescent="0.3">
      <c r="A1665" s="2">
        <v>43303</v>
      </c>
      <c r="B1665">
        <v>2018</v>
      </c>
    </row>
    <row r="1666" spans="1:22" x14ac:dyDescent="0.3">
      <c r="A1666" s="2">
        <v>43304</v>
      </c>
      <c r="B1666">
        <v>2018</v>
      </c>
      <c r="C1666">
        <v>47.902500000000003</v>
      </c>
      <c r="D1666">
        <v>107.97</v>
      </c>
      <c r="E1666">
        <v>60.55</v>
      </c>
      <c r="F1666">
        <v>93.510107000000005</v>
      </c>
      <c r="G1666">
        <v>9.4625319999999995</v>
      </c>
      <c r="H1666">
        <v>116.568836</v>
      </c>
      <c r="I1666">
        <v>13.12213945975051</v>
      </c>
      <c r="J1666">
        <v>10.07958175715696</v>
      </c>
      <c r="K1666">
        <v>42.946244278919487</v>
      </c>
      <c r="L1666">
        <v>32.639325136857217</v>
      </c>
      <c r="M1666">
        <v>63957460</v>
      </c>
      <c r="N1666">
        <v>29706955</v>
      </c>
      <c r="O1666">
        <v>65446080</v>
      </c>
      <c r="P1666">
        <v>1362825</v>
      </c>
      <c r="Q1666">
        <v>1873272</v>
      </c>
      <c r="R1666">
        <v>21485802</v>
      </c>
      <c r="S1666">
        <v>27105500</v>
      </c>
      <c r="T1666">
        <v>21313500</v>
      </c>
      <c r="U1666">
        <v>16955800</v>
      </c>
      <c r="V1666">
        <v>12265000</v>
      </c>
    </row>
    <row r="1667" spans="1:22" x14ac:dyDescent="0.3">
      <c r="A1667" s="2">
        <v>43305</v>
      </c>
      <c r="B1667">
        <v>2018</v>
      </c>
      <c r="C1667">
        <v>48.25</v>
      </c>
      <c r="D1667">
        <v>107.66</v>
      </c>
      <c r="E1667">
        <v>62.907500000000013</v>
      </c>
      <c r="F1667">
        <v>95.243345999999988</v>
      </c>
      <c r="G1667">
        <v>9.6091332000000005</v>
      </c>
      <c r="H1667">
        <v>117.87138</v>
      </c>
      <c r="I1667">
        <v>13.23687994248742</v>
      </c>
      <c r="J1667">
        <v>10.005744696261679</v>
      </c>
      <c r="K1667">
        <v>43.125449317038097</v>
      </c>
      <c r="L1667">
        <v>33.276419841840401</v>
      </c>
      <c r="M1667">
        <v>74791592</v>
      </c>
      <c r="N1667">
        <v>26316619</v>
      </c>
      <c r="O1667">
        <v>107600640</v>
      </c>
      <c r="P1667">
        <v>2108128</v>
      </c>
      <c r="Q1667">
        <v>2233043</v>
      </c>
      <c r="R1667">
        <v>30185789</v>
      </c>
      <c r="S1667">
        <v>21163000</v>
      </c>
      <c r="T1667">
        <v>26600000</v>
      </c>
      <c r="U1667">
        <v>11315000</v>
      </c>
      <c r="V1667">
        <v>14689000</v>
      </c>
    </row>
    <row r="1668" spans="1:22" x14ac:dyDescent="0.3">
      <c r="A1668" s="2">
        <v>43306</v>
      </c>
      <c r="B1668">
        <v>2018</v>
      </c>
      <c r="C1668">
        <v>48.704999999999998</v>
      </c>
      <c r="D1668">
        <v>110.83</v>
      </c>
      <c r="E1668">
        <v>63.796999999999997</v>
      </c>
      <c r="F1668">
        <v>93.26849399999999</v>
      </c>
      <c r="G1668">
        <v>9.5173787000000001</v>
      </c>
      <c r="H1668">
        <v>117.9579</v>
      </c>
      <c r="I1668">
        <v>13.196972427464409</v>
      </c>
      <c r="J1668">
        <v>10.16686061452514</v>
      </c>
      <c r="K1668">
        <v>43.115876734546767</v>
      </c>
      <c r="L1668">
        <v>33.474499909893673</v>
      </c>
      <c r="M1668">
        <v>67321312</v>
      </c>
      <c r="N1668">
        <v>30799612</v>
      </c>
      <c r="O1668">
        <v>51508740</v>
      </c>
      <c r="P1668">
        <v>2520774</v>
      </c>
      <c r="Q1668">
        <v>1845506</v>
      </c>
      <c r="R1668">
        <v>21337254</v>
      </c>
      <c r="S1668">
        <v>23414000</v>
      </c>
      <c r="T1668">
        <v>18143000</v>
      </c>
      <c r="U1668">
        <v>7514400</v>
      </c>
      <c r="V1668">
        <v>12762000</v>
      </c>
    </row>
    <row r="1669" spans="1:22" x14ac:dyDescent="0.3">
      <c r="A1669" s="2">
        <v>43307</v>
      </c>
      <c r="B1669">
        <v>2018</v>
      </c>
      <c r="C1669">
        <v>48.552500000000002</v>
      </c>
      <c r="D1669">
        <v>109.62</v>
      </c>
      <c r="E1669">
        <v>64.275000000000006</v>
      </c>
      <c r="F1669">
        <v>97.257756999999998</v>
      </c>
      <c r="G1669">
        <v>9.5218759999999989</v>
      </c>
      <c r="H1669">
        <v>120.408812</v>
      </c>
      <c r="I1669">
        <v>13.29252925292529</v>
      </c>
      <c r="J1669">
        <v>10.20738841584159</v>
      </c>
      <c r="K1669">
        <v>41.64716471647165</v>
      </c>
      <c r="L1669">
        <v>33.825382538253827</v>
      </c>
      <c r="M1669">
        <v>76303856</v>
      </c>
      <c r="N1669">
        <v>31372110</v>
      </c>
      <c r="O1669">
        <v>54686040</v>
      </c>
      <c r="P1669">
        <v>3902616</v>
      </c>
      <c r="Q1669">
        <v>2587040</v>
      </c>
      <c r="R1669">
        <v>18136381</v>
      </c>
      <c r="S1669">
        <v>30893500</v>
      </c>
      <c r="T1669">
        <v>14913000</v>
      </c>
      <c r="U1669">
        <v>16746200</v>
      </c>
      <c r="V1669">
        <v>20055000</v>
      </c>
    </row>
    <row r="1670" spans="1:22" x14ac:dyDescent="0.3">
      <c r="A1670" s="2">
        <v>43308</v>
      </c>
      <c r="B1670">
        <v>2018</v>
      </c>
      <c r="C1670">
        <v>47.744999999999997</v>
      </c>
      <c r="D1670">
        <v>107.68</v>
      </c>
      <c r="E1670">
        <v>62.644500000000008</v>
      </c>
      <c r="F1670">
        <v>96.656477999999993</v>
      </c>
      <c r="G1670">
        <v>9.5436413999999985</v>
      </c>
      <c r="H1670">
        <v>120.240612</v>
      </c>
      <c r="I1670">
        <v>13.45241317095174</v>
      </c>
      <c r="J1670">
        <v>10.26654683265674</v>
      </c>
      <c r="K1670">
        <v>42.331980153360398</v>
      </c>
      <c r="L1670">
        <v>34.190347316193048</v>
      </c>
      <c r="M1670">
        <v>96095888</v>
      </c>
      <c r="N1670">
        <v>37005292</v>
      </c>
      <c r="O1670">
        <v>48361800</v>
      </c>
      <c r="P1670">
        <v>1942834</v>
      </c>
      <c r="Q1670">
        <v>1794644</v>
      </c>
      <c r="R1670">
        <v>15902977</v>
      </c>
      <c r="S1670">
        <v>21811000</v>
      </c>
      <c r="T1670">
        <v>14894000</v>
      </c>
      <c r="U1670">
        <v>8794600</v>
      </c>
      <c r="V1670">
        <v>13928000</v>
      </c>
    </row>
    <row r="1671" spans="1:22" x14ac:dyDescent="0.3">
      <c r="A1671" s="2">
        <v>43309</v>
      </c>
      <c r="B1671">
        <v>2018</v>
      </c>
    </row>
    <row r="1672" spans="1:22" x14ac:dyDescent="0.3">
      <c r="A1672" s="2">
        <v>43310</v>
      </c>
      <c r="B1672">
        <v>2018</v>
      </c>
    </row>
    <row r="1673" spans="1:22" x14ac:dyDescent="0.3">
      <c r="A1673" s="2">
        <v>43311</v>
      </c>
      <c r="B1673">
        <v>2018</v>
      </c>
      <c r="C1673">
        <v>47.477499999999999</v>
      </c>
      <c r="D1673">
        <v>105.37</v>
      </c>
      <c r="E1673">
        <v>61.502000000000002</v>
      </c>
      <c r="F1673">
        <v>97.207651999999996</v>
      </c>
      <c r="G1673">
        <v>9.5362861999999993</v>
      </c>
      <c r="H1673">
        <v>117.39431999999999</v>
      </c>
      <c r="I1673">
        <v>13.50820263205336</v>
      </c>
      <c r="J1673">
        <v>10.08455400216333</v>
      </c>
      <c r="K1673">
        <v>41.806381828015148</v>
      </c>
      <c r="L1673">
        <v>33.838110690463317</v>
      </c>
      <c r="M1673">
        <v>84118140</v>
      </c>
      <c r="N1673">
        <v>34668327</v>
      </c>
      <c r="O1673">
        <v>43896740</v>
      </c>
      <c r="P1673">
        <v>1008836</v>
      </c>
      <c r="Q1673">
        <v>1620245</v>
      </c>
      <c r="R1673">
        <v>14722199</v>
      </c>
      <c r="S1673">
        <v>19365500</v>
      </c>
      <c r="T1673">
        <v>18826500</v>
      </c>
      <c r="U1673">
        <v>9387200</v>
      </c>
      <c r="V1673">
        <v>11421000</v>
      </c>
    </row>
    <row r="1674" spans="1:22" x14ac:dyDescent="0.3">
      <c r="A1674" s="2">
        <v>43312</v>
      </c>
      <c r="B1674">
        <v>2018</v>
      </c>
      <c r="C1674">
        <v>47.572499999999998</v>
      </c>
      <c r="D1674">
        <v>106.08</v>
      </c>
      <c r="E1674">
        <v>61.360999999999997</v>
      </c>
      <c r="F1674">
        <v>96.788645000000002</v>
      </c>
      <c r="G1674">
        <v>9.5892734999999991</v>
      </c>
      <c r="H1674">
        <v>116.874425</v>
      </c>
      <c r="I1674">
        <v>13.067978533094809</v>
      </c>
      <c r="J1674">
        <v>9.9438503685152053</v>
      </c>
      <c r="K1674">
        <v>41.413237924865832</v>
      </c>
      <c r="L1674">
        <v>32.880143112701248</v>
      </c>
      <c r="M1674">
        <v>157492152</v>
      </c>
      <c r="N1674">
        <v>27655152</v>
      </c>
      <c r="O1674">
        <v>39382220</v>
      </c>
      <c r="P1674">
        <v>2149877</v>
      </c>
      <c r="Q1674">
        <v>2727085</v>
      </c>
      <c r="R1674">
        <v>29539149</v>
      </c>
      <c r="S1674">
        <v>44877000</v>
      </c>
      <c r="T1674">
        <v>29196000</v>
      </c>
      <c r="U1674">
        <v>16632000</v>
      </c>
      <c r="V1674">
        <v>29032000</v>
      </c>
    </row>
    <row r="1675" spans="1:22" x14ac:dyDescent="0.3">
      <c r="A1675" s="2">
        <v>43313</v>
      </c>
      <c r="B1675">
        <v>2018</v>
      </c>
      <c r="C1675">
        <v>50.375</v>
      </c>
      <c r="D1675">
        <v>106.28</v>
      </c>
      <c r="E1675">
        <v>61.649500000000003</v>
      </c>
      <c r="F1675">
        <v>95.094200000000001</v>
      </c>
      <c r="G1675">
        <v>9.367563800000001</v>
      </c>
      <c r="H1675">
        <v>116.143272</v>
      </c>
      <c r="I1675">
        <v>13.250358166189111</v>
      </c>
      <c r="J1675">
        <v>10.427665804083089</v>
      </c>
      <c r="K1675">
        <v>41.936783667621768</v>
      </c>
      <c r="L1675">
        <v>35.010744985673348</v>
      </c>
      <c r="M1675">
        <v>271742864</v>
      </c>
      <c r="N1675">
        <v>23628699</v>
      </c>
      <c r="O1675">
        <v>36994800</v>
      </c>
      <c r="P1675">
        <v>2560371</v>
      </c>
      <c r="Q1675">
        <v>1898971</v>
      </c>
      <c r="R1675">
        <v>29646264</v>
      </c>
      <c r="S1675">
        <v>29005000</v>
      </c>
      <c r="T1675">
        <v>67442000</v>
      </c>
      <c r="U1675">
        <v>9249200</v>
      </c>
      <c r="V1675">
        <v>45858000</v>
      </c>
    </row>
    <row r="1676" spans="1:22" x14ac:dyDescent="0.3">
      <c r="A1676" s="2">
        <v>43314</v>
      </c>
      <c r="B1676">
        <v>2018</v>
      </c>
      <c r="C1676">
        <v>51.847499999999997</v>
      </c>
      <c r="D1676">
        <v>107.57</v>
      </c>
      <c r="E1676">
        <v>62.056500000000007</v>
      </c>
      <c r="F1676">
        <v>94.241862000000012</v>
      </c>
      <c r="G1676">
        <v>9.1772393999999995</v>
      </c>
      <c r="H1676">
        <v>115.033581</v>
      </c>
      <c r="I1676">
        <v>13.04784088872962</v>
      </c>
      <c r="J1676">
        <v>10.45377872961835</v>
      </c>
      <c r="K1676">
        <v>41.368034402436827</v>
      </c>
      <c r="L1676">
        <v>34.241175416592007</v>
      </c>
      <c r="M1676">
        <v>249616048</v>
      </c>
      <c r="N1676">
        <v>26104258</v>
      </c>
      <c r="O1676">
        <v>34703600</v>
      </c>
      <c r="P1676">
        <v>2774645</v>
      </c>
      <c r="Q1676">
        <v>2235056</v>
      </c>
      <c r="R1676">
        <v>27488723</v>
      </c>
      <c r="S1676">
        <v>30951500</v>
      </c>
      <c r="T1676">
        <v>39977000</v>
      </c>
      <c r="U1676">
        <v>9128600</v>
      </c>
      <c r="V1676">
        <v>27725000</v>
      </c>
    </row>
    <row r="1677" spans="1:22" x14ac:dyDescent="0.3">
      <c r="A1677" s="2">
        <v>43315</v>
      </c>
      <c r="B1677">
        <v>2018</v>
      </c>
      <c r="C1677">
        <v>51.997500000000002</v>
      </c>
      <c r="D1677">
        <v>108.04</v>
      </c>
      <c r="E1677">
        <v>61.908000000000001</v>
      </c>
      <c r="F1677">
        <v>95.473230000000001</v>
      </c>
      <c r="G1677">
        <v>9.3197159999999997</v>
      </c>
      <c r="H1677">
        <v>115.68331499999999</v>
      </c>
      <c r="I1677">
        <v>12.982109143216761</v>
      </c>
      <c r="J1677">
        <v>10.480142492133419</v>
      </c>
      <c r="K1677">
        <v>41.499595432886807</v>
      </c>
      <c r="L1677">
        <v>34.39719500134855</v>
      </c>
      <c r="M1677">
        <v>133789584</v>
      </c>
      <c r="N1677">
        <v>18659599</v>
      </c>
      <c r="O1677">
        <v>21264880</v>
      </c>
      <c r="P1677">
        <v>1932126</v>
      </c>
      <c r="Q1677">
        <v>1630363</v>
      </c>
      <c r="R1677">
        <v>24485126</v>
      </c>
      <c r="S1677">
        <v>45401500</v>
      </c>
      <c r="T1677">
        <v>26143500</v>
      </c>
      <c r="U1677">
        <v>9162400</v>
      </c>
      <c r="V1677">
        <v>21538000</v>
      </c>
    </row>
    <row r="1678" spans="1:22" x14ac:dyDescent="0.3">
      <c r="A1678" s="2">
        <v>43316</v>
      </c>
      <c r="B1678">
        <v>2018</v>
      </c>
    </row>
    <row r="1679" spans="1:22" x14ac:dyDescent="0.3">
      <c r="A1679" s="2">
        <v>43317</v>
      </c>
      <c r="B1679">
        <v>2018</v>
      </c>
    </row>
    <row r="1680" spans="1:22" x14ac:dyDescent="0.3">
      <c r="A1680" s="2">
        <v>43318</v>
      </c>
      <c r="B1680">
        <v>2018</v>
      </c>
      <c r="C1680">
        <v>52.267499999999998</v>
      </c>
      <c r="D1680">
        <v>108.13</v>
      </c>
      <c r="E1680">
        <v>61.883500000000012</v>
      </c>
      <c r="F1680">
        <v>96.554261999999994</v>
      </c>
      <c r="G1680">
        <v>9.1714097999999993</v>
      </c>
      <c r="H1680">
        <v>115.45813200000001</v>
      </c>
      <c r="I1680">
        <v>12.803805420929811</v>
      </c>
      <c r="J1680">
        <v>10.398925683001259</v>
      </c>
      <c r="K1680">
        <v>42.330820319511758</v>
      </c>
      <c r="L1680">
        <v>33.108957099264053</v>
      </c>
      <c r="M1680">
        <v>101701548</v>
      </c>
      <c r="N1680">
        <v>20265947</v>
      </c>
      <c r="O1680">
        <v>22118320</v>
      </c>
      <c r="P1680">
        <v>1685798</v>
      </c>
      <c r="Q1680">
        <v>1550121</v>
      </c>
      <c r="R1680">
        <v>24909731</v>
      </c>
      <c r="S1680">
        <v>28647500</v>
      </c>
      <c r="T1680">
        <v>16631500</v>
      </c>
      <c r="U1680">
        <v>9131600</v>
      </c>
      <c r="V1680">
        <v>22180000</v>
      </c>
    </row>
    <row r="1681" spans="1:22" x14ac:dyDescent="0.3">
      <c r="A1681" s="2">
        <v>43319</v>
      </c>
      <c r="B1681">
        <v>2018</v>
      </c>
      <c r="C1681">
        <v>51.777500000000003</v>
      </c>
      <c r="D1681">
        <v>108.88</v>
      </c>
      <c r="E1681">
        <v>62.791999999999987</v>
      </c>
      <c r="F1681">
        <v>97.439165000000003</v>
      </c>
      <c r="G1681">
        <v>9.2734950000000005</v>
      </c>
      <c r="H1681">
        <v>115.222827</v>
      </c>
      <c r="I1681">
        <v>12.849051514879079</v>
      </c>
      <c r="J1681">
        <v>10.569320598759329</v>
      </c>
      <c r="K1681">
        <v>45.176660972759137</v>
      </c>
      <c r="L1681">
        <v>33.480176211453738</v>
      </c>
      <c r="M1681">
        <v>102349548</v>
      </c>
      <c r="N1681">
        <v>16080214</v>
      </c>
      <c r="O1681">
        <v>42505120</v>
      </c>
      <c r="P1681">
        <v>1439706</v>
      </c>
      <c r="Q1681">
        <v>1826797</v>
      </c>
      <c r="R1681">
        <v>23688099</v>
      </c>
      <c r="S1681">
        <v>26261000</v>
      </c>
      <c r="T1681">
        <v>21716000</v>
      </c>
      <c r="U1681">
        <v>34260400</v>
      </c>
      <c r="V1681">
        <v>12840000</v>
      </c>
    </row>
    <row r="1682" spans="1:22" x14ac:dyDescent="0.3">
      <c r="A1682" s="2">
        <v>43320</v>
      </c>
      <c r="B1682">
        <v>2018</v>
      </c>
      <c r="C1682">
        <v>51.8125</v>
      </c>
      <c r="D1682">
        <v>109.49</v>
      </c>
      <c r="E1682">
        <v>63.066499999999998</v>
      </c>
      <c r="F1682">
        <v>97.954560000000001</v>
      </c>
      <c r="G1682">
        <v>9.3438774000000002</v>
      </c>
      <c r="H1682">
        <v>116.39061</v>
      </c>
      <c r="I1682">
        <v>12.72596197170407</v>
      </c>
      <c r="J1682">
        <v>10.47719350274849</v>
      </c>
      <c r="K1682">
        <v>47.445255474452559</v>
      </c>
      <c r="L1682">
        <v>33.4504821122826</v>
      </c>
      <c r="M1682">
        <v>90101948</v>
      </c>
      <c r="N1682">
        <v>15487502</v>
      </c>
      <c r="O1682">
        <v>34373280</v>
      </c>
      <c r="P1682">
        <v>1431088</v>
      </c>
      <c r="Q1682">
        <v>1812842</v>
      </c>
      <c r="R1682">
        <v>19388365</v>
      </c>
      <c r="S1682">
        <v>21474500</v>
      </c>
      <c r="T1682">
        <v>22233000</v>
      </c>
      <c r="U1682">
        <v>32617400</v>
      </c>
      <c r="V1682">
        <v>13957000</v>
      </c>
    </row>
    <row r="1683" spans="1:22" x14ac:dyDescent="0.3">
      <c r="A1683" s="2">
        <v>43321</v>
      </c>
      <c r="B1683">
        <v>2018</v>
      </c>
      <c r="C1683">
        <v>52.22</v>
      </c>
      <c r="D1683">
        <v>109.67</v>
      </c>
      <c r="E1683">
        <v>63.222999999999999</v>
      </c>
      <c r="F1683">
        <v>98.014916999999997</v>
      </c>
      <c r="G1683">
        <v>9.3258041999999985</v>
      </c>
      <c r="H1683">
        <v>115.91670999999999</v>
      </c>
      <c r="I1683">
        <v>12.594594594594589</v>
      </c>
      <c r="J1683">
        <v>10.574035821621621</v>
      </c>
      <c r="K1683">
        <v>47.252252252252262</v>
      </c>
      <c r="L1683">
        <v>33.693693693693703</v>
      </c>
      <c r="M1683">
        <v>93970504</v>
      </c>
      <c r="N1683">
        <v>13677211</v>
      </c>
      <c r="O1683">
        <v>27326360</v>
      </c>
      <c r="P1683">
        <v>1393277</v>
      </c>
      <c r="Q1683">
        <v>1372980</v>
      </c>
      <c r="R1683">
        <v>16104215</v>
      </c>
      <c r="S1683">
        <v>25047500</v>
      </c>
      <c r="T1683">
        <v>17074500</v>
      </c>
      <c r="U1683">
        <v>13142400</v>
      </c>
      <c r="V1683">
        <v>12593000</v>
      </c>
    </row>
    <row r="1684" spans="1:22" x14ac:dyDescent="0.3">
      <c r="A1684" s="2">
        <v>43322</v>
      </c>
      <c r="B1684">
        <v>2018</v>
      </c>
      <c r="C1684">
        <v>51.8825</v>
      </c>
      <c r="D1684">
        <v>109</v>
      </c>
      <c r="E1684">
        <v>62.625500000000002</v>
      </c>
      <c r="F1684">
        <v>95.297916000000001</v>
      </c>
      <c r="G1684">
        <v>9.1958536999999989</v>
      </c>
      <c r="H1684">
        <v>112.48072999999999</v>
      </c>
      <c r="I1684">
        <v>12.55599710982659</v>
      </c>
      <c r="J1684">
        <v>10.425044485187859</v>
      </c>
      <c r="K1684">
        <v>45.700867052023128</v>
      </c>
      <c r="L1684">
        <v>32.966040462427749</v>
      </c>
      <c r="M1684">
        <v>98444808</v>
      </c>
      <c r="N1684">
        <v>18183724</v>
      </c>
      <c r="O1684">
        <v>26687740</v>
      </c>
      <c r="P1684">
        <v>2074116</v>
      </c>
      <c r="Q1684">
        <v>2870713</v>
      </c>
      <c r="R1684">
        <v>25647588</v>
      </c>
      <c r="S1684">
        <v>24817500</v>
      </c>
      <c r="T1684">
        <v>24389500</v>
      </c>
      <c r="U1684">
        <v>12955400</v>
      </c>
      <c r="V1684">
        <v>14255000</v>
      </c>
    </row>
    <row r="1685" spans="1:22" x14ac:dyDescent="0.3">
      <c r="A1685" s="2">
        <v>43323</v>
      </c>
      <c r="B1685">
        <v>2018</v>
      </c>
    </row>
    <row r="1686" spans="1:22" x14ac:dyDescent="0.3">
      <c r="A1686" s="2">
        <v>43324</v>
      </c>
      <c r="B1686">
        <v>2018</v>
      </c>
    </row>
    <row r="1687" spans="1:22" x14ac:dyDescent="0.3">
      <c r="A1687" s="2">
        <v>43325</v>
      </c>
      <c r="B1687">
        <v>2018</v>
      </c>
      <c r="C1687">
        <v>52.217500000000001</v>
      </c>
      <c r="D1687">
        <v>108.21</v>
      </c>
      <c r="E1687">
        <v>62.432000000000002</v>
      </c>
      <c r="F1687">
        <v>94.900626000000003</v>
      </c>
      <c r="G1687">
        <v>9.1274105999999993</v>
      </c>
      <c r="H1687">
        <v>114.05394</v>
      </c>
      <c r="I1687">
        <v>12.293379098545749</v>
      </c>
      <c r="J1687">
        <v>10.195101633095479</v>
      </c>
      <c r="K1687">
        <v>45.479179839219583</v>
      </c>
      <c r="L1687">
        <v>32.228344323006063</v>
      </c>
      <c r="M1687">
        <v>103563520</v>
      </c>
      <c r="N1687">
        <v>18474884</v>
      </c>
      <c r="O1687">
        <v>27617640</v>
      </c>
      <c r="P1687">
        <v>1204817</v>
      </c>
      <c r="Q1687">
        <v>1904698</v>
      </c>
      <c r="R1687">
        <v>19313973</v>
      </c>
      <c r="S1687">
        <v>29111500</v>
      </c>
      <c r="T1687">
        <v>33245500</v>
      </c>
      <c r="U1687">
        <v>10959600</v>
      </c>
      <c r="V1687">
        <v>17167000</v>
      </c>
    </row>
    <row r="1688" spans="1:22" x14ac:dyDescent="0.3">
      <c r="A1688" s="2">
        <v>43326</v>
      </c>
      <c r="B1688">
        <v>2018</v>
      </c>
      <c r="C1688">
        <v>52.4375</v>
      </c>
      <c r="D1688">
        <v>109.56</v>
      </c>
      <c r="E1688">
        <v>62.906999999999996</v>
      </c>
      <c r="F1688">
        <v>93.514790000000005</v>
      </c>
      <c r="G1688">
        <v>9.0974228000000004</v>
      </c>
      <c r="H1688">
        <v>113.828312</v>
      </c>
      <c r="I1688">
        <v>12.35754793410748</v>
      </c>
      <c r="J1688">
        <v>10.343960118822579</v>
      </c>
      <c r="K1688">
        <v>47.011432172112713</v>
      </c>
      <c r="L1688">
        <v>32.32514177693762</v>
      </c>
      <c r="M1688">
        <v>82992040</v>
      </c>
      <c r="N1688">
        <v>16788314</v>
      </c>
      <c r="O1688">
        <v>28079820</v>
      </c>
      <c r="P1688">
        <v>1373984</v>
      </c>
      <c r="Q1688">
        <v>1429034</v>
      </c>
      <c r="R1688">
        <v>20087330</v>
      </c>
      <c r="S1688">
        <v>21484000</v>
      </c>
      <c r="T1688">
        <v>25018500</v>
      </c>
      <c r="U1688">
        <v>12524400</v>
      </c>
      <c r="V1688">
        <v>9678000</v>
      </c>
    </row>
    <row r="1689" spans="1:22" x14ac:dyDescent="0.3">
      <c r="A1689" s="2">
        <v>43327</v>
      </c>
      <c r="B1689">
        <v>2018</v>
      </c>
      <c r="C1689">
        <v>52.56</v>
      </c>
      <c r="D1689">
        <v>107.66</v>
      </c>
      <c r="E1689">
        <v>61.610999999999997</v>
      </c>
      <c r="F1689">
        <v>92.238064000000008</v>
      </c>
      <c r="G1689">
        <v>8.9598499999999994</v>
      </c>
      <c r="H1689">
        <v>112.64592</v>
      </c>
      <c r="I1689">
        <v>12.309220626749751</v>
      </c>
      <c r="J1689">
        <v>10.33624492007586</v>
      </c>
      <c r="K1689">
        <v>45.922514223787587</v>
      </c>
      <c r="L1689">
        <v>31.47295222613565</v>
      </c>
      <c r="M1689">
        <v>115230256</v>
      </c>
      <c r="N1689">
        <v>29982806</v>
      </c>
      <c r="O1689">
        <v>37051160</v>
      </c>
      <c r="P1689">
        <v>1855102</v>
      </c>
      <c r="Q1689">
        <v>2300498</v>
      </c>
      <c r="R1689">
        <v>28126418</v>
      </c>
      <c r="S1689">
        <v>22888500</v>
      </c>
      <c r="T1689">
        <v>16157500</v>
      </c>
      <c r="U1689">
        <v>8134200</v>
      </c>
      <c r="V1689">
        <v>20715000</v>
      </c>
    </row>
    <row r="1690" spans="1:22" x14ac:dyDescent="0.3">
      <c r="A1690" s="2">
        <v>43328</v>
      </c>
      <c r="B1690">
        <v>2018</v>
      </c>
      <c r="C1690">
        <v>53.33</v>
      </c>
      <c r="D1690">
        <v>107.64</v>
      </c>
      <c r="E1690">
        <v>61.203000000000003</v>
      </c>
      <c r="F1690">
        <v>92.957520000000002</v>
      </c>
      <c r="G1690">
        <v>8.9310474000000006</v>
      </c>
      <c r="H1690">
        <v>115.98098400000001</v>
      </c>
      <c r="I1690">
        <v>12.216011539848539</v>
      </c>
      <c r="J1690">
        <v>10.227392389109269</v>
      </c>
      <c r="K1690">
        <v>45.009917057338619</v>
      </c>
      <c r="L1690">
        <v>31.103498016588532</v>
      </c>
      <c r="M1690">
        <v>114001468</v>
      </c>
      <c r="N1690">
        <v>21384289</v>
      </c>
      <c r="O1690">
        <v>32175980</v>
      </c>
      <c r="P1690">
        <v>1272228</v>
      </c>
      <c r="Q1690">
        <v>2664013</v>
      </c>
      <c r="R1690">
        <v>17873229</v>
      </c>
      <c r="S1690">
        <v>29313000</v>
      </c>
      <c r="T1690">
        <v>34182500</v>
      </c>
      <c r="U1690">
        <v>15764800</v>
      </c>
      <c r="V1690">
        <v>25437000</v>
      </c>
    </row>
    <row r="1691" spans="1:22" x14ac:dyDescent="0.3">
      <c r="A1691" s="2">
        <v>43329</v>
      </c>
      <c r="B1691">
        <v>2018</v>
      </c>
      <c r="C1691">
        <v>54.395000000000003</v>
      </c>
      <c r="D1691">
        <v>107.58</v>
      </c>
      <c r="E1691">
        <v>60.792499999999997</v>
      </c>
      <c r="F1691">
        <v>92.880668999999997</v>
      </c>
      <c r="G1691">
        <v>8.8708400999999988</v>
      </c>
      <c r="H1691">
        <v>116.34898200000001</v>
      </c>
      <c r="I1691">
        <v>12.32427536231884</v>
      </c>
      <c r="J1691">
        <v>10.436255579710149</v>
      </c>
      <c r="K1691">
        <v>45.380434782608702</v>
      </c>
      <c r="L1691">
        <v>32.10144927536232</v>
      </c>
      <c r="M1691">
        <v>141707988</v>
      </c>
      <c r="N1691">
        <v>18061512</v>
      </c>
      <c r="O1691">
        <v>33092580</v>
      </c>
      <c r="P1691">
        <v>1415425</v>
      </c>
      <c r="Q1691">
        <v>1753722</v>
      </c>
      <c r="R1691">
        <v>21859304</v>
      </c>
      <c r="S1691">
        <v>23329500</v>
      </c>
      <c r="T1691">
        <v>22062500</v>
      </c>
      <c r="U1691">
        <v>7170200</v>
      </c>
      <c r="V1691">
        <v>18140000</v>
      </c>
    </row>
    <row r="1692" spans="1:22" x14ac:dyDescent="0.3">
      <c r="A1692" s="2">
        <v>43330</v>
      </c>
      <c r="B1692">
        <v>2018</v>
      </c>
    </row>
    <row r="1693" spans="1:22" x14ac:dyDescent="0.3">
      <c r="A1693" s="2">
        <v>43331</v>
      </c>
      <c r="B1693">
        <v>2018</v>
      </c>
    </row>
    <row r="1694" spans="1:22" x14ac:dyDescent="0.3">
      <c r="A1694" s="2">
        <v>43332</v>
      </c>
      <c r="B1694">
        <v>2018</v>
      </c>
      <c r="C1694">
        <v>53.865000000000002</v>
      </c>
      <c r="D1694">
        <v>106.87</v>
      </c>
      <c r="E1694">
        <v>61.097499999999997</v>
      </c>
      <c r="F1694">
        <v>93.677324999999996</v>
      </c>
      <c r="G1694">
        <v>8.9138176999999992</v>
      </c>
      <c r="H1694">
        <v>117.56934</v>
      </c>
      <c r="I1694">
        <v>12.25636841628139</v>
      </c>
      <c r="J1694">
        <v>10.375599673647001</v>
      </c>
      <c r="K1694">
        <v>45.254283383192821</v>
      </c>
      <c r="L1694">
        <v>33.242679720786867</v>
      </c>
      <c r="M1694">
        <v>121150780</v>
      </c>
      <c r="N1694">
        <v>17914201</v>
      </c>
      <c r="O1694">
        <v>22223460</v>
      </c>
      <c r="P1694">
        <v>1128134</v>
      </c>
      <c r="Q1694">
        <v>1315440</v>
      </c>
      <c r="R1694">
        <v>15261420</v>
      </c>
      <c r="S1694">
        <v>19690500</v>
      </c>
      <c r="T1694">
        <v>21351000</v>
      </c>
      <c r="U1694">
        <v>7451000</v>
      </c>
      <c r="V1694">
        <v>21294000</v>
      </c>
    </row>
    <row r="1695" spans="1:22" x14ac:dyDescent="0.3">
      <c r="A1695" s="2">
        <v>43333</v>
      </c>
      <c r="B1695">
        <v>2018</v>
      </c>
      <c r="C1695">
        <v>53.76</v>
      </c>
      <c r="D1695">
        <v>105.98</v>
      </c>
      <c r="E1695">
        <v>60.870500000000007</v>
      </c>
      <c r="F1695">
        <v>95.858787000000007</v>
      </c>
      <c r="G1695">
        <v>8.9187075</v>
      </c>
      <c r="H1695">
        <v>118.271688</v>
      </c>
      <c r="I1695">
        <v>12.175645088275241</v>
      </c>
      <c r="J1695">
        <v>10.314090075147121</v>
      </c>
      <c r="K1695">
        <v>44.459031235853317</v>
      </c>
      <c r="L1695">
        <v>33.499320959710268</v>
      </c>
      <c r="M1695">
        <v>104639020</v>
      </c>
      <c r="N1695">
        <v>22881861</v>
      </c>
      <c r="O1695">
        <v>23081860</v>
      </c>
      <c r="P1695">
        <v>1871873</v>
      </c>
      <c r="Q1695">
        <v>1413522</v>
      </c>
      <c r="R1695">
        <v>19759208</v>
      </c>
      <c r="S1695">
        <v>23101500</v>
      </c>
      <c r="T1695">
        <v>18910500</v>
      </c>
      <c r="U1695">
        <v>13105800</v>
      </c>
      <c r="V1695">
        <v>21875000</v>
      </c>
    </row>
    <row r="1696" spans="1:22" x14ac:dyDescent="0.3">
      <c r="A1696" s="2">
        <v>43334</v>
      </c>
      <c r="B1696">
        <v>2018</v>
      </c>
      <c r="C1696">
        <v>53.762500000000003</v>
      </c>
      <c r="D1696">
        <v>107.06</v>
      </c>
      <c r="E1696">
        <v>61.087499999999999</v>
      </c>
      <c r="F1696">
        <v>95.374110000000016</v>
      </c>
      <c r="G1696">
        <v>8.8981736999999992</v>
      </c>
      <c r="H1696">
        <v>118.84386000000001</v>
      </c>
      <c r="I1696">
        <v>12.44729937573509</v>
      </c>
      <c r="J1696">
        <v>10.339415555957659</v>
      </c>
      <c r="K1696">
        <v>45.010404415090917</v>
      </c>
      <c r="L1696">
        <v>33.981724418709852</v>
      </c>
      <c r="M1696">
        <v>76072524</v>
      </c>
      <c r="N1696">
        <v>18000639</v>
      </c>
      <c r="O1696">
        <v>22296640</v>
      </c>
      <c r="P1696">
        <v>2081932</v>
      </c>
      <c r="Q1696">
        <v>1313977</v>
      </c>
      <c r="R1696">
        <v>23235015</v>
      </c>
      <c r="S1696">
        <v>28407000</v>
      </c>
      <c r="T1696">
        <v>13996500</v>
      </c>
      <c r="U1696">
        <v>16940000</v>
      </c>
      <c r="V1696">
        <v>16388000</v>
      </c>
    </row>
    <row r="1697" spans="1:22" x14ac:dyDescent="0.3">
      <c r="A1697" s="2">
        <v>43335</v>
      </c>
      <c r="B1697">
        <v>2018</v>
      </c>
      <c r="C1697">
        <v>53.872500000000002</v>
      </c>
      <c r="D1697">
        <v>107.56</v>
      </c>
      <c r="E1697">
        <v>61.058000000000007</v>
      </c>
      <c r="F1697">
        <v>93.687939999999998</v>
      </c>
      <c r="G1697">
        <v>8.8192830000000022</v>
      </c>
      <c r="H1697">
        <v>119.64046999999999</v>
      </c>
      <c r="I1697">
        <v>12.227215531188209</v>
      </c>
      <c r="J1697">
        <v>10.25957499191084</v>
      </c>
      <c r="K1697">
        <v>44.28365989573971</v>
      </c>
      <c r="L1697">
        <v>33.614955959014921</v>
      </c>
      <c r="M1697">
        <v>75532896</v>
      </c>
      <c r="N1697">
        <v>18167723</v>
      </c>
      <c r="O1697">
        <v>24666940</v>
      </c>
      <c r="P1697">
        <v>1647901</v>
      </c>
      <c r="Q1697">
        <v>1452137</v>
      </c>
      <c r="R1697">
        <v>15991178</v>
      </c>
      <c r="S1697">
        <v>21501500</v>
      </c>
      <c r="T1697">
        <v>17748500</v>
      </c>
      <c r="U1697">
        <v>8636400</v>
      </c>
      <c r="V1697">
        <v>14340000</v>
      </c>
    </row>
    <row r="1698" spans="1:22" x14ac:dyDescent="0.3">
      <c r="A1698" s="2">
        <v>43336</v>
      </c>
      <c r="B1698">
        <v>2018</v>
      </c>
      <c r="C1698">
        <v>54.04</v>
      </c>
      <c r="D1698">
        <v>108.4</v>
      </c>
      <c r="E1698">
        <v>61.837499999999999</v>
      </c>
      <c r="F1698">
        <v>94.491496000000012</v>
      </c>
      <c r="G1698">
        <v>8.8183562000000002</v>
      </c>
      <c r="H1698">
        <v>120.86635200000001</v>
      </c>
      <c r="I1698">
        <v>12.283068069418221</v>
      </c>
      <c r="J1698">
        <v>10.38597200791296</v>
      </c>
      <c r="K1698">
        <v>45.409585468932647</v>
      </c>
      <c r="L1698">
        <v>34.052693103138211</v>
      </c>
      <c r="M1698">
        <v>73905424</v>
      </c>
      <c r="N1698">
        <v>17234020</v>
      </c>
      <c r="O1698">
        <v>24453060</v>
      </c>
      <c r="P1698">
        <v>1009129</v>
      </c>
      <c r="Q1698">
        <v>1244897</v>
      </c>
      <c r="R1698">
        <v>13092462</v>
      </c>
      <c r="S1698">
        <v>18566000</v>
      </c>
      <c r="T1698">
        <v>20411500</v>
      </c>
      <c r="U1698">
        <v>12113800</v>
      </c>
      <c r="V1698">
        <v>13249000</v>
      </c>
    </row>
    <row r="1699" spans="1:22" x14ac:dyDescent="0.3">
      <c r="A1699" s="2">
        <v>43337</v>
      </c>
      <c r="B1699">
        <v>2018</v>
      </c>
    </row>
    <row r="1700" spans="1:22" x14ac:dyDescent="0.3">
      <c r="A1700" s="2">
        <v>43338</v>
      </c>
      <c r="B1700">
        <v>2018</v>
      </c>
    </row>
    <row r="1701" spans="1:22" x14ac:dyDescent="0.3">
      <c r="A1701" s="2">
        <v>43339</v>
      </c>
      <c r="B1701">
        <v>2018</v>
      </c>
      <c r="C1701">
        <v>54.484999999999999</v>
      </c>
      <c r="D1701">
        <v>109.6</v>
      </c>
      <c r="E1701">
        <v>62.813499999999998</v>
      </c>
      <c r="F1701">
        <v>97.232472000000001</v>
      </c>
      <c r="H1701">
        <v>122.37336000000001</v>
      </c>
      <c r="I1701">
        <v>12.54570013507429</v>
      </c>
      <c r="J1701">
        <v>10.59847652408825</v>
      </c>
      <c r="K1701">
        <v>45.812696983340842</v>
      </c>
      <c r="L1701">
        <v>34.984241332733014</v>
      </c>
      <c r="M1701">
        <v>82100468</v>
      </c>
      <c r="N1701">
        <v>19662331</v>
      </c>
      <c r="O1701">
        <v>28579840</v>
      </c>
      <c r="P1701">
        <v>1772323</v>
      </c>
      <c r="Q1701">
        <v>1166752</v>
      </c>
      <c r="S1701">
        <v>25219500</v>
      </c>
      <c r="T1701">
        <v>23800500</v>
      </c>
      <c r="U1701">
        <v>9497200</v>
      </c>
      <c r="V1701">
        <v>19282000</v>
      </c>
    </row>
    <row r="1702" spans="1:22" x14ac:dyDescent="0.3">
      <c r="A1702" s="2">
        <v>43340</v>
      </c>
      <c r="B1702">
        <v>2018</v>
      </c>
      <c r="C1702">
        <v>54.924999999999997</v>
      </c>
      <c r="D1702">
        <v>110.26</v>
      </c>
      <c r="E1702">
        <v>62.292999999999992</v>
      </c>
      <c r="F1702">
        <v>98.888201999999993</v>
      </c>
      <c r="G1702">
        <v>8.9004528000000001</v>
      </c>
      <c r="H1702">
        <v>122.38279199999999</v>
      </c>
      <c r="I1702">
        <v>12.65034209578682</v>
      </c>
      <c r="J1702">
        <v>10.60076597227224</v>
      </c>
      <c r="K1702">
        <v>46.070399711919343</v>
      </c>
      <c r="L1702">
        <v>34.812747569319413</v>
      </c>
      <c r="M1702">
        <v>91107064</v>
      </c>
      <c r="N1702">
        <v>19151528</v>
      </c>
      <c r="O1702">
        <v>27330320</v>
      </c>
      <c r="P1702">
        <v>1976748</v>
      </c>
      <c r="Q1702">
        <v>1526664</v>
      </c>
      <c r="R1702">
        <v>14667344</v>
      </c>
      <c r="S1702">
        <v>30879500</v>
      </c>
      <c r="T1702">
        <v>24737000</v>
      </c>
      <c r="U1702">
        <v>9456800</v>
      </c>
      <c r="V1702">
        <v>17174000</v>
      </c>
    </row>
    <row r="1703" spans="1:22" x14ac:dyDescent="0.3">
      <c r="A1703" s="2">
        <v>43341</v>
      </c>
      <c r="B1703">
        <v>2018</v>
      </c>
      <c r="C1703">
        <v>55.744999999999997</v>
      </c>
      <c r="D1703">
        <v>112.02</v>
      </c>
      <c r="E1703">
        <v>63.232500000000002</v>
      </c>
      <c r="F1703">
        <v>98.59121500000002</v>
      </c>
      <c r="G1703">
        <v>8.9071245000000001</v>
      </c>
      <c r="H1703">
        <v>122.36407</v>
      </c>
      <c r="I1703">
        <v>12.654376230535171</v>
      </c>
      <c r="J1703">
        <v>10.741301027384999</v>
      </c>
      <c r="K1703">
        <v>45.194200823339898</v>
      </c>
      <c r="L1703">
        <v>35.108287095042058</v>
      </c>
      <c r="M1703">
        <v>109019216</v>
      </c>
      <c r="N1703">
        <v>20818044</v>
      </c>
      <c r="O1703">
        <v>36932300</v>
      </c>
      <c r="P1703">
        <v>1050776</v>
      </c>
      <c r="Q1703">
        <v>1319862</v>
      </c>
      <c r="R1703">
        <v>19786595</v>
      </c>
      <c r="S1703">
        <v>21746000</v>
      </c>
      <c r="T1703">
        <v>31377000</v>
      </c>
      <c r="U1703">
        <v>9447400</v>
      </c>
      <c r="V1703">
        <v>16914000</v>
      </c>
    </row>
    <row r="1704" spans="1:22" x14ac:dyDescent="0.3">
      <c r="A1704" s="2">
        <v>43342</v>
      </c>
      <c r="B1704">
        <v>2018</v>
      </c>
      <c r="C1704">
        <v>56.2575</v>
      </c>
      <c r="D1704">
        <v>111.95</v>
      </c>
      <c r="E1704">
        <v>62.722000000000001</v>
      </c>
      <c r="F1704">
        <v>98.618219999999994</v>
      </c>
      <c r="G1704">
        <v>8.7810749999999995</v>
      </c>
      <c r="H1704">
        <v>121.559196</v>
      </c>
      <c r="I1704">
        <v>12.590794678173321</v>
      </c>
      <c r="J1704">
        <v>10.878750967277959</v>
      </c>
      <c r="K1704">
        <v>45.824343761236968</v>
      </c>
      <c r="L1704">
        <v>35.949298813376487</v>
      </c>
      <c r="M1704">
        <v>195175296</v>
      </c>
      <c r="N1704">
        <v>22798702</v>
      </c>
      <c r="O1704">
        <v>30104380</v>
      </c>
      <c r="P1704">
        <v>1848549</v>
      </c>
      <c r="Q1704">
        <v>1784078</v>
      </c>
      <c r="R1704">
        <v>19461874</v>
      </c>
      <c r="S1704">
        <v>29134500</v>
      </c>
      <c r="T1704">
        <v>39080000</v>
      </c>
      <c r="U1704">
        <v>10379000</v>
      </c>
      <c r="V1704">
        <v>36733000</v>
      </c>
    </row>
    <row r="1705" spans="1:22" x14ac:dyDescent="0.3">
      <c r="A1705" s="2">
        <v>43343</v>
      </c>
      <c r="B1705">
        <v>2018</v>
      </c>
      <c r="C1705">
        <v>56.907499999999999</v>
      </c>
      <c r="D1705">
        <v>112.33</v>
      </c>
      <c r="E1705">
        <v>61.59</v>
      </c>
      <c r="F1705">
        <v>96.713894999999994</v>
      </c>
      <c r="G1705">
        <v>8.6682750999999989</v>
      </c>
      <c r="H1705">
        <v>120.14739</v>
      </c>
      <c r="I1705">
        <v>12.477493698235509</v>
      </c>
      <c r="J1705">
        <v>10.901289873964711</v>
      </c>
      <c r="K1705">
        <v>46.362981634857761</v>
      </c>
      <c r="L1705">
        <v>36.154123154483258</v>
      </c>
      <c r="M1705">
        <v>173360536</v>
      </c>
      <c r="N1705">
        <v>23222713</v>
      </c>
      <c r="O1705">
        <v>42308480</v>
      </c>
      <c r="P1705">
        <v>1853265</v>
      </c>
      <c r="Q1705">
        <v>2190787</v>
      </c>
      <c r="R1705">
        <v>26118074</v>
      </c>
      <c r="S1705">
        <v>29653000</v>
      </c>
      <c r="T1705">
        <v>25289500</v>
      </c>
      <c r="U1705">
        <v>8889800</v>
      </c>
      <c r="V1705">
        <v>23897000</v>
      </c>
    </row>
    <row r="1706" spans="1:22" x14ac:dyDescent="0.3">
      <c r="A1706" s="2">
        <v>43344</v>
      </c>
      <c r="B1706">
        <v>2018</v>
      </c>
    </row>
    <row r="1707" spans="1:22" x14ac:dyDescent="0.3">
      <c r="A1707" s="2">
        <v>43345</v>
      </c>
      <c r="B1707">
        <v>2018</v>
      </c>
    </row>
    <row r="1708" spans="1:22" x14ac:dyDescent="0.3">
      <c r="A1708" s="2">
        <v>43346</v>
      </c>
      <c r="B1708">
        <v>2018</v>
      </c>
      <c r="F1708">
        <v>96.177143000000001</v>
      </c>
      <c r="G1708">
        <v>8.6920988000000001</v>
      </c>
      <c r="H1708">
        <v>120.398588</v>
      </c>
      <c r="I1708">
        <v>12.270027002700269</v>
      </c>
      <c r="J1708">
        <v>10.77570558415842</v>
      </c>
      <c r="K1708">
        <v>46.129612961296132</v>
      </c>
      <c r="L1708">
        <v>36.084608460846077</v>
      </c>
      <c r="P1708">
        <v>1146980</v>
      </c>
      <c r="Q1708">
        <v>915510</v>
      </c>
      <c r="R1708">
        <v>15222172</v>
      </c>
      <c r="S1708">
        <v>24064000</v>
      </c>
      <c r="T1708">
        <v>20409000</v>
      </c>
      <c r="U1708">
        <v>5725200</v>
      </c>
      <c r="V1708">
        <v>19722000</v>
      </c>
    </row>
    <row r="1709" spans="1:22" x14ac:dyDescent="0.3">
      <c r="A1709" s="2">
        <v>43347</v>
      </c>
      <c r="B1709">
        <v>2018</v>
      </c>
      <c r="C1709">
        <v>57.09</v>
      </c>
      <c r="D1709">
        <v>111.71</v>
      </c>
      <c r="E1709">
        <v>60.5655</v>
      </c>
      <c r="F1709">
        <v>94.817039999999992</v>
      </c>
      <c r="G1709">
        <v>8.7060142000000003</v>
      </c>
      <c r="H1709">
        <v>118.5792</v>
      </c>
      <c r="I1709">
        <v>12.159784560143629</v>
      </c>
      <c r="J1709">
        <v>10.75011132136445</v>
      </c>
      <c r="K1709">
        <v>45.982944344703768</v>
      </c>
      <c r="L1709">
        <v>35.682226211849191</v>
      </c>
      <c r="M1709">
        <v>109560528</v>
      </c>
      <c r="N1709">
        <v>22634641</v>
      </c>
      <c r="O1709">
        <v>41457380</v>
      </c>
      <c r="P1709">
        <v>1574985</v>
      </c>
      <c r="Q1709">
        <v>1807374</v>
      </c>
      <c r="R1709">
        <v>21293165</v>
      </c>
      <c r="S1709">
        <v>21329000</v>
      </c>
      <c r="T1709">
        <v>15630000</v>
      </c>
      <c r="U1709">
        <v>5415200</v>
      </c>
      <c r="V1709">
        <v>17584000</v>
      </c>
    </row>
    <row r="1710" spans="1:22" x14ac:dyDescent="0.3">
      <c r="A1710" s="2">
        <v>43348</v>
      </c>
      <c r="B1710">
        <v>2018</v>
      </c>
      <c r="C1710">
        <v>56.717500000000001</v>
      </c>
      <c r="D1710">
        <v>108.49</v>
      </c>
      <c r="E1710">
        <v>59.954999999999998</v>
      </c>
      <c r="F1710">
        <v>94.420624999999987</v>
      </c>
      <c r="G1710">
        <v>8.6463003</v>
      </c>
      <c r="H1710">
        <v>115.303562</v>
      </c>
      <c r="I1710">
        <v>12.0566866983586</v>
      </c>
      <c r="J1710">
        <v>10.666150897838371</v>
      </c>
      <c r="K1710">
        <v>44.174365413938467</v>
      </c>
      <c r="L1710">
        <v>35.563727688581942</v>
      </c>
      <c r="M1710">
        <v>133331840</v>
      </c>
      <c r="N1710">
        <v>32872352</v>
      </c>
      <c r="O1710">
        <v>53987880</v>
      </c>
      <c r="P1710">
        <v>1615229</v>
      </c>
      <c r="Q1710">
        <v>2784927</v>
      </c>
      <c r="R1710">
        <v>26482995</v>
      </c>
      <c r="S1710">
        <v>30120000</v>
      </c>
      <c r="T1710">
        <v>19381500</v>
      </c>
      <c r="U1710">
        <v>12889000</v>
      </c>
      <c r="V1710">
        <v>15028000</v>
      </c>
    </row>
    <row r="1711" spans="1:22" x14ac:dyDescent="0.3">
      <c r="A1711" s="2">
        <v>43349</v>
      </c>
      <c r="B1711">
        <v>2018</v>
      </c>
      <c r="C1711">
        <v>55.774999999999999</v>
      </c>
      <c r="D1711">
        <v>108.74</v>
      </c>
      <c r="E1711">
        <v>59.1995</v>
      </c>
      <c r="F1711">
        <v>93.848625000000013</v>
      </c>
      <c r="G1711">
        <v>8.542273999999999</v>
      </c>
      <c r="H1711">
        <v>114.8085</v>
      </c>
      <c r="I1711">
        <v>12.04081632653061</v>
      </c>
      <c r="J1711">
        <v>10.831406494491601</v>
      </c>
      <c r="K1711">
        <v>45.173379086147733</v>
      </c>
      <c r="L1711">
        <v>34.513274336283189</v>
      </c>
      <c r="M1711">
        <v>137159904</v>
      </c>
      <c r="N1711">
        <v>23477624</v>
      </c>
      <c r="O1711">
        <v>46854440</v>
      </c>
      <c r="P1711">
        <v>1737455</v>
      </c>
      <c r="Q1711">
        <v>2436139</v>
      </c>
      <c r="R1711">
        <v>20370051</v>
      </c>
      <c r="S1711">
        <v>27257500</v>
      </c>
      <c r="T1711">
        <v>23719000</v>
      </c>
      <c r="U1711">
        <v>11128400</v>
      </c>
      <c r="V1711">
        <v>32405000</v>
      </c>
    </row>
    <row r="1712" spans="1:22" x14ac:dyDescent="0.3">
      <c r="A1712" s="2">
        <v>43350</v>
      </c>
      <c r="B1712">
        <v>2018</v>
      </c>
      <c r="C1712">
        <v>55.325000000000003</v>
      </c>
      <c r="D1712">
        <v>108.21</v>
      </c>
      <c r="E1712">
        <v>58.879499999999993</v>
      </c>
      <c r="F1712">
        <v>93.725026999999983</v>
      </c>
      <c r="G1712">
        <v>8.4691328000000006</v>
      </c>
      <c r="H1712">
        <v>116.25741600000001</v>
      </c>
      <c r="I1712">
        <v>11.883614088820829</v>
      </c>
      <c r="J1712">
        <v>10.70539718944239</v>
      </c>
      <c r="K1712">
        <v>44.770741374650932</v>
      </c>
      <c r="L1712">
        <v>34.708584812179083</v>
      </c>
      <c r="M1712">
        <v>150479240</v>
      </c>
      <c r="N1712">
        <v>22498646</v>
      </c>
      <c r="O1712">
        <v>32663800</v>
      </c>
      <c r="P1712">
        <v>1150043</v>
      </c>
      <c r="Q1712">
        <v>2801851</v>
      </c>
      <c r="R1712">
        <v>24892750</v>
      </c>
      <c r="S1712">
        <v>33198500</v>
      </c>
      <c r="T1712">
        <v>29641500</v>
      </c>
      <c r="U1712">
        <v>10353600</v>
      </c>
      <c r="V1712">
        <v>17562000</v>
      </c>
    </row>
    <row r="1713" spans="1:22" x14ac:dyDescent="0.3">
      <c r="A1713" s="2">
        <v>43351</v>
      </c>
      <c r="B1713">
        <v>2018</v>
      </c>
    </row>
    <row r="1714" spans="1:22" x14ac:dyDescent="0.3">
      <c r="A1714" s="2">
        <v>43352</v>
      </c>
      <c r="B1714">
        <v>2018</v>
      </c>
    </row>
    <row r="1715" spans="1:22" x14ac:dyDescent="0.3">
      <c r="A1715" s="2">
        <v>43353</v>
      </c>
      <c r="B1715">
        <v>2018</v>
      </c>
      <c r="C1715">
        <v>54.582500000000003</v>
      </c>
      <c r="D1715">
        <v>109.38</v>
      </c>
      <c r="E1715">
        <v>58.753</v>
      </c>
      <c r="F1715">
        <v>94.084109999999981</v>
      </c>
      <c r="G1715">
        <v>8.5079370000000001</v>
      </c>
      <c r="H1715">
        <v>118.30699799999999</v>
      </c>
      <c r="I1715">
        <v>11.867182578961581</v>
      </c>
      <c r="J1715">
        <v>10.719584927562311</v>
      </c>
      <c r="K1715">
        <v>44.569423198056327</v>
      </c>
      <c r="L1715">
        <v>34.770089084855577</v>
      </c>
      <c r="M1715">
        <v>158065812</v>
      </c>
      <c r="N1715">
        <v>20727906</v>
      </c>
      <c r="O1715">
        <v>27678760</v>
      </c>
      <c r="P1715">
        <v>1015191</v>
      </c>
      <c r="Q1715">
        <v>2272017</v>
      </c>
      <c r="R1715">
        <v>19234303</v>
      </c>
      <c r="S1715">
        <v>23676500</v>
      </c>
      <c r="T1715">
        <v>29200000</v>
      </c>
      <c r="U1715">
        <v>8180000</v>
      </c>
      <c r="V1715">
        <v>13726000</v>
      </c>
    </row>
    <row r="1716" spans="1:22" x14ac:dyDescent="0.3">
      <c r="A1716" s="2">
        <v>43354</v>
      </c>
      <c r="B1716">
        <v>2018</v>
      </c>
      <c r="C1716">
        <v>55.962499999999999</v>
      </c>
      <c r="D1716">
        <v>111.24</v>
      </c>
      <c r="E1716">
        <v>59.499499999999998</v>
      </c>
      <c r="F1716">
        <v>93.584688000000014</v>
      </c>
      <c r="G1716">
        <v>8.4649555999999997</v>
      </c>
      <c r="H1716">
        <v>119.170992</v>
      </c>
      <c r="I1716">
        <v>12.005017022039061</v>
      </c>
      <c r="J1716">
        <v>10.826334518903421</v>
      </c>
      <c r="K1716">
        <v>45.466762228991207</v>
      </c>
      <c r="L1716">
        <v>35.074359433793227</v>
      </c>
      <c r="M1716">
        <v>142996196</v>
      </c>
      <c r="N1716">
        <v>24301774</v>
      </c>
      <c r="O1716">
        <v>29253760</v>
      </c>
      <c r="P1716">
        <v>1081649</v>
      </c>
      <c r="Q1716">
        <v>1944390</v>
      </c>
      <c r="R1716">
        <v>20670266</v>
      </c>
      <c r="S1716">
        <v>28523500</v>
      </c>
      <c r="T1716">
        <v>27221000</v>
      </c>
      <c r="U1716">
        <v>10088600</v>
      </c>
      <c r="V1716">
        <v>13037000</v>
      </c>
    </row>
    <row r="1717" spans="1:22" x14ac:dyDescent="0.3">
      <c r="A1717" s="2">
        <v>43355</v>
      </c>
      <c r="B1717">
        <v>2018</v>
      </c>
      <c r="C1717">
        <v>55.267499999999998</v>
      </c>
      <c r="D1717">
        <v>111.71</v>
      </c>
      <c r="E1717">
        <v>58.58</v>
      </c>
      <c r="F1717">
        <v>94.567027999999993</v>
      </c>
      <c r="G1717">
        <v>8.5170798000000012</v>
      </c>
      <c r="H1717">
        <v>121.17418000000001</v>
      </c>
      <c r="I1717">
        <v>11.968376605875481</v>
      </c>
      <c r="J1717">
        <v>10.88561944838739</v>
      </c>
      <c r="K1717">
        <v>47.143113826251003</v>
      </c>
      <c r="L1717">
        <v>35.342736501662017</v>
      </c>
      <c r="M1717">
        <v>197114960</v>
      </c>
      <c r="N1717">
        <v>18891064</v>
      </c>
      <c r="O1717">
        <v>35716660</v>
      </c>
      <c r="P1717">
        <v>1346307</v>
      </c>
      <c r="Q1717">
        <v>1737934</v>
      </c>
      <c r="R1717">
        <v>27046014</v>
      </c>
      <c r="S1717">
        <v>26586500</v>
      </c>
      <c r="T1717">
        <v>33613500</v>
      </c>
      <c r="U1717">
        <v>16632600</v>
      </c>
      <c r="V1717">
        <v>14523000</v>
      </c>
    </row>
    <row r="1718" spans="1:22" x14ac:dyDescent="0.3">
      <c r="A1718" s="2">
        <v>43356</v>
      </c>
      <c r="B1718">
        <v>2018</v>
      </c>
      <c r="C1718">
        <v>56.602499999999999</v>
      </c>
      <c r="D1718">
        <v>112.91</v>
      </c>
      <c r="E1718">
        <v>59.107000000000014</v>
      </c>
      <c r="F1718">
        <v>96.316712999999993</v>
      </c>
      <c r="G1718">
        <v>8.6021257999999996</v>
      </c>
      <c r="H1718">
        <v>121.11123000000001</v>
      </c>
      <c r="I1718">
        <v>12.12765957446809</v>
      </c>
      <c r="J1718">
        <v>10.903719181119261</v>
      </c>
      <c r="K1718">
        <v>49.123904881101382</v>
      </c>
      <c r="L1718">
        <v>34.632576434829247</v>
      </c>
      <c r="M1718">
        <v>166825508</v>
      </c>
      <c r="N1718">
        <v>26055620</v>
      </c>
      <c r="O1718">
        <v>40068360</v>
      </c>
      <c r="P1718">
        <v>1880341</v>
      </c>
      <c r="Q1718">
        <v>1947300</v>
      </c>
      <c r="R1718">
        <v>23747850</v>
      </c>
      <c r="S1718">
        <v>31553000</v>
      </c>
      <c r="T1718">
        <v>24116500</v>
      </c>
      <c r="U1718">
        <v>17191000</v>
      </c>
      <c r="V1718">
        <v>15384000</v>
      </c>
    </row>
    <row r="1719" spans="1:22" x14ac:dyDescent="0.3">
      <c r="A1719" s="2">
        <v>43357</v>
      </c>
      <c r="B1719">
        <v>2018</v>
      </c>
      <c r="C1719">
        <v>55.96</v>
      </c>
      <c r="D1719">
        <v>113.37</v>
      </c>
      <c r="E1719">
        <v>58.899000000000001</v>
      </c>
      <c r="F1719">
        <v>96.513934000000006</v>
      </c>
      <c r="G1719">
        <v>8.6072631999999984</v>
      </c>
      <c r="H1719">
        <v>121.26796</v>
      </c>
      <c r="I1719">
        <v>12.226388144974109</v>
      </c>
      <c r="J1719">
        <v>11.29002233529727</v>
      </c>
      <c r="K1719">
        <v>48.852883413676132</v>
      </c>
      <c r="L1719">
        <v>34.038564542046068</v>
      </c>
      <c r="M1719">
        <v>127997156</v>
      </c>
      <c r="N1719">
        <v>19122349</v>
      </c>
      <c r="O1719">
        <v>24175340</v>
      </c>
      <c r="P1719">
        <v>1395628</v>
      </c>
      <c r="Q1719">
        <v>1507865</v>
      </c>
      <c r="R1719">
        <v>18315618</v>
      </c>
      <c r="S1719">
        <v>38250500</v>
      </c>
      <c r="T1719">
        <v>47775000</v>
      </c>
      <c r="U1719">
        <v>19978600</v>
      </c>
      <c r="V1719">
        <v>20659000</v>
      </c>
    </row>
    <row r="1720" spans="1:22" x14ac:dyDescent="0.3">
      <c r="A1720" s="2">
        <v>43358</v>
      </c>
      <c r="B1720">
        <v>2018</v>
      </c>
    </row>
    <row r="1721" spans="1:22" x14ac:dyDescent="0.3">
      <c r="A1721" s="2">
        <v>43359</v>
      </c>
      <c r="B1721">
        <v>2018</v>
      </c>
    </row>
    <row r="1722" spans="1:22" x14ac:dyDescent="0.3">
      <c r="A1722" s="2">
        <v>43360</v>
      </c>
      <c r="B1722">
        <v>2018</v>
      </c>
      <c r="C1722">
        <v>54.47</v>
      </c>
      <c r="D1722">
        <v>112.14</v>
      </c>
      <c r="E1722">
        <v>57.991499999999988</v>
      </c>
      <c r="F1722">
        <v>96.538784000000007</v>
      </c>
      <c r="G1722">
        <v>8.6244086000000006</v>
      </c>
      <c r="H1722">
        <v>120.35184</v>
      </c>
      <c r="M1722">
        <v>148780532</v>
      </c>
      <c r="N1722">
        <v>20736516</v>
      </c>
      <c r="O1722">
        <v>34095800</v>
      </c>
      <c r="P1722">
        <v>1555965</v>
      </c>
      <c r="Q1722">
        <v>2062722</v>
      </c>
      <c r="R1722">
        <v>12404683</v>
      </c>
    </row>
    <row r="1723" spans="1:22" x14ac:dyDescent="0.3">
      <c r="A1723" s="2">
        <v>43361</v>
      </c>
      <c r="B1723">
        <v>2018</v>
      </c>
      <c r="C1723">
        <v>54.56</v>
      </c>
      <c r="D1723">
        <v>113.21</v>
      </c>
      <c r="E1723">
        <v>58.355499999999992</v>
      </c>
      <c r="F1723">
        <v>96.384952999999996</v>
      </c>
      <c r="G1723">
        <v>8.5449804</v>
      </c>
      <c r="H1723">
        <v>120.32088</v>
      </c>
      <c r="I1723">
        <v>12.38985313751669</v>
      </c>
      <c r="J1723">
        <v>11.29421380329328</v>
      </c>
      <c r="K1723">
        <v>47.663551401869157</v>
      </c>
      <c r="L1723">
        <v>34.757454383622608</v>
      </c>
      <c r="M1723">
        <v>126286848</v>
      </c>
      <c r="N1723">
        <v>22170934</v>
      </c>
      <c r="O1723">
        <v>32314020</v>
      </c>
      <c r="P1723">
        <v>1957614</v>
      </c>
      <c r="Q1723">
        <v>2157780</v>
      </c>
      <c r="R1723">
        <v>20137068</v>
      </c>
      <c r="S1723">
        <v>35137000</v>
      </c>
      <c r="T1723">
        <v>34460000</v>
      </c>
      <c r="U1723">
        <v>12863000</v>
      </c>
      <c r="V1723">
        <v>18897000</v>
      </c>
    </row>
    <row r="1724" spans="1:22" x14ac:dyDescent="0.3">
      <c r="A1724" s="2">
        <v>43362</v>
      </c>
      <c r="B1724">
        <v>2018</v>
      </c>
      <c r="C1724">
        <v>54.592500000000001</v>
      </c>
      <c r="D1724">
        <v>111.7</v>
      </c>
      <c r="E1724">
        <v>58.713500000000003</v>
      </c>
      <c r="F1724">
        <v>97.599782000000005</v>
      </c>
      <c r="G1724">
        <v>8.7158764000000009</v>
      </c>
      <c r="H1724">
        <v>119.330162</v>
      </c>
      <c r="I1724">
        <v>12.510471437483289</v>
      </c>
      <c r="J1724">
        <v>11.359304721504319</v>
      </c>
      <c r="K1724">
        <v>48.636485161750286</v>
      </c>
      <c r="L1724">
        <v>35.647446751626418</v>
      </c>
      <c r="M1724">
        <v>108495332</v>
      </c>
      <c r="N1724">
        <v>21728429</v>
      </c>
      <c r="O1724">
        <v>25961680</v>
      </c>
      <c r="P1724">
        <v>1555040</v>
      </c>
      <c r="Q1724">
        <v>1676623</v>
      </c>
      <c r="R1724">
        <v>20451369</v>
      </c>
      <c r="S1724">
        <v>35520500</v>
      </c>
      <c r="T1724">
        <v>38026000</v>
      </c>
      <c r="U1724">
        <v>12006600</v>
      </c>
      <c r="V1724">
        <v>20337000</v>
      </c>
    </row>
    <row r="1725" spans="1:22" x14ac:dyDescent="0.3">
      <c r="A1725" s="2">
        <v>43363</v>
      </c>
      <c r="B1725">
        <v>2018</v>
      </c>
      <c r="C1725">
        <v>55.0075</v>
      </c>
      <c r="D1725">
        <v>113.57</v>
      </c>
      <c r="E1725">
        <v>59.578499999999998</v>
      </c>
      <c r="F1725">
        <v>100.319256</v>
      </c>
      <c r="G1725">
        <v>8.8171965000000014</v>
      </c>
      <c r="H1725">
        <v>119.508312</v>
      </c>
      <c r="I1725">
        <v>12.408214063472309</v>
      </c>
      <c r="J1725">
        <v>11.14788869766201</v>
      </c>
      <c r="K1725">
        <v>48.359854209263048</v>
      </c>
      <c r="L1725">
        <v>37.265534714196818</v>
      </c>
      <c r="M1725">
        <v>106435176</v>
      </c>
      <c r="N1725">
        <v>23714512</v>
      </c>
      <c r="O1725">
        <v>29249100</v>
      </c>
      <c r="P1725">
        <v>2570524</v>
      </c>
      <c r="Q1725">
        <v>2872169</v>
      </c>
      <c r="R1725">
        <v>25329598</v>
      </c>
      <c r="S1725">
        <v>35806000</v>
      </c>
      <c r="T1725">
        <v>32398000</v>
      </c>
      <c r="U1725">
        <v>9745000</v>
      </c>
      <c r="V1725">
        <v>42818000</v>
      </c>
    </row>
    <row r="1726" spans="1:22" x14ac:dyDescent="0.3">
      <c r="A1726" s="2">
        <v>43364</v>
      </c>
      <c r="B1726">
        <v>2018</v>
      </c>
      <c r="C1726">
        <v>54.414999999999999</v>
      </c>
      <c r="D1726">
        <v>114.26</v>
      </c>
      <c r="E1726">
        <v>58.605999999999987</v>
      </c>
      <c r="F1726">
        <v>100.711134</v>
      </c>
      <c r="G1726">
        <v>8.9016731999999994</v>
      </c>
      <c r="H1726">
        <v>122.23421999999999</v>
      </c>
      <c r="I1726">
        <v>12.434496846966869</v>
      </c>
      <c r="J1726">
        <v>10.917735123900879</v>
      </c>
      <c r="K1726">
        <v>49.049649169553241</v>
      </c>
      <c r="L1726">
        <v>37.054800603961269</v>
      </c>
      <c r="M1726">
        <v>384986992</v>
      </c>
      <c r="N1726">
        <v>71229698</v>
      </c>
      <c r="O1726">
        <v>91222380</v>
      </c>
      <c r="P1726">
        <v>4350959</v>
      </c>
      <c r="Q1726">
        <v>7407942</v>
      </c>
      <c r="R1726">
        <v>44881395</v>
      </c>
      <c r="S1726">
        <v>52230500</v>
      </c>
      <c r="T1726">
        <v>57385000</v>
      </c>
      <c r="U1726">
        <v>17533200</v>
      </c>
      <c r="V1726">
        <v>28774000</v>
      </c>
    </row>
    <row r="1727" spans="1:22" x14ac:dyDescent="0.3">
      <c r="A1727" s="2">
        <v>43365</v>
      </c>
      <c r="B1727">
        <v>2018</v>
      </c>
    </row>
    <row r="1728" spans="1:22" x14ac:dyDescent="0.3">
      <c r="A1728" s="2">
        <v>43366</v>
      </c>
      <c r="B1728">
        <v>2018</v>
      </c>
    </row>
    <row r="1729" spans="1:22" x14ac:dyDescent="0.3">
      <c r="A1729" s="2">
        <v>43367</v>
      </c>
      <c r="B1729">
        <v>2018</v>
      </c>
      <c r="C1729">
        <v>55.197499999999998</v>
      </c>
      <c r="D1729">
        <v>114.67</v>
      </c>
      <c r="E1729">
        <v>58.977999999999987</v>
      </c>
      <c r="F1729">
        <v>98.237750000000005</v>
      </c>
      <c r="G1729">
        <v>8.8718240000000002</v>
      </c>
      <c r="H1729">
        <v>121.72069</v>
      </c>
      <c r="M1729">
        <v>110773432</v>
      </c>
      <c r="N1729">
        <v>27334460</v>
      </c>
      <c r="O1729">
        <v>31149580</v>
      </c>
      <c r="P1729">
        <v>2303604</v>
      </c>
      <c r="Q1729">
        <v>2071834</v>
      </c>
      <c r="R1729">
        <v>11689441</v>
      </c>
    </row>
    <row r="1730" spans="1:22" x14ac:dyDescent="0.3">
      <c r="A1730" s="2">
        <v>43368</v>
      </c>
      <c r="B1730">
        <v>2018</v>
      </c>
      <c r="C1730">
        <v>55.547499999999999</v>
      </c>
      <c r="D1730">
        <v>114.45</v>
      </c>
      <c r="E1730">
        <v>59.694500000000012</v>
      </c>
      <c r="F1730">
        <v>93.006699999999995</v>
      </c>
      <c r="G1730">
        <v>8.8982933000000006</v>
      </c>
      <c r="H1730">
        <v>125.97110000000001</v>
      </c>
      <c r="I1730">
        <v>12.614240170031881</v>
      </c>
      <c r="J1730">
        <v>11.247338409493439</v>
      </c>
      <c r="K1730">
        <v>48.374955720864328</v>
      </c>
      <c r="L1730">
        <v>36.840240878498051</v>
      </c>
      <c r="M1730">
        <v>98217516</v>
      </c>
      <c r="N1730">
        <v>22668014</v>
      </c>
      <c r="O1730">
        <v>33156180</v>
      </c>
      <c r="P1730">
        <v>6446086</v>
      </c>
      <c r="Q1730">
        <v>2469719</v>
      </c>
      <c r="R1730">
        <v>13002964</v>
      </c>
      <c r="S1730">
        <v>43309000</v>
      </c>
      <c r="T1730">
        <v>44978000</v>
      </c>
      <c r="U1730">
        <v>9782000</v>
      </c>
      <c r="V1730">
        <v>19312000</v>
      </c>
    </row>
    <row r="1731" spans="1:22" x14ac:dyDescent="0.3">
      <c r="A1731" s="2">
        <v>43369</v>
      </c>
      <c r="B1731">
        <v>2018</v>
      </c>
      <c r="C1731">
        <v>55.104999999999997</v>
      </c>
      <c r="D1731">
        <v>113.98</v>
      </c>
      <c r="E1731">
        <v>59.703000000000003</v>
      </c>
      <c r="F1731">
        <v>92.876056000000005</v>
      </c>
      <c r="G1731">
        <v>8.9788526999999991</v>
      </c>
      <c r="H1731">
        <v>126.68656</v>
      </c>
      <c r="I1731">
        <v>12.4512929507616</v>
      </c>
      <c r="J1731">
        <v>11.433161062699259</v>
      </c>
      <c r="K1731">
        <v>48.99486362026213</v>
      </c>
      <c r="L1731">
        <v>36.663124335812959</v>
      </c>
      <c r="M1731">
        <v>95938824</v>
      </c>
      <c r="N1731">
        <v>19352025</v>
      </c>
      <c r="O1731">
        <v>37650480</v>
      </c>
      <c r="P1731">
        <v>3453388</v>
      </c>
      <c r="Q1731">
        <v>2430653</v>
      </c>
      <c r="R1731">
        <v>14475599</v>
      </c>
      <c r="S1731">
        <v>39999500</v>
      </c>
      <c r="T1731">
        <v>44202000</v>
      </c>
      <c r="U1731">
        <v>10772000</v>
      </c>
      <c r="V1731">
        <v>18524000</v>
      </c>
    </row>
    <row r="1732" spans="1:22" x14ac:dyDescent="0.3">
      <c r="A1732" s="2">
        <v>43370</v>
      </c>
      <c r="B1732">
        <v>2018</v>
      </c>
      <c r="C1732">
        <v>56.237499999999997</v>
      </c>
      <c r="D1732">
        <v>114.41</v>
      </c>
      <c r="E1732">
        <v>60.367999999999988</v>
      </c>
      <c r="F1732">
        <v>92.216700000000003</v>
      </c>
      <c r="G1732">
        <v>8.934882</v>
      </c>
      <c r="H1732">
        <v>125.83494</v>
      </c>
      <c r="I1732">
        <v>12.355430183356839</v>
      </c>
      <c r="J1732">
        <v>11.2075523712976</v>
      </c>
      <c r="K1732">
        <v>48.307475317348377</v>
      </c>
      <c r="L1732">
        <v>35.9925952045134</v>
      </c>
      <c r="M1732">
        <v>120724908</v>
      </c>
      <c r="N1732">
        <v>19091299</v>
      </c>
      <c r="O1732">
        <v>36273040</v>
      </c>
      <c r="P1732">
        <v>2021708</v>
      </c>
      <c r="Q1732">
        <v>1913077</v>
      </c>
      <c r="R1732">
        <v>14158539</v>
      </c>
      <c r="S1732">
        <v>40195500</v>
      </c>
      <c r="T1732">
        <v>33586000</v>
      </c>
      <c r="U1732">
        <v>8825400</v>
      </c>
      <c r="V1732">
        <v>16416000</v>
      </c>
    </row>
    <row r="1733" spans="1:22" x14ac:dyDescent="0.3">
      <c r="A1733" s="2">
        <v>43371</v>
      </c>
      <c r="B1733">
        <v>2018</v>
      </c>
      <c r="C1733">
        <v>56.435000000000002</v>
      </c>
      <c r="D1733">
        <v>114.37</v>
      </c>
      <c r="E1733">
        <v>60.353999999999999</v>
      </c>
      <c r="F1733">
        <v>90.252393999999995</v>
      </c>
      <c r="G1733">
        <v>8.7355315999999998</v>
      </c>
      <c r="H1733">
        <v>123.1084</v>
      </c>
      <c r="I1733">
        <v>12.50220264317181</v>
      </c>
      <c r="J1733">
        <v>11.70750763348018</v>
      </c>
      <c r="K1733">
        <v>50.528634361233493</v>
      </c>
      <c r="L1733">
        <v>36.528634361233493</v>
      </c>
      <c r="M1733">
        <v>91717456</v>
      </c>
      <c r="N1733">
        <v>21647811</v>
      </c>
      <c r="O1733">
        <v>35615180</v>
      </c>
      <c r="P1733">
        <v>2785236</v>
      </c>
      <c r="Q1733">
        <v>3050317</v>
      </c>
      <c r="R1733">
        <v>25876745</v>
      </c>
      <c r="S1733">
        <v>40413500</v>
      </c>
      <c r="T1733">
        <v>54996000</v>
      </c>
      <c r="U1733">
        <v>17416600</v>
      </c>
      <c r="V1733">
        <v>16175000</v>
      </c>
    </row>
    <row r="1734" spans="1:22" x14ac:dyDescent="0.3">
      <c r="A1734" s="2">
        <v>43372</v>
      </c>
      <c r="B1734">
        <v>2018</v>
      </c>
    </row>
    <row r="1735" spans="1:22" x14ac:dyDescent="0.3">
      <c r="A1735" s="2">
        <v>43373</v>
      </c>
      <c r="B1735">
        <v>2018</v>
      </c>
    </row>
    <row r="1736" spans="1:22" x14ac:dyDescent="0.3">
      <c r="A1736" s="2">
        <v>43374</v>
      </c>
      <c r="B1736">
        <v>2018</v>
      </c>
      <c r="C1736">
        <v>56.814999999999998</v>
      </c>
      <c r="D1736">
        <v>115.61</v>
      </c>
      <c r="E1736">
        <v>60.426499999999997</v>
      </c>
      <c r="F1736">
        <v>90.400165999999999</v>
      </c>
      <c r="G1736">
        <v>8.7282360000000008</v>
      </c>
      <c r="H1736">
        <v>123.418092</v>
      </c>
      <c r="I1736">
        <v>12.388138269871909</v>
      </c>
      <c r="J1736">
        <v>11.5126021810844</v>
      </c>
      <c r="K1736">
        <v>50.162309177048613</v>
      </c>
      <c r="L1736">
        <v>36.883663800666781</v>
      </c>
      <c r="M1736">
        <v>94403208</v>
      </c>
      <c r="N1736">
        <v>18883079</v>
      </c>
      <c r="O1736">
        <v>33187280</v>
      </c>
      <c r="P1736">
        <v>1561578</v>
      </c>
      <c r="Q1736">
        <v>1526744</v>
      </c>
      <c r="R1736">
        <v>15645223</v>
      </c>
      <c r="S1736">
        <v>26935000</v>
      </c>
      <c r="T1736">
        <v>33026000</v>
      </c>
      <c r="U1736">
        <v>10872000</v>
      </c>
      <c r="V1736">
        <v>17628000</v>
      </c>
    </row>
    <row r="1737" spans="1:22" x14ac:dyDescent="0.3">
      <c r="A1737" s="2">
        <v>43375</v>
      </c>
      <c r="B1737">
        <v>2018</v>
      </c>
      <c r="C1737">
        <v>57.32</v>
      </c>
      <c r="D1737">
        <v>115.15</v>
      </c>
      <c r="E1737">
        <v>60.382000000000012</v>
      </c>
      <c r="F1737">
        <v>90.90637000000001</v>
      </c>
      <c r="G1737">
        <v>8.6128935000000002</v>
      </c>
      <c r="H1737">
        <v>122.509906</v>
      </c>
      <c r="I1737">
        <v>12.618712627506159</v>
      </c>
      <c r="J1737">
        <v>11.46679488568414</v>
      </c>
      <c r="K1737">
        <v>49.199788955328877</v>
      </c>
      <c r="L1737">
        <v>37.091100949701023</v>
      </c>
      <c r="M1737">
        <v>99152680</v>
      </c>
      <c r="N1737">
        <v>20787239</v>
      </c>
      <c r="O1737">
        <v>40179120</v>
      </c>
      <c r="P1737">
        <v>1894977</v>
      </c>
      <c r="Q1737">
        <v>2078430</v>
      </c>
      <c r="R1737">
        <v>19162918</v>
      </c>
      <c r="S1737">
        <v>50614500</v>
      </c>
      <c r="T1737">
        <v>33701500</v>
      </c>
      <c r="U1737">
        <v>12701000</v>
      </c>
      <c r="V1737">
        <v>16196000</v>
      </c>
    </row>
    <row r="1738" spans="1:22" x14ac:dyDescent="0.3">
      <c r="A1738" s="2">
        <v>43376</v>
      </c>
      <c r="B1738">
        <v>2018</v>
      </c>
      <c r="C1738">
        <v>58.017499999999998</v>
      </c>
      <c r="D1738">
        <v>115.17</v>
      </c>
      <c r="E1738">
        <v>60.576500000000003</v>
      </c>
      <c r="G1738">
        <v>8.6909399000000001</v>
      </c>
      <c r="I1738">
        <v>12.179083595662821</v>
      </c>
      <c r="J1738">
        <v>11.043997056663169</v>
      </c>
      <c r="K1738">
        <v>48.334207764952779</v>
      </c>
      <c r="L1738">
        <v>36.140258831759347</v>
      </c>
      <c r="M1738">
        <v>114619196</v>
      </c>
      <c r="N1738">
        <v>16648018</v>
      </c>
      <c r="O1738">
        <v>26253720</v>
      </c>
      <c r="R1738">
        <v>15602889</v>
      </c>
      <c r="S1738">
        <v>39467000</v>
      </c>
      <c r="T1738">
        <v>45057000</v>
      </c>
      <c r="U1738">
        <v>8605600</v>
      </c>
      <c r="V1738">
        <v>16574000</v>
      </c>
    </row>
    <row r="1739" spans="1:22" x14ac:dyDescent="0.3">
      <c r="A1739" s="2">
        <v>43377</v>
      </c>
      <c r="B1739">
        <v>2018</v>
      </c>
      <c r="C1739">
        <v>56.997500000000002</v>
      </c>
      <c r="D1739">
        <v>112.79</v>
      </c>
      <c r="E1739">
        <v>58.853499999999997</v>
      </c>
      <c r="F1739">
        <v>90.030304000000015</v>
      </c>
      <c r="G1739">
        <v>8.7297100000000007</v>
      </c>
      <c r="H1739">
        <v>122.034432</v>
      </c>
      <c r="I1739">
        <v>12.31107205623902</v>
      </c>
      <c r="J1739">
        <v>11.084933745166961</v>
      </c>
      <c r="K1739">
        <v>49.209138840070302</v>
      </c>
      <c r="L1739">
        <v>35.843585237258353</v>
      </c>
      <c r="M1739">
        <v>128168000</v>
      </c>
      <c r="N1739">
        <v>34821717</v>
      </c>
      <c r="O1739">
        <v>46575560</v>
      </c>
      <c r="P1739">
        <v>1908798</v>
      </c>
      <c r="Q1739">
        <v>2271727</v>
      </c>
      <c r="R1739">
        <v>19845737</v>
      </c>
      <c r="S1739">
        <v>42514000</v>
      </c>
      <c r="T1739">
        <v>45299500</v>
      </c>
      <c r="U1739">
        <v>16606600</v>
      </c>
      <c r="V1739">
        <v>26123000</v>
      </c>
    </row>
    <row r="1740" spans="1:22" x14ac:dyDescent="0.3">
      <c r="A1740" s="2">
        <v>43378</v>
      </c>
      <c r="B1740">
        <v>2018</v>
      </c>
      <c r="C1740">
        <v>56.072499999999998</v>
      </c>
      <c r="D1740">
        <v>112.13</v>
      </c>
      <c r="E1740">
        <v>58.391499999999994</v>
      </c>
      <c r="F1740">
        <v>89.432984000000005</v>
      </c>
      <c r="G1740">
        <v>8.6525151999999999</v>
      </c>
      <c r="H1740">
        <v>119.98848599999999</v>
      </c>
      <c r="I1740">
        <v>12.32312565997888</v>
      </c>
      <c r="J1740">
        <v>11.07200473776839</v>
      </c>
      <c r="K1740">
        <v>48.728440689897923</v>
      </c>
      <c r="L1740">
        <v>36.237240408306931</v>
      </c>
      <c r="M1740">
        <v>134321852</v>
      </c>
      <c r="N1740">
        <v>29068859</v>
      </c>
      <c r="O1740">
        <v>31860240</v>
      </c>
      <c r="P1740">
        <v>1568319</v>
      </c>
      <c r="Q1740">
        <v>2027373</v>
      </c>
      <c r="R1740">
        <v>15408287</v>
      </c>
      <c r="S1740">
        <v>34912500</v>
      </c>
      <c r="T1740">
        <v>36285500</v>
      </c>
      <c r="U1740">
        <v>11655600</v>
      </c>
      <c r="V1740">
        <v>15800000</v>
      </c>
    </row>
    <row r="1741" spans="1:22" x14ac:dyDescent="0.3">
      <c r="A1741" s="2">
        <v>43379</v>
      </c>
      <c r="B1741">
        <v>2018</v>
      </c>
    </row>
    <row r="1742" spans="1:22" x14ac:dyDescent="0.3">
      <c r="A1742" s="2">
        <v>43380</v>
      </c>
      <c r="B1742">
        <v>2018</v>
      </c>
    </row>
    <row r="1743" spans="1:22" x14ac:dyDescent="0.3">
      <c r="A1743" s="2">
        <v>43381</v>
      </c>
      <c r="B1743">
        <v>2018</v>
      </c>
      <c r="C1743">
        <v>55.942500000000003</v>
      </c>
      <c r="D1743">
        <v>110.85</v>
      </c>
      <c r="E1743">
        <v>57.796000000000006</v>
      </c>
      <c r="F1743">
        <v>88.246759999999995</v>
      </c>
      <c r="G1743">
        <v>8.556932999999999</v>
      </c>
      <c r="H1743">
        <v>117.14192</v>
      </c>
      <c r="M1743">
        <v>118655692</v>
      </c>
      <c r="N1743">
        <v>29640588</v>
      </c>
      <c r="O1743">
        <v>46190780</v>
      </c>
      <c r="P1743">
        <v>1257138</v>
      </c>
      <c r="Q1743">
        <v>2221057</v>
      </c>
      <c r="R1743">
        <v>28234513</v>
      </c>
    </row>
    <row r="1744" spans="1:22" x14ac:dyDescent="0.3">
      <c r="A1744" s="2">
        <v>43382</v>
      </c>
      <c r="B1744">
        <v>2018</v>
      </c>
      <c r="C1744">
        <v>56.717500000000001</v>
      </c>
      <c r="D1744">
        <v>112.26</v>
      </c>
      <c r="E1744">
        <v>57.258500000000012</v>
      </c>
      <c r="F1744">
        <v>87.695719999999994</v>
      </c>
      <c r="G1744">
        <v>8.6099966999999999</v>
      </c>
      <c r="H1744">
        <v>119.16240000000001</v>
      </c>
      <c r="I1744">
        <v>12.00212239122745</v>
      </c>
      <c r="J1744">
        <v>11.094784805447469</v>
      </c>
      <c r="K1744">
        <v>47.311637778563842</v>
      </c>
      <c r="L1744">
        <v>35.496993279094447</v>
      </c>
      <c r="M1744">
        <v>107564116</v>
      </c>
      <c r="N1744">
        <v>26198594</v>
      </c>
      <c r="O1744">
        <v>33694560</v>
      </c>
      <c r="P1744">
        <v>1639757</v>
      </c>
      <c r="Q1744">
        <v>2391236</v>
      </c>
      <c r="R1744">
        <v>16701867</v>
      </c>
      <c r="S1744">
        <v>51106500</v>
      </c>
      <c r="T1744">
        <v>31799000</v>
      </c>
      <c r="U1744">
        <v>12348200</v>
      </c>
      <c r="V1744">
        <v>16698000</v>
      </c>
    </row>
    <row r="1745" spans="1:22" x14ac:dyDescent="0.3">
      <c r="A1745" s="2">
        <v>43383</v>
      </c>
      <c r="B1745">
        <v>2018</v>
      </c>
      <c r="C1745">
        <v>54.09</v>
      </c>
      <c r="D1745">
        <v>106.16</v>
      </c>
      <c r="E1745">
        <v>54.607999999999997</v>
      </c>
      <c r="F1745">
        <v>86.946364999999986</v>
      </c>
      <c r="G1745">
        <v>8.6333885000000006</v>
      </c>
      <c r="H1745">
        <v>113.90146900000001</v>
      </c>
      <c r="I1745">
        <v>11.99538638985006</v>
      </c>
      <c r="J1745">
        <v>11.117666778457989</v>
      </c>
      <c r="K1745">
        <v>44.916156507852023</v>
      </c>
      <c r="L1745">
        <v>35.400585573595961</v>
      </c>
      <c r="M1745">
        <v>167962216</v>
      </c>
      <c r="N1745">
        <v>61376315</v>
      </c>
      <c r="O1745">
        <v>58980120</v>
      </c>
      <c r="P1745">
        <v>2244337</v>
      </c>
      <c r="Q1745">
        <v>3586189</v>
      </c>
      <c r="R1745">
        <v>18603231</v>
      </c>
      <c r="S1745">
        <v>35890500</v>
      </c>
      <c r="T1745">
        <v>22026500</v>
      </c>
      <c r="U1745">
        <v>19954400</v>
      </c>
      <c r="V1745">
        <v>15387000</v>
      </c>
    </row>
    <row r="1746" spans="1:22" x14ac:dyDescent="0.3">
      <c r="A1746" s="2">
        <v>43384</v>
      </c>
      <c r="B1746">
        <v>2018</v>
      </c>
      <c r="C1746">
        <v>53.612499999999997</v>
      </c>
      <c r="D1746">
        <v>105.91</v>
      </c>
      <c r="E1746">
        <v>54.536999999999999</v>
      </c>
      <c r="F1746">
        <v>86.002249999999989</v>
      </c>
      <c r="G1746">
        <v>8.3166899000000019</v>
      </c>
      <c r="H1746">
        <v>112.37009999999999</v>
      </c>
      <c r="I1746">
        <v>11.74888691006233</v>
      </c>
      <c r="J1746">
        <v>10.68094350133571</v>
      </c>
      <c r="K1746">
        <v>42.453250222617989</v>
      </c>
      <c r="L1746">
        <v>34.416740872662508</v>
      </c>
      <c r="M1746">
        <v>212497568</v>
      </c>
      <c r="N1746">
        <v>63904282</v>
      </c>
      <c r="O1746">
        <v>67695500</v>
      </c>
      <c r="P1746">
        <v>3193410</v>
      </c>
      <c r="Q1746">
        <v>5210537</v>
      </c>
      <c r="R1746">
        <v>35410963</v>
      </c>
      <c r="S1746">
        <v>48282000</v>
      </c>
      <c r="T1746">
        <v>71616500</v>
      </c>
      <c r="U1746">
        <v>38648600</v>
      </c>
      <c r="V1746">
        <v>20277000</v>
      </c>
    </row>
    <row r="1747" spans="1:22" x14ac:dyDescent="0.3">
      <c r="A1747" s="2">
        <v>43385</v>
      </c>
      <c r="B1747">
        <v>2018</v>
      </c>
      <c r="C1747">
        <v>55.527500000000003</v>
      </c>
      <c r="D1747">
        <v>109.57</v>
      </c>
      <c r="E1747">
        <v>56.027000000000001</v>
      </c>
      <c r="F1747">
        <v>86.132787000000008</v>
      </c>
      <c r="G1747">
        <v>8.2744373000000007</v>
      </c>
      <c r="H1747">
        <v>113.398341</v>
      </c>
      <c r="I1747">
        <v>11.801053665505851</v>
      </c>
      <c r="J1747">
        <v>10.65940970800964</v>
      </c>
      <c r="K1747">
        <v>44.539691043843213</v>
      </c>
      <c r="L1747">
        <v>35.717474774533443</v>
      </c>
      <c r="M1747">
        <v>161351404</v>
      </c>
      <c r="N1747">
        <v>47742109</v>
      </c>
      <c r="O1747">
        <v>49378400</v>
      </c>
      <c r="P1747">
        <v>1759983</v>
      </c>
      <c r="Q1747">
        <v>4027769</v>
      </c>
      <c r="R1747">
        <v>31724494</v>
      </c>
      <c r="S1747">
        <v>41954500</v>
      </c>
      <c r="T1747">
        <v>60781000</v>
      </c>
      <c r="U1747">
        <v>28397000</v>
      </c>
      <c r="V1747">
        <v>18600000</v>
      </c>
    </row>
    <row r="1748" spans="1:22" x14ac:dyDescent="0.3">
      <c r="A1748" s="2">
        <v>43386</v>
      </c>
      <c r="B1748">
        <v>2018</v>
      </c>
    </row>
    <row r="1749" spans="1:22" x14ac:dyDescent="0.3">
      <c r="A1749" s="2">
        <v>43387</v>
      </c>
      <c r="B1749">
        <v>2018</v>
      </c>
    </row>
    <row r="1750" spans="1:22" x14ac:dyDescent="0.3">
      <c r="A1750" s="2">
        <v>43388</v>
      </c>
      <c r="B1750">
        <v>2018</v>
      </c>
      <c r="C1750">
        <v>54.34</v>
      </c>
      <c r="D1750">
        <v>107.6</v>
      </c>
      <c r="E1750">
        <v>55.122</v>
      </c>
      <c r="F1750">
        <v>87.123264000000006</v>
      </c>
      <c r="G1750">
        <v>8.2671714000000005</v>
      </c>
      <c r="H1750">
        <v>113.534784</v>
      </c>
      <c r="I1750">
        <v>11.53846153846154</v>
      </c>
      <c r="J1750">
        <v>10.60927618246869</v>
      </c>
      <c r="K1750">
        <v>41.372987477638638</v>
      </c>
      <c r="L1750">
        <v>35.05366726296959</v>
      </c>
      <c r="M1750">
        <v>123164028</v>
      </c>
      <c r="N1750">
        <v>32068103</v>
      </c>
      <c r="O1750">
        <v>30079120</v>
      </c>
      <c r="P1750">
        <v>1571837</v>
      </c>
      <c r="Q1750">
        <v>2063137</v>
      </c>
      <c r="R1750">
        <v>19981500</v>
      </c>
      <c r="S1750">
        <v>42244500</v>
      </c>
      <c r="T1750">
        <v>31300500</v>
      </c>
      <c r="U1750">
        <v>35136400</v>
      </c>
      <c r="V1750">
        <v>13882000</v>
      </c>
    </row>
    <row r="1751" spans="1:22" x14ac:dyDescent="0.3">
      <c r="A1751" s="2">
        <v>43389</v>
      </c>
      <c r="B1751">
        <v>2018</v>
      </c>
      <c r="C1751">
        <v>55.537500000000001</v>
      </c>
      <c r="D1751">
        <v>111</v>
      </c>
      <c r="E1751">
        <v>56.654000000000003</v>
      </c>
      <c r="F1751">
        <v>87.763950000000008</v>
      </c>
      <c r="G1751">
        <v>8.228688</v>
      </c>
      <c r="H1751">
        <v>116.972256</v>
      </c>
      <c r="I1751">
        <v>11.62877774806098</v>
      </c>
      <c r="J1751">
        <v>10.808962489079081</v>
      </c>
      <c r="K1751">
        <v>42.729785147543907</v>
      </c>
      <c r="L1751">
        <v>35.241151823125612</v>
      </c>
      <c r="M1751">
        <v>116735852</v>
      </c>
      <c r="N1751">
        <v>31610164</v>
      </c>
      <c r="O1751">
        <v>38377580</v>
      </c>
      <c r="P1751">
        <v>1699003</v>
      </c>
      <c r="Q1751">
        <v>2823038</v>
      </c>
      <c r="R1751">
        <v>20585123</v>
      </c>
      <c r="S1751">
        <v>31786500</v>
      </c>
      <c r="T1751">
        <v>33183000</v>
      </c>
      <c r="U1751">
        <v>26500800</v>
      </c>
      <c r="V1751">
        <v>12168000</v>
      </c>
    </row>
    <row r="1752" spans="1:22" x14ac:dyDescent="0.3">
      <c r="A1752" s="2">
        <v>43390</v>
      </c>
      <c r="B1752">
        <v>2018</v>
      </c>
      <c r="C1752">
        <v>55.297499999999999</v>
      </c>
      <c r="D1752">
        <v>110.71</v>
      </c>
      <c r="E1752">
        <v>56.379499999999993</v>
      </c>
      <c r="F1752">
        <v>86.736671999999999</v>
      </c>
      <c r="G1752">
        <v>8.2084931999999995</v>
      </c>
      <c r="H1752">
        <v>115.671952</v>
      </c>
      <c r="I1752">
        <v>11.77560106856634</v>
      </c>
      <c r="J1752">
        <v>11.03765440071238</v>
      </c>
      <c r="K1752">
        <v>43.588601959038293</v>
      </c>
      <c r="L1752">
        <v>35.414069456812108</v>
      </c>
      <c r="M1752">
        <v>91541588</v>
      </c>
      <c r="N1752">
        <v>26548243</v>
      </c>
      <c r="O1752">
        <v>35652280</v>
      </c>
      <c r="P1752">
        <v>1385461</v>
      </c>
      <c r="Q1752">
        <v>2842051</v>
      </c>
      <c r="R1752">
        <v>15502614</v>
      </c>
      <c r="S1752">
        <v>30562000</v>
      </c>
      <c r="T1752">
        <v>38803500</v>
      </c>
      <c r="U1752">
        <v>26329000</v>
      </c>
      <c r="V1752">
        <v>12039000</v>
      </c>
    </row>
    <row r="1753" spans="1:22" x14ac:dyDescent="0.3">
      <c r="A1753" s="2">
        <v>43391</v>
      </c>
      <c r="B1753">
        <v>2018</v>
      </c>
      <c r="C1753">
        <v>54.005000000000003</v>
      </c>
      <c r="D1753">
        <v>108.5</v>
      </c>
      <c r="E1753">
        <v>54.895500000000013</v>
      </c>
      <c r="F1753">
        <v>86.189135999999991</v>
      </c>
      <c r="G1753">
        <v>8.0618783000000001</v>
      </c>
      <c r="H1753">
        <v>108.27273599999999</v>
      </c>
      <c r="I1753">
        <v>11.84095569225283</v>
      </c>
      <c r="J1753">
        <v>10.9143991905144</v>
      </c>
      <c r="K1753">
        <v>43.006151377373627</v>
      </c>
      <c r="L1753">
        <v>35.339217259516808</v>
      </c>
      <c r="M1753">
        <v>130325260</v>
      </c>
      <c r="N1753">
        <v>32506192</v>
      </c>
      <c r="O1753">
        <v>46151920</v>
      </c>
      <c r="P1753">
        <v>1212501</v>
      </c>
      <c r="Q1753">
        <v>6853511</v>
      </c>
      <c r="R1753">
        <v>25820404</v>
      </c>
      <c r="S1753">
        <v>31060000</v>
      </c>
      <c r="T1753">
        <v>22599000</v>
      </c>
      <c r="U1753">
        <v>14308200</v>
      </c>
      <c r="V1753">
        <v>10369000</v>
      </c>
    </row>
    <row r="1754" spans="1:22" x14ac:dyDescent="0.3">
      <c r="A1754" s="2">
        <v>43392</v>
      </c>
      <c r="B1754">
        <v>2018</v>
      </c>
      <c r="C1754">
        <v>54.827500000000001</v>
      </c>
      <c r="D1754">
        <v>108.66</v>
      </c>
      <c r="E1754">
        <v>55.259</v>
      </c>
      <c r="F1754">
        <v>85.985279999999989</v>
      </c>
      <c r="G1754">
        <v>8.1080076000000005</v>
      </c>
      <c r="H1754">
        <v>109.7856</v>
      </c>
      <c r="I1754">
        <v>11.697643397065359</v>
      </c>
      <c r="J1754">
        <v>10.75660285815918</v>
      </c>
      <c r="K1754">
        <v>42.374388617163177</v>
      </c>
      <c r="L1754">
        <v>33.855046687416618</v>
      </c>
      <c r="M1754">
        <v>132314904</v>
      </c>
      <c r="N1754">
        <v>32785475</v>
      </c>
      <c r="O1754">
        <v>41285780</v>
      </c>
      <c r="P1754">
        <v>3589651</v>
      </c>
      <c r="Q1754">
        <v>5046374</v>
      </c>
      <c r="R1754">
        <v>26057609</v>
      </c>
      <c r="S1754">
        <v>25157500</v>
      </c>
      <c r="T1754">
        <v>34477000</v>
      </c>
      <c r="U1754">
        <v>20380800</v>
      </c>
      <c r="V1754">
        <v>24593000</v>
      </c>
    </row>
    <row r="1755" spans="1:22" x14ac:dyDescent="0.3">
      <c r="A1755" s="2">
        <v>43393</v>
      </c>
      <c r="B1755">
        <v>2018</v>
      </c>
    </row>
    <row r="1756" spans="1:22" x14ac:dyDescent="0.3">
      <c r="A1756" s="2">
        <v>43394</v>
      </c>
      <c r="B1756">
        <v>2018</v>
      </c>
    </row>
    <row r="1757" spans="1:22" x14ac:dyDescent="0.3">
      <c r="A1757" s="2">
        <v>43395</v>
      </c>
      <c r="B1757">
        <v>2018</v>
      </c>
      <c r="C1757">
        <v>55.162500000000001</v>
      </c>
      <c r="D1757">
        <v>109.63</v>
      </c>
      <c r="E1757">
        <v>55.568499999999993</v>
      </c>
      <c r="F1757">
        <v>85.375236000000001</v>
      </c>
      <c r="G1757">
        <v>8.0952010999999988</v>
      </c>
      <c r="H1757">
        <v>108.944031</v>
      </c>
      <c r="I1757">
        <v>11.622005323868679</v>
      </c>
      <c r="J1757">
        <v>10.67857869210293</v>
      </c>
      <c r="K1757">
        <v>41.850044365572323</v>
      </c>
      <c r="L1757">
        <v>33.762200532386871</v>
      </c>
      <c r="M1757">
        <v>115168328</v>
      </c>
      <c r="N1757">
        <v>26545607</v>
      </c>
      <c r="O1757">
        <v>27116840</v>
      </c>
      <c r="P1757">
        <v>1566574</v>
      </c>
      <c r="Q1757">
        <v>2354282</v>
      </c>
      <c r="R1757">
        <v>26688534</v>
      </c>
      <c r="S1757">
        <v>28342000</v>
      </c>
      <c r="T1757">
        <v>24331500</v>
      </c>
      <c r="U1757">
        <v>17841000</v>
      </c>
      <c r="V1757">
        <v>14981000</v>
      </c>
    </row>
    <row r="1758" spans="1:22" x14ac:dyDescent="0.3">
      <c r="A1758" s="2">
        <v>43396</v>
      </c>
      <c r="B1758">
        <v>2018</v>
      </c>
      <c r="C1758">
        <v>55.682499999999997</v>
      </c>
      <c r="D1758">
        <v>108.1</v>
      </c>
      <c r="E1758">
        <v>55.745500000000007</v>
      </c>
      <c r="F1758">
        <v>84.392700000000005</v>
      </c>
      <c r="G1758">
        <v>7.8846732000000008</v>
      </c>
      <c r="H1758">
        <v>106.32332</v>
      </c>
      <c r="I1758">
        <v>11.66384457713216</v>
      </c>
      <c r="J1758">
        <v>10.512711822475721</v>
      </c>
      <c r="K1758">
        <v>40.802958738080392</v>
      </c>
      <c r="L1758">
        <v>33.437305053025582</v>
      </c>
      <c r="M1758">
        <v>155071384</v>
      </c>
      <c r="N1758">
        <v>43770429</v>
      </c>
      <c r="O1758">
        <v>37685100</v>
      </c>
      <c r="P1758">
        <v>2575794</v>
      </c>
      <c r="Q1758">
        <v>3639614</v>
      </c>
      <c r="R1758">
        <v>35062319</v>
      </c>
      <c r="S1758">
        <v>41703000</v>
      </c>
      <c r="T1758">
        <v>33726000</v>
      </c>
      <c r="U1758">
        <v>19471000</v>
      </c>
      <c r="V1758">
        <v>11390000</v>
      </c>
    </row>
    <row r="1759" spans="1:22" x14ac:dyDescent="0.3">
      <c r="A1759" s="2">
        <v>43397</v>
      </c>
      <c r="B1759">
        <v>2018</v>
      </c>
      <c r="C1759">
        <v>53.772500000000001</v>
      </c>
      <c r="D1759">
        <v>102.32</v>
      </c>
      <c r="E1759">
        <v>52.855999999999987</v>
      </c>
      <c r="F1759">
        <v>82.815716999999992</v>
      </c>
      <c r="G1759">
        <v>7.7407071999999992</v>
      </c>
      <c r="H1759">
        <v>104.451024</v>
      </c>
      <c r="I1759">
        <v>11.68798862828713</v>
      </c>
      <c r="J1759">
        <v>10.52069583511016</v>
      </c>
      <c r="K1759">
        <v>40.88930348258706</v>
      </c>
      <c r="L1759">
        <v>32.995735607675897</v>
      </c>
      <c r="M1759">
        <v>163700652</v>
      </c>
      <c r="N1759">
        <v>63897759</v>
      </c>
      <c r="O1759">
        <v>49285900</v>
      </c>
      <c r="P1759">
        <v>2310612</v>
      </c>
      <c r="Q1759">
        <v>2717364</v>
      </c>
      <c r="R1759">
        <v>23515974</v>
      </c>
      <c r="S1759">
        <v>32427500</v>
      </c>
      <c r="T1759">
        <v>35701500</v>
      </c>
      <c r="U1759">
        <v>23243800</v>
      </c>
      <c r="V1759">
        <v>13693000</v>
      </c>
    </row>
    <row r="1760" spans="1:22" x14ac:dyDescent="0.3">
      <c r="A1760" s="2">
        <v>43398</v>
      </c>
      <c r="B1760">
        <v>2018</v>
      </c>
      <c r="C1760">
        <v>54.95</v>
      </c>
      <c r="D1760">
        <v>108.3</v>
      </c>
      <c r="E1760">
        <v>55.179499999999997</v>
      </c>
      <c r="F1760">
        <v>84.721400000000003</v>
      </c>
      <c r="G1760">
        <v>7.8143362000000014</v>
      </c>
      <c r="H1760">
        <v>106.53289599999999</v>
      </c>
      <c r="I1760">
        <v>11.37122557726466</v>
      </c>
      <c r="J1760">
        <v>9.9426593481349919</v>
      </c>
      <c r="K1760">
        <v>39.076376554174082</v>
      </c>
      <c r="L1760">
        <v>31.483126110124338</v>
      </c>
      <c r="M1760">
        <v>119423072</v>
      </c>
      <c r="N1760">
        <v>61646819</v>
      </c>
      <c r="O1760">
        <v>72956280</v>
      </c>
      <c r="P1760">
        <v>2813362</v>
      </c>
      <c r="Q1760">
        <v>3499846</v>
      </c>
      <c r="R1760">
        <v>21517407</v>
      </c>
      <c r="S1760">
        <v>40808500</v>
      </c>
      <c r="T1760">
        <v>55209500</v>
      </c>
      <c r="U1760">
        <v>23315600</v>
      </c>
      <c r="V1760">
        <v>19965000</v>
      </c>
    </row>
    <row r="1761" spans="1:22" x14ac:dyDescent="0.3">
      <c r="A1761" s="2">
        <v>43399</v>
      </c>
      <c r="B1761">
        <v>2018</v>
      </c>
      <c r="C1761">
        <v>54.075000000000003</v>
      </c>
      <c r="D1761">
        <v>106.96</v>
      </c>
      <c r="E1761">
        <v>54.1875</v>
      </c>
      <c r="F1761">
        <v>85.492791999999994</v>
      </c>
      <c r="G1761">
        <v>7.7627549999999994</v>
      </c>
      <c r="H1761">
        <v>105.97140400000001</v>
      </c>
      <c r="I1761">
        <v>11.67306833407771</v>
      </c>
      <c r="J1761">
        <v>9.9407503671281798</v>
      </c>
      <c r="K1761">
        <v>38.535060294774453</v>
      </c>
      <c r="L1761">
        <v>31.094238499330061</v>
      </c>
      <c r="M1761">
        <v>189033500</v>
      </c>
      <c r="N1761">
        <v>55523104</v>
      </c>
      <c r="O1761">
        <v>106437660</v>
      </c>
      <c r="P1761">
        <v>2465917</v>
      </c>
      <c r="Q1761">
        <v>3687425</v>
      </c>
      <c r="R1761">
        <v>21230731</v>
      </c>
      <c r="S1761">
        <v>51503500</v>
      </c>
      <c r="T1761">
        <v>53046500</v>
      </c>
      <c r="U1761">
        <v>24845000</v>
      </c>
      <c r="V1761">
        <v>23661000</v>
      </c>
    </row>
    <row r="1762" spans="1:22" x14ac:dyDescent="0.3">
      <c r="A1762" s="2">
        <v>43400</v>
      </c>
      <c r="B1762">
        <v>2018</v>
      </c>
    </row>
    <row r="1763" spans="1:22" x14ac:dyDescent="0.3">
      <c r="A1763" s="2">
        <v>43401</v>
      </c>
      <c r="B1763">
        <v>2018</v>
      </c>
    </row>
    <row r="1764" spans="1:22" x14ac:dyDescent="0.3">
      <c r="A1764" s="2">
        <v>43402</v>
      </c>
      <c r="B1764">
        <v>2018</v>
      </c>
      <c r="C1764">
        <v>53.06</v>
      </c>
      <c r="D1764">
        <v>103.85</v>
      </c>
      <c r="E1764">
        <v>51.736499999999999</v>
      </c>
      <c r="F1764">
        <v>87.004320000000007</v>
      </c>
      <c r="G1764">
        <v>8.1151751999999995</v>
      </c>
      <c r="H1764">
        <v>105.487044</v>
      </c>
      <c r="I1764">
        <v>11.42806331139961</v>
      </c>
      <c r="J1764">
        <v>9.8413909905744266</v>
      </c>
      <c r="K1764">
        <v>37.817890805619783</v>
      </c>
      <c r="L1764">
        <v>30.828739107238128</v>
      </c>
      <c r="M1764">
        <v>183742080</v>
      </c>
      <c r="N1764">
        <v>55162001</v>
      </c>
      <c r="O1764">
        <v>81289040</v>
      </c>
      <c r="P1764">
        <v>3653380</v>
      </c>
      <c r="Q1764">
        <v>2365079</v>
      </c>
      <c r="R1764">
        <v>46329755</v>
      </c>
      <c r="S1764">
        <v>36240000</v>
      </c>
      <c r="T1764">
        <v>36811500</v>
      </c>
      <c r="U1764">
        <v>16459000</v>
      </c>
      <c r="V1764">
        <v>19105000</v>
      </c>
    </row>
    <row r="1765" spans="1:22" x14ac:dyDescent="0.3">
      <c r="A1765" s="2">
        <v>43403</v>
      </c>
      <c r="B1765">
        <v>2018</v>
      </c>
      <c r="C1765">
        <v>53.325000000000003</v>
      </c>
      <c r="D1765">
        <v>103.73</v>
      </c>
      <c r="E1765">
        <v>52.475499999999997</v>
      </c>
      <c r="F1765">
        <v>86.638266000000002</v>
      </c>
      <c r="G1765">
        <v>8.0943647999999992</v>
      </c>
      <c r="H1765">
        <v>105.103089</v>
      </c>
      <c r="I1765">
        <v>11.4900779588944</v>
      </c>
      <c r="J1765">
        <v>9.906167211197733</v>
      </c>
      <c r="K1765">
        <v>37.82335223245925</v>
      </c>
      <c r="L1765">
        <v>31.22785258681786</v>
      </c>
      <c r="M1765">
        <v>146639960</v>
      </c>
      <c r="N1765">
        <v>65350878</v>
      </c>
      <c r="O1765">
        <v>59768360</v>
      </c>
      <c r="P1765">
        <v>1932217</v>
      </c>
      <c r="Q1765">
        <v>2284718</v>
      </c>
      <c r="R1765">
        <v>24020456</v>
      </c>
      <c r="S1765">
        <v>96631000</v>
      </c>
      <c r="T1765">
        <v>43752500</v>
      </c>
      <c r="U1765">
        <v>27949400</v>
      </c>
      <c r="V1765">
        <v>17269000</v>
      </c>
    </row>
    <row r="1766" spans="1:22" x14ac:dyDescent="0.3">
      <c r="A1766" s="2">
        <v>43404</v>
      </c>
      <c r="B1766">
        <v>2018</v>
      </c>
      <c r="C1766">
        <v>54.715000000000003</v>
      </c>
      <c r="D1766">
        <v>106.81</v>
      </c>
      <c r="E1766">
        <v>54.529000000000003</v>
      </c>
      <c r="F1766">
        <v>86.185638000000012</v>
      </c>
      <c r="G1766">
        <v>8.2250546</v>
      </c>
      <c r="H1766">
        <v>107.02259599999999</v>
      </c>
      <c r="I1766">
        <v>11.70278637770898</v>
      </c>
      <c r="J1766">
        <v>10.360355205661209</v>
      </c>
      <c r="K1766">
        <v>40.017691287041131</v>
      </c>
      <c r="L1766">
        <v>31.101282618310481</v>
      </c>
      <c r="M1766">
        <v>153435732</v>
      </c>
      <c r="N1766">
        <v>51062383</v>
      </c>
      <c r="O1766">
        <v>70916420</v>
      </c>
      <c r="P1766">
        <v>2200260</v>
      </c>
      <c r="Q1766">
        <v>3823539</v>
      </c>
      <c r="R1766">
        <v>26376102</v>
      </c>
      <c r="S1766">
        <v>39510000</v>
      </c>
      <c r="T1766">
        <v>62026500</v>
      </c>
      <c r="U1766">
        <v>23856000</v>
      </c>
      <c r="V1766">
        <v>33384000</v>
      </c>
    </row>
    <row r="1767" spans="1:22" x14ac:dyDescent="0.3">
      <c r="A1767" s="2">
        <v>43405</v>
      </c>
      <c r="B1767">
        <v>2018</v>
      </c>
      <c r="C1767">
        <v>55.555</v>
      </c>
      <c r="D1767">
        <v>105.92</v>
      </c>
      <c r="E1767">
        <v>54.298999999999999</v>
      </c>
      <c r="F1767">
        <v>87.625069000000011</v>
      </c>
      <c r="G1767">
        <v>8.3063164</v>
      </c>
      <c r="H1767">
        <v>106.647206</v>
      </c>
      <c r="I1767">
        <v>11.67302742522411</v>
      </c>
      <c r="J1767">
        <v>10.644175022632471</v>
      </c>
      <c r="K1767">
        <v>36.877607171385463</v>
      </c>
      <c r="L1767">
        <v>31.348184964941868</v>
      </c>
      <c r="M1767">
        <v>233292720</v>
      </c>
      <c r="N1767">
        <v>33384201</v>
      </c>
      <c r="O1767">
        <v>40131500</v>
      </c>
      <c r="P1767">
        <v>1659432</v>
      </c>
      <c r="Q1767">
        <v>2660127</v>
      </c>
      <c r="R1767">
        <v>26106935</v>
      </c>
      <c r="S1767">
        <v>29424500</v>
      </c>
      <c r="T1767">
        <v>50008000</v>
      </c>
      <c r="U1767">
        <v>33398400</v>
      </c>
      <c r="V1767">
        <v>17092000</v>
      </c>
    </row>
    <row r="1768" spans="1:22" x14ac:dyDescent="0.3">
      <c r="A1768" s="2">
        <v>43406</v>
      </c>
      <c r="B1768">
        <v>2018</v>
      </c>
      <c r="C1768">
        <v>51.87</v>
      </c>
      <c r="D1768">
        <v>106.16</v>
      </c>
      <c r="E1768">
        <v>53.5745</v>
      </c>
      <c r="F1768">
        <v>88.491442000000006</v>
      </c>
      <c r="G1768">
        <v>8.3734560000000009</v>
      </c>
      <c r="H1768">
        <v>107.444137</v>
      </c>
      <c r="I1768">
        <v>11.58480565371025</v>
      </c>
      <c r="J1768">
        <v>10.4308827385159</v>
      </c>
      <c r="K1768">
        <v>38.42314487632509</v>
      </c>
      <c r="L1768">
        <v>31.775618374558309</v>
      </c>
      <c r="M1768">
        <v>365314616</v>
      </c>
      <c r="N1768">
        <v>37680194</v>
      </c>
      <c r="O1768">
        <v>43444300</v>
      </c>
      <c r="P1768">
        <v>2425412</v>
      </c>
      <c r="Q1768">
        <v>2747881</v>
      </c>
      <c r="R1768">
        <v>28261232</v>
      </c>
      <c r="S1768">
        <v>49483000</v>
      </c>
      <c r="T1768">
        <v>51843000</v>
      </c>
      <c r="U1768">
        <v>29101800</v>
      </c>
      <c r="V1768">
        <v>19272000</v>
      </c>
    </row>
    <row r="1769" spans="1:22" x14ac:dyDescent="0.3">
      <c r="A1769" s="2">
        <v>43407</v>
      </c>
      <c r="B1769">
        <v>2018</v>
      </c>
    </row>
    <row r="1770" spans="1:22" x14ac:dyDescent="0.3">
      <c r="A1770" s="2">
        <v>43408</v>
      </c>
      <c r="B1770">
        <v>2018</v>
      </c>
    </row>
    <row r="1771" spans="1:22" x14ac:dyDescent="0.3">
      <c r="A1771" s="2">
        <v>43409</v>
      </c>
      <c r="B1771">
        <v>2018</v>
      </c>
      <c r="C1771">
        <v>50.397500000000001</v>
      </c>
      <c r="D1771">
        <v>107.51</v>
      </c>
      <c r="E1771">
        <v>52.786499999999997</v>
      </c>
      <c r="F1771">
        <v>88.003585000000001</v>
      </c>
      <c r="G1771">
        <v>8.3412936000000002</v>
      </c>
      <c r="H1771">
        <v>106.86230999999999</v>
      </c>
      <c r="I1771">
        <v>11.4765397190068</v>
      </c>
      <c r="J1771">
        <v>10.126874995140049</v>
      </c>
      <c r="K1771">
        <v>38.645400724573648</v>
      </c>
      <c r="L1771">
        <v>30.91808783246443</v>
      </c>
      <c r="M1771">
        <v>264654676</v>
      </c>
      <c r="N1771">
        <v>27922144</v>
      </c>
      <c r="O1771">
        <v>45357400</v>
      </c>
      <c r="P1771">
        <v>1325843</v>
      </c>
      <c r="Q1771">
        <v>1560961</v>
      </c>
      <c r="R1771">
        <v>13239969</v>
      </c>
      <c r="S1771">
        <v>28998000</v>
      </c>
      <c r="T1771">
        <v>32707000</v>
      </c>
      <c r="U1771">
        <v>15531800</v>
      </c>
      <c r="V1771">
        <v>15416000</v>
      </c>
    </row>
    <row r="1772" spans="1:22" x14ac:dyDescent="0.3">
      <c r="A1772" s="2">
        <v>43410</v>
      </c>
      <c r="B1772">
        <v>2018</v>
      </c>
      <c r="C1772">
        <v>50.942500000000003</v>
      </c>
      <c r="D1772">
        <v>107.72</v>
      </c>
      <c r="E1772">
        <v>53.478499999999997</v>
      </c>
      <c r="F1772">
        <v>87.781103999999999</v>
      </c>
      <c r="G1772">
        <v>8.3345079999999996</v>
      </c>
      <c r="H1772">
        <v>106.610904</v>
      </c>
      <c r="I1772">
        <v>11.68487839266831</v>
      </c>
      <c r="J1772">
        <v>10.237049577017981</v>
      </c>
      <c r="K1772">
        <v>37.781988015509327</v>
      </c>
      <c r="L1772">
        <v>31.14205146281283</v>
      </c>
      <c r="M1772">
        <v>127531524</v>
      </c>
      <c r="N1772">
        <v>24340248</v>
      </c>
      <c r="O1772">
        <v>28660260</v>
      </c>
      <c r="P1772">
        <v>1357676</v>
      </c>
      <c r="Q1772">
        <v>2045445</v>
      </c>
      <c r="R1772">
        <v>16881031</v>
      </c>
      <c r="S1772">
        <v>47376000</v>
      </c>
      <c r="T1772">
        <v>28377000</v>
      </c>
      <c r="U1772">
        <v>31119400</v>
      </c>
      <c r="V1772">
        <v>10758000</v>
      </c>
    </row>
    <row r="1773" spans="1:22" x14ac:dyDescent="0.3">
      <c r="A1773" s="2">
        <v>43411</v>
      </c>
      <c r="B1773">
        <v>2018</v>
      </c>
      <c r="C1773">
        <v>52.487499999999997</v>
      </c>
      <c r="D1773">
        <v>111.96</v>
      </c>
      <c r="E1773">
        <v>55.411999999999999</v>
      </c>
      <c r="F1773">
        <v>85.131664000000015</v>
      </c>
      <c r="G1773">
        <v>8.392291199999999</v>
      </c>
      <c r="H1773">
        <v>108.472368</v>
      </c>
      <c r="I1773">
        <v>11.716226947851411</v>
      </c>
      <c r="J1773">
        <v>10.27584679255272</v>
      </c>
      <c r="K1773">
        <v>37.752580958263479</v>
      </c>
      <c r="L1773">
        <v>31.756816376952269</v>
      </c>
      <c r="M1773">
        <v>133697736</v>
      </c>
      <c r="N1773">
        <v>37901704</v>
      </c>
      <c r="O1773">
        <v>43387840</v>
      </c>
      <c r="P1773">
        <v>3911224</v>
      </c>
      <c r="Q1773">
        <v>1936607</v>
      </c>
      <c r="R1773">
        <v>17780915</v>
      </c>
      <c r="S1773">
        <v>53009500</v>
      </c>
      <c r="T1773">
        <v>37488500</v>
      </c>
      <c r="U1773">
        <v>23348600</v>
      </c>
      <c r="V1773">
        <v>20764000</v>
      </c>
    </row>
    <row r="1774" spans="1:22" x14ac:dyDescent="0.3">
      <c r="A1774" s="2">
        <v>43412</v>
      </c>
      <c r="B1774">
        <v>2018</v>
      </c>
      <c r="C1774">
        <v>52.122500000000002</v>
      </c>
      <c r="D1774">
        <v>111.75</v>
      </c>
      <c r="E1774">
        <v>54.731499999999997</v>
      </c>
      <c r="F1774">
        <v>84.148697999999996</v>
      </c>
      <c r="G1774">
        <v>8.4332221999999994</v>
      </c>
      <c r="H1774">
        <v>107.470169</v>
      </c>
      <c r="I1774">
        <v>11.73394173394173</v>
      </c>
      <c r="J1774">
        <v>10.47681685328185</v>
      </c>
      <c r="K1774">
        <v>38.631976131976131</v>
      </c>
      <c r="L1774">
        <v>32.844857844857842</v>
      </c>
      <c r="M1774">
        <v>101450544</v>
      </c>
      <c r="N1774">
        <v>25644105</v>
      </c>
      <c r="O1774">
        <v>33703860</v>
      </c>
      <c r="P1774">
        <v>2407914</v>
      </c>
      <c r="Q1774">
        <v>1891495</v>
      </c>
      <c r="R1774">
        <v>15188340</v>
      </c>
      <c r="S1774">
        <v>32543500</v>
      </c>
      <c r="T1774">
        <v>28654000</v>
      </c>
      <c r="U1774">
        <v>15128000</v>
      </c>
      <c r="V1774">
        <v>18909000</v>
      </c>
    </row>
    <row r="1775" spans="1:22" x14ac:dyDescent="0.3">
      <c r="A1775" s="2">
        <v>43413</v>
      </c>
      <c r="B1775">
        <v>2018</v>
      </c>
      <c r="C1775">
        <v>51.1175</v>
      </c>
      <c r="D1775">
        <v>109.57</v>
      </c>
      <c r="E1775">
        <v>53.850999999999999</v>
      </c>
      <c r="F1775">
        <v>83.131551999999999</v>
      </c>
      <c r="G1775">
        <v>8.2241888000000003</v>
      </c>
      <c r="H1775">
        <v>107.846644</v>
      </c>
      <c r="I1775">
        <v>11.769048246770369</v>
      </c>
      <c r="J1775">
        <v>10.474028817998059</v>
      </c>
      <c r="K1775">
        <v>38.601810352403547</v>
      </c>
      <c r="L1775">
        <v>32.023903682221643</v>
      </c>
      <c r="M1775">
        <v>137463000</v>
      </c>
      <c r="N1775">
        <v>32039223</v>
      </c>
      <c r="O1775">
        <v>34865960</v>
      </c>
      <c r="P1775">
        <v>2200595</v>
      </c>
      <c r="Q1775">
        <v>2394966</v>
      </c>
      <c r="R1775">
        <v>18870927</v>
      </c>
      <c r="S1775">
        <v>24603000</v>
      </c>
      <c r="T1775">
        <v>28000500</v>
      </c>
      <c r="U1775">
        <v>13822200</v>
      </c>
      <c r="V1775">
        <v>15592000</v>
      </c>
    </row>
    <row r="1776" spans="1:22" x14ac:dyDescent="0.3">
      <c r="A1776" s="2">
        <v>43414</v>
      </c>
      <c r="B1776">
        <v>2018</v>
      </c>
    </row>
    <row r="1777" spans="1:22" x14ac:dyDescent="0.3">
      <c r="A1777" s="2">
        <v>43415</v>
      </c>
      <c r="B1777">
        <v>2018</v>
      </c>
    </row>
    <row r="1778" spans="1:22" x14ac:dyDescent="0.3">
      <c r="A1778" s="2">
        <v>43416</v>
      </c>
      <c r="B1778">
        <v>2018</v>
      </c>
      <c r="C1778">
        <v>48.542499999999997</v>
      </c>
      <c r="D1778">
        <v>106.87</v>
      </c>
      <c r="E1778">
        <v>52.468000000000004</v>
      </c>
      <c r="F1778">
        <v>81.559985000000012</v>
      </c>
      <c r="G1778">
        <v>8.1584649999999996</v>
      </c>
      <c r="H1778">
        <v>100.98009999999999</v>
      </c>
      <c r="I1778">
        <v>11.79189735477634</v>
      </c>
      <c r="J1778">
        <v>10.152163655857279</v>
      </c>
      <c r="K1778">
        <v>38.566657878548199</v>
      </c>
      <c r="L1778">
        <v>31.892081905264082</v>
      </c>
      <c r="M1778">
        <v>204542072</v>
      </c>
      <c r="N1778">
        <v>33621807</v>
      </c>
      <c r="O1778">
        <v>34001820</v>
      </c>
      <c r="P1778">
        <v>1566238</v>
      </c>
      <c r="Q1778">
        <v>5416689</v>
      </c>
      <c r="R1778">
        <v>17177729</v>
      </c>
      <c r="S1778">
        <v>20214500</v>
      </c>
      <c r="T1778">
        <v>29703000</v>
      </c>
      <c r="U1778">
        <v>9055800</v>
      </c>
      <c r="V1778">
        <v>12261000</v>
      </c>
    </row>
    <row r="1779" spans="1:22" x14ac:dyDescent="0.3">
      <c r="A1779" s="2">
        <v>43417</v>
      </c>
      <c r="B1779">
        <v>2018</v>
      </c>
      <c r="C1779">
        <v>48.057499999999997</v>
      </c>
      <c r="D1779">
        <v>106.94</v>
      </c>
      <c r="E1779">
        <v>52.398499999999999</v>
      </c>
      <c r="F1779">
        <v>83.35181</v>
      </c>
      <c r="G1779">
        <v>8.3694769999999998</v>
      </c>
      <c r="H1779">
        <v>103.631452</v>
      </c>
      <c r="I1779">
        <v>11.48749451513822</v>
      </c>
      <c r="J1779">
        <v>9.8650423185607714</v>
      </c>
      <c r="K1779">
        <v>39.232119350592363</v>
      </c>
      <c r="L1779">
        <v>31.206669591926278</v>
      </c>
      <c r="M1779">
        <v>187531744</v>
      </c>
      <c r="N1779">
        <v>35374583</v>
      </c>
      <c r="O1779">
        <v>25749500</v>
      </c>
      <c r="P1779">
        <v>2107935</v>
      </c>
      <c r="Q1779">
        <v>4237369</v>
      </c>
      <c r="R1779">
        <v>43004766</v>
      </c>
      <c r="S1779">
        <v>30854000</v>
      </c>
      <c r="T1779">
        <v>53047500</v>
      </c>
      <c r="U1779">
        <v>28140400</v>
      </c>
      <c r="V1779">
        <v>15826000</v>
      </c>
    </row>
    <row r="1780" spans="1:22" x14ac:dyDescent="0.3">
      <c r="A1780" s="2">
        <v>43418</v>
      </c>
      <c r="B1780">
        <v>2018</v>
      </c>
      <c r="C1780">
        <v>46.7</v>
      </c>
      <c r="D1780">
        <v>104.97</v>
      </c>
      <c r="E1780">
        <v>52.728999999999999</v>
      </c>
      <c r="F1780">
        <v>84.313537999999994</v>
      </c>
      <c r="G1780">
        <v>8.3430342</v>
      </c>
      <c r="H1780">
        <v>103.827842</v>
      </c>
      <c r="I1780">
        <v>11.734577136319629</v>
      </c>
      <c r="J1780">
        <v>9.8256741723136489</v>
      </c>
      <c r="K1780">
        <v>41.195106925987858</v>
      </c>
      <c r="L1780">
        <v>31.127343131215351</v>
      </c>
      <c r="M1780">
        <v>243203828</v>
      </c>
      <c r="N1780">
        <v>39495141</v>
      </c>
      <c r="O1780">
        <v>34666040</v>
      </c>
      <c r="P1780">
        <v>2677272</v>
      </c>
      <c r="Q1780">
        <v>2432761</v>
      </c>
      <c r="R1780">
        <v>17528062</v>
      </c>
      <c r="S1780">
        <v>30258500</v>
      </c>
      <c r="T1780">
        <v>29943500</v>
      </c>
      <c r="U1780">
        <v>26683400</v>
      </c>
      <c r="V1780">
        <v>12862000</v>
      </c>
    </row>
    <row r="1781" spans="1:22" x14ac:dyDescent="0.3">
      <c r="A1781" s="2">
        <v>43419</v>
      </c>
      <c r="B1781">
        <v>2018</v>
      </c>
      <c r="C1781">
        <v>47.852499999999999</v>
      </c>
      <c r="D1781">
        <v>107.28</v>
      </c>
      <c r="E1781">
        <v>53.552499999999988</v>
      </c>
      <c r="F1781">
        <v>83.957300000000004</v>
      </c>
      <c r="G1781">
        <v>8.3849765999999981</v>
      </c>
      <c r="H1781">
        <v>104.267725</v>
      </c>
      <c r="I1781">
        <v>11.71489061397318</v>
      </c>
      <c r="J1781">
        <v>9.7750363320395195</v>
      </c>
      <c r="K1781">
        <v>40.177311220889202</v>
      </c>
      <c r="L1781">
        <v>30.91919548341567</v>
      </c>
      <c r="M1781">
        <v>185915204</v>
      </c>
      <c r="N1781">
        <v>38505165</v>
      </c>
      <c r="O1781">
        <v>41583080</v>
      </c>
      <c r="P1781">
        <v>2644968</v>
      </c>
      <c r="Q1781">
        <v>2184225</v>
      </c>
      <c r="R1781">
        <v>28586243</v>
      </c>
      <c r="S1781">
        <v>20974500</v>
      </c>
      <c r="T1781">
        <v>19543000</v>
      </c>
      <c r="U1781">
        <v>21019000</v>
      </c>
      <c r="V1781">
        <v>10130000</v>
      </c>
    </row>
    <row r="1782" spans="1:22" x14ac:dyDescent="0.3">
      <c r="A1782" s="2">
        <v>43420</v>
      </c>
      <c r="B1782">
        <v>2018</v>
      </c>
      <c r="C1782">
        <v>48.3825</v>
      </c>
      <c r="D1782">
        <v>108.29</v>
      </c>
      <c r="E1782">
        <v>53.413499999999999</v>
      </c>
      <c r="F1782">
        <v>84.152087999999992</v>
      </c>
      <c r="G1782">
        <v>8.3829980000000006</v>
      </c>
      <c r="H1782">
        <v>104.64803999999999</v>
      </c>
      <c r="I1782">
        <v>11.68099246787772</v>
      </c>
      <c r="J1782">
        <v>9.6180613735046538</v>
      </c>
      <c r="K1782">
        <v>38.998670801949487</v>
      </c>
      <c r="L1782">
        <v>28.232166592822331</v>
      </c>
      <c r="M1782">
        <v>147713012</v>
      </c>
      <c r="N1782">
        <v>33502121</v>
      </c>
      <c r="O1782">
        <v>35366160</v>
      </c>
      <c r="P1782">
        <v>1941853</v>
      </c>
      <c r="Q1782">
        <v>3342852</v>
      </c>
      <c r="R1782">
        <v>24498344</v>
      </c>
      <c r="S1782">
        <v>20768500</v>
      </c>
      <c r="T1782">
        <v>27656000</v>
      </c>
      <c r="U1782">
        <v>17765800</v>
      </c>
      <c r="V1782">
        <v>49086000</v>
      </c>
    </row>
    <row r="1783" spans="1:22" x14ac:dyDescent="0.3">
      <c r="A1783" s="2">
        <v>43421</v>
      </c>
      <c r="B1783">
        <v>2018</v>
      </c>
    </row>
    <row r="1784" spans="1:22" x14ac:dyDescent="0.3">
      <c r="A1784" s="2">
        <v>43422</v>
      </c>
      <c r="B1784">
        <v>2018</v>
      </c>
    </row>
    <row r="1785" spans="1:22" x14ac:dyDescent="0.3">
      <c r="A1785" s="2">
        <v>43423</v>
      </c>
      <c r="B1785">
        <v>2018</v>
      </c>
      <c r="C1785">
        <v>46.465000000000003</v>
      </c>
      <c r="D1785">
        <v>104.62</v>
      </c>
      <c r="E1785">
        <v>51.371000000000002</v>
      </c>
      <c r="F1785">
        <v>84.995444000000006</v>
      </c>
      <c r="G1785">
        <v>8.3776554000000001</v>
      </c>
      <c r="H1785">
        <v>101.91891</v>
      </c>
      <c r="I1785">
        <v>11.76093916755603</v>
      </c>
      <c r="J1785">
        <v>9.994130748843828</v>
      </c>
      <c r="K1785">
        <v>41.133048737104232</v>
      </c>
      <c r="L1785">
        <v>29.437922447527569</v>
      </c>
      <c r="M1785">
        <v>167683488</v>
      </c>
      <c r="N1785">
        <v>44773899</v>
      </c>
      <c r="O1785">
        <v>45683820</v>
      </c>
      <c r="P1785">
        <v>1711054</v>
      </c>
      <c r="Q1785">
        <v>3119886</v>
      </c>
      <c r="R1785">
        <v>17374978</v>
      </c>
      <c r="S1785">
        <v>34624000</v>
      </c>
      <c r="T1785">
        <v>25983500</v>
      </c>
      <c r="U1785">
        <v>16744000</v>
      </c>
      <c r="V1785">
        <v>24046000</v>
      </c>
    </row>
    <row r="1786" spans="1:22" x14ac:dyDescent="0.3">
      <c r="A1786" s="2">
        <v>43424</v>
      </c>
      <c r="B1786">
        <v>2018</v>
      </c>
      <c r="C1786">
        <v>44.244999999999997</v>
      </c>
      <c r="D1786">
        <v>101.71</v>
      </c>
      <c r="E1786">
        <v>51.522500000000001</v>
      </c>
      <c r="F1786">
        <v>83.829743999999991</v>
      </c>
      <c r="G1786">
        <v>8.2227096</v>
      </c>
      <c r="H1786">
        <v>100.154304</v>
      </c>
      <c r="I1786">
        <v>11.920141969831411</v>
      </c>
      <c r="J1786">
        <v>9.6630219929015073</v>
      </c>
      <c r="K1786">
        <v>39.055013309671693</v>
      </c>
      <c r="L1786">
        <v>27.701863354037268</v>
      </c>
      <c r="M1786">
        <v>271300988</v>
      </c>
      <c r="N1786">
        <v>64052457</v>
      </c>
      <c r="O1786">
        <v>54458680</v>
      </c>
      <c r="P1786">
        <v>1624218</v>
      </c>
      <c r="Q1786">
        <v>3398817</v>
      </c>
      <c r="R1786">
        <v>15627040</v>
      </c>
      <c r="S1786">
        <v>43338000</v>
      </c>
      <c r="T1786">
        <v>28628000</v>
      </c>
      <c r="U1786">
        <v>17544800</v>
      </c>
      <c r="V1786">
        <v>31779000</v>
      </c>
    </row>
    <row r="1787" spans="1:22" x14ac:dyDescent="0.3">
      <c r="A1787" s="2">
        <v>43425</v>
      </c>
      <c r="B1787">
        <v>2018</v>
      </c>
      <c r="C1787">
        <v>44.195</v>
      </c>
      <c r="D1787">
        <v>103.11</v>
      </c>
      <c r="E1787">
        <v>52.171500000000002</v>
      </c>
      <c r="F1787">
        <v>84.695071999999982</v>
      </c>
      <c r="G1787">
        <v>8.4393785000000001</v>
      </c>
      <c r="H1787">
        <v>101.76627999999999</v>
      </c>
      <c r="I1787">
        <v>11.883904079285021</v>
      </c>
      <c r="J1787">
        <v>9.5976922785594194</v>
      </c>
      <c r="K1787">
        <v>39.222192726307412</v>
      </c>
      <c r="L1787">
        <v>27.448898327581631</v>
      </c>
      <c r="M1787">
        <v>124496840</v>
      </c>
      <c r="N1787">
        <v>28130621</v>
      </c>
      <c r="O1787">
        <v>29703440</v>
      </c>
      <c r="P1787">
        <v>2035275</v>
      </c>
      <c r="Q1787">
        <v>2427612</v>
      </c>
      <c r="R1787">
        <v>24811597</v>
      </c>
      <c r="S1787">
        <v>40250500</v>
      </c>
      <c r="T1787">
        <v>33353500</v>
      </c>
      <c r="U1787">
        <v>15369400</v>
      </c>
      <c r="V1787">
        <v>31530000</v>
      </c>
    </row>
    <row r="1788" spans="1:22" x14ac:dyDescent="0.3">
      <c r="A1788" s="2">
        <v>43426</v>
      </c>
      <c r="B1788">
        <v>2018</v>
      </c>
      <c r="F1788">
        <v>83.985696000000004</v>
      </c>
      <c r="G1788">
        <v>8.3700246000000007</v>
      </c>
      <c r="H1788">
        <v>100.983616</v>
      </c>
      <c r="I1788">
        <v>12.075772328936891</v>
      </c>
      <c r="J1788">
        <v>9.6078447906523863</v>
      </c>
      <c r="K1788">
        <v>38.890855979463574</v>
      </c>
      <c r="L1788">
        <v>27.803841727892362</v>
      </c>
      <c r="P1788">
        <v>1040962</v>
      </c>
      <c r="Q1788">
        <v>2000725</v>
      </c>
      <c r="R1788">
        <v>12679958</v>
      </c>
      <c r="S1788">
        <v>38475000</v>
      </c>
      <c r="T1788">
        <v>19527500</v>
      </c>
      <c r="U1788">
        <v>13437400</v>
      </c>
      <c r="V1788">
        <v>21931000</v>
      </c>
    </row>
    <row r="1789" spans="1:22" x14ac:dyDescent="0.3">
      <c r="A1789" s="2">
        <v>43427</v>
      </c>
      <c r="B1789">
        <v>2018</v>
      </c>
      <c r="C1789">
        <v>43.072499999999998</v>
      </c>
      <c r="D1789">
        <v>103.07</v>
      </c>
      <c r="E1789">
        <v>51.505000000000003</v>
      </c>
      <c r="F1789">
        <v>83.300914999999989</v>
      </c>
      <c r="G1789">
        <v>8.3770859999999985</v>
      </c>
      <c r="H1789">
        <v>101.27822500000001</v>
      </c>
      <c r="M1789">
        <v>94495888</v>
      </c>
      <c r="N1789">
        <v>13823099</v>
      </c>
      <c r="O1789">
        <v>14177180</v>
      </c>
      <c r="P1789">
        <v>952777</v>
      </c>
      <c r="Q1789">
        <v>1970967</v>
      </c>
      <c r="R1789">
        <v>9968502</v>
      </c>
    </row>
    <row r="1790" spans="1:22" x14ac:dyDescent="0.3">
      <c r="A1790" s="2">
        <v>43428</v>
      </c>
      <c r="B1790">
        <v>2018</v>
      </c>
    </row>
    <row r="1791" spans="1:22" x14ac:dyDescent="0.3">
      <c r="A1791" s="2">
        <v>43429</v>
      </c>
      <c r="B1791">
        <v>2018</v>
      </c>
    </row>
    <row r="1792" spans="1:22" x14ac:dyDescent="0.3">
      <c r="A1792" s="2">
        <v>43430</v>
      </c>
      <c r="B1792">
        <v>2018</v>
      </c>
      <c r="C1792">
        <v>43.655000000000001</v>
      </c>
      <c r="D1792">
        <v>106.47</v>
      </c>
      <c r="E1792">
        <v>52.796999999999997</v>
      </c>
      <c r="F1792">
        <v>84.895093000000003</v>
      </c>
      <c r="G1792">
        <v>8.6374421999999988</v>
      </c>
      <c r="H1792">
        <v>102.051</v>
      </c>
      <c r="I1792">
        <v>11.98907681465821</v>
      </c>
      <c r="J1792">
        <v>9.576418468992248</v>
      </c>
      <c r="K1792">
        <v>38.843375616631427</v>
      </c>
      <c r="L1792">
        <v>28.470754052149399</v>
      </c>
      <c r="M1792">
        <v>179994080</v>
      </c>
      <c r="N1792">
        <v>32336165</v>
      </c>
      <c r="O1792">
        <v>31558820</v>
      </c>
      <c r="P1792">
        <v>1548836</v>
      </c>
      <c r="Q1792">
        <v>2209319</v>
      </c>
      <c r="R1792">
        <v>27746056</v>
      </c>
      <c r="S1792">
        <v>31012500</v>
      </c>
      <c r="T1792">
        <v>19140500</v>
      </c>
      <c r="U1792">
        <v>10205600</v>
      </c>
      <c r="V1792">
        <v>21838000</v>
      </c>
    </row>
    <row r="1793" spans="1:22" x14ac:dyDescent="0.3">
      <c r="A1793" s="2">
        <v>43431</v>
      </c>
      <c r="B1793">
        <v>2018</v>
      </c>
      <c r="C1793">
        <v>43.56</v>
      </c>
      <c r="D1793">
        <v>107.14</v>
      </c>
      <c r="E1793">
        <v>52.613999999999997</v>
      </c>
      <c r="F1793">
        <v>83.362295000000003</v>
      </c>
      <c r="G1793">
        <v>8.5693815000000004</v>
      </c>
      <c r="H1793">
        <v>101.779415</v>
      </c>
      <c r="I1793">
        <v>12.17612937247319</v>
      </c>
      <c r="J1793">
        <v>9.7272177078572692</v>
      </c>
      <c r="K1793">
        <v>40.187203374934093</v>
      </c>
      <c r="L1793">
        <v>28.72209527157673</v>
      </c>
      <c r="M1793">
        <v>165549508</v>
      </c>
      <c r="N1793">
        <v>29124486</v>
      </c>
      <c r="O1793">
        <v>33048660</v>
      </c>
      <c r="P1793">
        <v>1941777</v>
      </c>
      <c r="Q1793">
        <v>1790771</v>
      </c>
      <c r="R1793">
        <v>14002593</v>
      </c>
      <c r="S1793">
        <v>37152500</v>
      </c>
      <c r="T1793">
        <v>23831500</v>
      </c>
      <c r="U1793">
        <v>19104000</v>
      </c>
      <c r="V1793">
        <v>18075000</v>
      </c>
    </row>
    <row r="1794" spans="1:22" x14ac:dyDescent="0.3">
      <c r="A1794" s="2">
        <v>43432</v>
      </c>
      <c r="B1794">
        <v>2018</v>
      </c>
      <c r="C1794">
        <v>45.234999999999999</v>
      </c>
      <c r="D1794">
        <v>111.12</v>
      </c>
      <c r="E1794">
        <v>54.589500000000001</v>
      </c>
      <c r="F1794">
        <v>83.650655999999998</v>
      </c>
      <c r="G1794">
        <v>8.5729474999999997</v>
      </c>
      <c r="H1794">
        <v>103.03755200000001</v>
      </c>
      <c r="I1794">
        <v>12.07739665787159</v>
      </c>
      <c r="J1794">
        <v>9.9051880527704483</v>
      </c>
      <c r="K1794">
        <v>40.611257695690412</v>
      </c>
      <c r="L1794">
        <v>29.46350043975373</v>
      </c>
      <c r="M1794">
        <v>184250156</v>
      </c>
      <c r="N1794">
        <v>46788461</v>
      </c>
      <c r="O1794">
        <v>46042420</v>
      </c>
      <c r="P1794">
        <v>1380720</v>
      </c>
      <c r="Q1794">
        <v>2129459</v>
      </c>
      <c r="R1794">
        <v>13049570</v>
      </c>
      <c r="S1794">
        <v>39484000</v>
      </c>
      <c r="T1794">
        <v>26280500</v>
      </c>
      <c r="U1794">
        <v>14273200</v>
      </c>
      <c r="V1794">
        <v>17493000</v>
      </c>
    </row>
    <row r="1795" spans="1:22" x14ac:dyDescent="0.3">
      <c r="A1795" s="2">
        <v>43433</v>
      </c>
      <c r="B1795">
        <v>2018</v>
      </c>
      <c r="C1795">
        <v>44.887500000000003</v>
      </c>
      <c r="D1795">
        <v>110.19</v>
      </c>
      <c r="E1795">
        <v>54.728999999999999</v>
      </c>
      <c r="F1795">
        <v>82.852304999999987</v>
      </c>
      <c r="G1795">
        <v>8.5517067999999998</v>
      </c>
      <c r="H1795">
        <v>103.60803</v>
      </c>
      <c r="I1795">
        <v>12.15122939984137</v>
      </c>
      <c r="J1795">
        <v>9.9017300255574163</v>
      </c>
      <c r="K1795">
        <v>41.940601039922448</v>
      </c>
      <c r="L1795">
        <v>30.72177668106108</v>
      </c>
      <c r="M1795">
        <v>167079968</v>
      </c>
      <c r="N1795">
        <v>28123195</v>
      </c>
      <c r="O1795">
        <v>31010460</v>
      </c>
      <c r="P1795">
        <v>1974610</v>
      </c>
      <c r="Q1795">
        <v>2404207</v>
      </c>
      <c r="R1795">
        <v>17271354</v>
      </c>
      <c r="S1795">
        <v>36029000</v>
      </c>
      <c r="T1795">
        <v>31335000</v>
      </c>
      <c r="U1795">
        <v>19194000</v>
      </c>
      <c r="V1795">
        <v>29898000</v>
      </c>
    </row>
    <row r="1796" spans="1:22" x14ac:dyDescent="0.3">
      <c r="A1796" s="2">
        <v>43434</v>
      </c>
      <c r="B1796">
        <v>2018</v>
      </c>
      <c r="C1796">
        <v>44.645000000000003</v>
      </c>
      <c r="D1796">
        <v>110.89</v>
      </c>
      <c r="E1796">
        <v>55.482500000000002</v>
      </c>
      <c r="F1796">
        <v>81.705614999999995</v>
      </c>
      <c r="G1796">
        <v>8.4724822</v>
      </c>
      <c r="H1796">
        <v>102.87598</v>
      </c>
      <c r="I1796">
        <v>11.97289686730025</v>
      </c>
      <c r="J1796">
        <v>9.9658114202745516</v>
      </c>
      <c r="K1796">
        <v>41.913058782118974</v>
      </c>
      <c r="L1796">
        <v>30.455825413586769</v>
      </c>
      <c r="M1796">
        <v>158126196</v>
      </c>
      <c r="N1796">
        <v>33665624</v>
      </c>
      <c r="O1796">
        <v>59666800</v>
      </c>
      <c r="P1796">
        <v>2245761</v>
      </c>
      <c r="Q1796">
        <v>2860293</v>
      </c>
      <c r="R1796">
        <v>28700956</v>
      </c>
      <c r="S1796">
        <v>93935000</v>
      </c>
      <c r="T1796">
        <v>31876000</v>
      </c>
      <c r="U1796">
        <v>16573000</v>
      </c>
      <c r="V1796">
        <v>27890000</v>
      </c>
    </row>
    <row r="1797" spans="1:22" x14ac:dyDescent="0.3">
      <c r="A1797" s="2">
        <v>43435</v>
      </c>
      <c r="B1797">
        <v>2018</v>
      </c>
    </row>
    <row r="1798" spans="1:22" x14ac:dyDescent="0.3">
      <c r="A1798" s="2">
        <v>43436</v>
      </c>
      <c r="B1798">
        <v>2018</v>
      </c>
    </row>
    <row r="1799" spans="1:22" x14ac:dyDescent="0.3">
      <c r="A1799" s="2">
        <v>43437</v>
      </c>
      <c r="B1799">
        <v>2018</v>
      </c>
      <c r="C1799">
        <v>46.204999999999998</v>
      </c>
      <c r="D1799">
        <v>112.09</v>
      </c>
      <c r="E1799">
        <v>55.817999999999998</v>
      </c>
      <c r="F1799">
        <v>85.89679799999999</v>
      </c>
      <c r="G1799">
        <v>8.6626058999999991</v>
      </c>
      <c r="H1799">
        <v>105.02660299999999</v>
      </c>
      <c r="I1799">
        <v>12.377013112734311</v>
      </c>
      <c r="J1799">
        <v>10.27725564375605</v>
      </c>
      <c r="K1799">
        <v>42.475578632403419</v>
      </c>
      <c r="L1799">
        <v>30.660917011352641</v>
      </c>
      <c r="M1799">
        <v>163192008</v>
      </c>
      <c r="N1799">
        <v>34732772</v>
      </c>
      <c r="O1799">
        <v>57528980</v>
      </c>
      <c r="P1799">
        <v>4689978</v>
      </c>
      <c r="Q1799">
        <v>2709273</v>
      </c>
      <c r="R1799">
        <v>22605106</v>
      </c>
      <c r="S1799">
        <v>46416000</v>
      </c>
      <c r="T1799">
        <v>32841000</v>
      </c>
      <c r="U1799">
        <v>14442600</v>
      </c>
      <c r="V1799">
        <v>14412000</v>
      </c>
    </row>
    <row r="1800" spans="1:22" x14ac:dyDescent="0.3">
      <c r="A1800" s="2">
        <v>43438</v>
      </c>
      <c r="B1800">
        <v>2018</v>
      </c>
      <c r="C1800">
        <v>44.172499999999999</v>
      </c>
      <c r="D1800">
        <v>108.52</v>
      </c>
      <c r="E1800">
        <v>53.1235</v>
      </c>
      <c r="F1800">
        <v>84.425949000000017</v>
      </c>
      <c r="G1800">
        <v>8.5909296000000008</v>
      </c>
      <c r="H1800">
        <v>104.298885</v>
      </c>
      <c r="I1800">
        <v>12.256805888090801</v>
      </c>
      <c r="J1800">
        <v>10.07145208477432</v>
      </c>
      <c r="K1800">
        <v>42.143300523188792</v>
      </c>
      <c r="L1800">
        <v>29.263101888800211</v>
      </c>
      <c r="M1800">
        <v>165377128</v>
      </c>
      <c r="N1800">
        <v>45196984</v>
      </c>
      <c r="O1800">
        <v>45629700</v>
      </c>
      <c r="P1800">
        <v>2090520</v>
      </c>
      <c r="Q1800">
        <v>2101148</v>
      </c>
      <c r="R1800">
        <v>17431813</v>
      </c>
      <c r="S1800">
        <v>37325500</v>
      </c>
      <c r="T1800">
        <v>32864000</v>
      </c>
      <c r="U1800">
        <v>17423000</v>
      </c>
      <c r="V1800">
        <v>28658000</v>
      </c>
    </row>
    <row r="1801" spans="1:22" x14ac:dyDescent="0.3">
      <c r="A1801" s="2">
        <v>43439</v>
      </c>
      <c r="B1801">
        <v>2018</v>
      </c>
      <c r="F1801">
        <v>84.171599999999998</v>
      </c>
      <c r="G1801">
        <v>8.413065099999999</v>
      </c>
      <c r="H1801">
        <v>102.50185</v>
      </c>
      <c r="I1801">
        <v>12.21387538665488</v>
      </c>
      <c r="J1801">
        <v>10.00559698630137</v>
      </c>
      <c r="K1801">
        <v>42.390631904551483</v>
      </c>
      <c r="L1801">
        <v>29.41228457799382</v>
      </c>
      <c r="P1801">
        <v>1451130</v>
      </c>
      <c r="Q1801">
        <v>2196319</v>
      </c>
      <c r="R1801">
        <v>17980581</v>
      </c>
      <c r="S1801">
        <v>31919500</v>
      </c>
      <c r="T1801">
        <v>23203000</v>
      </c>
      <c r="U1801">
        <v>15758200</v>
      </c>
      <c r="V1801">
        <v>19705000</v>
      </c>
    </row>
    <row r="1802" spans="1:22" x14ac:dyDescent="0.3">
      <c r="A1802" s="2">
        <v>43440</v>
      </c>
      <c r="B1802">
        <v>2018</v>
      </c>
      <c r="C1802">
        <v>43.68</v>
      </c>
      <c r="D1802">
        <v>109.19</v>
      </c>
      <c r="E1802">
        <v>53.904000000000003</v>
      </c>
      <c r="F1802">
        <v>82.066108999999997</v>
      </c>
      <c r="G1802">
        <v>8.1427380000000014</v>
      </c>
      <c r="H1802">
        <v>100.114504</v>
      </c>
      <c r="I1802">
        <v>12.21965523369469</v>
      </c>
      <c r="J1802">
        <v>9.7903251323973688</v>
      </c>
      <c r="K1802">
        <v>40.518926603874178</v>
      </c>
      <c r="L1802">
        <v>28.363248622711929</v>
      </c>
      <c r="M1802">
        <v>172393640</v>
      </c>
      <c r="N1802">
        <v>49107431</v>
      </c>
      <c r="O1802">
        <v>47436500</v>
      </c>
      <c r="P1802">
        <v>2980610</v>
      </c>
      <c r="Q1802">
        <v>3681543</v>
      </c>
      <c r="R1802">
        <v>32161913</v>
      </c>
      <c r="S1802">
        <v>38990500</v>
      </c>
      <c r="T1802">
        <v>33676500</v>
      </c>
      <c r="U1802">
        <v>24572400</v>
      </c>
      <c r="V1802">
        <v>25591000</v>
      </c>
    </row>
    <row r="1803" spans="1:22" x14ac:dyDescent="0.3">
      <c r="A1803" s="2">
        <v>43441</v>
      </c>
      <c r="B1803">
        <v>2018</v>
      </c>
      <c r="C1803">
        <v>42.122500000000002</v>
      </c>
      <c r="D1803">
        <v>104.82</v>
      </c>
      <c r="E1803">
        <v>52.328999999999994</v>
      </c>
      <c r="F1803">
        <v>81.713544999999996</v>
      </c>
      <c r="G1803">
        <v>8.1962177999999977</v>
      </c>
      <c r="H1803">
        <v>101.03946500000001</v>
      </c>
      <c r="I1803">
        <v>12.16712498891156</v>
      </c>
      <c r="J1803">
        <v>9.9599599432271813</v>
      </c>
      <c r="K1803">
        <v>39.603477335225762</v>
      </c>
      <c r="L1803">
        <v>29.167036281380291</v>
      </c>
      <c r="M1803">
        <v>169126524</v>
      </c>
      <c r="N1803">
        <v>45044937</v>
      </c>
      <c r="O1803">
        <v>42682220</v>
      </c>
      <c r="P1803">
        <v>1885167</v>
      </c>
      <c r="Q1803">
        <v>3045905</v>
      </c>
      <c r="R1803">
        <v>20480926</v>
      </c>
      <c r="S1803">
        <v>37812500</v>
      </c>
      <c r="T1803">
        <v>27107000</v>
      </c>
      <c r="U1803">
        <v>27313400</v>
      </c>
      <c r="V1803">
        <v>21689000</v>
      </c>
    </row>
    <row r="1804" spans="1:22" x14ac:dyDescent="0.3">
      <c r="A1804" s="2">
        <v>43442</v>
      </c>
      <c r="B1804">
        <v>2018</v>
      </c>
    </row>
    <row r="1805" spans="1:22" x14ac:dyDescent="0.3">
      <c r="A1805" s="2">
        <v>43443</v>
      </c>
      <c r="B1805">
        <v>2018</v>
      </c>
    </row>
    <row r="1806" spans="1:22" x14ac:dyDescent="0.3">
      <c r="A1806" s="2">
        <v>43444</v>
      </c>
      <c r="B1806">
        <v>2018</v>
      </c>
      <c r="C1806">
        <v>42.4</v>
      </c>
      <c r="D1806">
        <v>107.59</v>
      </c>
      <c r="E1806">
        <v>52.659000000000013</v>
      </c>
      <c r="F1806">
        <v>79.633599999999987</v>
      </c>
      <c r="G1806">
        <v>8.0227318000000007</v>
      </c>
      <c r="H1806">
        <v>100.49056</v>
      </c>
      <c r="I1806">
        <v>12.057991513437059</v>
      </c>
      <c r="J1806">
        <v>9.6018497842998585</v>
      </c>
      <c r="K1806">
        <v>38.083451202263078</v>
      </c>
      <c r="L1806">
        <v>29.022277227722771</v>
      </c>
      <c r="M1806">
        <v>248103976</v>
      </c>
      <c r="N1806">
        <v>40801525</v>
      </c>
      <c r="O1806">
        <v>33652920</v>
      </c>
      <c r="P1806">
        <v>2408434</v>
      </c>
      <c r="Q1806">
        <v>2987084</v>
      </c>
      <c r="R1806">
        <v>21386192</v>
      </c>
      <c r="S1806">
        <v>26901000</v>
      </c>
      <c r="T1806">
        <v>22627000</v>
      </c>
      <c r="U1806">
        <v>19092200</v>
      </c>
      <c r="V1806">
        <v>21444000</v>
      </c>
    </row>
    <row r="1807" spans="1:22" x14ac:dyDescent="0.3">
      <c r="A1807" s="2">
        <v>43445</v>
      </c>
      <c r="B1807">
        <v>2018</v>
      </c>
      <c r="C1807">
        <v>42.157499999999999</v>
      </c>
      <c r="D1807">
        <v>108.59</v>
      </c>
      <c r="E1807">
        <v>53.082500000000003</v>
      </c>
      <c r="F1807">
        <v>80.795021999999989</v>
      </c>
      <c r="G1807">
        <v>8.0640587999999997</v>
      </c>
      <c r="H1807">
        <v>101.701215</v>
      </c>
      <c r="I1807">
        <v>11.905392286647251</v>
      </c>
      <c r="J1807">
        <v>9.6547720324772737</v>
      </c>
      <c r="K1807">
        <v>38.95066631365281</v>
      </c>
      <c r="L1807">
        <v>28.788279939987639</v>
      </c>
      <c r="M1807">
        <v>189126660</v>
      </c>
      <c r="N1807">
        <v>42381947</v>
      </c>
      <c r="O1807">
        <v>33851520</v>
      </c>
      <c r="P1807">
        <v>2761903</v>
      </c>
      <c r="Q1807">
        <v>2524092</v>
      </c>
      <c r="R1807">
        <v>16812801</v>
      </c>
      <c r="S1807">
        <v>32796500</v>
      </c>
      <c r="T1807">
        <v>28866500</v>
      </c>
      <c r="U1807">
        <v>19122000</v>
      </c>
      <c r="V1807">
        <v>20847000</v>
      </c>
    </row>
    <row r="1808" spans="1:22" x14ac:dyDescent="0.3">
      <c r="A1808" s="2">
        <v>43446</v>
      </c>
      <c r="B1808">
        <v>2018</v>
      </c>
      <c r="C1808">
        <v>42.274999999999999</v>
      </c>
      <c r="D1808">
        <v>109.08</v>
      </c>
      <c r="E1808">
        <v>53.686500000000002</v>
      </c>
      <c r="F1808">
        <v>82.790428999999989</v>
      </c>
      <c r="G1808">
        <v>8.3072549999999996</v>
      </c>
      <c r="H1808">
        <v>103.792371</v>
      </c>
      <c r="I1808">
        <v>12.1830550401979</v>
      </c>
      <c r="J1808">
        <v>10.01217273080661</v>
      </c>
      <c r="K1808">
        <v>39.871013340401099</v>
      </c>
      <c r="L1808">
        <v>28.871808463645198</v>
      </c>
      <c r="M1808">
        <v>142510696</v>
      </c>
      <c r="N1808">
        <v>36183020</v>
      </c>
      <c r="O1808">
        <v>28959460</v>
      </c>
      <c r="P1808">
        <v>2216649</v>
      </c>
      <c r="Q1808">
        <v>2703387</v>
      </c>
      <c r="R1808">
        <v>21706813</v>
      </c>
      <c r="S1808">
        <v>39664500</v>
      </c>
      <c r="T1808">
        <v>31728500</v>
      </c>
      <c r="U1808">
        <v>18748200</v>
      </c>
      <c r="V1808">
        <v>17453000</v>
      </c>
    </row>
    <row r="1809" spans="1:22" x14ac:dyDescent="0.3">
      <c r="A1809" s="2">
        <v>43447</v>
      </c>
      <c r="B1809">
        <v>2018</v>
      </c>
      <c r="C1809">
        <v>42.737499999999997</v>
      </c>
      <c r="D1809">
        <v>109.45</v>
      </c>
      <c r="E1809">
        <v>53.677</v>
      </c>
      <c r="F1809">
        <v>84.246226000000007</v>
      </c>
      <c r="G1809">
        <v>8.2840169999999986</v>
      </c>
      <c r="H1809">
        <v>103.09884599999999</v>
      </c>
      <c r="I1809">
        <v>12.091877145120129</v>
      </c>
      <c r="J1809">
        <v>9.9952270667957404</v>
      </c>
      <c r="K1809">
        <v>39.20179530053683</v>
      </c>
      <c r="L1809">
        <v>28.892017953005372</v>
      </c>
      <c r="M1809">
        <v>127591308</v>
      </c>
      <c r="N1809">
        <v>31333362</v>
      </c>
      <c r="O1809">
        <v>24988060</v>
      </c>
      <c r="P1809">
        <v>2261273</v>
      </c>
      <c r="Q1809">
        <v>2509208</v>
      </c>
      <c r="R1809">
        <v>14676363</v>
      </c>
      <c r="S1809">
        <v>33019000</v>
      </c>
      <c r="T1809">
        <v>27187000</v>
      </c>
      <c r="U1809">
        <v>15192000</v>
      </c>
      <c r="V1809">
        <v>17947000</v>
      </c>
    </row>
    <row r="1810" spans="1:22" x14ac:dyDescent="0.3">
      <c r="A1810" s="2">
        <v>43448</v>
      </c>
      <c r="B1810">
        <v>2018</v>
      </c>
      <c r="C1810">
        <v>41.37</v>
      </c>
      <c r="D1810">
        <v>106.03</v>
      </c>
      <c r="E1810">
        <v>52.585500000000003</v>
      </c>
      <c r="F1810">
        <v>83.932527000000007</v>
      </c>
      <c r="G1810">
        <v>8.2125344999999985</v>
      </c>
      <c r="H1810">
        <v>101.641194</v>
      </c>
      <c r="I1810">
        <v>12.05153092738022</v>
      </c>
      <c r="J1810">
        <v>9.8550504456013428</v>
      </c>
      <c r="K1810">
        <v>37.483455395746937</v>
      </c>
      <c r="L1810">
        <v>28.209653225094861</v>
      </c>
      <c r="M1810">
        <v>162814840</v>
      </c>
      <c r="N1810">
        <v>47043136</v>
      </c>
      <c r="O1810">
        <v>36358980</v>
      </c>
      <c r="P1810">
        <v>2050071</v>
      </c>
      <c r="Q1810">
        <v>2384068</v>
      </c>
      <c r="R1810">
        <v>13287791</v>
      </c>
      <c r="S1810">
        <v>40882000</v>
      </c>
      <c r="T1810">
        <v>30666500</v>
      </c>
      <c r="U1810">
        <v>25385800</v>
      </c>
      <c r="V1810">
        <v>24803000</v>
      </c>
    </row>
    <row r="1811" spans="1:22" x14ac:dyDescent="0.3">
      <c r="A1811" s="2">
        <v>43449</v>
      </c>
      <c r="B1811">
        <v>2018</v>
      </c>
    </row>
    <row r="1812" spans="1:22" x14ac:dyDescent="0.3">
      <c r="A1812" s="2">
        <v>43450</v>
      </c>
      <c r="B1812">
        <v>2018</v>
      </c>
    </row>
    <row r="1813" spans="1:22" x14ac:dyDescent="0.3">
      <c r="A1813" s="2">
        <v>43451</v>
      </c>
      <c r="B1813">
        <v>2018</v>
      </c>
      <c r="C1813">
        <v>40.984999999999999</v>
      </c>
      <c r="D1813">
        <v>102.89</v>
      </c>
      <c r="E1813">
        <v>51.282500000000013</v>
      </c>
      <c r="F1813">
        <v>83.997399999999999</v>
      </c>
      <c r="G1813">
        <v>8.1846119999999996</v>
      </c>
      <c r="H1813">
        <v>100.63796600000001</v>
      </c>
      <c r="I1813">
        <v>12.12765957446809</v>
      </c>
      <c r="J1813">
        <v>9.8742977003546102</v>
      </c>
      <c r="K1813">
        <v>37.854609929078023</v>
      </c>
      <c r="L1813">
        <v>28.430851063829792</v>
      </c>
      <c r="M1813">
        <v>177151688</v>
      </c>
      <c r="N1813">
        <v>56957314</v>
      </c>
      <c r="O1813">
        <v>49931020</v>
      </c>
      <c r="P1813">
        <v>1394876</v>
      </c>
      <c r="Q1813">
        <v>2409088</v>
      </c>
      <c r="R1813">
        <v>15834488</v>
      </c>
      <c r="S1813">
        <v>25812000</v>
      </c>
      <c r="T1813">
        <v>17950000</v>
      </c>
      <c r="U1813">
        <v>16376400</v>
      </c>
      <c r="V1813">
        <v>15840000</v>
      </c>
    </row>
    <row r="1814" spans="1:22" x14ac:dyDescent="0.3">
      <c r="A1814" s="2">
        <v>43452</v>
      </c>
      <c r="B1814">
        <v>2018</v>
      </c>
      <c r="C1814">
        <v>41.517499999999998</v>
      </c>
      <c r="D1814">
        <v>103.97</v>
      </c>
      <c r="E1814">
        <v>52.170499999999997</v>
      </c>
      <c r="F1814">
        <v>83.461919999999992</v>
      </c>
      <c r="G1814">
        <v>8.1962904000000005</v>
      </c>
      <c r="H1814">
        <v>99.683999999999997</v>
      </c>
      <c r="I1814">
        <v>12.034816591171509</v>
      </c>
      <c r="J1814">
        <v>9.4572932125410762</v>
      </c>
      <c r="K1814">
        <v>36.677324806821197</v>
      </c>
      <c r="L1814">
        <v>27.524646949107382</v>
      </c>
      <c r="M1814">
        <v>135366072</v>
      </c>
      <c r="N1814">
        <v>49319196</v>
      </c>
      <c r="O1814">
        <v>43640380</v>
      </c>
      <c r="P1814">
        <v>1950796</v>
      </c>
      <c r="Q1814">
        <v>3124694</v>
      </c>
      <c r="R1814">
        <v>18002443</v>
      </c>
      <c r="S1814">
        <v>30340500</v>
      </c>
      <c r="T1814">
        <v>36330000</v>
      </c>
      <c r="U1814">
        <v>16074600</v>
      </c>
      <c r="V1814">
        <v>20305000</v>
      </c>
    </row>
    <row r="1815" spans="1:22" x14ac:dyDescent="0.3">
      <c r="A1815" s="2">
        <v>43453</v>
      </c>
      <c r="B1815">
        <v>2018</v>
      </c>
      <c r="C1815">
        <v>40.222499999999997</v>
      </c>
      <c r="D1815">
        <v>103.69</v>
      </c>
      <c r="E1815">
        <v>51.773000000000003</v>
      </c>
      <c r="F1815">
        <v>83.91662500000001</v>
      </c>
      <c r="G1815">
        <v>8.2592658000000014</v>
      </c>
      <c r="H1815">
        <v>101.93385000000001</v>
      </c>
      <c r="I1815">
        <v>12.05347593582888</v>
      </c>
      <c r="J1815">
        <v>9.435761764705882</v>
      </c>
      <c r="K1815">
        <v>36.470588235294123</v>
      </c>
      <c r="L1815">
        <v>26.737967914438499</v>
      </c>
      <c r="M1815">
        <v>196189188</v>
      </c>
      <c r="N1815">
        <v>68198186</v>
      </c>
      <c r="O1815">
        <v>58264740</v>
      </c>
      <c r="P1815">
        <v>1582367</v>
      </c>
      <c r="Q1815">
        <v>2824088</v>
      </c>
      <c r="R1815">
        <v>16894827</v>
      </c>
      <c r="S1815">
        <v>34343000</v>
      </c>
      <c r="T1815">
        <v>30262000</v>
      </c>
      <c r="U1815">
        <v>23294000</v>
      </c>
      <c r="V1815">
        <v>26425000</v>
      </c>
    </row>
    <row r="1816" spans="1:22" x14ac:dyDescent="0.3">
      <c r="A1816" s="2">
        <v>43454</v>
      </c>
      <c r="B1816">
        <v>2018</v>
      </c>
      <c r="C1816">
        <v>39.207500000000003</v>
      </c>
      <c r="D1816">
        <v>101.51</v>
      </c>
      <c r="E1816">
        <v>51.179000000000002</v>
      </c>
      <c r="F1816">
        <v>82.321455999999998</v>
      </c>
      <c r="G1816">
        <v>8.2425854000000012</v>
      </c>
      <c r="H1816">
        <v>100.575643</v>
      </c>
      <c r="I1816">
        <v>11.925879283979491</v>
      </c>
      <c r="J1816">
        <v>9.305267016281368</v>
      </c>
      <c r="K1816">
        <v>35.072411621840423</v>
      </c>
      <c r="L1816">
        <v>27.17459746334443</v>
      </c>
      <c r="M1816">
        <v>259091840</v>
      </c>
      <c r="N1816">
        <v>70334184</v>
      </c>
      <c r="O1816">
        <v>53673400</v>
      </c>
      <c r="P1816">
        <v>2950979</v>
      </c>
      <c r="Q1816">
        <v>3259932</v>
      </c>
      <c r="R1816">
        <v>22125222</v>
      </c>
      <c r="S1816">
        <v>35784000</v>
      </c>
      <c r="T1816">
        <v>38372000</v>
      </c>
      <c r="U1816">
        <v>25771000</v>
      </c>
      <c r="V1816">
        <v>32287000</v>
      </c>
    </row>
    <row r="1817" spans="1:22" x14ac:dyDescent="0.3">
      <c r="A1817" s="2">
        <v>43455</v>
      </c>
      <c r="B1817">
        <v>2018</v>
      </c>
      <c r="C1817">
        <v>37.682499999999997</v>
      </c>
      <c r="D1817">
        <v>98.23</v>
      </c>
      <c r="E1817">
        <v>49.5625</v>
      </c>
      <c r="F1817">
        <v>81.899498000000008</v>
      </c>
      <c r="G1817">
        <v>8.2659059999999993</v>
      </c>
      <c r="H1817">
        <v>98.397812000000002</v>
      </c>
      <c r="I1817">
        <v>11.52505837973774</v>
      </c>
      <c r="J1817">
        <v>9.0700474905694257</v>
      </c>
      <c r="K1817">
        <v>34.223998562960297</v>
      </c>
      <c r="L1817">
        <v>26.068798275552361</v>
      </c>
      <c r="M1817">
        <v>382977536</v>
      </c>
      <c r="N1817">
        <v>111242070</v>
      </c>
      <c r="O1817">
        <v>104649800</v>
      </c>
      <c r="P1817">
        <v>4978117</v>
      </c>
      <c r="Q1817">
        <v>6980413</v>
      </c>
      <c r="R1817">
        <v>63959888</v>
      </c>
      <c r="S1817">
        <v>48011000</v>
      </c>
      <c r="T1817">
        <v>65342000</v>
      </c>
      <c r="U1817">
        <v>26316600</v>
      </c>
      <c r="V1817">
        <v>28244000</v>
      </c>
    </row>
    <row r="1818" spans="1:22" x14ac:dyDescent="0.3">
      <c r="A1818" s="2">
        <v>43456</v>
      </c>
      <c r="B1818">
        <v>2018</v>
      </c>
    </row>
    <row r="1819" spans="1:22" x14ac:dyDescent="0.3">
      <c r="A1819" s="2">
        <v>43457</v>
      </c>
      <c r="B1819">
        <v>2018</v>
      </c>
    </row>
    <row r="1820" spans="1:22" x14ac:dyDescent="0.3">
      <c r="A1820" s="2">
        <v>43458</v>
      </c>
      <c r="B1820">
        <v>2018</v>
      </c>
      <c r="C1820">
        <v>36.707500000000003</v>
      </c>
      <c r="D1820">
        <v>94.13</v>
      </c>
      <c r="E1820">
        <v>49.233499999999999</v>
      </c>
      <c r="G1820">
        <v>8.2278990000000007</v>
      </c>
      <c r="M1820">
        <v>148676928</v>
      </c>
      <c r="N1820">
        <v>43935192</v>
      </c>
      <c r="O1820">
        <v>36359100</v>
      </c>
      <c r="R1820">
        <v>5867296</v>
      </c>
    </row>
    <row r="1821" spans="1:22" x14ac:dyDescent="0.3">
      <c r="A1821" s="2">
        <v>43459</v>
      </c>
      <c r="B1821">
        <v>2018</v>
      </c>
      <c r="I1821">
        <v>11.04068289139121</v>
      </c>
      <c r="J1821">
        <v>8.6612513621503808</v>
      </c>
      <c r="K1821">
        <v>31.978750454050129</v>
      </c>
      <c r="L1821">
        <v>25.21794406102434</v>
      </c>
      <c r="S1821">
        <v>34809000</v>
      </c>
      <c r="T1821">
        <v>36898000</v>
      </c>
      <c r="U1821">
        <v>20994600</v>
      </c>
      <c r="V1821">
        <v>33886000</v>
      </c>
    </row>
    <row r="1822" spans="1:22" x14ac:dyDescent="0.3">
      <c r="A1822" s="2">
        <v>43460</v>
      </c>
      <c r="B1822">
        <v>2018</v>
      </c>
      <c r="C1822">
        <v>39.292499999999997</v>
      </c>
      <c r="D1822">
        <v>100.56</v>
      </c>
      <c r="E1822">
        <v>52.392499999999998</v>
      </c>
      <c r="I1822">
        <v>11.07786589762077</v>
      </c>
      <c r="J1822">
        <v>8.7727542015140614</v>
      </c>
      <c r="K1822">
        <v>31.304073540014421</v>
      </c>
      <c r="L1822">
        <v>25.337959625090129</v>
      </c>
      <c r="M1822">
        <v>234330176</v>
      </c>
      <c r="N1822">
        <v>51634793</v>
      </c>
      <c r="O1822">
        <v>46317240</v>
      </c>
      <c r="S1822">
        <v>27527500</v>
      </c>
      <c r="T1822">
        <v>35413000</v>
      </c>
      <c r="U1822">
        <v>26705600</v>
      </c>
      <c r="V1822">
        <v>29213000</v>
      </c>
    </row>
    <row r="1823" spans="1:22" x14ac:dyDescent="0.3">
      <c r="A1823" s="2">
        <v>43461</v>
      </c>
      <c r="B1823">
        <v>2018</v>
      </c>
      <c r="C1823">
        <v>39.037500000000001</v>
      </c>
      <c r="D1823">
        <v>101.18</v>
      </c>
      <c r="E1823">
        <v>52.645000000000003</v>
      </c>
      <c r="F1823">
        <v>79.891896000000003</v>
      </c>
      <c r="G1823">
        <v>8.0630439999999997</v>
      </c>
      <c r="H1823">
        <v>98.109443999999996</v>
      </c>
      <c r="I1823">
        <v>11.59826432833122</v>
      </c>
      <c r="J1823">
        <v>9.2842801807991329</v>
      </c>
      <c r="K1823">
        <v>32.90544205387814</v>
      </c>
      <c r="L1823">
        <v>26.496112818658471</v>
      </c>
      <c r="M1823">
        <v>212468260</v>
      </c>
      <c r="N1823">
        <v>49498509</v>
      </c>
      <c r="O1823">
        <v>45996120</v>
      </c>
      <c r="P1823">
        <v>1828170</v>
      </c>
      <c r="Q1823">
        <v>3073209</v>
      </c>
      <c r="R1823">
        <v>19635904</v>
      </c>
      <c r="S1823">
        <v>33470500</v>
      </c>
      <c r="T1823">
        <v>41384500</v>
      </c>
      <c r="U1823">
        <v>25887600</v>
      </c>
      <c r="V1823">
        <v>23588000</v>
      </c>
    </row>
    <row r="1824" spans="1:22" x14ac:dyDescent="0.3">
      <c r="A1824" s="2">
        <v>43462</v>
      </c>
      <c r="B1824">
        <v>2018</v>
      </c>
      <c r="C1824">
        <v>39.057499999999997</v>
      </c>
      <c r="D1824">
        <v>100.39</v>
      </c>
      <c r="E1824">
        <v>52.334000000000003</v>
      </c>
      <c r="F1824">
        <v>80.887869999999992</v>
      </c>
      <c r="G1824">
        <v>8.2568898000000015</v>
      </c>
      <c r="H1824">
        <v>99.456613000000004</v>
      </c>
      <c r="I1824">
        <v>11.604021374875471</v>
      </c>
      <c r="J1824">
        <v>9.2017322742505225</v>
      </c>
      <c r="K1824">
        <v>33.081242641065117</v>
      </c>
      <c r="L1824">
        <v>26.5238655918848</v>
      </c>
      <c r="M1824">
        <v>169165696</v>
      </c>
      <c r="N1824">
        <v>38169312</v>
      </c>
      <c r="O1824">
        <v>34367040</v>
      </c>
      <c r="P1824">
        <v>1031948</v>
      </c>
      <c r="Q1824">
        <v>1758428</v>
      </c>
      <c r="R1824">
        <v>19936085</v>
      </c>
      <c r="S1824">
        <v>25241500</v>
      </c>
      <c r="T1824">
        <v>29930500</v>
      </c>
      <c r="U1824">
        <v>19038200</v>
      </c>
      <c r="V1824">
        <v>20445000</v>
      </c>
    </row>
    <row r="1825" spans="1:22" x14ac:dyDescent="0.3">
      <c r="A1825" s="2">
        <v>43463</v>
      </c>
      <c r="B1825">
        <v>2018</v>
      </c>
    </row>
    <row r="1826" spans="1:22" x14ac:dyDescent="0.3">
      <c r="A1826" s="2">
        <v>43464</v>
      </c>
      <c r="B1826">
        <v>2018</v>
      </c>
    </row>
    <row r="1827" spans="1:22" x14ac:dyDescent="0.3">
      <c r="A1827" s="2">
        <v>43465</v>
      </c>
      <c r="B1827">
        <v>2018</v>
      </c>
      <c r="C1827">
        <v>39.435000000000002</v>
      </c>
      <c r="D1827">
        <v>101.57</v>
      </c>
      <c r="E1827">
        <v>52.247999999999998</v>
      </c>
      <c r="G1827">
        <v>8.2453874000000003</v>
      </c>
      <c r="M1827">
        <v>140013864</v>
      </c>
      <c r="N1827">
        <v>33173765</v>
      </c>
      <c r="O1827">
        <v>33110080</v>
      </c>
      <c r="R1827">
        <v>7216098</v>
      </c>
    </row>
    <row r="1828" spans="1:22" x14ac:dyDescent="0.3">
      <c r="A1828" s="2">
        <v>43466</v>
      </c>
      <c r="B1828">
        <v>2019</v>
      </c>
    </row>
    <row r="1829" spans="1:22" x14ac:dyDescent="0.3">
      <c r="A1829" s="2">
        <v>43467</v>
      </c>
      <c r="B1829">
        <v>2019</v>
      </c>
      <c r="C1829">
        <v>39.479999999999997</v>
      </c>
      <c r="D1829">
        <v>101.12</v>
      </c>
      <c r="E1829">
        <v>52.734000000000002</v>
      </c>
      <c r="F1829">
        <v>79.05028999999999</v>
      </c>
      <c r="G1829">
        <v>8.1387541999999993</v>
      </c>
      <c r="H1829">
        <v>98.625834999999995</v>
      </c>
      <c r="M1829">
        <v>148158948</v>
      </c>
      <c r="N1829">
        <v>35329345</v>
      </c>
      <c r="O1829">
        <v>31867900</v>
      </c>
      <c r="P1829">
        <v>1429230</v>
      </c>
      <c r="Q1829">
        <v>2177418</v>
      </c>
      <c r="R1829">
        <v>18564393</v>
      </c>
    </row>
    <row r="1830" spans="1:22" x14ac:dyDescent="0.3">
      <c r="A1830" s="2">
        <v>43468</v>
      </c>
      <c r="B1830">
        <v>2019</v>
      </c>
      <c r="C1830">
        <v>35.547499999999999</v>
      </c>
      <c r="D1830">
        <v>97.4</v>
      </c>
      <c r="E1830">
        <v>51.273499999999999</v>
      </c>
      <c r="F1830">
        <v>78.710094999999995</v>
      </c>
      <c r="G1830">
        <v>8.1092201999999993</v>
      </c>
      <c r="H1830">
        <v>96.104968999999997</v>
      </c>
      <c r="M1830">
        <v>365248780</v>
      </c>
      <c r="N1830">
        <v>42578410</v>
      </c>
      <c r="O1830">
        <v>41959140</v>
      </c>
      <c r="P1830">
        <v>1426463</v>
      </c>
      <c r="Q1830">
        <v>3051656</v>
      </c>
      <c r="R1830">
        <v>16168222</v>
      </c>
    </row>
    <row r="1831" spans="1:22" x14ac:dyDescent="0.3">
      <c r="A1831" s="2">
        <v>43469</v>
      </c>
      <c r="B1831">
        <v>2019</v>
      </c>
      <c r="C1831">
        <v>37.064999999999998</v>
      </c>
      <c r="D1831">
        <v>101.93</v>
      </c>
      <c r="E1831">
        <v>53.903499999999987</v>
      </c>
      <c r="F1831">
        <v>81.792425999999992</v>
      </c>
      <c r="G1831">
        <v>8.3546189999999996</v>
      </c>
      <c r="H1831">
        <v>98.593463999999997</v>
      </c>
      <c r="I1831">
        <v>11.703088981097279</v>
      </c>
      <c r="J1831">
        <v>9.1147485735361933</v>
      </c>
      <c r="K1831">
        <v>32.706316274781003</v>
      </c>
      <c r="L1831">
        <v>25.846011987090829</v>
      </c>
      <c r="M1831">
        <v>234428280</v>
      </c>
      <c r="N1831">
        <v>44060620</v>
      </c>
      <c r="O1831">
        <v>46028560</v>
      </c>
      <c r="P1831">
        <v>1857639</v>
      </c>
      <c r="Q1831">
        <v>3606453</v>
      </c>
      <c r="R1831">
        <v>19646069</v>
      </c>
      <c r="S1831">
        <v>50059500</v>
      </c>
      <c r="T1831">
        <v>45200000</v>
      </c>
      <c r="U1831">
        <v>20107000</v>
      </c>
      <c r="V1831">
        <v>25810000</v>
      </c>
    </row>
    <row r="1832" spans="1:22" x14ac:dyDescent="0.3">
      <c r="A1832" s="2">
        <v>43470</v>
      </c>
      <c r="B1832">
        <v>2019</v>
      </c>
    </row>
    <row r="1833" spans="1:22" x14ac:dyDescent="0.3">
      <c r="A1833" s="2">
        <v>43471</v>
      </c>
      <c r="B1833">
        <v>2019</v>
      </c>
    </row>
    <row r="1834" spans="1:22" x14ac:dyDescent="0.3">
      <c r="A1834" s="2">
        <v>43472</v>
      </c>
      <c r="B1834">
        <v>2019</v>
      </c>
      <c r="C1834">
        <v>36.982500000000002</v>
      </c>
      <c r="D1834">
        <v>102.06</v>
      </c>
      <c r="E1834">
        <v>53.796000000000006</v>
      </c>
      <c r="F1834">
        <v>82.714428000000012</v>
      </c>
      <c r="G1834">
        <v>8.2021854000000012</v>
      </c>
      <c r="H1834">
        <v>99.344478000000009</v>
      </c>
      <c r="I1834">
        <v>12.05413866126508</v>
      </c>
      <c r="J1834">
        <v>9.4315118129085711</v>
      </c>
      <c r="K1834">
        <v>33.855077801307431</v>
      </c>
      <c r="L1834">
        <v>27.317926526102571</v>
      </c>
      <c r="M1834">
        <v>219111056</v>
      </c>
      <c r="N1834">
        <v>35656136</v>
      </c>
      <c r="O1834">
        <v>47453340</v>
      </c>
      <c r="P1834">
        <v>1238553</v>
      </c>
      <c r="Q1834">
        <v>2200325</v>
      </c>
      <c r="R1834">
        <v>20636664</v>
      </c>
      <c r="S1834">
        <v>38386000</v>
      </c>
      <c r="T1834">
        <v>34390000</v>
      </c>
      <c r="U1834">
        <v>18351600</v>
      </c>
      <c r="V1834">
        <v>19343000</v>
      </c>
    </row>
    <row r="1835" spans="1:22" x14ac:dyDescent="0.3">
      <c r="A1835" s="2">
        <v>43473</v>
      </c>
      <c r="B1835">
        <v>2019</v>
      </c>
      <c r="C1835">
        <v>37.6875</v>
      </c>
      <c r="D1835">
        <v>102.8</v>
      </c>
      <c r="E1835">
        <v>54.268500000000003</v>
      </c>
      <c r="F1835">
        <v>82.709333999999984</v>
      </c>
      <c r="G1835">
        <v>8.2591484000000008</v>
      </c>
      <c r="H1835">
        <v>100.76083800000001</v>
      </c>
      <c r="I1835">
        <v>12.203701998342391</v>
      </c>
      <c r="J1835">
        <v>9.4437888424348468</v>
      </c>
      <c r="K1835">
        <v>35.785983976425094</v>
      </c>
      <c r="L1835">
        <v>27.645271203609909</v>
      </c>
      <c r="M1835">
        <v>164101256</v>
      </c>
      <c r="N1835">
        <v>31514415</v>
      </c>
      <c r="O1835">
        <v>35413080</v>
      </c>
      <c r="P1835">
        <v>1865750</v>
      </c>
      <c r="Q1835">
        <v>2672217</v>
      </c>
      <c r="R1835">
        <v>14201293</v>
      </c>
      <c r="S1835">
        <v>39896500</v>
      </c>
      <c r="T1835">
        <v>28821000</v>
      </c>
      <c r="U1835">
        <v>26640200</v>
      </c>
      <c r="V1835">
        <v>16627000</v>
      </c>
    </row>
    <row r="1836" spans="1:22" x14ac:dyDescent="0.3">
      <c r="A1836" s="2">
        <v>43474</v>
      </c>
      <c r="B1836">
        <v>2019</v>
      </c>
      <c r="C1836">
        <v>38.327500000000001</v>
      </c>
      <c r="D1836">
        <v>104.27</v>
      </c>
      <c r="E1836">
        <v>54.082500000000003</v>
      </c>
      <c r="F1836">
        <v>84.133234999999999</v>
      </c>
      <c r="G1836">
        <v>8.2545736000000005</v>
      </c>
      <c r="H1836">
        <v>102.851294</v>
      </c>
      <c r="I1836">
        <v>12.32828655834564</v>
      </c>
      <c r="J1836">
        <v>9.5324868925406196</v>
      </c>
      <c r="K1836">
        <v>36.39217134416544</v>
      </c>
      <c r="L1836">
        <v>28.369645494830131</v>
      </c>
      <c r="M1836">
        <v>180396324</v>
      </c>
      <c r="N1836">
        <v>32280840</v>
      </c>
      <c r="O1836">
        <v>26998240</v>
      </c>
      <c r="P1836">
        <v>1921526</v>
      </c>
      <c r="Q1836">
        <v>2651554</v>
      </c>
      <c r="R1836">
        <v>27703423</v>
      </c>
      <c r="S1836">
        <v>27472000</v>
      </c>
      <c r="T1836">
        <v>25169000</v>
      </c>
      <c r="U1836">
        <v>18884000</v>
      </c>
      <c r="V1836">
        <v>19112000</v>
      </c>
    </row>
    <row r="1837" spans="1:22" x14ac:dyDescent="0.3">
      <c r="A1837" s="2">
        <v>43475</v>
      </c>
      <c r="B1837">
        <v>2019</v>
      </c>
      <c r="C1837">
        <v>38.450000000000003</v>
      </c>
      <c r="D1837">
        <v>103.6</v>
      </c>
      <c r="E1837">
        <v>53.941499999999998</v>
      </c>
      <c r="F1837">
        <v>83.453018</v>
      </c>
      <c r="G1837">
        <v>8.3060013999999995</v>
      </c>
      <c r="H1837">
        <v>102.90966400000001</v>
      </c>
      <c r="I1837">
        <v>12.370144847310639</v>
      </c>
      <c r="J1837">
        <v>9.2324276077128893</v>
      </c>
      <c r="K1837">
        <v>35.007842051849813</v>
      </c>
      <c r="L1837">
        <v>27.48869821939293</v>
      </c>
      <c r="M1837">
        <v>143122680</v>
      </c>
      <c r="N1837">
        <v>30067556</v>
      </c>
      <c r="O1837">
        <v>26597220</v>
      </c>
      <c r="P1837">
        <v>1569810</v>
      </c>
      <c r="Q1837">
        <v>1786188</v>
      </c>
      <c r="R1837">
        <v>15833102</v>
      </c>
      <c r="S1837">
        <v>31702000</v>
      </c>
      <c r="T1837">
        <v>32855500</v>
      </c>
      <c r="U1837">
        <v>19266000</v>
      </c>
      <c r="V1837">
        <v>20210000</v>
      </c>
    </row>
    <row r="1838" spans="1:22" x14ac:dyDescent="0.3">
      <c r="A1838" s="2">
        <v>43476</v>
      </c>
      <c r="B1838">
        <v>2019</v>
      </c>
      <c r="C1838">
        <v>38.072499999999998</v>
      </c>
      <c r="D1838">
        <v>102.8</v>
      </c>
      <c r="E1838">
        <v>53.223500000000001</v>
      </c>
      <c r="F1838">
        <v>82.482389000000012</v>
      </c>
      <c r="G1838">
        <v>8.3281360000000006</v>
      </c>
      <c r="H1838">
        <v>102.1987</v>
      </c>
      <c r="I1838">
        <v>12.58370998985334</v>
      </c>
      <c r="J1838">
        <v>9.3609328290748088</v>
      </c>
      <c r="K1838">
        <v>35.504104787381237</v>
      </c>
      <c r="L1838">
        <v>27.97712388156074</v>
      </c>
      <c r="M1838">
        <v>108092964</v>
      </c>
      <c r="N1838">
        <v>28314202</v>
      </c>
      <c r="O1838">
        <v>30864760</v>
      </c>
      <c r="P1838">
        <v>2009338</v>
      </c>
      <c r="Q1838">
        <v>2013311</v>
      </c>
      <c r="R1838">
        <v>12378500</v>
      </c>
      <c r="S1838">
        <v>39476500</v>
      </c>
      <c r="T1838">
        <v>28353500</v>
      </c>
      <c r="U1838">
        <v>13645200</v>
      </c>
      <c r="V1838">
        <v>12012000</v>
      </c>
    </row>
    <row r="1839" spans="1:22" x14ac:dyDescent="0.3">
      <c r="A1839" s="2">
        <v>43477</v>
      </c>
      <c r="B1839">
        <v>2019</v>
      </c>
    </row>
    <row r="1840" spans="1:22" x14ac:dyDescent="0.3">
      <c r="A1840" s="2">
        <v>43478</v>
      </c>
      <c r="B1840">
        <v>2019</v>
      </c>
    </row>
    <row r="1841" spans="1:22" x14ac:dyDescent="0.3">
      <c r="A1841" s="2">
        <v>43479</v>
      </c>
      <c r="B1841">
        <v>2019</v>
      </c>
      <c r="C1841">
        <v>37.5</v>
      </c>
      <c r="D1841">
        <v>102.05</v>
      </c>
      <c r="E1841">
        <v>52.575499999999998</v>
      </c>
      <c r="F1841">
        <v>82.163843</v>
      </c>
      <c r="G1841">
        <v>8.2418659999999981</v>
      </c>
      <c r="H1841">
        <v>101.077939</v>
      </c>
      <c r="M1841">
        <v>129756744</v>
      </c>
      <c r="N1841">
        <v>28437079</v>
      </c>
      <c r="O1841">
        <v>28489720</v>
      </c>
      <c r="P1841">
        <v>1360714</v>
      </c>
      <c r="Q1841">
        <v>1946280</v>
      </c>
      <c r="R1841">
        <v>15984627</v>
      </c>
    </row>
    <row r="1842" spans="1:22" x14ac:dyDescent="0.3">
      <c r="A1842" s="2">
        <v>43480</v>
      </c>
      <c r="B1842">
        <v>2019</v>
      </c>
      <c r="C1842">
        <v>38.267499999999998</v>
      </c>
      <c r="D1842">
        <v>105.01</v>
      </c>
      <c r="E1842">
        <v>54.325499999999998</v>
      </c>
      <c r="F1842">
        <v>81.575180000000003</v>
      </c>
      <c r="G1842">
        <v>8.1707557999999985</v>
      </c>
      <c r="H1842">
        <v>101.7127</v>
      </c>
      <c r="I1842">
        <v>12.690112318173449</v>
      </c>
      <c r="J1842">
        <v>9.5658687516111218</v>
      </c>
      <c r="K1842">
        <v>35.486098324433797</v>
      </c>
      <c r="L1842">
        <v>29.211931504327008</v>
      </c>
      <c r="M1842">
        <v>114841296</v>
      </c>
      <c r="N1842">
        <v>31587616</v>
      </c>
      <c r="O1842">
        <v>37517040</v>
      </c>
      <c r="P1842">
        <v>1446376</v>
      </c>
      <c r="Q1842">
        <v>1905013</v>
      </c>
      <c r="R1842">
        <v>14709054</v>
      </c>
      <c r="S1842">
        <v>35381000</v>
      </c>
      <c r="T1842">
        <v>36719000</v>
      </c>
      <c r="U1842">
        <v>16517000</v>
      </c>
      <c r="V1842">
        <v>28714000</v>
      </c>
    </row>
    <row r="1843" spans="1:22" x14ac:dyDescent="0.3">
      <c r="A1843" s="2">
        <v>43481</v>
      </c>
      <c r="B1843">
        <v>2019</v>
      </c>
      <c r="C1843">
        <v>38.734999999999999</v>
      </c>
      <c r="D1843">
        <v>105.38</v>
      </c>
      <c r="E1843">
        <v>54.475499999999997</v>
      </c>
      <c r="F1843">
        <v>81.544199999999989</v>
      </c>
      <c r="G1843">
        <v>8.3184616000000009</v>
      </c>
      <c r="H1843">
        <v>101.9958</v>
      </c>
      <c r="I1843">
        <v>12.56125539139213</v>
      </c>
      <c r="J1843">
        <v>9.3758458511516931</v>
      </c>
      <c r="K1843">
        <v>35.326236578874919</v>
      </c>
      <c r="L1843">
        <v>29.310819491603191</v>
      </c>
      <c r="M1843">
        <v>122278824</v>
      </c>
      <c r="N1843">
        <v>29853865</v>
      </c>
      <c r="O1843">
        <v>38280820</v>
      </c>
      <c r="P1843">
        <v>1296314</v>
      </c>
      <c r="Q1843">
        <v>1513735</v>
      </c>
      <c r="R1843">
        <v>17163751</v>
      </c>
      <c r="S1843">
        <v>33168500</v>
      </c>
      <c r="T1843">
        <v>22174000</v>
      </c>
      <c r="U1843">
        <v>13395400</v>
      </c>
      <c r="V1843">
        <v>18131000</v>
      </c>
    </row>
    <row r="1844" spans="1:22" x14ac:dyDescent="0.3">
      <c r="A1844" s="2">
        <v>43482</v>
      </c>
      <c r="B1844">
        <v>2019</v>
      </c>
      <c r="C1844">
        <v>38.965000000000003</v>
      </c>
      <c r="D1844">
        <v>106.12</v>
      </c>
      <c r="E1844">
        <v>54.956000000000003</v>
      </c>
      <c r="F1844">
        <v>81.143762000000009</v>
      </c>
      <c r="G1844">
        <v>8.2814217999999986</v>
      </c>
      <c r="H1844">
        <v>103.02957600000001</v>
      </c>
      <c r="I1844">
        <v>12.46100201871903</v>
      </c>
      <c r="J1844">
        <v>9.3924892310515684</v>
      </c>
      <c r="K1844">
        <v>35.648742888603408</v>
      </c>
      <c r="L1844">
        <v>30.418425399155812</v>
      </c>
      <c r="M1844">
        <v>119284640</v>
      </c>
      <c r="N1844">
        <v>28393015</v>
      </c>
      <c r="O1844">
        <v>24896020</v>
      </c>
      <c r="P1844">
        <v>1319472</v>
      </c>
      <c r="Q1844">
        <v>2060735</v>
      </c>
      <c r="R1844">
        <v>13384049</v>
      </c>
      <c r="S1844">
        <v>26238000</v>
      </c>
      <c r="T1844">
        <v>19573000</v>
      </c>
      <c r="U1844">
        <v>10532200</v>
      </c>
      <c r="V1844">
        <v>26920000</v>
      </c>
    </row>
    <row r="1845" spans="1:22" x14ac:dyDescent="0.3">
      <c r="A1845" s="2">
        <v>43483</v>
      </c>
      <c r="B1845">
        <v>2019</v>
      </c>
      <c r="C1845">
        <v>39.204999999999998</v>
      </c>
      <c r="D1845">
        <v>107.71</v>
      </c>
      <c r="E1845">
        <v>55.364999999999988</v>
      </c>
      <c r="F1845">
        <v>83.299571999999998</v>
      </c>
      <c r="G1845">
        <v>8.3997465999999985</v>
      </c>
      <c r="H1845">
        <v>105.74298</v>
      </c>
      <c r="I1845">
        <v>12.37800436999272</v>
      </c>
      <c r="J1845">
        <v>9.428360038237436</v>
      </c>
      <c r="K1845">
        <v>35.660961398397667</v>
      </c>
      <c r="L1845">
        <v>30.817552804078659</v>
      </c>
      <c r="M1845">
        <v>135004092</v>
      </c>
      <c r="N1845">
        <v>37427587</v>
      </c>
      <c r="O1845">
        <v>44891380</v>
      </c>
      <c r="P1845">
        <v>2590438</v>
      </c>
      <c r="Q1845">
        <v>3671131</v>
      </c>
      <c r="R1845">
        <v>25345008</v>
      </c>
      <c r="S1845">
        <v>33136000</v>
      </c>
      <c r="T1845">
        <v>19918500</v>
      </c>
      <c r="U1845">
        <v>11928400</v>
      </c>
      <c r="V1845">
        <v>22700000</v>
      </c>
    </row>
    <row r="1846" spans="1:22" x14ac:dyDescent="0.3">
      <c r="A1846" s="2">
        <v>43484</v>
      </c>
      <c r="B1846">
        <v>2019</v>
      </c>
    </row>
    <row r="1847" spans="1:22" x14ac:dyDescent="0.3">
      <c r="A1847" s="2">
        <v>43485</v>
      </c>
      <c r="B1847">
        <v>2019</v>
      </c>
    </row>
    <row r="1848" spans="1:22" x14ac:dyDescent="0.3">
      <c r="A1848" s="2">
        <v>43486</v>
      </c>
      <c r="B1848">
        <v>2019</v>
      </c>
      <c r="F1848">
        <v>83.020504000000003</v>
      </c>
      <c r="G1848">
        <v>8.3824000000000005</v>
      </c>
      <c r="H1848">
        <v>104.551496</v>
      </c>
      <c r="I1848">
        <v>12.435242612185331</v>
      </c>
      <c r="J1848">
        <v>9.4577376358993064</v>
      </c>
      <c r="K1848">
        <v>35.881065304633353</v>
      </c>
      <c r="L1848">
        <v>30.773440350237141</v>
      </c>
      <c r="P1848">
        <v>739929</v>
      </c>
      <c r="Q1848">
        <v>1522697</v>
      </c>
      <c r="R1848">
        <v>11428683</v>
      </c>
      <c r="S1848">
        <v>28318000</v>
      </c>
      <c r="T1848">
        <v>17459000</v>
      </c>
      <c r="U1848">
        <v>9864600</v>
      </c>
      <c r="V1848">
        <v>19245000</v>
      </c>
    </row>
    <row r="1849" spans="1:22" x14ac:dyDescent="0.3">
      <c r="A1849" s="2">
        <v>43487</v>
      </c>
      <c r="B1849">
        <v>2019</v>
      </c>
      <c r="C1849">
        <v>38.325000000000003</v>
      </c>
      <c r="D1849">
        <v>105.68</v>
      </c>
      <c r="E1849">
        <v>53.931500000000007</v>
      </c>
      <c r="F1849">
        <v>82.686737000000008</v>
      </c>
      <c r="G1849">
        <v>8.3138132000000002</v>
      </c>
      <c r="H1849">
        <v>103.86718399999999</v>
      </c>
      <c r="I1849">
        <v>12.41013445531876</v>
      </c>
      <c r="J1849">
        <v>9.3379941534802899</v>
      </c>
      <c r="K1849">
        <v>35.850178359096319</v>
      </c>
      <c r="L1849">
        <v>30.82411049117351</v>
      </c>
      <c r="M1849">
        <v>121575880</v>
      </c>
      <c r="N1849">
        <v>32371253</v>
      </c>
      <c r="O1849">
        <v>39631880</v>
      </c>
      <c r="P1849">
        <v>1068277</v>
      </c>
      <c r="Q1849">
        <v>1965756</v>
      </c>
      <c r="R1849">
        <v>16017322</v>
      </c>
      <c r="S1849">
        <v>25948500</v>
      </c>
      <c r="T1849">
        <v>18924000</v>
      </c>
      <c r="U1849">
        <v>10088400</v>
      </c>
      <c r="V1849">
        <v>17407000</v>
      </c>
    </row>
    <row r="1850" spans="1:22" x14ac:dyDescent="0.3">
      <c r="A1850" s="2">
        <v>43488</v>
      </c>
      <c r="B1850">
        <v>2019</v>
      </c>
      <c r="C1850">
        <v>38.479999999999997</v>
      </c>
      <c r="D1850">
        <v>106.71</v>
      </c>
      <c r="E1850">
        <v>54.220500000000001</v>
      </c>
      <c r="F1850">
        <v>82.291639000000004</v>
      </c>
      <c r="G1850">
        <v>8.3491739999999997</v>
      </c>
      <c r="H1850">
        <v>104.35988</v>
      </c>
      <c r="I1850">
        <v>12.2784578841586</v>
      </c>
      <c r="J1850">
        <v>9.3216758139959808</v>
      </c>
      <c r="K1850">
        <v>36.670930020098673</v>
      </c>
      <c r="L1850">
        <v>30.76923076923077</v>
      </c>
      <c r="M1850">
        <v>92522280</v>
      </c>
      <c r="N1850">
        <v>25874294</v>
      </c>
      <c r="O1850">
        <v>25194760</v>
      </c>
      <c r="P1850">
        <v>1380855</v>
      </c>
      <c r="Q1850">
        <v>2132694</v>
      </c>
      <c r="R1850">
        <v>18145570</v>
      </c>
      <c r="S1850">
        <v>30015000</v>
      </c>
      <c r="T1850">
        <v>19548000</v>
      </c>
      <c r="U1850">
        <v>18029200</v>
      </c>
      <c r="V1850">
        <v>16251000</v>
      </c>
    </row>
    <row r="1851" spans="1:22" x14ac:dyDescent="0.3">
      <c r="A1851" s="2">
        <v>43489</v>
      </c>
      <c r="B1851">
        <v>2019</v>
      </c>
      <c r="C1851">
        <v>38.174999999999997</v>
      </c>
      <c r="D1851">
        <v>106.2</v>
      </c>
      <c r="E1851">
        <v>54.2</v>
      </c>
      <c r="F1851">
        <v>82.618287999999993</v>
      </c>
      <c r="G1851">
        <v>8.2410627000000005</v>
      </c>
      <c r="H1851">
        <v>104.504451</v>
      </c>
      <c r="I1851">
        <v>12.26294675419402</v>
      </c>
      <c r="J1851">
        <v>9.1464501148796504</v>
      </c>
      <c r="K1851">
        <v>36.583698030634572</v>
      </c>
      <c r="L1851">
        <v>30.889861415025528</v>
      </c>
      <c r="M1851">
        <v>101766196</v>
      </c>
      <c r="N1851">
        <v>23164838</v>
      </c>
      <c r="O1851">
        <v>29118960</v>
      </c>
      <c r="P1851">
        <v>1419799</v>
      </c>
      <c r="Q1851">
        <v>2628840</v>
      </c>
      <c r="R1851">
        <v>16660223</v>
      </c>
      <c r="S1851">
        <v>26966500</v>
      </c>
      <c r="T1851">
        <v>26682500</v>
      </c>
      <c r="U1851">
        <v>9974800</v>
      </c>
      <c r="V1851">
        <v>14851000</v>
      </c>
    </row>
    <row r="1852" spans="1:22" x14ac:dyDescent="0.3">
      <c r="A1852" s="2">
        <v>43490</v>
      </c>
      <c r="B1852">
        <v>2019</v>
      </c>
      <c r="C1852">
        <v>39.44</v>
      </c>
      <c r="D1852">
        <v>107.17</v>
      </c>
      <c r="E1852">
        <v>55.075499999999998</v>
      </c>
      <c r="F1852">
        <v>84.803609999999992</v>
      </c>
      <c r="G1852">
        <v>8.406288</v>
      </c>
      <c r="H1852">
        <v>105.687996</v>
      </c>
      <c r="I1852">
        <v>12.32395007743464</v>
      </c>
      <c r="J1852">
        <v>9.2519062548966016</v>
      </c>
      <c r="K1852">
        <v>37.223285050560257</v>
      </c>
      <c r="L1852">
        <v>30.873644893868999</v>
      </c>
      <c r="M1852">
        <v>134191572</v>
      </c>
      <c r="N1852">
        <v>31218193</v>
      </c>
      <c r="O1852">
        <v>23275760</v>
      </c>
      <c r="P1852">
        <v>2173838</v>
      </c>
      <c r="Q1852">
        <v>2454815</v>
      </c>
      <c r="R1852">
        <v>14695683</v>
      </c>
      <c r="S1852">
        <v>27567000</v>
      </c>
      <c r="T1852">
        <v>33685000</v>
      </c>
      <c r="U1852">
        <v>11449200</v>
      </c>
      <c r="V1852">
        <v>13671000</v>
      </c>
    </row>
    <row r="1853" spans="1:22" x14ac:dyDescent="0.3">
      <c r="A1853" s="2">
        <v>43491</v>
      </c>
      <c r="B1853">
        <v>2019</v>
      </c>
    </row>
    <row r="1854" spans="1:22" x14ac:dyDescent="0.3">
      <c r="A1854" s="2">
        <v>43492</v>
      </c>
      <c r="B1854">
        <v>2019</v>
      </c>
    </row>
    <row r="1855" spans="1:22" x14ac:dyDescent="0.3">
      <c r="A1855" s="2">
        <v>43493</v>
      </c>
      <c r="B1855">
        <v>2019</v>
      </c>
      <c r="C1855">
        <v>39.075000000000003</v>
      </c>
      <c r="D1855">
        <v>105.08</v>
      </c>
      <c r="E1855">
        <v>53.992999999999988</v>
      </c>
      <c r="F1855">
        <v>84.596130000000002</v>
      </c>
      <c r="G1855">
        <v>8.3109558999999997</v>
      </c>
      <c r="H1855">
        <v>105.61366</v>
      </c>
      <c r="I1855">
        <v>12.24418817499542</v>
      </c>
      <c r="J1855">
        <v>9.3806403459637568</v>
      </c>
      <c r="K1855">
        <v>36.957715540911593</v>
      </c>
      <c r="L1855">
        <v>30.12081274025261</v>
      </c>
      <c r="M1855">
        <v>104768232</v>
      </c>
      <c r="N1855">
        <v>29476719</v>
      </c>
      <c r="O1855">
        <v>29334280</v>
      </c>
      <c r="P1855">
        <v>1335145</v>
      </c>
      <c r="Q1855">
        <v>2371917</v>
      </c>
      <c r="R1855">
        <v>15224392</v>
      </c>
      <c r="S1855">
        <v>24310000</v>
      </c>
      <c r="T1855">
        <v>20057500</v>
      </c>
      <c r="U1855">
        <v>8977600</v>
      </c>
      <c r="V1855">
        <v>15395000</v>
      </c>
    </row>
    <row r="1856" spans="1:22" x14ac:dyDescent="0.3">
      <c r="A1856" s="2">
        <v>43494</v>
      </c>
      <c r="B1856">
        <v>2019</v>
      </c>
      <c r="C1856">
        <v>38.67</v>
      </c>
      <c r="D1856">
        <v>102.94</v>
      </c>
      <c r="E1856">
        <v>53.503</v>
      </c>
      <c r="F1856">
        <v>84.395780000000002</v>
      </c>
      <c r="G1856">
        <v>8.4352677000000007</v>
      </c>
      <c r="H1856">
        <v>102.634868</v>
      </c>
      <c r="I1856">
        <v>12.206984823550931</v>
      </c>
      <c r="J1856">
        <v>9.3284936423477784</v>
      </c>
      <c r="K1856">
        <v>37.484000731395142</v>
      </c>
      <c r="L1856">
        <v>30.590601572499551</v>
      </c>
      <c r="M1856">
        <v>166348956</v>
      </c>
      <c r="N1856">
        <v>31490547</v>
      </c>
      <c r="O1856">
        <v>19704960</v>
      </c>
      <c r="P1856">
        <v>1115739</v>
      </c>
      <c r="Q1856">
        <v>4616496</v>
      </c>
      <c r="R1856">
        <v>22213908</v>
      </c>
      <c r="S1856">
        <v>23190500</v>
      </c>
      <c r="T1856">
        <v>21504500</v>
      </c>
      <c r="U1856">
        <v>13180800</v>
      </c>
      <c r="V1856">
        <v>25104000</v>
      </c>
    </row>
    <row r="1857" spans="1:22" x14ac:dyDescent="0.3">
      <c r="A1857" s="2">
        <v>43495</v>
      </c>
      <c r="B1857">
        <v>2019</v>
      </c>
      <c r="C1857">
        <v>41.3125</v>
      </c>
      <c r="D1857">
        <v>106.38</v>
      </c>
      <c r="E1857">
        <v>54.899500000000003</v>
      </c>
      <c r="F1857">
        <v>83.73552699999999</v>
      </c>
      <c r="G1857">
        <v>8.5151178000000005</v>
      </c>
      <c r="H1857">
        <v>101.434977</v>
      </c>
      <c r="I1857">
        <v>12.12270610791564</v>
      </c>
      <c r="J1857">
        <v>9.197290855473387</v>
      </c>
      <c r="K1857">
        <v>37.149639368209627</v>
      </c>
      <c r="L1857">
        <v>30.26568063544234</v>
      </c>
      <c r="M1857">
        <v>244439120</v>
      </c>
      <c r="N1857">
        <v>49471866</v>
      </c>
      <c r="O1857">
        <v>29452940</v>
      </c>
      <c r="P1857">
        <v>1187607</v>
      </c>
      <c r="Q1857">
        <v>2825191</v>
      </c>
      <c r="R1857">
        <v>24423844</v>
      </c>
      <c r="S1857">
        <v>24673500</v>
      </c>
      <c r="T1857">
        <v>24034000</v>
      </c>
      <c r="U1857">
        <v>11817400</v>
      </c>
      <c r="V1857">
        <v>13976000</v>
      </c>
    </row>
    <row r="1858" spans="1:22" x14ac:dyDescent="0.3">
      <c r="A1858" s="2">
        <v>43496</v>
      </c>
      <c r="B1858">
        <v>2019</v>
      </c>
      <c r="C1858">
        <v>41.61</v>
      </c>
      <c r="D1858">
        <v>104.43</v>
      </c>
      <c r="E1858">
        <v>56.294500000000014</v>
      </c>
      <c r="F1858">
        <v>84.111699999999999</v>
      </c>
      <c r="G1858">
        <v>8.3836458</v>
      </c>
      <c r="H1858">
        <v>103.33625000000001</v>
      </c>
      <c r="I1858">
        <v>12.267965447528031</v>
      </c>
      <c r="J1858">
        <v>9.5833465521043948</v>
      </c>
      <c r="K1858">
        <v>39.174784047050181</v>
      </c>
      <c r="L1858">
        <v>31.088035287630959</v>
      </c>
      <c r="M1858">
        <v>162958596</v>
      </c>
      <c r="N1858">
        <v>55636391</v>
      </c>
      <c r="O1858">
        <v>40231440</v>
      </c>
      <c r="P1858">
        <v>1648320</v>
      </c>
      <c r="Q1858">
        <v>3122480</v>
      </c>
      <c r="R1858">
        <v>26141877</v>
      </c>
      <c r="S1858">
        <v>22237000</v>
      </c>
      <c r="T1858">
        <v>31570000</v>
      </c>
      <c r="U1858">
        <v>21544200</v>
      </c>
      <c r="V1858">
        <v>22510000</v>
      </c>
    </row>
    <row r="1859" spans="1:22" x14ac:dyDescent="0.3">
      <c r="A1859" s="2">
        <v>43497</v>
      </c>
      <c r="B1859">
        <v>2019</v>
      </c>
      <c r="C1859">
        <v>41.63</v>
      </c>
      <c r="D1859">
        <v>102.78</v>
      </c>
      <c r="E1859">
        <v>55.930999999999997</v>
      </c>
      <c r="F1859">
        <v>85.031165999999999</v>
      </c>
      <c r="G1859">
        <v>8.3613149999999994</v>
      </c>
      <c r="H1859">
        <v>104.12705099999999</v>
      </c>
      <c r="I1859">
        <v>12.14859437751004</v>
      </c>
      <c r="J1859">
        <v>9.5743331927710837</v>
      </c>
      <c r="K1859">
        <v>38.563344286235854</v>
      </c>
      <c r="L1859">
        <v>28.039430449068998</v>
      </c>
      <c r="M1859">
        <v>130672552</v>
      </c>
      <c r="N1859">
        <v>35535690</v>
      </c>
      <c r="O1859">
        <v>33116260</v>
      </c>
      <c r="P1859">
        <v>1529328</v>
      </c>
      <c r="Q1859">
        <v>2575854</v>
      </c>
      <c r="R1859">
        <v>14157152</v>
      </c>
      <c r="S1859">
        <v>19043500</v>
      </c>
      <c r="T1859">
        <v>30968000</v>
      </c>
      <c r="U1859">
        <v>13187200</v>
      </c>
      <c r="V1859">
        <v>46035000</v>
      </c>
    </row>
    <row r="1860" spans="1:22" x14ac:dyDescent="0.3">
      <c r="A1860" s="2">
        <v>43498</v>
      </c>
      <c r="B1860">
        <v>2019</v>
      </c>
    </row>
    <row r="1861" spans="1:22" x14ac:dyDescent="0.3">
      <c r="A1861" s="2">
        <v>43499</v>
      </c>
      <c r="B1861">
        <v>2019</v>
      </c>
    </row>
    <row r="1862" spans="1:22" x14ac:dyDescent="0.3">
      <c r="A1862" s="2">
        <v>43500</v>
      </c>
      <c r="B1862">
        <v>2019</v>
      </c>
      <c r="C1862">
        <v>42.8125</v>
      </c>
      <c r="D1862">
        <v>105.74</v>
      </c>
      <c r="E1862">
        <v>57.071000000000012</v>
      </c>
      <c r="F1862">
        <v>83.720643999999993</v>
      </c>
      <c r="G1862">
        <v>8.3494644000000005</v>
      </c>
      <c r="H1862">
        <v>103.987807</v>
      </c>
      <c r="I1862">
        <v>12.23910472204531</v>
      </c>
      <c r="J1862">
        <v>8.773255818396871</v>
      </c>
      <c r="K1862">
        <v>38.449640615048679</v>
      </c>
      <c r="L1862">
        <v>29.351287416977531</v>
      </c>
      <c r="M1862">
        <v>125982328</v>
      </c>
      <c r="N1862">
        <v>31315282</v>
      </c>
      <c r="O1862">
        <v>78411820</v>
      </c>
      <c r="P1862">
        <v>1527571</v>
      </c>
      <c r="Q1862">
        <v>2067963</v>
      </c>
      <c r="R1862">
        <v>12337533</v>
      </c>
      <c r="S1862">
        <v>20184000</v>
      </c>
      <c r="T1862">
        <v>108140000</v>
      </c>
      <c r="U1862">
        <v>11696400</v>
      </c>
      <c r="V1862">
        <v>32650000</v>
      </c>
    </row>
    <row r="1863" spans="1:22" x14ac:dyDescent="0.3">
      <c r="A1863" s="2">
        <v>43501</v>
      </c>
      <c r="B1863">
        <v>2019</v>
      </c>
      <c r="C1863">
        <v>43.545000000000002</v>
      </c>
      <c r="D1863">
        <v>107.22</v>
      </c>
      <c r="E1863">
        <v>57.593499999999992</v>
      </c>
      <c r="F1863">
        <v>83.981649000000004</v>
      </c>
      <c r="G1863">
        <v>8.4602109999999993</v>
      </c>
      <c r="H1863">
        <v>105.98961</v>
      </c>
      <c r="I1863">
        <v>12.28529839883552</v>
      </c>
      <c r="J1863">
        <v>8.7412204312227075</v>
      </c>
      <c r="K1863">
        <v>38.282387190684133</v>
      </c>
      <c r="L1863">
        <v>28.420669577874811</v>
      </c>
      <c r="M1863">
        <v>144406512</v>
      </c>
      <c r="N1863">
        <v>27325365</v>
      </c>
      <c r="O1863">
        <v>82295800</v>
      </c>
      <c r="P1863">
        <v>1579217</v>
      </c>
      <c r="Q1863">
        <v>2828222</v>
      </c>
      <c r="R1863">
        <v>20867179</v>
      </c>
      <c r="S1863">
        <v>19021000</v>
      </c>
      <c r="T1863">
        <v>56331000</v>
      </c>
      <c r="U1863">
        <v>8247200</v>
      </c>
      <c r="V1863">
        <v>22692000</v>
      </c>
    </row>
    <row r="1864" spans="1:22" x14ac:dyDescent="0.3">
      <c r="A1864" s="2">
        <v>43502</v>
      </c>
      <c r="B1864">
        <v>2019</v>
      </c>
      <c r="C1864">
        <v>43.56</v>
      </c>
      <c r="D1864">
        <v>106.03</v>
      </c>
      <c r="E1864">
        <v>56.144500000000008</v>
      </c>
      <c r="F1864">
        <v>83.784239999999997</v>
      </c>
      <c r="G1864">
        <v>8.4265711999999997</v>
      </c>
      <c r="H1864">
        <v>105.694416</v>
      </c>
      <c r="I1864">
        <v>12.21503416856492</v>
      </c>
      <c r="J1864">
        <v>8.410618502050113</v>
      </c>
      <c r="K1864">
        <v>38.551252847380411</v>
      </c>
      <c r="L1864">
        <v>26.883826879271069</v>
      </c>
      <c r="M1864">
        <v>112958364</v>
      </c>
      <c r="N1864">
        <v>20609759</v>
      </c>
      <c r="O1864">
        <v>48256400</v>
      </c>
      <c r="P1864">
        <v>1290915</v>
      </c>
      <c r="Q1864">
        <v>1702651</v>
      </c>
      <c r="R1864">
        <v>14826993</v>
      </c>
      <c r="S1864">
        <v>40496000</v>
      </c>
      <c r="T1864">
        <v>95140500</v>
      </c>
      <c r="U1864">
        <v>12026800</v>
      </c>
      <c r="V1864">
        <v>37228000</v>
      </c>
    </row>
    <row r="1865" spans="1:22" x14ac:dyDescent="0.3">
      <c r="A1865" s="2">
        <v>43503</v>
      </c>
      <c r="B1865">
        <v>2019</v>
      </c>
      <c r="C1865">
        <v>42.734999999999999</v>
      </c>
      <c r="D1865">
        <v>105.27</v>
      </c>
      <c r="E1865">
        <v>55.295499999999997</v>
      </c>
      <c r="F1865">
        <v>80.827578000000003</v>
      </c>
      <c r="G1865">
        <v>8.3164059999999989</v>
      </c>
      <c r="H1865">
        <v>103.230504</v>
      </c>
      <c r="I1865">
        <v>11.977411421805259</v>
      </c>
      <c r="J1865">
        <v>8.1886346680025497</v>
      </c>
      <c r="K1865">
        <v>45.368430640313328</v>
      </c>
      <c r="L1865">
        <v>26.700974587849529</v>
      </c>
      <c r="M1865">
        <v>126966760</v>
      </c>
      <c r="N1865">
        <v>29760697</v>
      </c>
      <c r="O1865">
        <v>38297540</v>
      </c>
      <c r="P1865">
        <v>2602996</v>
      </c>
      <c r="Q1865">
        <v>2733040</v>
      </c>
      <c r="R1865">
        <v>11950480</v>
      </c>
      <c r="S1865">
        <v>34866500</v>
      </c>
      <c r="T1865">
        <v>65008500</v>
      </c>
      <c r="U1865">
        <v>85238200</v>
      </c>
      <c r="V1865">
        <v>33486000</v>
      </c>
    </row>
    <row r="1866" spans="1:22" x14ac:dyDescent="0.3">
      <c r="A1866" s="2">
        <v>43504</v>
      </c>
      <c r="B1866">
        <v>2019</v>
      </c>
      <c r="C1866">
        <v>42.602499999999999</v>
      </c>
      <c r="D1866">
        <v>105.67</v>
      </c>
      <c r="E1866">
        <v>55.119000000000007</v>
      </c>
      <c r="F1866">
        <v>78.77749</v>
      </c>
      <c r="G1866">
        <v>8.2997669999999992</v>
      </c>
      <c r="H1866">
        <v>103.85078</v>
      </c>
      <c r="I1866">
        <v>11.755377324097701</v>
      </c>
      <c r="J1866">
        <v>8.5294020452059787</v>
      </c>
      <c r="K1866">
        <v>45.638899015676273</v>
      </c>
      <c r="L1866">
        <v>26.686110098432369</v>
      </c>
      <c r="M1866">
        <v>95279864</v>
      </c>
      <c r="N1866">
        <v>21461093</v>
      </c>
      <c r="O1866">
        <v>21766540</v>
      </c>
      <c r="P1866">
        <v>2549287</v>
      </c>
      <c r="Q1866">
        <v>2943430</v>
      </c>
      <c r="R1866">
        <v>14424729</v>
      </c>
      <c r="S1866">
        <v>34998500</v>
      </c>
      <c r="T1866">
        <v>93464500</v>
      </c>
      <c r="U1866">
        <v>63109600</v>
      </c>
      <c r="V1866">
        <v>21304000</v>
      </c>
    </row>
    <row r="1867" spans="1:22" x14ac:dyDescent="0.3">
      <c r="A1867" s="2">
        <v>43505</v>
      </c>
      <c r="B1867">
        <v>2019</v>
      </c>
    </row>
    <row r="1868" spans="1:22" x14ac:dyDescent="0.3">
      <c r="A1868" s="2">
        <v>43506</v>
      </c>
      <c r="B1868">
        <v>2019</v>
      </c>
    </row>
    <row r="1869" spans="1:22" x14ac:dyDescent="0.3">
      <c r="A1869" s="2">
        <v>43507</v>
      </c>
      <c r="B1869">
        <v>2019</v>
      </c>
      <c r="C1869">
        <v>42.357500000000002</v>
      </c>
      <c r="D1869">
        <v>105.25</v>
      </c>
      <c r="E1869">
        <v>55.105999999999987</v>
      </c>
      <c r="F1869">
        <v>78.232011</v>
      </c>
      <c r="G1869">
        <v>8.3595755</v>
      </c>
      <c r="H1869">
        <v>104.222937</v>
      </c>
      <c r="M1869">
        <v>83973700</v>
      </c>
      <c r="N1869">
        <v>18914123</v>
      </c>
      <c r="O1869">
        <v>18497620</v>
      </c>
      <c r="P1869">
        <v>1964372</v>
      </c>
      <c r="Q1869">
        <v>1673416</v>
      </c>
      <c r="R1869">
        <v>14074452</v>
      </c>
    </row>
    <row r="1870" spans="1:22" x14ac:dyDescent="0.3">
      <c r="A1870" s="2">
        <v>43508</v>
      </c>
      <c r="B1870">
        <v>2019</v>
      </c>
      <c r="C1870">
        <v>42.722499999999997</v>
      </c>
      <c r="D1870">
        <v>106.89</v>
      </c>
      <c r="E1870">
        <v>56.378999999999998</v>
      </c>
      <c r="F1870">
        <v>79.138119999999986</v>
      </c>
      <c r="G1870">
        <v>8.4242504</v>
      </c>
      <c r="H1870">
        <v>104.5968</v>
      </c>
      <c r="I1870">
        <v>11.95258776692001</v>
      </c>
      <c r="J1870">
        <v>8.3779108903365902</v>
      </c>
      <c r="K1870">
        <v>46.416938110749193</v>
      </c>
      <c r="L1870">
        <v>26.452225841476661</v>
      </c>
      <c r="M1870">
        <v>89134092</v>
      </c>
      <c r="N1870">
        <v>25056595</v>
      </c>
      <c r="O1870">
        <v>35035420</v>
      </c>
      <c r="P1870">
        <v>1725806</v>
      </c>
      <c r="Q1870">
        <v>1583096</v>
      </c>
      <c r="R1870">
        <v>12258620</v>
      </c>
      <c r="S1870">
        <v>30961000</v>
      </c>
      <c r="T1870">
        <v>67915000</v>
      </c>
      <c r="U1870">
        <v>31206800</v>
      </c>
      <c r="V1870">
        <v>22198000</v>
      </c>
    </row>
    <row r="1871" spans="1:22" x14ac:dyDescent="0.3">
      <c r="A1871" s="2">
        <v>43509</v>
      </c>
      <c r="B1871">
        <v>2019</v>
      </c>
      <c r="C1871">
        <v>42.545000000000002</v>
      </c>
      <c r="D1871">
        <v>106.81</v>
      </c>
      <c r="E1871">
        <v>56.431500000000007</v>
      </c>
      <c r="F1871">
        <v>79.371763999999999</v>
      </c>
      <c r="G1871">
        <v>8.4701594999999994</v>
      </c>
      <c r="H1871">
        <v>105.27273599999999</v>
      </c>
      <c r="I1871">
        <v>11.948778068356029</v>
      </c>
      <c r="J1871">
        <v>8.5667047704932813</v>
      </c>
      <c r="K1871">
        <v>48.539092794661371</v>
      </c>
      <c r="L1871">
        <v>27.049328163044461</v>
      </c>
      <c r="M1871">
        <v>89960932</v>
      </c>
      <c r="N1871">
        <v>18394869</v>
      </c>
      <c r="O1871">
        <v>28041740</v>
      </c>
      <c r="P1871">
        <v>1785637</v>
      </c>
      <c r="Q1871">
        <v>1827525</v>
      </c>
      <c r="R1871">
        <v>15105004</v>
      </c>
      <c r="S1871">
        <v>24272000</v>
      </c>
      <c r="T1871">
        <v>60086000</v>
      </c>
      <c r="U1871">
        <v>50157200</v>
      </c>
      <c r="V1871">
        <v>18538000</v>
      </c>
    </row>
    <row r="1872" spans="1:22" x14ac:dyDescent="0.3">
      <c r="A1872" s="2">
        <v>43510</v>
      </c>
      <c r="B1872">
        <v>2019</v>
      </c>
      <c r="C1872">
        <v>42.7</v>
      </c>
      <c r="D1872">
        <v>106.9</v>
      </c>
      <c r="E1872">
        <v>56.46</v>
      </c>
      <c r="F1872">
        <v>78.344694999999987</v>
      </c>
      <c r="G1872">
        <v>8.4628245</v>
      </c>
      <c r="H1872">
        <v>105.694732</v>
      </c>
      <c r="I1872">
        <v>11.968532417035901</v>
      </c>
      <c r="J1872">
        <v>8.6899873876480704</v>
      </c>
      <c r="K1872">
        <v>48.851614069988237</v>
      </c>
      <c r="L1872">
        <v>26.955420924134192</v>
      </c>
      <c r="M1872">
        <v>87342988</v>
      </c>
      <c r="N1872">
        <v>21784703</v>
      </c>
      <c r="O1872">
        <v>21105940</v>
      </c>
      <c r="P1872">
        <v>1847105</v>
      </c>
      <c r="Q1872">
        <v>1830496</v>
      </c>
      <c r="R1872">
        <v>17388473</v>
      </c>
      <c r="S1872">
        <v>22267500</v>
      </c>
      <c r="T1872">
        <v>47797000</v>
      </c>
      <c r="U1872">
        <v>29913200</v>
      </c>
      <c r="V1872">
        <v>18818000</v>
      </c>
    </row>
    <row r="1873" spans="1:22" x14ac:dyDescent="0.3">
      <c r="A1873" s="2">
        <v>43511</v>
      </c>
      <c r="B1873">
        <v>2019</v>
      </c>
      <c r="C1873">
        <v>42.604999999999997</v>
      </c>
      <c r="D1873">
        <v>108.22</v>
      </c>
      <c r="E1873">
        <v>55.981499999999997</v>
      </c>
      <c r="F1873">
        <v>79.779021</v>
      </c>
      <c r="G1873">
        <v>8.5694670999999989</v>
      </c>
      <c r="H1873">
        <v>106.30439</v>
      </c>
      <c r="I1873">
        <v>11.94826338639653</v>
      </c>
      <c r="J1873">
        <v>8.7061482308248923</v>
      </c>
      <c r="K1873">
        <v>46.716714905933429</v>
      </c>
      <c r="L1873">
        <v>26.45622286541245</v>
      </c>
      <c r="M1873">
        <v>98507256</v>
      </c>
      <c r="N1873">
        <v>26606886</v>
      </c>
      <c r="O1873">
        <v>27826960</v>
      </c>
      <c r="P1873">
        <v>2744797</v>
      </c>
      <c r="Q1873">
        <v>2376135</v>
      </c>
      <c r="R1873">
        <v>19426379</v>
      </c>
      <c r="S1873">
        <v>20292500</v>
      </c>
      <c r="T1873">
        <v>40631000</v>
      </c>
      <c r="U1873">
        <v>29678800</v>
      </c>
      <c r="V1873">
        <v>22380000</v>
      </c>
    </row>
    <row r="1874" spans="1:22" x14ac:dyDescent="0.3">
      <c r="A1874" s="2">
        <v>43512</v>
      </c>
      <c r="B1874">
        <v>2019</v>
      </c>
    </row>
    <row r="1875" spans="1:22" x14ac:dyDescent="0.3">
      <c r="A1875" s="2">
        <v>43513</v>
      </c>
      <c r="B1875">
        <v>2019</v>
      </c>
    </row>
    <row r="1876" spans="1:22" x14ac:dyDescent="0.3">
      <c r="A1876" s="2">
        <v>43514</v>
      </c>
      <c r="B1876">
        <v>2019</v>
      </c>
      <c r="F1876">
        <v>79.844349000000008</v>
      </c>
      <c r="G1876">
        <v>8.578986200000001</v>
      </c>
      <c r="H1876">
        <v>106.560931</v>
      </c>
      <c r="I1876">
        <v>12.03871201157742</v>
      </c>
      <c r="J1876">
        <v>8.7648103473227206</v>
      </c>
      <c r="K1876">
        <v>46.920224312590449</v>
      </c>
      <c r="L1876">
        <v>26.840629522431261</v>
      </c>
      <c r="P1876">
        <v>1095834</v>
      </c>
      <c r="Q1876">
        <v>1102954</v>
      </c>
      <c r="R1876">
        <v>16430347</v>
      </c>
      <c r="S1876">
        <v>21668000</v>
      </c>
      <c r="T1876">
        <v>36732500</v>
      </c>
      <c r="U1876">
        <v>22392200</v>
      </c>
      <c r="V1876">
        <v>15845000</v>
      </c>
    </row>
    <row r="1877" spans="1:22" x14ac:dyDescent="0.3">
      <c r="A1877" s="2">
        <v>43515</v>
      </c>
      <c r="B1877">
        <v>2019</v>
      </c>
      <c r="C1877">
        <v>42.732500000000002</v>
      </c>
      <c r="D1877">
        <v>108.17</v>
      </c>
      <c r="E1877">
        <v>56.325499999999998</v>
      </c>
      <c r="F1877">
        <v>80.616192000000012</v>
      </c>
      <c r="G1877">
        <v>8.3211630999999997</v>
      </c>
      <c r="H1877">
        <v>106.693896</v>
      </c>
      <c r="I1877">
        <v>12.119073470865001</v>
      </c>
      <c r="J1877">
        <v>8.8870752316322843</v>
      </c>
      <c r="K1877">
        <v>45.399022801302927</v>
      </c>
      <c r="L1877">
        <v>26.578899746652191</v>
      </c>
      <c r="M1877">
        <v>75891304</v>
      </c>
      <c r="N1877">
        <v>18038460</v>
      </c>
      <c r="O1877">
        <v>21985180</v>
      </c>
      <c r="P1877">
        <v>1136405</v>
      </c>
      <c r="Q1877">
        <v>1457972</v>
      </c>
      <c r="R1877">
        <v>51078484</v>
      </c>
      <c r="S1877">
        <v>18622000</v>
      </c>
      <c r="T1877">
        <v>37096500</v>
      </c>
      <c r="U1877">
        <v>23622000</v>
      </c>
      <c r="V1877">
        <v>14987000</v>
      </c>
    </row>
    <row r="1878" spans="1:22" x14ac:dyDescent="0.3">
      <c r="A1878" s="2">
        <v>43516</v>
      </c>
      <c r="B1878">
        <v>2019</v>
      </c>
      <c r="C1878">
        <v>43.0075</v>
      </c>
      <c r="D1878">
        <v>107.15</v>
      </c>
      <c r="E1878">
        <v>56.029499999999999</v>
      </c>
      <c r="F1878">
        <v>82.414866000000004</v>
      </c>
      <c r="G1878">
        <v>8.4201757999999991</v>
      </c>
      <c r="H1878">
        <v>107.35187000000001</v>
      </c>
      <c r="I1878">
        <v>12.270714737507911</v>
      </c>
      <c r="J1878">
        <v>9.0904850420168071</v>
      </c>
      <c r="K1878">
        <v>46.986536550103907</v>
      </c>
      <c r="L1878">
        <v>26.813951387006419</v>
      </c>
      <c r="M1878">
        <v>104457448</v>
      </c>
      <c r="N1878">
        <v>21607671</v>
      </c>
      <c r="O1878">
        <v>24090660</v>
      </c>
      <c r="P1878">
        <v>2063029</v>
      </c>
      <c r="Q1878">
        <v>1407318</v>
      </c>
      <c r="R1878">
        <v>26619912</v>
      </c>
      <c r="S1878">
        <v>26063500</v>
      </c>
      <c r="T1878">
        <v>59762000</v>
      </c>
      <c r="U1878">
        <v>27957200</v>
      </c>
      <c r="V1878">
        <v>15343000</v>
      </c>
    </row>
    <row r="1879" spans="1:22" x14ac:dyDescent="0.3">
      <c r="A1879" s="2">
        <v>43517</v>
      </c>
      <c r="B1879">
        <v>2019</v>
      </c>
      <c r="C1879">
        <v>42.765000000000001</v>
      </c>
      <c r="D1879">
        <v>109.41</v>
      </c>
      <c r="E1879">
        <v>55.210500000000003</v>
      </c>
      <c r="F1879">
        <v>82.837648000000002</v>
      </c>
      <c r="G1879">
        <v>8.1233547000000002</v>
      </c>
      <c r="H1879">
        <v>107.36493299999999</v>
      </c>
      <c r="I1879">
        <v>12.14981949458484</v>
      </c>
      <c r="J1879">
        <v>9.1934461732851975</v>
      </c>
      <c r="K1879">
        <v>46.164259927797843</v>
      </c>
      <c r="L1879">
        <v>26.990072202166061</v>
      </c>
      <c r="M1879">
        <v>68998680</v>
      </c>
      <c r="N1879">
        <v>29063231</v>
      </c>
      <c r="O1879">
        <v>33279600</v>
      </c>
      <c r="P1879">
        <v>1637768</v>
      </c>
      <c r="Q1879">
        <v>1638640</v>
      </c>
      <c r="R1879">
        <v>36551735</v>
      </c>
      <c r="S1879">
        <v>28564000</v>
      </c>
      <c r="T1879">
        <v>58194500</v>
      </c>
      <c r="U1879">
        <v>19316000</v>
      </c>
      <c r="V1879">
        <v>17675000</v>
      </c>
    </row>
    <row r="1880" spans="1:22" x14ac:dyDescent="0.3">
      <c r="A1880" s="2">
        <v>43518</v>
      </c>
      <c r="B1880">
        <v>2019</v>
      </c>
      <c r="C1880">
        <v>43.2425</v>
      </c>
      <c r="D1880">
        <v>110.97</v>
      </c>
      <c r="E1880">
        <v>55.828000000000003</v>
      </c>
      <c r="F1880">
        <v>82.973298</v>
      </c>
      <c r="G1880">
        <v>8.1478979999999996</v>
      </c>
      <c r="H1880">
        <v>108.25218599999999</v>
      </c>
      <c r="I1880">
        <v>12.15409658166034</v>
      </c>
      <c r="J1880">
        <v>9.1651604286489405</v>
      </c>
      <c r="K1880">
        <v>46.459576776994027</v>
      </c>
      <c r="L1880">
        <v>27.15680954964731</v>
      </c>
      <c r="M1880">
        <v>75652616</v>
      </c>
      <c r="N1880">
        <v>27763218</v>
      </c>
      <c r="O1880">
        <v>29435660</v>
      </c>
      <c r="P1880">
        <v>1312550</v>
      </c>
      <c r="Q1880">
        <v>1779721</v>
      </c>
      <c r="R1880">
        <v>25760652</v>
      </c>
      <c r="S1880">
        <v>18797000</v>
      </c>
      <c r="T1880">
        <v>36870000</v>
      </c>
      <c r="U1880">
        <v>10421200</v>
      </c>
      <c r="V1880">
        <v>15939000</v>
      </c>
    </row>
    <row r="1881" spans="1:22" x14ac:dyDescent="0.3">
      <c r="A1881" s="2">
        <v>43519</v>
      </c>
      <c r="B1881">
        <v>2019</v>
      </c>
    </row>
    <row r="1882" spans="1:22" x14ac:dyDescent="0.3">
      <c r="A1882" s="2">
        <v>43520</v>
      </c>
      <c r="B1882">
        <v>2019</v>
      </c>
    </row>
    <row r="1883" spans="1:22" x14ac:dyDescent="0.3">
      <c r="A1883" s="2">
        <v>43521</v>
      </c>
      <c r="B1883">
        <v>2019</v>
      </c>
      <c r="C1883">
        <v>43.557499999999997</v>
      </c>
      <c r="D1883">
        <v>111.59</v>
      </c>
      <c r="E1883">
        <v>55.866499999999988</v>
      </c>
      <c r="F1883">
        <v>83.63476</v>
      </c>
      <c r="G1883">
        <v>8.1323927999999999</v>
      </c>
      <c r="H1883">
        <v>107.783304</v>
      </c>
      <c r="I1883">
        <v>12.18454897023113</v>
      </c>
      <c r="J1883">
        <v>9.224676551848189</v>
      </c>
      <c r="K1883">
        <v>46.20469466678658</v>
      </c>
      <c r="L1883">
        <v>27.268639266121049</v>
      </c>
      <c r="M1883">
        <v>87493432</v>
      </c>
      <c r="N1883">
        <v>23750599</v>
      </c>
      <c r="O1883">
        <v>26207240</v>
      </c>
      <c r="P1883">
        <v>1786026</v>
      </c>
      <c r="Q1883">
        <v>1484217</v>
      </c>
      <c r="R1883">
        <v>24133373</v>
      </c>
      <c r="S1883">
        <v>19767000</v>
      </c>
      <c r="T1883">
        <v>35423000</v>
      </c>
      <c r="U1883">
        <v>8179400</v>
      </c>
      <c r="V1883">
        <v>29254000</v>
      </c>
    </row>
    <row r="1884" spans="1:22" x14ac:dyDescent="0.3">
      <c r="A1884" s="2">
        <v>43522</v>
      </c>
      <c r="B1884">
        <v>2019</v>
      </c>
      <c r="C1884">
        <v>43.582500000000003</v>
      </c>
      <c r="D1884">
        <v>112.36</v>
      </c>
      <c r="E1884">
        <v>56.100499999999997</v>
      </c>
      <c r="F1884">
        <v>84.211999999999989</v>
      </c>
      <c r="G1884">
        <v>8.1420287999999985</v>
      </c>
      <c r="H1884">
        <v>107.56376</v>
      </c>
      <c r="I1884">
        <v>12.274205202312141</v>
      </c>
      <c r="J1884">
        <v>9.1845830690028905</v>
      </c>
      <c r="K1884">
        <v>46.626625722543359</v>
      </c>
      <c r="L1884">
        <v>27.519869942196529</v>
      </c>
      <c r="M1884">
        <v>68280844</v>
      </c>
      <c r="N1884">
        <v>21536733</v>
      </c>
      <c r="O1884">
        <v>35025220</v>
      </c>
      <c r="P1884">
        <v>1437733</v>
      </c>
      <c r="Q1884">
        <v>1892686</v>
      </c>
      <c r="R1884">
        <v>25831146</v>
      </c>
      <c r="S1884">
        <v>23763500</v>
      </c>
      <c r="T1884">
        <v>35525000</v>
      </c>
      <c r="U1884">
        <v>10001800</v>
      </c>
      <c r="V1884">
        <v>12347000</v>
      </c>
    </row>
    <row r="1885" spans="1:22" x14ac:dyDescent="0.3">
      <c r="A1885" s="2">
        <v>43523</v>
      </c>
      <c r="B1885">
        <v>2019</v>
      </c>
      <c r="C1885">
        <v>43.717500000000001</v>
      </c>
      <c r="D1885">
        <v>112.17</v>
      </c>
      <c r="E1885">
        <v>56.144500000000008</v>
      </c>
      <c r="F1885">
        <v>84.403455999999991</v>
      </c>
      <c r="G1885">
        <v>8.2020131999999997</v>
      </c>
      <c r="H1885">
        <v>106.65258900000001</v>
      </c>
      <c r="I1885">
        <v>12.221721496169449</v>
      </c>
      <c r="J1885">
        <v>9.2532272447048225</v>
      </c>
      <c r="K1885">
        <v>46.439837764758899</v>
      </c>
      <c r="L1885">
        <v>28.237945020279401</v>
      </c>
      <c r="M1885">
        <v>111341556</v>
      </c>
      <c r="N1885">
        <v>21487062</v>
      </c>
      <c r="O1885">
        <v>22097620</v>
      </c>
      <c r="P1885">
        <v>1158100</v>
      </c>
      <c r="Q1885">
        <v>1573766</v>
      </c>
      <c r="R1885">
        <v>28344620</v>
      </c>
      <c r="S1885">
        <v>24596500</v>
      </c>
      <c r="T1885">
        <v>39695000</v>
      </c>
      <c r="U1885">
        <v>7932200</v>
      </c>
      <c r="V1885">
        <v>19561000</v>
      </c>
    </row>
    <row r="1886" spans="1:22" x14ac:dyDescent="0.3">
      <c r="A1886" s="2">
        <v>43524</v>
      </c>
      <c r="B1886">
        <v>2019</v>
      </c>
      <c r="C1886">
        <v>43.287500000000001</v>
      </c>
      <c r="D1886">
        <v>112.03</v>
      </c>
      <c r="E1886">
        <v>56.327500000000001</v>
      </c>
      <c r="F1886">
        <v>84.579642000000007</v>
      </c>
      <c r="G1886">
        <v>8.1307314000000002</v>
      </c>
      <c r="H1886">
        <v>107.21844</v>
      </c>
      <c r="I1886">
        <v>12.030899128716429</v>
      </c>
      <c r="J1886">
        <v>9.1513930782358752</v>
      </c>
      <c r="K1886">
        <v>46.169046977454407</v>
      </c>
      <c r="L1886">
        <v>27.342135992095571</v>
      </c>
      <c r="M1886">
        <v>112861664</v>
      </c>
      <c r="N1886">
        <v>29083934</v>
      </c>
      <c r="O1886">
        <v>27427100</v>
      </c>
      <c r="P1886">
        <v>1118481</v>
      </c>
      <c r="Q1886">
        <v>2136184</v>
      </c>
      <c r="R1886">
        <v>33712644</v>
      </c>
      <c r="S1886">
        <v>26775000</v>
      </c>
      <c r="T1886">
        <v>30346000</v>
      </c>
      <c r="U1886">
        <v>9676000</v>
      </c>
      <c r="V1886">
        <v>20045000</v>
      </c>
    </row>
    <row r="1887" spans="1:22" x14ac:dyDescent="0.3">
      <c r="A1887" s="2">
        <v>43525</v>
      </c>
      <c r="B1887">
        <v>2019</v>
      </c>
      <c r="C1887">
        <v>43.7425</v>
      </c>
      <c r="D1887">
        <v>112.53</v>
      </c>
      <c r="E1887">
        <v>57.426000000000002</v>
      </c>
      <c r="F1887">
        <v>84.953375000000008</v>
      </c>
      <c r="G1887">
        <v>8.1091905000000004</v>
      </c>
      <c r="H1887">
        <v>107.842485</v>
      </c>
      <c r="I1887">
        <v>11.946056979548089</v>
      </c>
      <c r="J1887">
        <v>9.0547910243815313</v>
      </c>
      <c r="K1887">
        <v>46.552648030722523</v>
      </c>
      <c r="L1887">
        <v>27.587746717870861</v>
      </c>
      <c r="M1887">
        <v>103544668</v>
      </c>
      <c r="N1887">
        <v>23501169</v>
      </c>
      <c r="O1887">
        <v>34085160</v>
      </c>
      <c r="P1887">
        <v>1458575</v>
      </c>
      <c r="Q1887">
        <v>1749562</v>
      </c>
      <c r="R1887">
        <v>19646186</v>
      </c>
      <c r="S1887">
        <v>23470000</v>
      </c>
      <c r="T1887">
        <v>31557000</v>
      </c>
      <c r="U1887">
        <v>10334200</v>
      </c>
      <c r="V1887">
        <v>14657000</v>
      </c>
    </row>
    <row r="1888" spans="1:22" x14ac:dyDescent="0.3">
      <c r="A1888" s="2">
        <v>43526</v>
      </c>
      <c r="B1888">
        <v>2019</v>
      </c>
    </row>
    <row r="1889" spans="1:22" x14ac:dyDescent="0.3">
      <c r="A1889" s="2">
        <v>43527</v>
      </c>
      <c r="B1889">
        <v>2019</v>
      </c>
    </row>
    <row r="1890" spans="1:22" x14ac:dyDescent="0.3">
      <c r="A1890" s="2">
        <v>43528</v>
      </c>
      <c r="B1890">
        <v>2019</v>
      </c>
      <c r="C1890">
        <v>43.962499999999999</v>
      </c>
      <c r="D1890">
        <v>112.26</v>
      </c>
      <c r="E1890">
        <v>57.671000000000006</v>
      </c>
      <c r="F1890">
        <v>84.616044000000002</v>
      </c>
      <c r="G1890">
        <v>8.1464759999999998</v>
      </c>
      <c r="H1890">
        <v>107.291376</v>
      </c>
      <c r="I1890">
        <v>11.865377730039381</v>
      </c>
      <c r="J1890">
        <v>9.093835127103473</v>
      </c>
      <c r="K1890">
        <v>47.77568922305764</v>
      </c>
      <c r="L1890">
        <v>27.210884353741491</v>
      </c>
      <c r="M1890">
        <v>109744812</v>
      </c>
      <c r="N1890">
        <v>26608014</v>
      </c>
      <c r="O1890">
        <v>35489340</v>
      </c>
      <c r="P1890">
        <v>990670</v>
      </c>
      <c r="Q1890">
        <v>1175316</v>
      </c>
      <c r="R1890">
        <v>26817825</v>
      </c>
      <c r="S1890">
        <v>25200000</v>
      </c>
      <c r="T1890">
        <v>35699500</v>
      </c>
      <c r="U1890">
        <v>16703200</v>
      </c>
      <c r="V1890">
        <v>18281000</v>
      </c>
    </row>
    <row r="1891" spans="1:22" x14ac:dyDescent="0.3">
      <c r="A1891" s="2">
        <v>43529</v>
      </c>
      <c r="B1891">
        <v>2019</v>
      </c>
      <c r="C1891">
        <v>43.8825</v>
      </c>
      <c r="D1891">
        <v>111.7</v>
      </c>
      <c r="E1891">
        <v>58.459500000000013</v>
      </c>
      <c r="F1891">
        <v>84.795282</v>
      </c>
      <c r="G1891">
        <v>8.1989567999999995</v>
      </c>
      <c r="H1891">
        <v>107.73948900000001</v>
      </c>
      <c r="I1891">
        <v>11.808434596140099</v>
      </c>
      <c r="J1891">
        <v>9.0775845282344534</v>
      </c>
      <c r="K1891">
        <v>46.841493924231592</v>
      </c>
      <c r="L1891">
        <v>27.117583988563261</v>
      </c>
      <c r="M1891">
        <v>78949676</v>
      </c>
      <c r="N1891">
        <v>19538318</v>
      </c>
      <c r="O1891">
        <v>40094460</v>
      </c>
      <c r="P1891">
        <v>1167940</v>
      </c>
      <c r="Q1891">
        <v>1384275</v>
      </c>
      <c r="R1891">
        <v>19852643</v>
      </c>
      <c r="S1891">
        <v>21431000</v>
      </c>
      <c r="T1891">
        <v>29790000</v>
      </c>
      <c r="U1891">
        <v>11380000</v>
      </c>
      <c r="V1891">
        <v>17061000</v>
      </c>
    </row>
    <row r="1892" spans="1:22" x14ac:dyDescent="0.3">
      <c r="A1892" s="2">
        <v>43530</v>
      </c>
      <c r="B1892">
        <v>2019</v>
      </c>
      <c r="C1892">
        <v>43.63</v>
      </c>
      <c r="D1892">
        <v>111.75</v>
      </c>
      <c r="E1892">
        <v>58.247</v>
      </c>
      <c r="F1892">
        <v>84.278524000000004</v>
      </c>
      <c r="G1892">
        <v>8.2044280000000001</v>
      </c>
      <c r="H1892">
        <v>107.65215999999999</v>
      </c>
      <c r="I1892">
        <v>11.80768197690035</v>
      </c>
      <c r="J1892">
        <v>9.1048172387859267</v>
      </c>
      <c r="K1892">
        <v>47.027486793804279</v>
      </c>
      <c r="L1892">
        <v>27.827021219446689</v>
      </c>
      <c r="M1892">
        <v>83241536</v>
      </c>
      <c r="N1892">
        <v>17686996</v>
      </c>
      <c r="O1892">
        <v>23601040</v>
      </c>
      <c r="P1892">
        <v>1277239</v>
      </c>
      <c r="Q1892">
        <v>1288079</v>
      </c>
      <c r="R1892">
        <v>14683640</v>
      </c>
      <c r="S1892">
        <v>21739500</v>
      </c>
      <c r="T1892">
        <v>32906500</v>
      </c>
      <c r="U1892">
        <v>8775000</v>
      </c>
      <c r="V1892">
        <v>21722000</v>
      </c>
    </row>
    <row r="1893" spans="1:22" x14ac:dyDescent="0.3">
      <c r="A1893" s="2">
        <v>43531</v>
      </c>
      <c r="B1893">
        <v>2019</v>
      </c>
      <c r="C1893">
        <v>43.125</v>
      </c>
      <c r="D1893">
        <v>110.39</v>
      </c>
      <c r="E1893">
        <v>57.542499999999997</v>
      </c>
      <c r="F1893">
        <v>82.043525000000002</v>
      </c>
      <c r="G1893">
        <v>8.1951218000000008</v>
      </c>
      <c r="H1893">
        <v>106.9967</v>
      </c>
      <c r="I1893">
        <v>11.7971689661351</v>
      </c>
      <c r="J1893">
        <v>8.9362120283103383</v>
      </c>
      <c r="K1893">
        <v>47.101773875649521</v>
      </c>
      <c r="L1893">
        <v>27.306934241175419</v>
      </c>
      <c r="M1893">
        <v>99185496</v>
      </c>
      <c r="N1893">
        <v>25338954</v>
      </c>
      <c r="O1893">
        <v>30086560</v>
      </c>
      <c r="P1893">
        <v>1980823</v>
      </c>
      <c r="Q1893">
        <v>2153180</v>
      </c>
      <c r="R1893">
        <v>24131205</v>
      </c>
      <c r="S1893">
        <v>21888500</v>
      </c>
      <c r="T1893">
        <v>35976000</v>
      </c>
      <c r="U1893">
        <v>8696200</v>
      </c>
      <c r="V1893">
        <v>15341000</v>
      </c>
    </row>
    <row r="1894" spans="1:22" x14ac:dyDescent="0.3">
      <c r="A1894" s="2">
        <v>43532</v>
      </c>
      <c r="B1894">
        <v>2019</v>
      </c>
      <c r="C1894">
        <v>43.227499999999999</v>
      </c>
      <c r="D1894">
        <v>110.51</v>
      </c>
      <c r="E1894">
        <v>57.4985</v>
      </c>
      <c r="F1894">
        <v>81.10784000000001</v>
      </c>
      <c r="G1894">
        <v>8.1182400000000001</v>
      </c>
      <c r="H1894">
        <v>107.45440000000001</v>
      </c>
      <c r="I1894">
        <v>11.76332853025937</v>
      </c>
      <c r="J1894">
        <v>8.6977178512247839</v>
      </c>
      <c r="K1894">
        <v>46.424711815561963</v>
      </c>
      <c r="L1894">
        <v>26.715597982708939</v>
      </c>
      <c r="M1894">
        <v>95997432</v>
      </c>
      <c r="N1894">
        <v>22818430</v>
      </c>
      <c r="O1894">
        <v>23694640</v>
      </c>
      <c r="P1894">
        <v>1634876</v>
      </c>
      <c r="Q1894">
        <v>1885166</v>
      </c>
      <c r="R1894">
        <v>18107516</v>
      </c>
      <c r="S1894">
        <v>28584000</v>
      </c>
      <c r="T1894">
        <v>48165500</v>
      </c>
      <c r="U1894">
        <v>14070400</v>
      </c>
      <c r="V1894">
        <v>20216000</v>
      </c>
    </row>
    <row r="1895" spans="1:22" x14ac:dyDescent="0.3">
      <c r="A1895" s="2">
        <v>43533</v>
      </c>
      <c r="B1895">
        <v>2019</v>
      </c>
    </row>
    <row r="1896" spans="1:22" x14ac:dyDescent="0.3">
      <c r="A1896" s="2">
        <v>43534</v>
      </c>
      <c r="B1896">
        <v>2019</v>
      </c>
    </row>
    <row r="1897" spans="1:22" x14ac:dyDescent="0.3">
      <c r="A1897" s="2">
        <v>43535</v>
      </c>
      <c r="B1897">
        <v>2019</v>
      </c>
      <c r="C1897">
        <v>44.725000000000001</v>
      </c>
      <c r="D1897">
        <v>112.83</v>
      </c>
      <c r="E1897">
        <v>58.963000000000001</v>
      </c>
      <c r="F1897">
        <v>82.268956000000017</v>
      </c>
      <c r="G1897">
        <v>8.2090525000000003</v>
      </c>
      <c r="H1897">
        <v>107.74332800000001</v>
      </c>
      <c r="I1897">
        <v>11.827744313584461</v>
      </c>
      <c r="J1897">
        <v>8.6176920345230599</v>
      </c>
      <c r="K1897">
        <v>47.356828193832591</v>
      </c>
      <c r="L1897">
        <v>26.61602085768228</v>
      </c>
      <c r="M1897">
        <v>128044136</v>
      </c>
      <c r="N1897">
        <v>26491618</v>
      </c>
      <c r="O1897">
        <v>30032660</v>
      </c>
      <c r="P1897">
        <v>1357029</v>
      </c>
      <c r="Q1897">
        <v>1538735</v>
      </c>
      <c r="R1897">
        <v>20162256</v>
      </c>
      <c r="S1897">
        <v>16405500</v>
      </c>
      <c r="T1897">
        <v>42083000</v>
      </c>
      <c r="U1897">
        <v>10644800</v>
      </c>
      <c r="V1897">
        <v>16793000</v>
      </c>
    </row>
    <row r="1898" spans="1:22" x14ac:dyDescent="0.3">
      <c r="A1898" s="2">
        <v>43536</v>
      </c>
      <c r="B1898">
        <v>2019</v>
      </c>
      <c r="C1898">
        <v>45.227499999999999</v>
      </c>
      <c r="D1898">
        <v>113.62</v>
      </c>
      <c r="E1898">
        <v>59.862499999999997</v>
      </c>
      <c r="F1898">
        <v>82.529899999999998</v>
      </c>
      <c r="G1898">
        <v>8.1896079999999998</v>
      </c>
      <c r="H1898">
        <v>107.9324</v>
      </c>
      <c r="I1898">
        <v>11.89111490432126</v>
      </c>
      <c r="J1898">
        <v>8.8308559536429776</v>
      </c>
      <c r="K1898">
        <v>48.063965501751859</v>
      </c>
      <c r="L1898">
        <v>27.508759320815741</v>
      </c>
      <c r="M1898">
        <v>129870336</v>
      </c>
      <c r="N1898">
        <v>26132717</v>
      </c>
      <c r="O1898">
        <v>42219580</v>
      </c>
      <c r="P1898">
        <v>1243429</v>
      </c>
      <c r="Q1898">
        <v>1650259</v>
      </c>
      <c r="R1898">
        <v>21078946</v>
      </c>
      <c r="S1898">
        <v>23406000</v>
      </c>
      <c r="T1898">
        <v>39054500</v>
      </c>
      <c r="U1898">
        <v>12623000</v>
      </c>
      <c r="V1898">
        <v>37665000</v>
      </c>
    </row>
    <row r="1899" spans="1:22" x14ac:dyDescent="0.3">
      <c r="A1899" s="2">
        <v>43537</v>
      </c>
      <c r="B1899">
        <v>2019</v>
      </c>
      <c r="C1899">
        <v>45.427500000000002</v>
      </c>
      <c r="D1899">
        <v>114.5</v>
      </c>
      <c r="E1899">
        <v>59.953000000000003</v>
      </c>
      <c r="F1899">
        <v>83.223989000000003</v>
      </c>
      <c r="G1899">
        <v>8.1871802999999996</v>
      </c>
      <c r="H1899">
        <v>108.96092</v>
      </c>
      <c r="I1899">
        <v>11.84033084599478</v>
      </c>
      <c r="J1899">
        <v>8.8595019005663929</v>
      </c>
      <c r="K1899">
        <v>47.896251011417768</v>
      </c>
      <c r="L1899">
        <v>27.726332823878451</v>
      </c>
      <c r="M1899">
        <v>124130096</v>
      </c>
      <c r="N1899">
        <v>35513771</v>
      </c>
      <c r="O1899">
        <v>25887080</v>
      </c>
      <c r="P1899">
        <v>1117529</v>
      </c>
      <c r="Q1899">
        <v>2514742</v>
      </c>
      <c r="R1899">
        <v>23113411</v>
      </c>
      <c r="S1899">
        <v>23559500</v>
      </c>
      <c r="T1899">
        <v>34220500</v>
      </c>
      <c r="U1899">
        <v>7700200</v>
      </c>
      <c r="V1899">
        <v>21988000</v>
      </c>
    </row>
    <row r="1900" spans="1:22" x14ac:dyDescent="0.3">
      <c r="A1900" s="2">
        <v>43538</v>
      </c>
      <c r="B1900">
        <v>2019</v>
      </c>
      <c r="C1900">
        <v>45.932499999999997</v>
      </c>
      <c r="D1900">
        <v>114.59</v>
      </c>
      <c r="E1900">
        <v>59.6265</v>
      </c>
      <c r="F1900">
        <v>83.364021999999991</v>
      </c>
      <c r="G1900">
        <v>8.2252632000000006</v>
      </c>
      <c r="H1900">
        <v>109.6003</v>
      </c>
      <c r="I1900">
        <v>11.711115088598531</v>
      </c>
      <c r="J1900">
        <v>8.7541944800429565</v>
      </c>
      <c r="K1900">
        <v>48.304098800787543</v>
      </c>
      <c r="L1900">
        <v>27.098621800608559</v>
      </c>
      <c r="M1900">
        <v>94318032</v>
      </c>
      <c r="N1900">
        <v>30763367</v>
      </c>
      <c r="O1900">
        <v>27301440</v>
      </c>
      <c r="P1900">
        <v>1541976</v>
      </c>
      <c r="Q1900">
        <v>2086930</v>
      </c>
      <c r="R1900">
        <v>39897577</v>
      </c>
      <c r="S1900">
        <v>25108500</v>
      </c>
      <c r="T1900">
        <v>25882000</v>
      </c>
      <c r="U1900">
        <v>26223600</v>
      </c>
      <c r="V1900">
        <v>28008000</v>
      </c>
    </row>
    <row r="1901" spans="1:22" x14ac:dyDescent="0.3">
      <c r="A1901" s="2">
        <v>43539</v>
      </c>
      <c r="B1901">
        <v>2019</v>
      </c>
      <c r="C1901">
        <v>46.53</v>
      </c>
      <c r="D1901">
        <v>115.91</v>
      </c>
      <c r="E1901">
        <v>59.515000000000001</v>
      </c>
      <c r="F1901">
        <v>83.869879999999995</v>
      </c>
      <c r="G1901">
        <v>8.2579560000000001</v>
      </c>
      <c r="H1901">
        <v>112.46420000000001</v>
      </c>
      <c r="I1901">
        <v>11.866535115256969</v>
      </c>
      <c r="J1901">
        <v>8.7584258014171681</v>
      </c>
      <c r="K1901">
        <v>48.614225491075437</v>
      </c>
      <c r="L1901">
        <v>27.885909050139031</v>
      </c>
      <c r="M1901">
        <v>156171648</v>
      </c>
      <c r="N1901">
        <v>54630661</v>
      </c>
      <c r="O1901">
        <v>51866760</v>
      </c>
      <c r="P1901">
        <v>4131566</v>
      </c>
      <c r="Q1901">
        <v>7301998</v>
      </c>
      <c r="R1901">
        <v>61275961</v>
      </c>
      <c r="S1901">
        <v>38923500</v>
      </c>
      <c r="T1901">
        <v>36855000</v>
      </c>
      <c r="U1901">
        <v>11490400</v>
      </c>
      <c r="V1901">
        <v>24550000</v>
      </c>
    </row>
    <row r="1902" spans="1:22" x14ac:dyDescent="0.3">
      <c r="A1902" s="2">
        <v>43540</v>
      </c>
      <c r="B1902">
        <v>2019</v>
      </c>
    </row>
    <row r="1903" spans="1:22" x14ac:dyDescent="0.3">
      <c r="A1903" s="2">
        <v>43541</v>
      </c>
      <c r="B1903">
        <v>2019</v>
      </c>
    </row>
    <row r="1904" spans="1:22" x14ac:dyDescent="0.3">
      <c r="A1904" s="2">
        <v>43542</v>
      </c>
      <c r="B1904">
        <v>2019</v>
      </c>
      <c r="C1904">
        <v>47.005000000000003</v>
      </c>
      <c r="D1904">
        <v>117.57</v>
      </c>
      <c r="E1904">
        <v>59.427499999999988</v>
      </c>
      <c r="F1904">
        <v>84.019776000000007</v>
      </c>
      <c r="G1904">
        <v>8.2924243999999998</v>
      </c>
      <c r="H1904">
        <v>111.97727999999999</v>
      </c>
      <c r="I1904">
        <v>11.935744413533159</v>
      </c>
      <c r="J1904">
        <v>8.8110746100691006</v>
      </c>
      <c r="K1904">
        <v>49.201292291124467</v>
      </c>
      <c r="L1904">
        <v>28.735529031679079</v>
      </c>
      <c r="M1904">
        <v>104879328</v>
      </c>
      <c r="N1904">
        <v>31207596</v>
      </c>
      <c r="O1904">
        <v>24444060</v>
      </c>
      <c r="P1904">
        <v>954628</v>
      </c>
      <c r="Q1904">
        <v>1649618</v>
      </c>
      <c r="R1904">
        <v>16183697</v>
      </c>
      <c r="S1904">
        <v>17595000</v>
      </c>
      <c r="T1904">
        <v>29820000</v>
      </c>
      <c r="U1904">
        <v>14179000</v>
      </c>
      <c r="V1904">
        <v>24943000</v>
      </c>
    </row>
    <row r="1905" spans="1:22" x14ac:dyDescent="0.3">
      <c r="A1905" s="2">
        <v>43543</v>
      </c>
      <c r="B1905">
        <v>2019</v>
      </c>
      <c r="C1905">
        <v>46.6325</v>
      </c>
      <c r="D1905">
        <v>117.65</v>
      </c>
      <c r="E1905">
        <v>60.122999999999998</v>
      </c>
      <c r="F1905">
        <v>85.972487999999998</v>
      </c>
      <c r="G1905">
        <v>8.2745484000000005</v>
      </c>
      <c r="H1905">
        <v>113.698956</v>
      </c>
      <c r="I1905">
        <v>11.965520337613359</v>
      </c>
      <c r="J1905">
        <v>8.7764269516027653</v>
      </c>
      <c r="K1905">
        <v>49.429828499595942</v>
      </c>
      <c r="L1905">
        <v>28.27511897279339</v>
      </c>
      <c r="M1905">
        <v>126585476</v>
      </c>
      <c r="N1905">
        <v>37588697</v>
      </c>
      <c r="O1905">
        <v>29788140</v>
      </c>
      <c r="P1905">
        <v>1907389</v>
      </c>
      <c r="Q1905">
        <v>1780112</v>
      </c>
      <c r="R1905">
        <v>20438006</v>
      </c>
      <c r="S1905">
        <v>17664000</v>
      </c>
      <c r="T1905">
        <v>24437500</v>
      </c>
      <c r="U1905">
        <v>9787200</v>
      </c>
      <c r="V1905">
        <v>18181000</v>
      </c>
    </row>
    <row r="1906" spans="1:22" x14ac:dyDescent="0.3">
      <c r="A1906" s="2">
        <v>43544</v>
      </c>
      <c r="B1906">
        <v>2019</v>
      </c>
      <c r="C1906">
        <v>47.04</v>
      </c>
      <c r="D1906">
        <v>117.52</v>
      </c>
      <c r="E1906">
        <v>61.3215</v>
      </c>
      <c r="F1906">
        <v>81.754884000000004</v>
      </c>
      <c r="G1906">
        <v>8.2248736999999998</v>
      </c>
      <c r="H1906">
        <v>113.69358</v>
      </c>
      <c r="I1906">
        <v>12.054524257914091</v>
      </c>
      <c r="J1906">
        <v>8.4694644910770336</v>
      </c>
      <c r="K1906">
        <v>49.188413595193254</v>
      </c>
      <c r="L1906">
        <v>27.333871401668009</v>
      </c>
      <c r="M1906">
        <v>124140924</v>
      </c>
      <c r="N1906">
        <v>28113343</v>
      </c>
      <c r="O1906">
        <v>41508840</v>
      </c>
      <c r="P1906">
        <v>4291080</v>
      </c>
      <c r="Q1906">
        <v>2488618</v>
      </c>
      <c r="R1906">
        <v>34660584</v>
      </c>
      <c r="S1906">
        <v>19704000</v>
      </c>
      <c r="T1906">
        <v>67773500</v>
      </c>
      <c r="U1906">
        <v>7956800</v>
      </c>
      <c r="V1906">
        <v>29347000</v>
      </c>
    </row>
    <row r="1907" spans="1:22" x14ac:dyDescent="0.3">
      <c r="A1907" s="2">
        <v>43545</v>
      </c>
      <c r="B1907">
        <v>2019</v>
      </c>
      <c r="C1907">
        <v>48.772500000000001</v>
      </c>
      <c r="D1907">
        <v>120.22</v>
      </c>
      <c r="E1907">
        <v>61.806500000000007</v>
      </c>
      <c r="F1907">
        <v>80.776595</v>
      </c>
      <c r="G1907">
        <v>8.2284300000000012</v>
      </c>
      <c r="H1907">
        <v>113.64353</v>
      </c>
      <c r="M1907">
        <v>204136948</v>
      </c>
      <c r="N1907">
        <v>29854446</v>
      </c>
      <c r="O1907">
        <v>28149600</v>
      </c>
      <c r="P1907">
        <v>1763972</v>
      </c>
      <c r="Q1907">
        <v>1783181</v>
      </c>
      <c r="R1907">
        <v>23535133</v>
      </c>
    </row>
    <row r="1908" spans="1:22" x14ac:dyDescent="0.3">
      <c r="A1908" s="2">
        <v>43546</v>
      </c>
      <c r="B1908">
        <v>2019</v>
      </c>
      <c r="C1908">
        <v>47.762500000000003</v>
      </c>
      <c r="D1908">
        <v>117.05</v>
      </c>
      <c r="E1908">
        <v>60.382500000000007</v>
      </c>
      <c r="F1908">
        <v>78.627119999999991</v>
      </c>
      <c r="G1908">
        <v>8.092213000000001</v>
      </c>
      <c r="H1908">
        <v>111.478796</v>
      </c>
      <c r="I1908">
        <v>12.273718647764451</v>
      </c>
      <c r="J1908">
        <v>8.1630968611414012</v>
      </c>
      <c r="K1908">
        <v>51.208651399491089</v>
      </c>
      <c r="L1908">
        <v>27.898945837877129</v>
      </c>
      <c r="M1908">
        <v>169630664</v>
      </c>
      <c r="N1908">
        <v>33624528</v>
      </c>
      <c r="O1908">
        <v>34422660</v>
      </c>
      <c r="P1908">
        <v>3025563</v>
      </c>
      <c r="Q1908">
        <v>2673512</v>
      </c>
      <c r="R1908">
        <v>31974784</v>
      </c>
      <c r="S1908">
        <v>24015500</v>
      </c>
      <c r="T1908">
        <v>92520500</v>
      </c>
      <c r="U1908">
        <v>19347800</v>
      </c>
      <c r="V1908">
        <v>19531000</v>
      </c>
    </row>
    <row r="1909" spans="1:22" x14ac:dyDescent="0.3">
      <c r="A1909" s="2">
        <v>43547</v>
      </c>
      <c r="B1909">
        <v>2019</v>
      </c>
    </row>
    <row r="1910" spans="1:22" x14ac:dyDescent="0.3">
      <c r="A1910" s="2">
        <v>43548</v>
      </c>
      <c r="B1910">
        <v>2019</v>
      </c>
    </row>
    <row r="1911" spans="1:22" x14ac:dyDescent="0.3">
      <c r="A1911" s="2">
        <v>43549</v>
      </c>
      <c r="B1911">
        <v>2019</v>
      </c>
      <c r="C1911">
        <v>47.185000000000002</v>
      </c>
      <c r="D1911">
        <v>117.66</v>
      </c>
      <c r="E1911">
        <v>59.869000000000007</v>
      </c>
      <c r="F1911">
        <v>77.996763999999999</v>
      </c>
      <c r="G1911">
        <v>8.0969986000000009</v>
      </c>
      <c r="H1911">
        <v>111.630888</v>
      </c>
      <c r="I1911">
        <v>12.03897641380566</v>
      </c>
      <c r="J1911">
        <v>8.0429605864675331</v>
      </c>
      <c r="K1911">
        <v>48.743283853929512</v>
      </c>
      <c r="L1911">
        <v>27.729714962207449</v>
      </c>
      <c r="M1911">
        <v>175381172</v>
      </c>
      <c r="N1911">
        <v>27067117</v>
      </c>
      <c r="O1911">
        <v>27576980</v>
      </c>
      <c r="P1911">
        <v>1544865</v>
      </c>
      <c r="Q1911">
        <v>1708697</v>
      </c>
      <c r="R1911">
        <v>15345149</v>
      </c>
      <c r="S1911">
        <v>26183000</v>
      </c>
      <c r="T1911">
        <v>64613500</v>
      </c>
      <c r="U1911">
        <v>17092200</v>
      </c>
      <c r="V1911">
        <v>14061000</v>
      </c>
    </row>
    <row r="1912" spans="1:22" x14ac:dyDescent="0.3">
      <c r="A1912" s="2">
        <v>43550</v>
      </c>
      <c r="B1912">
        <v>2019</v>
      </c>
      <c r="C1912">
        <v>46.697499999999998</v>
      </c>
      <c r="D1912">
        <v>117.91</v>
      </c>
      <c r="E1912">
        <v>59.491999999999997</v>
      </c>
      <c r="F1912">
        <v>76.622853000000006</v>
      </c>
      <c r="G1912">
        <v>8.0971527999999999</v>
      </c>
      <c r="H1912">
        <v>113.800338</v>
      </c>
      <c r="I1912">
        <v>12.23972478725331</v>
      </c>
      <c r="J1912">
        <v>8.235673570523268</v>
      </c>
      <c r="K1912">
        <v>48.049067535759548</v>
      </c>
      <c r="L1912">
        <v>28.879232301285541</v>
      </c>
      <c r="M1912">
        <v>199202152</v>
      </c>
      <c r="N1912">
        <v>26097665</v>
      </c>
      <c r="O1912">
        <v>30752120</v>
      </c>
      <c r="P1912">
        <v>2153100</v>
      </c>
      <c r="Q1912">
        <v>2169402</v>
      </c>
      <c r="R1912">
        <v>14913545</v>
      </c>
      <c r="S1912">
        <v>41278000</v>
      </c>
      <c r="T1912">
        <v>63315500</v>
      </c>
      <c r="U1912">
        <v>12694600</v>
      </c>
      <c r="V1912">
        <v>38967000</v>
      </c>
    </row>
    <row r="1913" spans="1:22" x14ac:dyDescent="0.3">
      <c r="A1913" s="2">
        <v>43551</v>
      </c>
      <c r="B1913">
        <v>2019</v>
      </c>
      <c r="C1913">
        <v>47.1175</v>
      </c>
      <c r="D1913">
        <v>116.77</v>
      </c>
      <c r="E1913">
        <v>58.900500000000001</v>
      </c>
      <c r="F1913">
        <v>76.786041999999995</v>
      </c>
      <c r="G1913">
        <v>8.1045689000000003</v>
      </c>
      <c r="H1913">
        <v>112.810096</v>
      </c>
      <c r="I1913">
        <v>11.9884152411983</v>
      </c>
      <c r="J1913">
        <v>8.2265316408724765</v>
      </c>
      <c r="K1913">
        <v>48.081274323468193</v>
      </c>
      <c r="L1913">
        <v>28.373608471354871</v>
      </c>
      <c r="M1913">
        <v>119393708</v>
      </c>
      <c r="N1913">
        <v>22733427</v>
      </c>
      <c r="O1913">
        <v>29428040</v>
      </c>
      <c r="P1913">
        <v>1876013</v>
      </c>
      <c r="Q1913">
        <v>2139758</v>
      </c>
      <c r="R1913">
        <v>18400724</v>
      </c>
      <c r="S1913">
        <v>30209000</v>
      </c>
      <c r="T1913">
        <v>37689000</v>
      </c>
      <c r="U1913">
        <v>8618600</v>
      </c>
      <c r="V1913">
        <v>20906000</v>
      </c>
    </row>
    <row r="1914" spans="1:22" x14ac:dyDescent="0.3">
      <c r="A1914" s="2">
        <v>43552</v>
      </c>
      <c r="B1914">
        <v>2019</v>
      </c>
      <c r="C1914">
        <v>47.18</v>
      </c>
      <c r="D1914">
        <v>116.93</v>
      </c>
      <c r="E1914">
        <v>58.613500000000002</v>
      </c>
      <c r="F1914">
        <v>76.274414999999991</v>
      </c>
      <c r="G1914">
        <v>8.0758815999999989</v>
      </c>
      <c r="H1914">
        <v>113.96784</v>
      </c>
      <c r="I1914">
        <v>11.782581170299361</v>
      </c>
      <c r="J1914">
        <v>8.0618611214615186</v>
      </c>
      <c r="K1914">
        <v>47.68472460884508</v>
      </c>
      <c r="L1914">
        <v>28.696753188025689</v>
      </c>
      <c r="M1914">
        <v>83121452</v>
      </c>
      <c r="N1914">
        <v>18334755</v>
      </c>
      <c r="O1914">
        <v>22402440</v>
      </c>
      <c r="P1914">
        <v>1416893</v>
      </c>
      <c r="Q1914">
        <v>2113641</v>
      </c>
      <c r="R1914">
        <v>15222302</v>
      </c>
      <c r="S1914">
        <v>26093000</v>
      </c>
      <c r="T1914">
        <v>41345000</v>
      </c>
      <c r="U1914">
        <v>12613600</v>
      </c>
      <c r="V1914">
        <v>19120000</v>
      </c>
    </row>
    <row r="1915" spans="1:22" x14ac:dyDescent="0.3">
      <c r="A1915" s="2">
        <v>43553</v>
      </c>
      <c r="B1915">
        <v>2019</v>
      </c>
      <c r="C1915">
        <v>47.487499999999997</v>
      </c>
      <c r="D1915">
        <v>117.94</v>
      </c>
      <c r="E1915">
        <v>58.844499999999996</v>
      </c>
      <c r="F1915">
        <v>77.144375000000011</v>
      </c>
      <c r="G1915">
        <v>8.0985368999999992</v>
      </c>
      <c r="H1915">
        <v>115.5763</v>
      </c>
      <c r="I1915">
        <v>11.71255755168367</v>
      </c>
      <c r="J1915">
        <v>7.9990866931479632</v>
      </c>
      <c r="K1915">
        <v>48.501399295838219</v>
      </c>
      <c r="L1915">
        <v>28.491468809244381</v>
      </c>
      <c r="M1915">
        <v>94255844</v>
      </c>
      <c r="N1915">
        <v>25399752</v>
      </c>
      <c r="O1915">
        <v>30892300</v>
      </c>
      <c r="P1915">
        <v>1887263</v>
      </c>
      <c r="Q1915">
        <v>2495406</v>
      </c>
      <c r="R1915">
        <v>22492413</v>
      </c>
      <c r="S1915">
        <v>22738000</v>
      </c>
      <c r="T1915">
        <v>33752000</v>
      </c>
      <c r="U1915">
        <v>9496200</v>
      </c>
      <c r="V1915">
        <v>17028000</v>
      </c>
    </row>
    <row r="1916" spans="1:22" x14ac:dyDescent="0.3">
      <c r="A1916" s="2">
        <v>43554</v>
      </c>
      <c r="B1916">
        <v>2019</v>
      </c>
    </row>
    <row r="1917" spans="1:22" x14ac:dyDescent="0.3">
      <c r="A1917" s="2">
        <v>43555</v>
      </c>
      <c r="B1917">
        <v>2019</v>
      </c>
    </row>
    <row r="1918" spans="1:22" x14ac:dyDescent="0.3">
      <c r="A1918" s="2">
        <v>43556</v>
      </c>
      <c r="B1918">
        <v>2019</v>
      </c>
      <c r="C1918">
        <v>47.81</v>
      </c>
      <c r="D1918">
        <v>119.02</v>
      </c>
      <c r="E1918">
        <v>59.948999999999998</v>
      </c>
      <c r="F1918">
        <v>78.105820000000008</v>
      </c>
      <c r="G1918">
        <v>8.3410601999999994</v>
      </c>
      <c r="H1918">
        <v>115.4218</v>
      </c>
      <c r="I1918">
        <v>11.92963561299587</v>
      </c>
      <c r="J1918">
        <v>8.1424581080595946</v>
      </c>
      <c r="K1918">
        <v>48.914019027104651</v>
      </c>
      <c r="L1918">
        <v>28.648357565966609</v>
      </c>
      <c r="M1918">
        <v>111447856</v>
      </c>
      <c r="N1918">
        <v>22789103</v>
      </c>
      <c r="O1918">
        <v>27711900</v>
      </c>
      <c r="P1918">
        <v>2396741</v>
      </c>
      <c r="Q1918">
        <v>2084518</v>
      </c>
      <c r="R1918">
        <v>19996324</v>
      </c>
      <c r="S1918">
        <v>31296000</v>
      </c>
      <c r="T1918">
        <v>36721000</v>
      </c>
      <c r="U1918">
        <v>14451200</v>
      </c>
      <c r="V1918">
        <v>16484000</v>
      </c>
    </row>
    <row r="1919" spans="1:22" x14ac:dyDescent="0.3">
      <c r="A1919" s="2">
        <v>43557</v>
      </c>
      <c r="B1919">
        <v>2019</v>
      </c>
      <c r="C1919">
        <v>48.505000000000003</v>
      </c>
      <c r="D1919">
        <v>119.19</v>
      </c>
      <c r="E1919">
        <v>60.277000000000001</v>
      </c>
      <c r="F1919">
        <v>79.778624999999991</v>
      </c>
      <c r="G1919">
        <v>8.4464343</v>
      </c>
      <c r="H1919">
        <v>115.44107</v>
      </c>
      <c r="I1919">
        <v>12.014369106421199</v>
      </c>
      <c r="J1919">
        <v>8.017380080826225</v>
      </c>
      <c r="K1919">
        <v>48.63044454422991</v>
      </c>
      <c r="L1919">
        <v>28.747193533902109</v>
      </c>
      <c r="M1919">
        <v>91062928</v>
      </c>
      <c r="N1919">
        <v>18142297</v>
      </c>
      <c r="O1919">
        <v>18288260</v>
      </c>
      <c r="P1919">
        <v>2622991</v>
      </c>
      <c r="Q1919">
        <v>1546912</v>
      </c>
      <c r="R1919">
        <v>29815125</v>
      </c>
      <c r="S1919">
        <v>22553000</v>
      </c>
      <c r="T1919">
        <v>44536000</v>
      </c>
      <c r="U1919">
        <v>13107000</v>
      </c>
      <c r="V1919">
        <v>17993000</v>
      </c>
    </row>
    <row r="1920" spans="1:22" x14ac:dyDescent="0.3">
      <c r="A1920" s="2">
        <v>43558</v>
      </c>
      <c r="B1920">
        <v>2019</v>
      </c>
      <c r="C1920">
        <v>48.837499999999999</v>
      </c>
      <c r="D1920">
        <v>119.97</v>
      </c>
      <c r="E1920">
        <v>60.540499999999987</v>
      </c>
      <c r="F1920">
        <v>81.608952000000002</v>
      </c>
      <c r="G1920">
        <v>8.5460129999999985</v>
      </c>
      <c r="H1920">
        <v>116.757696</v>
      </c>
      <c r="I1920">
        <v>12.071409347806579</v>
      </c>
      <c r="J1920">
        <v>8.0857563918543107</v>
      </c>
      <c r="K1920">
        <v>48.914506145151172</v>
      </c>
      <c r="L1920">
        <v>29.102000538261411</v>
      </c>
      <c r="M1920">
        <v>93087320</v>
      </c>
      <c r="N1920">
        <v>22860744</v>
      </c>
      <c r="O1920">
        <v>22192280</v>
      </c>
      <c r="P1920">
        <v>2166661</v>
      </c>
      <c r="Q1920">
        <v>2029689</v>
      </c>
      <c r="R1920">
        <v>25265618</v>
      </c>
      <c r="S1920">
        <v>22129000</v>
      </c>
      <c r="T1920">
        <v>37318000</v>
      </c>
      <c r="U1920">
        <v>12197200</v>
      </c>
      <c r="V1920">
        <v>14149000</v>
      </c>
    </row>
    <row r="1921" spans="1:22" x14ac:dyDescent="0.3">
      <c r="A1921" s="2">
        <v>43559</v>
      </c>
      <c r="B1921">
        <v>2019</v>
      </c>
      <c r="C1921">
        <v>48.922499999999999</v>
      </c>
      <c r="D1921">
        <v>119.36</v>
      </c>
      <c r="E1921">
        <v>60.972499999999997</v>
      </c>
      <c r="F1921">
        <v>82.280146000000002</v>
      </c>
      <c r="G1921">
        <v>8.4849852000000006</v>
      </c>
      <c r="H1921">
        <v>116.27371599999999</v>
      </c>
      <c r="I1921">
        <v>12.14522635589422</v>
      </c>
      <c r="J1921">
        <v>7.9722247852980734</v>
      </c>
      <c r="K1921">
        <v>49.036306588973552</v>
      </c>
      <c r="L1921">
        <v>29.09009412819363</v>
      </c>
      <c r="M1921">
        <v>76457100</v>
      </c>
      <c r="N1921">
        <v>20112848</v>
      </c>
      <c r="O1921">
        <v>21021780</v>
      </c>
      <c r="P1921">
        <v>2168174</v>
      </c>
      <c r="Q1921">
        <v>2248473</v>
      </c>
      <c r="R1921">
        <v>17811059</v>
      </c>
      <c r="S1921">
        <v>18798500</v>
      </c>
      <c r="T1921">
        <v>45361000</v>
      </c>
      <c r="U1921">
        <v>8285800</v>
      </c>
      <c r="V1921">
        <v>13793000</v>
      </c>
    </row>
    <row r="1922" spans="1:22" x14ac:dyDescent="0.3">
      <c r="A1922" s="2">
        <v>43560</v>
      </c>
      <c r="B1922">
        <v>2019</v>
      </c>
      <c r="C1922">
        <v>49.25</v>
      </c>
      <c r="D1922">
        <v>119.89</v>
      </c>
      <c r="E1922">
        <v>60.572500000000012</v>
      </c>
      <c r="F1922">
        <v>82.755485000000007</v>
      </c>
      <c r="G1922">
        <v>8.5000965000000015</v>
      </c>
      <c r="H1922">
        <v>114.95375</v>
      </c>
      <c r="I1922">
        <v>12.24380202273338</v>
      </c>
      <c r="J1922">
        <v>8.2223038252931193</v>
      </c>
      <c r="K1922">
        <v>48.867806318804263</v>
      </c>
      <c r="L1922">
        <v>29.723440436767209</v>
      </c>
      <c r="M1922">
        <v>74106576</v>
      </c>
      <c r="N1922">
        <v>15826245</v>
      </c>
      <c r="O1922">
        <v>20020880</v>
      </c>
      <c r="P1922">
        <v>1427259</v>
      </c>
      <c r="Q1922">
        <v>2909137</v>
      </c>
      <c r="R1922">
        <v>14561978</v>
      </c>
      <c r="S1922">
        <v>24084000</v>
      </c>
      <c r="T1922">
        <v>48995000</v>
      </c>
      <c r="U1922">
        <v>10123800</v>
      </c>
      <c r="V1922">
        <v>22414000</v>
      </c>
    </row>
    <row r="1923" spans="1:22" x14ac:dyDescent="0.3">
      <c r="A1923" s="2">
        <v>43561</v>
      </c>
      <c r="B1923">
        <v>2019</v>
      </c>
    </row>
    <row r="1924" spans="1:22" x14ac:dyDescent="0.3">
      <c r="A1924" s="2">
        <v>43562</v>
      </c>
      <c r="B1924">
        <v>2019</v>
      </c>
    </row>
    <row r="1925" spans="1:22" x14ac:dyDescent="0.3">
      <c r="A1925" s="2">
        <v>43563</v>
      </c>
      <c r="B1925">
        <v>2019</v>
      </c>
      <c r="C1925">
        <v>50.024999999999999</v>
      </c>
      <c r="D1925">
        <v>119.93</v>
      </c>
      <c r="E1925">
        <v>60.414000000000001</v>
      </c>
      <c r="F1925">
        <v>82.891318999999996</v>
      </c>
      <c r="G1925">
        <v>8.5170798000000012</v>
      </c>
      <c r="H1925">
        <v>114.788196</v>
      </c>
      <c r="I1925">
        <v>12.18015431544949</v>
      </c>
      <c r="J1925">
        <v>8.2233958101561111</v>
      </c>
      <c r="K1925">
        <v>48.784317243854296</v>
      </c>
      <c r="L1925">
        <v>29.257132603624619</v>
      </c>
      <c r="M1925">
        <v>103526788</v>
      </c>
      <c r="N1925">
        <v>15116186</v>
      </c>
      <c r="O1925">
        <v>21751760</v>
      </c>
      <c r="P1925">
        <v>1325909</v>
      </c>
      <c r="Q1925">
        <v>2674479</v>
      </c>
      <c r="R1925">
        <v>24675158</v>
      </c>
      <c r="S1925">
        <v>18732500</v>
      </c>
      <c r="T1925">
        <v>31555000</v>
      </c>
      <c r="U1925">
        <v>7806200</v>
      </c>
      <c r="V1925">
        <v>22300000</v>
      </c>
    </row>
    <row r="1926" spans="1:22" x14ac:dyDescent="0.3">
      <c r="A1926" s="2">
        <v>43564</v>
      </c>
      <c r="B1926">
        <v>2019</v>
      </c>
      <c r="C1926">
        <v>49.875</v>
      </c>
      <c r="D1926">
        <v>119.28</v>
      </c>
      <c r="E1926">
        <v>60.134500000000003</v>
      </c>
      <c r="F1926">
        <v>82.496400000000008</v>
      </c>
      <c r="G1926">
        <v>8.5418354999999995</v>
      </c>
      <c r="H1926">
        <v>110.87426000000001</v>
      </c>
      <c r="I1926">
        <v>12.29371006928822</v>
      </c>
      <c r="J1926">
        <v>9.0116606676864937</v>
      </c>
      <c r="K1926">
        <v>48.726716458202112</v>
      </c>
      <c r="L1926">
        <v>29.910915144425449</v>
      </c>
      <c r="M1926">
        <v>143072948</v>
      </c>
      <c r="N1926">
        <v>17611981</v>
      </c>
      <c r="O1926">
        <v>19676800</v>
      </c>
      <c r="P1926">
        <v>1281897</v>
      </c>
      <c r="Q1926">
        <v>3596866</v>
      </c>
      <c r="R1926">
        <v>17079461</v>
      </c>
      <c r="S1926">
        <v>15783500</v>
      </c>
      <c r="T1926">
        <v>115986500</v>
      </c>
      <c r="U1926">
        <v>6950400</v>
      </c>
      <c r="V1926">
        <v>16854000</v>
      </c>
    </row>
    <row r="1927" spans="1:22" x14ac:dyDescent="0.3">
      <c r="A1927" s="2">
        <v>43565</v>
      </c>
      <c r="B1927">
        <v>2019</v>
      </c>
      <c r="C1927">
        <v>50.155000000000001</v>
      </c>
      <c r="D1927">
        <v>120.19</v>
      </c>
      <c r="E1927">
        <v>60.322500000000012</v>
      </c>
      <c r="F1927">
        <v>82.529043999999999</v>
      </c>
      <c r="G1927">
        <v>8.5588550999999988</v>
      </c>
      <c r="H1927">
        <v>112.42171999999999</v>
      </c>
      <c r="I1927">
        <v>12.25759898980788</v>
      </c>
      <c r="J1927">
        <v>8.8108451646071977</v>
      </c>
      <c r="K1927">
        <v>49.540001803914492</v>
      </c>
      <c r="L1927">
        <v>29.692432578695769</v>
      </c>
      <c r="M1927">
        <v>86781152</v>
      </c>
      <c r="N1927">
        <v>16477169</v>
      </c>
      <c r="O1927">
        <v>15509120</v>
      </c>
      <c r="P1927">
        <v>1264318</v>
      </c>
      <c r="Q1927">
        <v>2276733</v>
      </c>
      <c r="R1927">
        <v>11683173</v>
      </c>
      <c r="S1927">
        <v>14600500</v>
      </c>
      <c r="T1927">
        <v>61303000</v>
      </c>
      <c r="U1927">
        <v>16900200</v>
      </c>
      <c r="V1927">
        <v>14698000</v>
      </c>
    </row>
    <row r="1928" spans="1:22" x14ac:dyDescent="0.3">
      <c r="A1928" s="2">
        <v>43566</v>
      </c>
      <c r="B1928">
        <v>2019</v>
      </c>
      <c r="C1928">
        <v>49.737499999999997</v>
      </c>
      <c r="D1928">
        <v>120.33</v>
      </c>
      <c r="E1928">
        <v>60.479499999999987</v>
      </c>
      <c r="F1928">
        <v>82.757558000000003</v>
      </c>
      <c r="G1928">
        <v>8.5118437999999994</v>
      </c>
      <c r="H1928">
        <v>112.20848599999999</v>
      </c>
      <c r="I1928">
        <v>12.083893519763381</v>
      </c>
      <c r="J1928">
        <v>8.7641138334677784</v>
      </c>
      <c r="K1928">
        <v>49.027516357443758</v>
      </c>
      <c r="L1928">
        <v>29.533028591915389</v>
      </c>
      <c r="M1928">
        <v>83603232</v>
      </c>
      <c r="N1928">
        <v>14209121</v>
      </c>
      <c r="O1928">
        <v>16998940</v>
      </c>
      <c r="P1928">
        <v>1287851</v>
      </c>
      <c r="Q1928">
        <v>1782098</v>
      </c>
      <c r="R1928">
        <v>13759781</v>
      </c>
      <c r="S1928">
        <v>19033000</v>
      </c>
      <c r="T1928">
        <v>27726500</v>
      </c>
      <c r="U1928">
        <v>16226800</v>
      </c>
      <c r="V1928">
        <v>12221000</v>
      </c>
    </row>
    <row r="1929" spans="1:22" x14ac:dyDescent="0.3">
      <c r="A1929" s="2">
        <v>43567</v>
      </c>
      <c r="B1929">
        <v>2019</v>
      </c>
      <c r="C1929">
        <v>49.717500000000001</v>
      </c>
      <c r="D1929">
        <v>120.95</v>
      </c>
      <c r="E1929">
        <v>61.136499999999998</v>
      </c>
      <c r="F1929">
        <v>85.070171000000002</v>
      </c>
      <c r="G1929">
        <v>8.6210656000000014</v>
      </c>
      <c r="H1929">
        <v>112.30076099999999</v>
      </c>
      <c r="I1929">
        <v>12.119967865750249</v>
      </c>
      <c r="J1929">
        <v>8.8558317896991881</v>
      </c>
      <c r="K1929">
        <v>51.213960546282237</v>
      </c>
      <c r="L1929">
        <v>30.03659733999821</v>
      </c>
      <c r="M1929">
        <v>111042672</v>
      </c>
      <c r="N1929">
        <v>19745143</v>
      </c>
      <c r="O1929">
        <v>24312200</v>
      </c>
      <c r="P1929">
        <v>2612728</v>
      </c>
      <c r="Q1929">
        <v>1668823</v>
      </c>
      <c r="R1929">
        <v>18939176</v>
      </c>
      <c r="S1929">
        <v>17248500</v>
      </c>
      <c r="T1929">
        <v>35871500</v>
      </c>
      <c r="U1929">
        <v>26668600</v>
      </c>
      <c r="V1929">
        <v>18836000</v>
      </c>
    </row>
    <row r="1930" spans="1:22" x14ac:dyDescent="0.3">
      <c r="A1930" s="2">
        <v>43568</v>
      </c>
      <c r="B1930">
        <v>2019</v>
      </c>
    </row>
    <row r="1931" spans="1:22" x14ac:dyDescent="0.3">
      <c r="A1931" s="2">
        <v>43569</v>
      </c>
      <c r="B1931">
        <v>2019</v>
      </c>
    </row>
    <row r="1932" spans="1:22" x14ac:dyDescent="0.3">
      <c r="A1932" s="2">
        <v>43570</v>
      </c>
      <c r="B1932">
        <v>2019</v>
      </c>
      <c r="C1932">
        <v>49.807499999999997</v>
      </c>
      <c r="D1932">
        <v>121.05</v>
      </c>
      <c r="E1932">
        <v>61.326500000000003</v>
      </c>
      <c r="F1932">
        <v>85.537455000000008</v>
      </c>
      <c r="G1932">
        <v>8.5975371999999997</v>
      </c>
      <c r="H1932">
        <v>112.798632</v>
      </c>
      <c r="I1932">
        <v>12.20148253996606</v>
      </c>
      <c r="J1932">
        <v>8.8929462177368936</v>
      </c>
      <c r="K1932">
        <v>52.804322586407068</v>
      </c>
      <c r="L1932">
        <v>30.615343395552379</v>
      </c>
      <c r="M1932">
        <v>70146584</v>
      </c>
      <c r="N1932">
        <v>15792572</v>
      </c>
      <c r="O1932">
        <v>23799480</v>
      </c>
      <c r="P1932">
        <v>1175155</v>
      </c>
      <c r="Q1932">
        <v>1294138</v>
      </c>
      <c r="R1932">
        <v>16259096</v>
      </c>
      <c r="S1932">
        <v>23865000</v>
      </c>
      <c r="T1932">
        <v>33673000</v>
      </c>
      <c r="U1932">
        <v>30836400</v>
      </c>
      <c r="V1932">
        <v>18482000</v>
      </c>
    </row>
    <row r="1933" spans="1:22" x14ac:dyDescent="0.3">
      <c r="A1933" s="2">
        <v>43571</v>
      </c>
      <c r="B1933">
        <v>2019</v>
      </c>
      <c r="C1933">
        <v>49.8125</v>
      </c>
      <c r="D1933">
        <v>120.77</v>
      </c>
      <c r="E1933">
        <v>61.595500000000001</v>
      </c>
      <c r="F1933">
        <v>86.209760000000017</v>
      </c>
      <c r="G1933">
        <v>8.6508655999999977</v>
      </c>
      <c r="H1933">
        <v>112.24194799999999</v>
      </c>
      <c r="I1933">
        <v>12.169642857142859</v>
      </c>
      <c r="J1933">
        <v>9.1187893892857144</v>
      </c>
      <c r="K1933">
        <v>53.459821428571423</v>
      </c>
      <c r="L1933">
        <v>30.767857142857139</v>
      </c>
      <c r="M1933">
        <v>102785540</v>
      </c>
      <c r="N1933">
        <v>14071787</v>
      </c>
      <c r="O1933">
        <v>22621980</v>
      </c>
      <c r="P1933">
        <v>1587145</v>
      </c>
      <c r="Q1933">
        <v>1781291</v>
      </c>
      <c r="R1933">
        <v>14737864</v>
      </c>
      <c r="S1933">
        <v>17310500</v>
      </c>
      <c r="T1933">
        <v>43422500</v>
      </c>
      <c r="U1933">
        <v>24100200</v>
      </c>
      <c r="V1933">
        <v>16845000</v>
      </c>
    </row>
    <row r="1934" spans="1:22" x14ac:dyDescent="0.3">
      <c r="A1934" s="2">
        <v>43572</v>
      </c>
      <c r="B1934">
        <v>2019</v>
      </c>
      <c r="C1934">
        <v>50.782499999999999</v>
      </c>
      <c r="D1934">
        <v>121.77</v>
      </c>
      <c r="E1934">
        <v>62.007000000000012</v>
      </c>
      <c r="F1934">
        <v>87.261600000000001</v>
      </c>
      <c r="G1934">
        <v>8.6735161000000005</v>
      </c>
      <c r="H1934">
        <v>112.248352</v>
      </c>
      <c r="I1934">
        <v>12.41607142857143</v>
      </c>
      <c r="J1934">
        <v>9.1341179482142838</v>
      </c>
      <c r="K1934">
        <v>52.633928571428569</v>
      </c>
      <c r="L1934">
        <v>31.098214285714281</v>
      </c>
      <c r="M1934">
        <v>115627120</v>
      </c>
      <c r="N1934">
        <v>19300938</v>
      </c>
      <c r="O1934">
        <v>30365720</v>
      </c>
      <c r="P1934">
        <v>2357190</v>
      </c>
      <c r="Q1934">
        <v>2283564</v>
      </c>
      <c r="R1934">
        <v>19940472</v>
      </c>
      <c r="S1934">
        <v>27714500</v>
      </c>
      <c r="T1934">
        <v>29730000</v>
      </c>
      <c r="U1934">
        <v>22563600</v>
      </c>
      <c r="V1934">
        <v>18440000</v>
      </c>
    </row>
    <row r="1935" spans="1:22" x14ac:dyDescent="0.3">
      <c r="A1935" s="2">
        <v>43573</v>
      </c>
      <c r="B1935">
        <v>2019</v>
      </c>
      <c r="C1935">
        <v>50.965000000000003</v>
      </c>
      <c r="D1935">
        <v>123.37</v>
      </c>
      <c r="E1935">
        <v>62.073500000000003</v>
      </c>
      <c r="F1935">
        <v>87.313249999999996</v>
      </c>
      <c r="G1935">
        <v>8.6518364999999999</v>
      </c>
      <c r="H1935">
        <v>112.83904</v>
      </c>
      <c r="I1935">
        <v>12.45825520135727</v>
      </c>
      <c r="J1935">
        <v>9.0259207482810968</v>
      </c>
      <c r="K1935">
        <v>51.500133940530411</v>
      </c>
      <c r="L1935">
        <v>30.67238146263059</v>
      </c>
      <c r="M1935">
        <v>96783064</v>
      </c>
      <c r="N1935">
        <v>27990998</v>
      </c>
      <c r="O1935">
        <v>24755760</v>
      </c>
      <c r="P1935">
        <v>2868292</v>
      </c>
      <c r="Q1935">
        <v>3944639</v>
      </c>
      <c r="R1935">
        <v>10635042</v>
      </c>
      <c r="S1935">
        <v>31645000</v>
      </c>
      <c r="T1935">
        <v>27875000</v>
      </c>
      <c r="U1935">
        <v>15058800</v>
      </c>
      <c r="V1935">
        <v>19259000</v>
      </c>
    </row>
    <row r="1936" spans="1:22" x14ac:dyDescent="0.3">
      <c r="A1936" s="2">
        <v>43574</v>
      </c>
      <c r="B1936">
        <v>2019</v>
      </c>
      <c r="I1936">
        <v>12.43388134381701</v>
      </c>
      <c r="J1936">
        <v>9.0861064814152979</v>
      </c>
      <c r="K1936">
        <v>51.577019299499653</v>
      </c>
      <c r="L1936">
        <v>35.025017869907067</v>
      </c>
      <c r="S1936">
        <v>14639000</v>
      </c>
      <c r="T1936">
        <v>23164500</v>
      </c>
      <c r="U1936">
        <v>6353600</v>
      </c>
      <c r="V1936">
        <v>89192000</v>
      </c>
    </row>
    <row r="1937" spans="1:22" x14ac:dyDescent="0.3">
      <c r="A1937" s="2">
        <v>43575</v>
      </c>
      <c r="B1937">
        <v>2019</v>
      </c>
    </row>
    <row r="1938" spans="1:22" x14ac:dyDescent="0.3">
      <c r="A1938" s="2">
        <v>43576</v>
      </c>
      <c r="B1938">
        <v>2019</v>
      </c>
    </row>
    <row r="1939" spans="1:22" x14ac:dyDescent="0.3">
      <c r="A1939" s="2">
        <v>43577</v>
      </c>
      <c r="B1939">
        <v>2019</v>
      </c>
      <c r="C1939">
        <v>51.1325</v>
      </c>
      <c r="D1939">
        <v>123.76</v>
      </c>
      <c r="E1939">
        <v>62.688000000000002</v>
      </c>
      <c r="I1939">
        <v>12.440593174915129</v>
      </c>
      <c r="J1939">
        <v>9.0486972842594238</v>
      </c>
      <c r="K1939">
        <v>51.232803287475427</v>
      </c>
      <c r="L1939">
        <v>34.44702519206718</v>
      </c>
      <c r="M1939">
        <v>77758180</v>
      </c>
      <c r="N1939">
        <v>15648724</v>
      </c>
      <c r="O1939">
        <v>19088380</v>
      </c>
      <c r="S1939">
        <v>10860000</v>
      </c>
      <c r="T1939">
        <v>16685000</v>
      </c>
      <c r="U1939">
        <v>5745000</v>
      </c>
      <c r="V1939">
        <v>41678000</v>
      </c>
    </row>
    <row r="1940" spans="1:22" x14ac:dyDescent="0.3">
      <c r="A1940" s="2">
        <v>43578</v>
      </c>
      <c r="B1940">
        <v>2019</v>
      </c>
      <c r="C1940">
        <v>51.87</v>
      </c>
      <c r="D1940">
        <v>125.44</v>
      </c>
      <c r="E1940">
        <v>63.529499999999999</v>
      </c>
      <c r="F1940">
        <v>86.908499999999989</v>
      </c>
      <c r="G1940">
        <v>8.6434172</v>
      </c>
      <c r="H1940">
        <v>114.20337600000001</v>
      </c>
      <c r="I1940">
        <v>12.51095804633688</v>
      </c>
      <c r="J1940">
        <v>9.0232986420967887</v>
      </c>
      <c r="K1940">
        <v>51.458091063601401</v>
      </c>
      <c r="L1940">
        <v>33.249843456480903</v>
      </c>
      <c r="M1940">
        <v>93291964</v>
      </c>
      <c r="N1940">
        <v>24025521</v>
      </c>
      <c r="O1940">
        <v>31868980</v>
      </c>
      <c r="P1940">
        <v>1139985</v>
      </c>
      <c r="Q1940">
        <v>2144933</v>
      </c>
      <c r="R1940">
        <v>18456900</v>
      </c>
      <c r="S1940">
        <v>17455000</v>
      </c>
      <c r="T1940">
        <v>18160500</v>
      </c>
      <c r="U1940">
        <v>7488200</v>
      </c>
      <c r="V1940">
        <v>33399000</v>
      </c>
    </row>
    <row r="1941" spans="1:22" x14ac:dyDescent="0.3">
      <c r="A1941" s="2">
        <v>43579</v>
      </c>
      <c r="B1941">
        <v>2019</v>
      </c>
      <c r="C1941">
        <v>51.79</v>
      </c>
      <c r="D1941">
        <v>125.01</v>
      </c>
      <c r="E1941">
        <v>63.002499999999998</v>
      </c>
      <c r="F1941">
        <v>85.332872999999992</v>
      </c>
      <c r="G1941">
        <v>8.5634094000000012</v>
      </c>
      <c r="H1941">
        <v>127.90445800000001</v>
      </c>
      <c r="I1941">
        <v>12.314152966404579</v>
      </c>
      <c r="J1941">
        <v>8.827039104717656</v>
      </c>
      <c r="K1941">
        <v>51.599356683345249</v>
      </c>
      <c r="L1941">
        <v>33.952823445318081</v>
      </c>
      <c r="M1941">
        <v>70162436</v>
      </c>
      <c r="N1941">
        <v>31256980</v>
      </c>
      <c r="O1941">
        <v>23395940</v>
      </c>
      <c r="P1941">
        <v>1779199</v>
      </c>
      <c r="Q1941">
        <v>8635777</v>
      </c>
      <c r="R1941">
        <v>13969675</v>
      </c>
      <c r="S1941">
        <v>21886000</v>
      </c>
      <c r="T1941">
        <v>51504500</v>
      </c>
      <c r="U1941">
        <v>7064200</v>
      </c>
      <c r="V1941">
        <v>31501000</v>
      </c>
    </row>
    <row r="1942" spans="1:22" x14ac:dyDescent="0.3">
      <c r="A1942" s="2">
        <v>43580</v>
      </c>
      <c r="B1942">
        <v>2019</v>
      </c>
      <c r="C1942">
        <v>51.32</v>
      </c>
      <c r="D1942">
        <v>129.15</v>
      </c>
      <c r="E1942">
        <v>63.366999999999997</v>
      </c>
      <c r="F1942">
        <v>84.396186</v>
      </c>
      <c r="G1942">
        <v>8.5398338000000003</v>
      </c>
      <c r="H1942">
        <v>128.120048</v>
      </c>
      <c r="I1942">
        <v>12.369600286789749</v>
      </c>
      <c r="J1942">
        <v>8.9872839021329991</v>
      </c>
      <c r="K1942">
        <v>51.913425345043912</v>
      </c>
      <c r="L1942">
        <v>34.513353647607097</v>
      </c>
      <c r="M1942">
        <v>74172824</v>
      </c>
      <c r="N1942">
        <v>38033892</v>
      </c>
      <c r="O1942">
        <v>31343220</v>
      </c>
      <c r="P1942">
        <v>1453960</v>
      </c>
      <c r="Q1942">
        <v>4612262</v>
      </c>
      <c r="R1942">
        <v>13867915</v>
      </c>
      <c r="S1942">
        <v>16816000</v>
      </c>
      <c r="T1942">
        <v>26813500</v>
      </c>
      <c r="U1942">
        <v>8749600</v>
      </c>
      <c r="V1942">
        <v>32273000</v>
      </c>
    </row>
    <row r="1943" spans="1:22" x14ac:dyDescent="0.3">
      <c r="A1943" s="2">
        <v>43581</v>
      </c>
      <c r="B1943">
        <v>2019</v>
      </c>
      <c r="C1943">
        <v>51.075000000000003</v>
      </c>
      <c r="D1943">
        <v>129.88999999999999</v>
      </c>
      <c r="E1943">
        <v>63.871000000000002</v>
      </c>
      <c r="F1943">
        <v>85.062060000000002</v>
      </c>
      <c r="G1943">
        <v>8.6056181999999986</v>
      </c>
      <c r="H1943">
        <v>127.637742</v>
      </c>
      <c r="I1943">
        <v>12.376770030471411</v>
      </c>
      <c r="J1943">
        <v>8.9103526151640082</v>
      </c>
      <c r="K1943">
        <v>51.778992651012729</v>
      </c>
      <c r="L1943">
        <v>34.056282487901058</v>
      </c>
      <c r="M1943">
        <v>74596408</v>
      </c>
      <c r="N1943">
        <v>23654933</v>
      </c>
      <c r="O1943">
        <v>27228380</v>
      </c>
      <c r="P1943">
        <v>1289602</v>
      </c>
      <c r="Q1943">
        <v>3778974</v>
      </c>
      <c r="R1943">
        <v>14375461</v>
      </c>
      <c r="S1943">
        <v>19997000</v>
      </c>
      <c r="T1943">
        <v>29880500</v>
      </c>
      <c r="U1943">
        <v>8860600</v>
      </c>
      <c r="V1943">
        <v>47169000</v>
      </c>
    </row>
    <row r="1944" spans="1:22" x14ac:dyDescent="0.3">
      <c r="A1944" s="2">
        <v>43582</v>
      </c>
      <c r="B1944">
        <v>2019</v>
      </c>
    </row>
    <row r="1945" spans="1:22" x14ac:dyDescent="0.3">
      <c r="A1945" s="2">
        <v>43583</v>
      </c>
      <c r="B1945">
        <v>2019</v>
      </c>
    </row>
    <row r="1946" spans="1:22" x14ac:dyDescent="0.3">
      <c r="A1946" s="2">
        <v>43584</v>
      </c>
      <c r="B1946">
        <v>2019</v>
      </c>
      <c r="C1946">
        <v>51.152500000000003</v>
      </c>
      <c r="D1946">
        <v>129.77000000000001</v>
      </c>
      <c r="E1946">
        <v>64.81</v>
      </c>
      <c r="F1946">
        <v>84.852609000000001</v>
      </c>
      <c r="G1946">
        <v>8.6586435000000002</v>
      </c>
      <c r="H1946">
        <v>128.58150000000001</v>
      </c>
      <c r="M1946">
        <v>88818864</v>
      </c>
      <c r="N1946">
        <v>16324183</v>
      </c>
      <c r="O1946">
        <v>72367240</v>
      </c>
      <c r="P1946">
        <v>899246</v>
      </c>
      <c r="Q1946">
        <v>2241297</v>
      </c>
      <c r="R1946">
        <v>11200292</v>
      </c>
    </row>
    <row r="1947" spans="1:22" x14ac:dyDescent="0.3">
      <c r="A1947" s="2">
        <v>43585</v>
      </c>
      <c r="B1947">
        <v>2019</v>
      </c>
      <c r="C1947">
        <v>50.167499999999997</v>
      </c>
      <c r="D1947">
        <v>130.6</v>
      </c>
      <c r="E1947">
        <v>59.948</v>
      </c>
      <c r="F1947">
        <v>85.137029999999996</v>
      </c>
      <c r="G1947">
        <v>8.7003181999999999</v>
      </c>
      <c r="H1947">
        <v>128.52438599999999</v>
      </c>
      <c r="M1947">
        <v>186139692</v>
      </c>
      <c r="N1947">
        <v>24166503</v>
      </c>
      <c r="O1947">
        <v>133177100</v>
      </c>
      <c r="P1947">
        <v>1217765</v>
      </c>
      <c r="Q1947">
        <v>2576082</v>
      </c>
      <c r="R1947">
        <v>15783280</v>
      </c>
    </row>
    <row r="1948" spans="1:22" x14ac:dyDescent="0.3">
      <c r="A1948" s="2">
        <v>43586</v>
      </c>
      <c r="B1948">
        <v>2019</v>
      </c>
      <c r="C1948">
        <v>52.63</v>
      </c>
      <c r="D1948">
        <v>127.88</v>
      </c>
      <c r="E1948">
        <v>58.665999999999997</v>
      </c>
      <c r="G1948">
        <v>8.6975569000000004</v>
      </c>
      <c r="M1948">
        <v>259309312</v>
      </c>
      <c r="N1948">
        <v>26821692</v>
      </c>
      <c r="O1948">
        <v>74340360</v>
      </c>
      <c r="R1948">
        <v>6629801</v>
      </c>
    </row>
    <row r="1949" spans="1:22" x14ac:dyDescent="0.3">
      <c r="A1949" s="2">
        <v>43587</v>
      </c>
      <c r="B1949">
        <v>2019</v>
      </c>
      <c r="C1949">
        <v>52.287500000000001</v>
      </c>
      <c r="D1949">
        <v>126.21</v>
      </c>
      <c r="E1949">
        <v>58.325499999999998</v>
      </c>
      <c r="F1949">
        <v>84.72923999999999</v>
      </c>
      <c r="G1949">
        <v>8.6961247999999998</v>
      </c>
      <c r="H1949">
        <v>126.42318</v>
      </c>
      <c r="M1949">
        <v>127985296</v>
      </c>
      <c r="N1949">
        <v>27350161</v>
      </c>
      <c r="O1949">
        <v>45097800</v>
      </c>
      <c r="P1949">
        <v>1694344</v>
      </c>
      <c r="Q1949">
        <v>2984610</v>
      </c>
      <c r="R1949">
        <v>13866173</v>
      </c>
    </row>
    <row r="1950" spans="1:22" x14ac:dyDescent="0.3">
      <c r="A1950" s="2">
        <v>43588</v>
      </c>
      <c r="B1950">
        <v>2019</v>
      </c>
      <c r="C1950">
        <v>52.9375</v>
      </c>
      <c r="D1950">
        <v>128.9</v>
      </c>
      <c r="E1950">
        <v>59.477499999999999</v>
      </c>
      <c r="F1950">
        <v>84.720131999999992</v>
      </c>
      <c r="G1950">
        <v>8.9478481999999993</v>
      </c>
      <c r="H1950">
        <v>127.253736</v>
      </c>
      <c r="M1950">
        <v>83569512</v>
      </c>
      <c r="N1950">
        <v>24911126</v>
      </c>
      <c r="O1950">
        <v>41587520</v>
      </c>
      <c r="P1950">
        <v>1047600</v>
      </c>
      <c r="Q1950">
        <v>2209498</v>
      </c>
      <c r="R1950">
        <v>24162075</v>
      </c>
    </row>
    <row r="1951" spans="1:22" x14ac:dyDescent="0.3">
      <c r="A1951" s="2">
        <v>43589</v>
      </c>
      <c r="B1951">
        <v>2019</v>
      </c>
    </row>
    <row r="1952" spans="1:22" x14ac:dyDescent="0.3">
      <c r="A1952" s="2">
        <v>43590</v>
      </c>
      <c r="B1952">
        <v>2019</v>
      </c>
    </row>
    <row r="1953" spans="1:22" x14ac:dyDescent="0.3">
      <c r="A1953" s="2">
        <v>43591</v>
      </c>
      <c r="B1953">
        <v>2019</v>
      </c>
      <c r="C1953">
        <v>52.12</v>
      </c>
      <c r="D1953">
        <v>128.15</v>
      </c>
      <c r="E1953">
        <v>59.673000000000002</v>
      </c>
      <c r="F1953">
        <v>82.902200000000008</v>
      </c>
      <c r="H1953">
        <v>126.03375</v>
      </c>
      <c r="M1953">
        <v>129772452</v>
      </c>
      <c r="N1953">
        <v>24239464</v>
      </c>
      <c r="O1953">
        <v>31773680</v>
      </c>
      <c r="P1953">
        <v>2560420</v>
      </c>
      <c r="Q1953">
        <v>2105594</v>
      </c>
    </row>
    <row r="1954" spans="1:22" x14ac:dyDescent="0.3">
      <c r="A1954" s="2">
        <v>43592</v>
      </c>
      <c r="B1954">
        <v>2019</v>
      </c>
      <c r="C1954">
        <v>50.715000000000003</v>
      </c>
      <c r="D1954">
        <v>125.52</v>
      </c>
      <c r="E1954">
        <v>58.942999999999998</v>
      </c>
      <c r="F1954">
        <v>80.772899999999993</v>
      </c>
      <c r="G1954">
        <v>8.6470076000000002</v>
      </c>
      <c r="H1954">
        <v>122.99205000000001</v>
      </c>
      <c r="I1954">
        <v>12.369041145550121</v>
      </c>
      <c r="J1954">
        <v>9.3493311872394411</v>
      </c>
      <c r="K1954">
        <v>51.953054196121073</v>
      </c>
      <c r="L1954">
        <v>33.732100779409087</v>
      </c>
      <c r="M1954">
        <v>155054792</v>
      </c>
      <c r="N1954">
        <v>36017661</v>
      </c>
      <c r="O1954">
        <v>36604760</v>
      </c>
      <c r="P1954">
        <v>2524460</v>
      </c>
      <c r="Q1954">
        <v>2699819</v>
      </c>
      <c r="R1954">
        <v>30577176</v>
      </c>
      <c r="S1954">
        <v>29029000</v>
      </c>
      <c r="T1954">
        <v>101435500</v>
      </c>
      <c r="U1954">
        <v>23909600</v>
      </c>
      <c r="V1954">
        <v>26992000</v>
      </c>
    </row>
    <row r="1955" spans="1:22" x14ac:dyDescent="0.3">
      <c r="A1955" s="2">
        <v>43593</v>
      </c>
      <c r="B1955">
        <v>2019</v>
      </c>
      <c r="C1955">
        <v>50.725000000000001</v>
      </c>
      <c r="D1955">
        <v>125.51</v>
      </c>
      <c r="E1955">
        <v>58.539000000000001</v>
      </c>
      <c r="F1955">
        <v>79.867081999999996</v>
      </c>
      <c r="G1955">
        <v>8.5709540000000004</v>
      </c>
      <c r="H1955">
        <v>124.30979000000001</v>
      </c>
      <c r="I1955">
        <v>12.273470128926821</v>
      </c>
      <c r="J1955">
        <v>9.2970309351734137</v>
      </c>
      <c r="K1955">
        <v>52.07009260940621</v>
      </c>
      <c r="L1955">
        <v>33.711639731251132</v>
      </c>
      <c r="M1955">
        <v>105358016</v>
      </c>
      <c r="N1955">
        <v>28418996</v>
      </c>
      <c r="O1955">
        <v>25520440</v>
      </c>
      <c r="P1955">
        <v>2863706</v>
      </c>
      <c r="Q1955">
        <v>2368627</v>
      </c>
      <c r="R1955">
        <v>14258868</v>
      </c>
      <c r="S1955">
        <v>55404000</v>
      </c>
      <c r="T1955">
        <v>52143500</v>
      </c>
      <c r="U1955">
        <v>11294800</v>
      </c>
      <c r="V1955">
        <v>17320000</v>
      </c>
    </row>
    <row r="1956" spans="1:22" x14ac:dyDescent="0.3">
      <c r="A1956" s="2">
        <v>43594</v>
      </c>
      <c r="B1956">
        <v>2019</v>
      </c>
      <c r="C1956">
        <v>50.18</v>
      </c>
      <c r="D1956">
        <v>125.5</v>
      </c>
      <c r="E1956">
        <v>58.398499999999999</v>
      </c>
      <c r="F1956">
        <v>77.726879999999994</v>
      </c>
      <c r="G1956">
        <v>8.4883898999999996</v>
      </c>
      <c r="H1956">
        <v>123.465728</v>
      </c>
      <c r="I1956">
        <v>11.92384769539078</v>
      </c>
      <c r="J1956">
        <v>9.2614891783567135</v>
      </c>
      <c r="K1956">
        <v>52.605210420841679</v>
      </c>
      <c r="L1956">
        <v>33.485152122426669</v>
      </c>
      <c r="M1956">
        <v>139634428</v>
      </c>
      <c r="N1956">
        <v>27235835</v>
      </c>
      <c r="O1956">
        <v>29555040</v>
      </c>
      <c r="P1956">
        <v>3095227</v>
      </c>
      <c r="Q1956">
        <v>2681636</v>
      </c>
      <c r="R1956">
        <v>15287773</v>
      </c>
      <c r="S1956">
        <v>42560500</v>
      </c>
      <c r="T1956">
        <v>39362500</v>
      </c>
      <c r="U1956">
        <v>13067200</v>
      </c>
      <c r="V1956">
        <v>14776000</v>
      </c>
    </row>
    <row r="1957" spans="1:22" x14ac:dyDescent="0.3">
      <c r="A1957" s="2">
        <v>43595</v>
      </c>
      <c r="B1957">
        <v>2019</v>
      </c>
      <c r="C1957">
        <v>49.295000000000002</v>
      </c>
      <c r="D1957">
        <v>127.13</v>
      </c>
      <c r="E1957">
        <v>58.382000000000012</v>
      </c>
      <c r="F1957">
        <v>77.389218999999997</v>
      </c>
      <c r="G1957">
        <v>8.4936039999999995</v>
      </c>
      <c r="H1957">
        <v>123.876688</v>
      </c>
      <c r="I1957">
        <v>11.920131291028451</v>
      </c>
      <c r="J1957">
        <v>9.4055908388037928</v>
      </c>
      <c r="K1957">
        <v>49.803975200583523</v>
      </c>
      <c r="L1957">
        <v>33.734500364697297</v>
      </c>
      <c r="M1957">
        <v>164834848</v>
      </c>
      <c r="N1957">
        <v>30915084</v>
      </c>
      <c r="O1957">
        <v>31649200</v>
      </c>
      <c r="P1957">
        <v>3311601</v>
      </c>
      <c r="Q1957">
        <v>2427404</v>
      </c>
      <c r="R1957">
        <v>10262049</v>
      </c>
      <c r="S1957">
        <v>32391000</v>
      </c>
      <c r="T1957">
        <v>49106000</v>
      </c>
      <c r="U1957">
        <v>25904200</v>
      </c>
      <c r="V1957">
        <v>17966000</v>
      </c>
    </row>
    <row r="1958" spans="1:22" x14ac:dyDescent="0.3">
      <c r="A1958" s="2">
        <v>43596</v>
      </c>
      <c r="B1958">
        <v>2019</v>
      </c>
    </row>
    <row r="1959" spans="1:22" x14ac:dyDescent="0.3">
      <c r="A1959" s="2">
        <v>43597</v>
      </c>
      <c r="B1959">
        <v>2019</v>
      </c>
    </row>
    <row r="1960" spans="1:22" x14ac:dyDescent="0.3">
      <c r="A1960" s="2">
        <v>43598</v>
      </c>
      <c r="B1960">
        <v>2019</v>
      </c>
      <c r="C1960">
        <v>46.43</v>
      </c>
      <c r="D1960">
        <v>123.35</v>
      </c>
      <c r="E1960">
        <v>56.829500000000003</v>
      </c>
      <c r="F1960">
        <v>76.465410000000006</v>
      </c>
      <c r="G1960">
        <v>8.4161999999999999</v>
      </c>
      <c r="H1960">
        <v>123.47265</v>
      </c>
      <c r="I1960">
        <v>11.993769470404979</v>
      </c>
      <c r="J1960">
        <v>9.3874587997067991</v>
      </c>
      <c r="K1960">
        <v>48.424042514201943</v>
      </c>
      <c r="L1960">
        <v>33.892248488180321</v>
      </c>
      <c r="M1960">
        <v>229722492</v>
      </c>
      <c r="N1960">
        <v>33944923</v>
      </c>
      <c r="O1960">
        <v>45633720</v>
      </c>
      <c r="P1960">
        <v>2857093</v>
      </c>
      <c r="Q1960">
        <v>3210370</v>
      </c>
      <c r="R1960">
        <v>12171519</v>
      </c>
      <c r="S1960">
        <v>19310500</v>
      </c>
      <c r="T1960">
        <v>25464500</v>
      </c>
      <c r="U1960">
        <v>19070400</v>
      </c>
      <c r="V1960">
        <v>11445000</v>
      </c>
    </row>
    <row r="1961" spans="1:22" x14ac:dyDescent="0.3">
      <c r="A1961" s="2">
        <v>43599</v>
      </c>
      <c r="B1961">
        <v>2019</v>
      </c>
      <c r="C1961">
        <v>47.164999999999999</v>
      </c>
      <c r="D1961">
        <v>124.73</v>
      </c>
      <c r="E1961">
        <v>56.242999999999988</v>
      </c>
      <c r="F1961">
        <v>76.09348</v>
      </c>
      <c r="G1961">
        <v>8.4425512000000005</v>
      </c>
      <c r="H1961">
        <v>125.46232000000001</v>
      </c>
      <c r="I1961">
        <v>11.907714754696331</v>
      </c>
      <c r="J1961">
        <v>9.1550763286521981</v>
      </c>
      <c r="K1961">
        <v>45.572679190224328</v>
      </c>
      <c r="L1961">
        <v>33.758891118001102</v>
      </c>
      <c r="M1961">
        <v>146118708</v>
      </c>
      <c r="N1961">
        <v>25266315</v>
      </c>
      <c r="O1961">
        <v>40391000</v>
      </c>
      <c r="P1961">
        <v>2065886</v>
      </c>
      <c r="Q1961">
        <v>3358261</v>
      </c>
      <c r="R1961">
        <v>14810785</v>
      </c>
      <c r="S1961">
        <v>22867500</v>
      </c>
      <c r="T1961">
        <v>33040500</v>
      </c>
      <c r="U1961">
        <v>27713000</v>
      </c>
      <c r="V1961">
        <v>16845000</v>
      </c>
    </row>
    <row r="1962" spans="1:22" x14ac:dyDescent="0.3">
      <c r="A1962" s="2">
        <v>43600</v>
      </c>
      <c r="B1962">
        <v>2019</v>
      </c>
      <c r="C1962">
        <v>47.73</v>
      </c>
      <c r="D1962">
        <v>126.02</v>
      </c>
      <c r="E1962">
        <v>58.54</v>
      </c>
      <c r="F1962">
        <v>78.442000000000007</v>
      </c>
      <c r="G1962">
        <v>8.5326911999999986</v>
      </c>
      <c r="H1962">
        <v>126.582976</v>
      </c>
      <c r="I1962">
        <v>12.006578947368419</v>
      </c>
      <c r="J1962">
        <v>9.5395130135233916</v>
      </c>
      <c r="K1962">
        <v>47.126279239766077</v>
      </c>
      <c r="L1962">
        <v>34.183114035087719</v>
      </c>
      <c r="M1962">
        <v>106178872</v>
      </c>
      <c r="N1962">
        <v>24722708</v>
      </c>
      <c r="O1962">
        <v>59302340</v>
      </c>
      <c r="P1962">
        <v>4082038</v>
      </c>
      <c r="Q1962">
        <v>3704943</v>
      </c>
      <c r="R1962">
        <v>18546091</v>
      </c>
      <c r="S1962">
        <v>22115500</v>
      </c>
      <c r="T1962">
        <v>39463000</v>
      </c>
      <c r="U1962">
        <v>17159400</v>
      </c>
      <c r="V1962">
        <v>11240000</v>
      </c>
    </row>
    <row r="1963" spans="1:22" x14ac:dyDescent="0.3">
      <c r="A1963" s="2">
        <v>43601</v>
      </c>
      <c r="B1963">
        <v>2019</v>
      </c>
      <c r="C1963">
        <v>47.52</v>
      </c>
      <c r="D1963">
        <v>128.93</v>
      </c>
      <c r="E1963">
        <v>59.225000000000001</v>
      </c>
      <c r="F1963">
        <v>78.01545999999999</v>
      </c>
      <c r="G1963">
        <v>8.4574949999999998</v>
      </c>
      <c r="H1963">
        <v>129.742616</v>
      </c>
      <c r="I1963">
        <v>11.837960855712341</v>
      </c>
      <c r="J1963">
        <v>9.3233112662721904</v>
      </c>
      <c r="K1963">
        <v>45.857988165680482</v>
      </c>
      <c r="L1963">
        <v>33.573054164770141</v>
      </c>
      <c r="M1963">
        <v>132125456</v>
      </c>
      <c r="N1963">
        <v>30112216</v>
      </c>
      <c r="O1963">
        <v>35307760</v>
      </c>
      <c r="P1963">
        <v>3459647</v>
      </c>
      <c r="Q1963">
        <v>3770718</v>
      </c>
      <c r="R1963">
        <v>16559265</v>
      </c>
      <c r="S1963">
        <v>25077000</v>
      </c>
      <c r="T1963">
        <v>29416000</v>
      </c>
      <c r="U1963">
        <v>11225800</v>
      </c>
      <c r="V1963">
        <v>14981000</v>
      </c>
    </row>
    <row r="1964" spans="1:22" x14ac:dyDescent="0.3">
      <c r="A1964" s="2">
        <v>43602</v>
      </c>
      <c r="B1964">
        <v>2019</v>
      </c>
      <c r="C1964">
        <v>47.25</v>
      </c>
      <c r="D1964">
        <v>128.07</v>
      </c>
      <c r="E1964">
        <v>58.439</v>
      </c>
      <c r="F1964">
        <v>73.861024</v>
      </c>
      <c r="G1964">
        <v>8.3349856999999989</v>
      </c>
      <c r="H1964">
        <v>127.93944</v>
      </c>
      <c r="I1964">
        <v>11.82719417917235</v>
      </c>
      <c r="J1964">
        <v>10.236078763074129</v>
      </c>
      <c r="K1964">
        <v>46.839472487494319</v>
      </c>
      <c r="L1964">
        <v>34.279217826284679</v>
      </c>
      <c r="M1964">
        <v>131516360</v>
      </c>
      <c r="N1964">
        <v>25770539</v>
      </c>
      <c r="O1964">
        <v>25361000</v>
      </c>
      <c r="P1964">
        <v>3285738</v>
      </c>
      <c r="Q1964">
        <v>3387785</v>
      </c>
      <c r="R1964">
        <v>25703617</v>
      </c>
      <c r="S1964">
        <v>21104500</v>
      </c>
      <c r="T1964">
        <v>136410500</v>
      </c>
      <c r="U1964">
        <v>14162400</v>
      </c>
      <c r="V1964">
        <v>15952000</v>
      </c>
    </row>
    <row r="1965" spans="1:22" x14ac:dyDescent="0.3">
      <c r="A1965" s="2">
        <v>43603</v>
      </c>
      <c r="B1965">
        <v>2019</v>
      </c>
    </row>
    <row r="1966" spans="1:22" x14ac:dyDescent="0.3">
      <c r="A1966" s="2">
        <v>43604</v>
      </c>
      <c r="B1966">
        <v>2019</v>
      </c>
    </row>
    <row r="1967" spans="1:22" x14ac:dyDescent="0.3">
      <c r="A1967" s="2">
        <v>43605</v>
      </c>
      <c r="B1967">
        <v>2019</v>
      </c>
      <c r="C1967">
        <v>45.772500000000001</v>
      </c>
      <c r="D1967">
        <v>126.22</v>
      </c>
      <c r="E1967">
        <v>57.232999999999997</v>
      </c>
      <c r="F1967">
        <v>72.379807999999997</v>
      </c>
      <c r="G1967">
        <v>8.2712222999999998</v>
      </c>
      <c r="H1967">
        <v>124.96992</v>
      </c>
      <c r="I1967">
        <v>11.87051013912885</v>
      </c>
      <c r="J1967">
        <v>10.182178757843049</v>
      </c>
      <c r="K1967">
        <v>47.012821678639632</v>
      </c>
      <c r="L1967">
        <v>34.745839774483947</v>
      </c>
      <c r="M1967">
        <v>154449160</v>
      </c>
      <c r="N1967">
        <v>23706934</v>
      </c>
      <c r="O1967">
        <v>30602520</v>
      </c>
      <c r="P1967">
        <v>2335299</v>
      </c>
      <c r="Q1967">
        <v>2827331</v>
      </c>
      <c r="R1967">
        <v>20672351</v>
      </c>
      <c r="S1967">
        <v>14484500</v>
      </c>
      <c r="T1967">
        <v>65541500</v>
      </c>
      <c r="U1967">
        <v>7098800</v>
      </c>
      <c r="V1967">
        <v>13014000</v>
      </c>
    </row>
    <row r="1968" spans="1:22" x14ac:dyDescent="0.3">
      <c r="A1968" s="2">
        <v>43606</v>
      </c>
      <c r="B1968">
        <v>2019</v>
      </c>
      <c r="C1968">
        <v>46.65</v>
      </c>
      <c r="D1968">
        <v>126.9</v>
      </c>
      <c r="E1968">
        <v>57.722000000000001</v>
      </c>
      <c r="F1968">
        <v>72.127080000000007</v>
      </c>
      <c r="G1968">
        <v>8.3063249999999993</v>
      </c>
      <c r="H1968">
        <v>126.95616</v>
      </c>
      <c r="I1968">
        <v>11.73685161756732</v>
      </c>
      <c r="J1968">
        <v>9.6705023856858841</v>
      </c>
      <c r="K1968">
        <v>48.368877643231521</v>
      </c>
      <c r="L1968">
        <v>34.321344659316821</v>
      </c>
      <c r="M1968">
        <v>113459392</v>
      </c>
      <c r="N1968">
        <v>15293260</v>
      </c>
      <c r="O1968">
        <v>20564960</v>
      </c>
      <c r="P1968">
        <v>1678585</v>
      </c>
      <c r="Q1968">
        <v>2226387</v>
      </c>
      <c r="R1968">
        <v>15354941</v>
      </c>
      <c r="S1968">
        <v>21909500</v>
      </c>
      <c r="T1968">
        <v>62641500</v>
      </c>
      <c r="U1968">
        <v>15496000</v>
      </c>
      <c r="V1968">
        <v>13884000</v>
      </c>
    </row>
    <row r="1969" spans="1:22" x14ac:dyDescent="0.3">
      <c r="A1969" s="2">
        <v>43607</v>
      </c>
      <c r="B1969">
        <v>2019</v>
      </c>
      <c r="C1969">
        <v>45.695</v>
      </c>
      <c r="D1969">
        <v>127.67</v>
      </c>
      <c r="E1969">
        <v>57.792499999999997</v>
      </c>
      <c r="F1969">
        <v>71.661411000000001</v>
      </c>
      <c r="G1969">
        <v>8.3338125000000005</v>
      </c>
      <c r="H1969">
        <v>129.064176</v>
      </c>
      <c r="I1969">
        <v>11.775056689342399</v>
      </c>
      <c r="J1969">
        <v>9.644177774149659</v>
      </c>
      <c r="K1969">
        <v>48.321995464852613</v>
      </c>
      <c r="L1969">
        <v>34.721088435374149</v>
      </c>
      <c r="M1969">
        <v>118994224</v>
      </c>
      <c r="N1969">
        <v>15396485</v>
      </c>
      <c r="O1969">
        <v>18825580</v>
      </c>
      <c r="P1969">
        <v>1972263</v>
      </c>
      <c r="Q1969">
        <v>2623657</v>
      </c>
      <c r="R1969">
        <v>20070707</v>
      </c>
      <c r="S1969">
        <v>16449500</v>
      </c>
      <c r="T1969">
        <v>41887000</v>
      </c>
      <c r="U1969">
        <v>12649200</v>
      </c>
      <c r="V1969">
        <v>13792000</v>
      </c>
    </row>
    <row r="1970" spans="1:22" x14ac:dyDescent="0.3">
      <c r="A1970" s="2">
        <v>43608</v>
      </c>
      <c r="B1970">
        <v>2019</v>
      </c>
      <c r="C1970">
        <v>44.914999999999999</v>
      </c>
      <c r="D1970">
        <v>126.18</v>
      </c>
      <c r="E1970">
        <v>57.267000000000003</v>
      </c>
      <c r="F1970">
        <v>70.882698000000005</v>
      </c>
      <c r="G1970">
        <v>8.3586054000000001</v>
      </c>
      <c r="H1970">
        <v>126.55787599999999</v>
      </c>
      <c r="I1970">
        <v>11.869235686238699</v>
      </c>
      <c r="J1970">
        <v>9.3470320189936995</v>
      </c>
      <c r="K1970">
        <v>46.068852159620121</v>
      </c>
      <c r="L1970">
        <v>35.275317322618939</v>
      </c>
      <c r="M1970">
        <v>146118944</v>
      </c>
      <c r="N1970">
        <v>23603810</v>
      </c>
      <c r="O1970">
        <v>25213140</v>
      </c>
      <c r="P1970">
        <v>2323587</v>
      </c>
      <c r="Q1970">
        <v>2893570</v>
      </c>
      <c r="R1970">
        <v>19589455</v>
      </c>
      <c r="S1970">
        <v>16141500</v>
      </c>
      <c r="T1970">
        <v>53057500</v>
      </c>
      <c r="U1970">
        <v>15579600</v>
      </c>
      <c r="V1970">
        <v>18371000</v>
      </c>
    </row>
    <row r="1971" spans="1:22" x14ac:dyDescent="0.3">
      <c r="A1971" s="2">
        <v>43609</v>
      </c>
      <c r="B1971">
        <v>2019</v>
      </c>
      <c r="C1971">
        <v>44.7425</v>
      </c>
      <c r="D1971">
        <v>126.24</v>
      </c>
      <c r="E1971">
        <v>56.930499999999988</v>
      </c>
      <c r="F1971">
        <v>71.118134999999995</v>
      </c>
      <c r="G1971">
        <v>8.3836116000000001</v>
      </c>
      <c r="H1971">
        <v>127.31121</v>
      </c>
      <c r="I1971">
        <v>11.88882793929421</v>
      </c>
      <c r="J1971">
        <v>9.3476773084658991</v>
      </c>
      <c r="K1971">
        <v>47.060705796306458</v>
      </c>
      <c r="L1971">
        <v>35.728652404461513</v>
      </c>
      <c r="M1971">
        <v>94858744</v>
      </c>
      <c r="N1971">
        <v>14123358</v>
      </c>
      <c r="O1971">
        <v>18553020</v>
      </c>
      <c r="P1971">
        <v>1678062</v>
      </c>
      <c r="Q1971">
        <v>1872287</v>
      </c>
      <c r="R1971">
        <v>11616320</v>
      </c>
      <c r="S1971">
        <v>16337500</v>
      </c>
      <c r="T1971">
        <v>42826500</v>
      </c>
      <c r="U1971">
        <v>11772800</v>
      </c>
      <c r="V1971">
        <v>15886000</v>
      </c>
    </row>
    <row r="1972" spans="1:22" x14ac:dyDescent="0.3">
      <c r="A1972" s="2">
        <v>43610</v>
      </c>
      <c r="B1972">
        <v>2019</v>
      </c>
    </row>
    <row r="1973" spans="1:22" x14ac:dyDescent="0.3">
      <c r="A1973" s="2">
        <v>43611</v>
      </c>
      <c r="B1973">
        <v>2019</v>
      </c>
    </row>
    <row r="1974" spans="1:22" x14ac:dyDescent="0.3">
      <c r="A1974" s="2">
        <v>43612</v>
      </c>
      <c r="B1974">
        <v>2019</v>
      </c>
      <c r="F1974">
        <v>71.353815999999995</v>
      </c>
      <c r="H1974">
        <v>127.26405200000001</v>
      </c>
      <c r="I1974">
        <v>11.96749748927235</v>
      </c>
      <c r="J1974">
        <v>9.4445954003469357</v>
      </c>
      <c r="K1974">
        <v>47.772299826531537</v>
      </c>
      <c r="L1974">
        <v>35.360175294439877</v>
      </c>
      <c r="P1974">
        <v>1328854</v>
      </c>
      <c r="Q1974">
        <v>676763</v>
      </c>
      <c r="S1974">
        <v>15636500</v>
      </c>
      <c r="T1974">
        <v>24155500</v>
      </c>
      <c r="U1974">
        <v>8008600</v>
      </c>
      <c r="V1974">
        <v>12033000</v>
      </c>
    </row>
    <row r="1975" spans="1:22" x14ac:dyDescent="0.3">
      <c r="A1975" s="2">
        <v>43613</v>
      </c>
      <c r="B1975">
        <v>2019</v>
      </c>
      <c r="C1975">
        <v>44.557499999999997</v>
      </c>
      <c r="D1975">
        <v>126.16</v>
      </c>
      <c r="E1975">
        <v>56.977999999999987</v>
      </c>
      <c r="F1975">
        <v>71.277360000000002</v>
      </c>
      <c r="G1975">
        <v>8.340561000000001</v>
      </c>
      <c r="H1975">
        <v>126.34314000000001</v>
      </c>
      <c r="I1975">
        <v>12.057695818878949</v>
      </c>
      <c r="J1975">
        <v>9.5046829760817957</v>
      </c>
      <c r="K1975">
        <v>48.041811210516713</v>
      </c>
      <c r="L1975">
        <v>35.703852473982103</v>
      </c>
      <c r="M1975">
        <v>111792640</v>
      </c>
      <c r="N1975">
        <v>23128359</v>
      </c>
      <c r="O1975">
        <v>20951080</v>
      </c>
      <c r="P1975">
        <v>1653216</v>
      </c>
      <c r="Q1975">
        <v>2891163</v>
      </c>
      <c r="R1975">
        <v>23408629</v>
      </c>
      <c r="S1975">
        <v>39235500</v>
      </c>
      <c r="T1975">
        <v>36290000</v>
      </c>
      <c r="U1975">
        <v>5932800</v>
      </c>
      <c r="V1975">
        <v>11179000</v>
      </c>
    </row>
    <row r="1976" spans="1:22" x14ac:dyDescent="0.3">
      <c r="A1976" s="2">
        <v>43614</v>
      </c>
      <c r="B1976">
        <v>2019</v>
      </c>
      <c r="C1976">
        <v>44.344999999999999</v>
      </c>
      <c r="D1976">
        <v>124.94</v>
      </c>
      <c r="E1976">
        <v>55.997</v>
      </c>
      <c r="F1976">
        <v>70.311209999999988</v>
      </c>
      <c r="G1976">
        <v>8.2717545000000001</v>
      </c>
      <c r="H1976">
        <v>123.81008</v>
      </c>
      <c r="I1976">
        <v>12.034378714455521</v>
      </c>
      <c r="J1976">
        <v>9.2683020535795908</v>
      </c>
      <c r="K1976">
        <v>48.002194386029068</v>
      </c>
      <c r="L1976">
        <v>35.622199871994148</v>
      </c>
      <c r="M1976">
        <v>113924660</v>
      </c>
      <c r="N1976">
        <v>22763140</v>
      </c>
      <c r="O1976">
        <v>36230200</v>
      </c>
      <c r="P1976">
        <v>1499372</v>
      </c>
      <c r="Q1976">
        <v>2539627</v>
      </c>
      <c r="R1976">
        <v>15300102</v>
      </c>
      <c r="S1976">
        <v>22680500</v>
      </c>
      <c r="T1976">
        <v>34054000</v>
      </c>
      <c r="U1976">
        <v>7408400</v>
      </c>
      <c r="V1976">
        <v>17697000</v>
      </c>
    </row>
    <row r="1977" spans="1:22" x14ac:dyDescent="0.3">
      <c r="A1977" s="2">
        <v>43615</v>
      </c>
      <c r="B1977">
        <v>2019</v>
      </c>
      <c r="C1977">
        <v>44.575000000000003</v>
      </c>
      <c r="D1977">
        <v>125.73</v>
      </c>
      <c r="E1977">
        <v>56.070500000000003</v>
      </c>
      <c r="F1977">
        <v>70.212479999999985</v>
      </c>
      <c r="G1977">
        <v>8.2432032</v>
      </c>
      <c r="H1977">
        <v>124.72320000000001</v>
      </c>
      <c r="I1977">
        <v>11.98103746923147</v>
      </c>
      <c r="J1977">
        <v>9.2795224213693128</v>
      </c>
      <c r="K1977">
        <v>47.246786398030807</v>
      </c>
      <c r="L1977">
        <v>35.007749111131368</v>
      </c>
      <c r="M1977">
        <v>84873648</v>
      </c>
      <c r="N1977">
        <v>16829613</v>
      </c>
      <c r="O1977">
        <v>18088380</v>
      </c>
      <c r="P1977">
        <v>799538</v>
      </c>
      <c r="Q1977">
        <v>1120984</v>
      </c>
      <c r="R1977">
        <v>22057149</v>
      </c>
      <c r="S1977">
        <v>17868000</v>
      </c>
      <c r="T1977">
        <v>30798500</v>
      </c>
      <c r="U1977">
        <v>7111800</v>
      </c>
      <c r="V1977">
        <v>14204000</v>
      </c>
    </row>
    <row r="1978" spans="1:22" x14ac:dyDescent="0.3">
      <c r="A1978" s="2">
        <v>43616</v>
      </c>
      <c r="B1978">
        <v>2019</v>
      </c>
      <c r="C1978">
        <v>43.767499999999998</v>
      </c>
      <c r="D1978">
        <v>123.68</v>
      </c>
      <c r="E1978">
        <v>55.325000000000003</v>
      </c>
      <c r="F1978">
        <v>69.226724000000004</v>
      </c>
      <c r="G1978">
        <v>8.1463228000000001</v>
      </c>
      <c r="H1978">
        <v>123.250804</v>
      </c>
      <c r="I1978">
        <v>11.76557316623664</v>
      </c>
      <c r="J1978">
        <v>9.2407034445263569</v>
      </c>
      <c r="K1978">
        <v>47.226317729450798</v>
      </c>
      <c r="L1978">
        <v>35.661629192775528</v>
      </c>
      <c r="M1978">
        <v>108174336</v>
      </c>
      <c r="N1978">
        <v>26646769</v>
      </c>
      <c r="O1978">
        <v>31589620</v>
      </c>
      <c r="P1978">
        <v>2000917</v>
      </c>
      <c r="Q1978">
        <v>2588784</v>
      </c>
      <c r="R1978">
        <v>23819231</v>
      </c>
      <c r="S1978">
        <v>40159500</v>
      </c>
      <c r="T1978">
        <v>29695500</v>
      </c>
      <c r="U1978">
        <v>10319200</v>
      </c>
      <c r="V1978">
        <v>15492000</v>
      </c>
    </row>
    <row r="1979" spans="1:22" x14ac:dyDescent="0.3">
      <c r="A1979" s="2">
        <v>43617</v>
      </c>
      <c r="B1979">
        <v>2019</v>
      </c>
    </row>
    <row r="1980" spans="1:22" x14ac:dyDescent="0.3">
      <c r="A1980" s="2">
        <v>43618</v>
      </c>
      <c r="B1980">
        <v>2019</v>
      </c>
    </row>
    <row r="1981" spans="1:22" x14ac:dyDescent="0.3">
      <c r="A1981" s="2">
        <v>43619</v>
      </c>
      <c r="B1981">
        <v>2019</v>
      </c>
      <c r="C1981">
        <v>43.325000000000003</v>
      </c>
      <c r="D1981">
        <v>119.84</v>
      </c>
      <c r="E1981">
        <v>51.936999999999998</v>
      </c>
      <c r="F1981">
        <v>69.135424</v>
      </c>
      <c r="G1981">
        <v>8.1735815000000009</v>
      </c>
      <c r="H1981">
        <v>124.74435200000001</v>
      </c>
      <c r="I1981">
        <v>11.717003786829221</v>
      </c>
      <c r="J1981">
        <v>9.1052360506142058</v>
      </c>
      <c r="K1981">
        <v>44.389027431421447</v>
      </c>
      <c r="L1981">
        <v>35.57772236076476</v>
      </c>
      <c r="M1981">
        <v>161584276</v>
      </c>
      <c r="N1981">
        <v>37983637</v>
      </c>
      <c r="O1981">
        <v>96889600</v>
      </c>
      <c r="P1981">
        <v>1838410</v>
      </c>
      <c r="Q1981">
        <v>2280685</v>
      </c>
      <c r="R1981">
        <v>19806594</v>
      </c>
      <c r="S1981">
        <v>28240000</v>
      </c>
      <c r="T1981">
        <v>31482000</v>
      </c>
      <c r="U1981">
        <v>24181800</v>
      </c>
      <c r="V1981">
        <v>15010000</v>
      </c>
    </row>
    <row r="1982" spans="1:22" x14ac:dyDescent="0.3">
      <c r="A1982" s="2">
        <v>43620</v>
      </c>
      <c r="B1982">
        <v>2019</v>
      </c>
      <c r="C1982">
        <v>44.91</v>
      </c>
      <c r="D1982">
        <v>123.16</v>
      </c>
      <c r="E1982">
        <v>52.724499999999999</v>
      </c>
      <c r="F1982">
        <v>71.327035000000009</v>
      </c>
      <c r="G1982">
        <v>8.2180176000000014</v>
      </c>
      <c r="H1982">
        <v>124.97693</v>
      </c>
      <c r="I1982">
        <v>11.767532107548741</v>
      </c>
      <c r="J1982">
        <v>8.9605511743509183</v>
      </c>
      <c r="K1982">
        <v>42.95481844220641</v>
      </c>
      <c r="L1982">
        <v>34.787027626351289</v>
      </c>
      <c r="M1982">
        <v>123871844</v>
      </c>
      <c r="N1982">
        <v>29382642</v>
      </c>
      <c r="O1982">
        <v>60511280</v>
      </c>
      <c r="P1982">
        <v>2567653</v>
      </c>
      <c r="Q1982">
        <v>2637001</v>
      </c>
      <c r="R1982">
        <v>23346003</v>
      </c>
      <c r="S1982">
        <v>25370500</v>
      </c>
      <c r="T1982">
        <v>37332500</v>
      </c>
      <c r="U1982">
        <v>24812000</v>
      </c>
      <c r="V1982">
        <v>16672000</v>
      </c>
    </row>
    <row r="1983" spans="1:22" x14ac:dyDescent="0.3">
      <c r="A1983" s="2">
        <v>43621</v>
      </c>
      <c r="B1983">
        <v>2019</v>
      </c>
      <c r="C1983">
        <v>45.634999999999998</v>
      </c>
      <c r="D1983">
        <v>125.83</v>
      </c>
      <c r="E1983">
        <v>52.232000000000014</v>
      </c>
      <c r="F1983">
        <v>70.802970000000002</v>
      </c>
      <c r="G1983">
        <v>8.2021932999999994</v>
      </c>
      <c r="H1983">
        <v>125.78706</v>
      </c>
      <c r="I1983">
        <v>12.056868537666171</v>
      </c>
      <c r="J1983">
        <v>9.1802797285819793</v>
      </c>
      <c r="K1983">
        <v>44.21621122599705</v>
      </c>
      <c r="L1983">
        <v>35.792097488921712</v>
      </c>
      <c r="M1983">
        <v>119093708</v>
      </c>
      <c r="N1983">
        <v>24926140</v>
      </c>
      <c r="O1983">
        <v>46988720</v>
      </c>
      <c r="P1983">
        <v>1484186</v>
      </c>
      <c r="Q1983">
        <v>2471815</v>
      </c>
      <c r="R1983">
        <v>18337460</v>
      </c>
      <c r="S1983">
        <v>28106500</v>
      </c>
      <c r="T1983">
        <v>30544000</v>
      </c>
      <c r="U1983">
        <v>16995400</v>
      </c>
      <c r="V1983">
        <v>14590000</v>
      </c>
    </row>
    <row r="1984" spans="1:22" x14ac:dyDescent="0.3">
      <c r="A1984" s="2">
        <v>43622</v>
      </c>
      <c r="B1984">
        <v>2019</v>
      </c>
      <c r="C1984">
        <v>46.305</v>
      </c>
      <c r="D1984">
        <v>127.82</v>
      </c>
      <c r="E1984">
        <v>52.387999999999998</v>
      </c>
      <c r="F1984">
        <v>70.400562000000008</v>
      </c>
      <c r="G1984">
        <v>8.1865109999999994</v>
      </c>
      <c r="H1984">
        <v>125.781434</v>
      </c>
      <c r="I1984">
        <v>12.10166358595194</v>
      </c>
      <c r="J1984">
        <v>9.045896094269871</v>
      </c>
      <c r="K1984">
        <v>45.665434380776333</v>
      </c>
      <c r="L1984">
        <v>35.656192236598891</v>
      </c>
      <c r="M1984">
        <v>90105244</v>
      </c>
      <c r="N1984">
        <v>21458961</v>
      </c>
      <c r="O1984">
        <v>29020520</v>
      </c>
      <c r="P1984">
        <v>1947794</v>
      </c>
      <c r="Q1984">
        <v>1885826</v>
      </c>
      <c r="R1984">
        <v>17827071</v>
      </c>
      <c r="S1984">
        <v>20774500</v>
      </c>
      <c r="T1984">
        <v>23962500</v>
      </c>
      <c r="U1984">
        <v>18084800</v>
      </c>
      <c r="V1984">
        <v>11280000</v>
      </c>
    </row>
    <row r="1985" spans="1:22" x14ac:dyDescent="0.3">
      <c r="A1985" s="2">
        <v>43623</v>
      </c>
      <c r="B1985">
        <v>2019</v>
      </c>
      <c r="C1985">
        <v>47.537500000000001</v>
      </c>
      <c r="D1985">
        <v>131.4</v>
      </c>
      <c r="E1985">
        <v>53.418499999999987</v>
      </c>
      <c r="F1985">
        <v>70.670879999999997</v>
      </c>
      <c r="G1985">
        <v>8.2970223000000001</v>
      </c>
      <c r="H1985">
        <v>128.95848000000001</v>
      </c>
      <c r="I1985">
        <v>12.18645948945616</v>
      </c>
      <c r="J1985">
        <v>9.2254900721420654</v>
      </c>
      <c r="K1985">
        <v>45.61598224195339</v>
      </c>
      <c r="L1985">
        <v>36.209766925638178</v>
      </c>
      <c r="M1985">
        <v>122737572</v>
      </c>
      <c r="N1985">
        <v>33885588</v>
      </c>
      <c r="O1985">
        <v>43827140</v>
      </c>
      <c r="P1985">
        <v>1249390</v>
      </c>
      <c r="Q1985">
        <v>2354457</v>
      </c>
      <c r="R1985">
        <v>19076592</v>
      </c>
      <c r="S1985">
        <v>17627000</v>
      </c>
      <c r="T1985">
        <v>24067500</v>
      </c>
      <c r="U1985">
        <v>16341800</v>
      </c>
      <c r="V1985">
        <v>13546000</v>
      </c>
    </row>
    <row r="1986" spans="1:22" x14ac:dyDescent="0.3">
      <c r="A1986" s="2">
        <v>43624</v>
      </c>
      <c r="B1986">
        <v>2019</v>
      </c>
    </row>
    <row r="1987" spans="1:22" x14ac:dyDescent="0.3">
      <c r="A1987" s="2">
        <v>43625</v>
      </c>
      <c r="B1987">
        <v>2019</v>
      </c>
    </row>
    <row r="1988" spans="1:22" x14ac:dyDescent="0.3">
      <c r="A1988" s="2">
        <v>43626</v>
      </c>
      <c r="B1988">
        <v>2019</v>
      </c>
      <c r="C1988">
        <v>48.145000000000003</v>
      </c>
      <c r="D1988">
        <v>132.6</v>
      </c>
      <c r="E1988">
        <v>54.137999999999998</v>
      </c>
      <c r="G1988">
        <v>8.3544375999999989</v>
      </c>
      <c r="I1988">
        <v>12.35559649930908</v>
      </c>
      <c r="J1988">
        <v>9.419151948410871</v>
      </c>
      <c r="K1988">
        <v>46.752648549055742</v>
      </c>
      <c r="L1988">
        <v>36.573007830492863</v>
      </c>
      <c r="M1988">
        <v>104883404</v>
      </c>
      <c r="N1988">
        <v>26477098</v>
      </c>
      <c r="O1988">
        <v>28509280</v>
      </c>
      <c r="R1988">
        <v>13320652</v>
      </c>
      <c r="S1988">
        <v>25480000</v>
      </c>
      <c r="T1988">
        <v>27098000</v>
      </c>
      <c r="U1988">
        <v>12830400</v>
      </c>
      <c r="V1988">
        <v>12957000</v>
      </c>
    </row>
    <row r="1989" spans="1:22" x14ac:dyDescent="0.3">
      <c r="A1989" s="2">
        <v>43627</v>
      </c>
      <c r="B1989">
        <v>2019</v>
      </c>
      <c r="C1989">
        <v>48.702500000000001</v>
      </c>
      <c r="D1989">
        <v>132.1</v>
      </c>
      <c r="E1989">
        <v>54.052</v>
      </c>
      <c r="F1989">
        <v>71.350042000000002</v>
      </c>
      <c r="G1989">
        <v>8.3476392999999991</v>
      </c>
      <c r="H1989">
        <v>128.221622</v>
      </c>
      <c r="I1989">
        <v>12.500460999446799</v>
      </c>
      <c r="J1989">
        <v>9.4744545436105483</v>
      </c>
      <c r="K1989">
        <v>47.044993546007753</v>
      </c>
      <c r="L1989">
        <v>36.299096441084266</v>
      </c>
      <c r="M1989">
        <v>107731528</v>
      </c>
      <c r="N1989">
        <v>23913731</v>
      </c>
      <c r="O1989">
        <v>33516340</v>
      </c>
      <c r="P1989">
        <v>1922832</v>
      </c>
      <c r="Q1989">
        <v>2014094</v>
      </c>
      <c r="R1989">
        <v>15754719</v>
      </c>
      <c r="S1989">
        <v>23928000</v>
      </c>
      <c r="T1989">
        <v>22716000</v>
      </c>
      <c r="U1989">
        <v>8179200</v>
      </c>
      <c r="V1989">
        <v>10114000</v>
      </c>
    </row>
    <row r="1990" spans="1:22" x14ac:dyDescent="0.3">
      <c r="A1990" s="2">
        <v>43628</v>
      </c>
      <c r="B1990">
        <v>2019</v>
      </c>
      <c r="C1990">
        <v>48.547499999999999</v>
      </c>
      <c r="D1990">
        <v>131.49</v>
      </c>
      <c r="E1990">
        <v>53.954999999999998</v>
      </c>
      <c r="F1990">
        <v>70.764408000000003</v>
      </c>
      <c r="G1990">
        <v>8.2338920999999985</v>
      </c>
      <c r="H1990">
        <v>128.01760400000001</v>
      </c>
      <c r="I1990">
        <v>12.56774193548387</v>
      </c>
      <c r="J1990">
        <v>9.3549261142857141</v>
      </c>
      <c r="K1990">
        <v>45.89861751152074</v>
      </c>
      <c r="L1990">
        <v>35.004608294930883</v>
      </c>
      <c r="M1990">
        <v>73012756</v>
      </c>
      <c r="N1990">
        <v>17092464</v>
      </c>
      <c r="O1990">
        <v>23673000</v>
      </c>
      <c r="P1990">
        <v>1230534</v>
      </c>
      <c r="Q1990">
        <v>1840442</v>
      </c>
      <c r="R1990">
        <v>22901123</v>
      </c>
      <c r="S1990">
        <v>30938500</v>
      </c>
      <c r="T1990">
        <v>21905000</v>
      </c>
      <c r="U1990">
        <v>14333000</v>
      </c>
      <c r="V1990">
        <v>24382000</v>
      </c>
    </row>
    <row r="1991" spans="1:22" x14ac:dyDescent="0.3">
      <c r="A1991" s="2">
        <v>43629</v>
      </c>
      <c r="B1991">
        <v>2019</v>
      </c>
      <c r="C1991">
        <v>48.537500000000001</v>
      </c>
      <c r="D1991">
        <v>132.32</v>
      </c>
      <c r="E1991">
        <v>54.5505</v>
      </c>
      <c r="F1991">
        <v>70.790728000000001</v>
      </c>
      <c r="G1991">
        <v>8.2147240999999998</v>
      </c>
      <c r="H1991">
        <v>129.04254399999999</v>
      </c>
      <c r="I1991">
        <v>12.403872752420471</v>
      </c>
      <c r="J1991">
        <v>9.3821051507607187</v>
      </c>
      <c r="K1991">
        <v>46.035039188566159</v>
      </c>
      <c r="L1991">
        <v>34.476717381281688</v>
      </c>
      <c r="M1991">
        <v>86698500</v>
      </c>
      <c r="N1991">
        <v>17200848</v>
      </c>
      <c r="O1991">
        <v>20813220</v>
      </c>
      <c r="P1991">
        <v>1188156</v>
      </c>
      <c r="Q1991">
        <v>1908825</v>
      </c>
      <c r="R1991">
        <v>17286789</v>
      </c>
      <c r="S1991">
        <v>27520000</v>
      </c>
      <c r="T1991">
        <v>27709000</v>
      </c>
      <c r="U1991">
        <v>9696600</v>
      </c>
      <c r="V1991">
        <v>17528000</v>
      </c>
    </row>
    <row r="1992" spans="1:22" x14ac:dyDescent="0.3">
      <c r="A1992" s="2">
        <v>43630</v>
      </c>
      <c r="B1992">
        <v>2019</v>
      </c>
      <c r="C1992">
        <v>48.185000000000002</v>
      </c>
      <c r="D1992">
        <v>132.44999999999999</v>
      </c>
      <c r="E1992">
        <v>54.314999999999998</v>
      </c>
      <c r="F1992">
        <v>70.011414000000002</v>
      </c>
      <c r="G1992">
        <v>8.1319776000000008</v>
      </c>
      <c r="H1992">
        <v>127.266986</v>
      </c>
      <c r="I1992">
        <v>12.423767848917549</v>
      </c>
      <c r="J1992">
        <v>9.6616599649930919</v>
      </c>
      <c r="K1992">
        <v>46.084753569783523</v>
      </c>
      <c r="L1992">
        <v>34.610778443113773</v>
      </c>
      <c r="M1992">
        <v>75045896</v>
      </c>
      <c r="N1992">
        <v>17821703</v>
      </c>
      <c r="O1992">
        <v>24586080</v>
      </c>
      <c r="P1992">
        <v>1115793</v>
      </c>
      <c r="Q1992">
        <v>1680954</v>
      </c>
      <c r="R1992">
        <v>19709550</v>
      </c>
      <c r="S1992">
        <v>25149000</v>
      </c>
      <c r="T1992">
        <v>51964000</v>
      </c>
      <c r="U1992">
        <v>8787400</v>
      </c>
      <c r="V1992">
        <v>11269000</v>
      </c>
    </row>
    <row r="1993" spans="1:22" x14ac:dyDescent="0.3">
      <c r="A1993" s="2">
        <v>43631</v>
      </c>
      <c r="B1993">
        <v>2019</v>
      </c>
    </row>
    <row r="1994" spans="1:22" x14ac:dyDescent="0.3">
      <c r="A1994" s="2">
        <v>43632</v>
      </c>
      <c r="B1994">
        <v>2019</v>
      </c>
    </row>
    <row r="1995" spans="1:22" x14ac:dyDescent="0.3">
      <c r="A1995" s="2">
        <v>43633</v>
      </c>
      <c r="B1995">
        <v>2019</v>
      </c>
      <c r="C1995">
        <v>48.472499999999997</v>
      </c>
      <c r="D1995">
        <v>132.85</v>
      </c>
      <c r="E1995">
        <v>54.694500000000012</v>
      </c>
      <c r="F1995">
        <v>69.713459999999998</v>
      </c>
      <c r="G1995">
        <v>8.1765138000000004</v>
      </c>
      <c r="H1995">
        <v>128.67241200000001</v>
      </c>
      <c r="I1995">
        <v>12.392005157962609</v>
      </c>
      <c r="J1995">
        <v>9.9005865248226961</v>
      </c>
      <c r="K1995">
        <v>46.928249055908637</v>
      </c>
      <c r="L1995">
        <v>34.493874919406842</v>
      </c>
      <c r="M1995">
        <v>58676576</v>
      </c>
      <c r="N1995">
        <v>14517785</v>
      </c>
      <c r="O1995">
        <v>19769820</v>
      </c>
      <c r="P1995">
        <v>1211681</v>
      </c>
      <c r="Q1995">
        <v>1628327</v>
      </c>
      <c r="R1995">
        <v>15232067</v>
      </c>
      <c r="S1995">
        <v>20351500</v>
      </c>
      <c r="T1995">
        <v>45142500</v>
      </c>
      <c r="U1995">
        <v>9887200</v>
      </c>
      <c r="V1995">
        <v>8988000</v>
      </c>
    </row>
    <row r="1996" spans="1:22" x14ac:dyDescent="0.3">
      <c r="A1996" s="2">
        <v>43634</v>
      </c>
      <c r="B1996">
        <v>2019</v>
      </c>
      <c r="C1996">
        <v>49.612499999999997</v>
      </c>
      <c r="D1996">
        <v>135.16</v>
      </c>
      <c r="E1996">
        <v>55.262</v>
      </c>
      <c r="F1996">
        <v>71.249561</v>
      </c>
      <c r="G1996">
        <v>8.2548528000000019</v>
      </c>
      <c r="H1996">
        <v>132.35101599999999</v>
      </c>
      <c r="I1996">
        <v>12.389821132214641</v>
      </c>
      <c r="J1996">
        <v>9.8895225354969583</v>
      </c>
      <c r="K1996">
        <v>45.42227549326941</v>
      </c>
      <c r="L1996">
        <v>34.759358288770059</v>
      </c>
      <c r="M1996">
        <v>106204016</v>
      </c>
      <c r="N1996">
        <v>25934458</v>
      </c>
      <c r="O1996">
        <v>34526240</v>
      </c>
      <c r="P1996">
        <v>2545539</v>
      </c>
      <c r="Q1996">
        <v>3294109</v>
      </c>
      <c r="R1996">
        <v>23613527</v>
      </c>
      <c r="S1996">
        <v>20535500</v>
      </c>
      <c r="T1996">
        <v>39182500</v>
      </c>
      <c r="U1996">
        <v>12213400</v>
      </c>
      <c r="V1996">
        <v>12075000</v>
      </c>
    </row>
    <row r="1997" spans="1:22" x14ac:dyDescent="0.3">
      <c r="A1997" s="2">
        <v>43635</v>
      </c>
      <c r="B1997">
        <v>2019</v>
      </c>
      <c r="C1997">
        <v>49.467500000000001</v>
      </c>
      <c r="D1997">
        <v>135.69</v>
      </c>
      <c r="E1997">
        <v>55.225499999999997</v>
      </c>
      <c r="F1997">
        <v>72.000299999999996</v>
      </c>
      <c r="G1997">
        <v>8.3043282000000005</v>
      </c>
      <c r="H1997">
        <v>131.19307000000001</v>
      </c>
      <c r="I1997">
        <v>12.499077150239939</v>
      </c>
      <c r="J1997">
        <v>10.09757266888151</v>
      </c>
      <c r="K1997">
        <v>47.296050203026951</v>
      </c>
      <c r="L1997">
        <v>34.929863418235513</v>
      </c>
      <c r="M1997">
        <v>84496940</v>
      </c>
      <c r="N1997">
        <v>23744441</v>
      </c>
      <c r="O1997">
        <v>26720300</v>
      </c>
      <c r="P1997">
        <v>1348744</v>
      </c>
      <c r="Q1997">
        <v>2393016</v>
      </c>
      <c r="R1997">
        <v>21417163</v>
      </c>
      <c r="S1997">
        <v>23602000</v>
      </c>
      <c r="T1997">
        <v>38964500</v>
      </c>
      <c r="U1997">
        <v>12869800</v>
      </c>
      <c r="V1997">
        <v>11761000</v>
      </c>
    </row>
    <row r="1998" spans="1:22" x14ac:dyDescent="0.3">
      <c r="A1998" s="2">
        <v>43636</v>
      </c>
      <c r="B1998">
        <v>2019</v>
      </c>
      <c r="C1998">
        <v>49.865000000000002</v>
      </c>
      <c r="D1998">
        <v>136.94999999999999</v>
      </c>
      <c r="E1998">
        <v>55.66</v>
      </c>
      <c r="F1998">
        <v>72.901151999999996</v>
      </c>
      <c r="G1998">
        <v>8.3084159999999994</v>
      </c>
      <c r="H1998">
        <v>134.05862400000001</v>
      </c>
      <c r="I1998">
        <v>12.557056357708429</v>
      </c>
      <c r="J1998">
        <v>10.267207277130881</v>
      </c>
      <c r="K1998">
        <v>48.975314392175129</v>
      </c>
      <c r="L1998">
        <v>35.91988821611551</v>
      </c>
      <c r="M1998">
        <v>86055952</v>
      </c>
      <c r="N1998">
        <v>33042592</v>
      </c>
      <c r="O1998">
        <v>24018160</v>
      </c>
      <c r="P1998">
        <v>1722902</v>
      </c>
      <c r="Q1998">
        <v>2162343</v>
      </c>
      <c r="R1998">
        <v>23209665</v>
      </c>
      <c r="S1998">
        <v>20253500</v>
      </c>
      <c r="T1998">
        <v>38145000</v>
      </c>
      <c r="U1998">
        <v>12912000</v>
      </c>
      <c r="V1998">
        <v>13464000</v>
      </c>
    </row>
    <row r="1999" spans="1:22" x14ac:dyDescent="0.3">
      <c r="A1999" s="2">
        <v>43637</v>
      </c>
      <c r="B1999">
        <v>2019</v>
      </c>
      <c r="C1999">
        <v>49.695</v>
      </c>
      <c r="D1999">
        <v>136.97</v>
      </c>
      <c r="E1999">
        <v>56.268500000000003</v>
      </c>
      <c r="F1999">
        <v>73.081404000000006</v>
      </c>
      <c r="G1999">
        <v>8.2538175999999996</v>
      </c>
      <c r="H1999">
        <v>134.39085</v>
      </c>
      <c r="I1999">
        <v>12.442087636059171</v>
      </c>
      <c r="J1999">
        <v>10.0231323769653</v>
      </c>
      <c r="K1999">
        <v>47.678853846869472</v>
      </c>
      <c r="L1999">
        <v>35.621918317983067</v>
      </c>
      <c r="M1999">
        <v>191202356</v>
      </c>
      <c r="N1999">
        <v>36727892</v>
      </c>
      <c r="O1999">
        <v>50777440</v>
      </c>
      <c r="P1999">
        <v>3718378</v>
      </c>
      <c r="Q1999">
        <v>8408879</v>
      </c>
      <c r="R1999">
        <v>61119680</v>
      </c>
      <c r="S1999">
        <v>32139500</v>
      </c>
      <c r="T1999">
        <v>40516500</v>
      </c>
      <c r="U1999">
        <v>12748000</v>
      </c>
      <c r="V1999">
        <v>10943000</v>
      </c>
    </row>
    <row r="2000" spans="1:22" x14ac:dyDescent="0.3">
      <c r="A2000" s="2">
        <v>43638</v>
      </c>
      <c r="B2000">
        <v>2019</v>
      </c>
    </row>
    <row r="2001" spans="1:22" x14ac:dyDescent="0.3">
      <c r="A2001" s="2">
        <v>43639</v>
      </c>
      <c r="B2001">
        <v>2019</v>
      </c>
    </row>
    <row r="2002" spans="1:22" x14ac:dyDescent="0.3">
      <c r="A2002" s="2">
        <v>43640</v>
      </c>
      <c r="B2002">
        <v>2019</v>
      </c>
      <c r="C2002">
        <v>49.645000000000003</v>
      </c>
      <c r="D2002">
        <v>137.78</v>
      </c>
      <c r="E2002">
        <v>55.835000000000001</v>
      </c>
      <c r="F2002">
        <v>72.479596000000001</v>
      </c>
      <c r="G2002">
        <v>8.2255545999999988</v>
      </c>
      <c r="H2002">
        <v>135.32409799999999</v>
      </c>
      <c r="I2002">
        <v>12.47065399664617</v>
      </c>
      <c r="J2002">
        <v>10.221958829886351</v>
      </c>
      <c r="K2002">
        <v>48.001676914477358</v>
      </c>
      <c r="L2002">
        <v>35.541270728526179</v>
      </c>
      <c r="M2002">
        <v>72881684</v>
      </c>
      <c r="N2002">
        <v>20628841</v>
      </c>
      <c r="O2002">
        <v>24237860</v>
      </c>
      <c r="P2002">
        <v>1857142</v>
      </c>
      <c r="Q2002">
        <v>1792674</v>
      </c>
      <c r="R2002">
        <v>10993969</v>
      </c>
      <c r="S2002">
        <v>12060500</v>
      </c>
      <c r="T2002">
        <v>32142500</v>
      </c>
      <c r="U2002">
        <v>6315400</v>
      </c>
      <c r="V2002">
        <v>9335000</v>
      </c>
    </row>
    <row r="2003" spans="1:22" x14ac:dyDescent="0.3">
      <c r="A2003" s="2">
        <v>43641</v>
      </c>
      <c r="B2003">
        <v>2019</v>
      </c>
      <c r="C2003">
        <v>48.892499999999998</v>
      </c>
      <c r="D2003">
        <v>133.43</v>
      </c>
      <c r="E2003">
        <v>54.378999999999998</v>
      </c>
      <c r="F2003">
        <v>71.757345000000001</v>
      </c>
      <c r="G2003">
        <v>8.2225254000000003</v>
      </c>
      <c r="H2003">
        <v>134.606098</v>
      </c>
      <c r="I2003">
        <v>12.403953748601269</v>
      </c>
      <c r="J2003">
        <v>10.01625939388288</v>
      </c>
      <c r="K2003">
        <v>47.547556881760528</v>
      </c>
      <c r="L2003">
        <v>35.574412532637083</v>
      </c>
      <c r="M2003">
        <v>84281336</v>
      </c>
      <c r="N2003">
        <v>33327420</v>
      </c>
      <c r="O2003">
        <v>31644340</v>
      </c>
      <c r="P2003">
        <v>1400333</v>
      </c>
      <c r="Q2003">
        <v>2034657</v>
      </c>
      <c r="R2003">
        <v>11098261</v>
      </c>
      <c r="S2003">
        <v>17708500</v>
      </c>
      <c r="T2003">
        <v>33624000</v>
      </c>
      <c r="U2003">
        <v>7889600</v>
      </c>
      <c r="V2003">
        <v>11175000</v>
      </c>
    </row>
    <row r="2004" spans="1:22" x14ac:dyDescent="0.3">
      <c r="A2004" s="2">
        <v>43642</v>
      </c>
      <c r="B2004">
        <v>2019</v>
      </c>
      <c r="C2004">
        <v>49.95</v>
      </c>
      <c r="D2004">
        <v>133.93</v>
      </c>
      <c r="E2004">
        <v>54.015999999999998</v>
      </c>
      <c r="F2004">
        <v>73.500030999999993</v>
      </c>
      <c r="G2004">
        <v>8.2498906000000005</v>
      </c>
      <c r="H2004">
        <v>134.88855000000001</v>
      </c>
      <c r="I2004">
        <v>12.283830221974551</v>
      </c>
      <c r="J2004">
        <v>9.9798009491966173</v>
      </c>
      <c r="K2004">
        <v>46.688956998235348</v>
      </c>
      <c r="L2004">
        <v>35.52521593758707</v>
      </c>
      <c r="M2004">
        <v>104270048</v>
      </c>
      <c r="N2004">
        <v>23657745</v>
      </c>
      <c r="O2004">
        <v>34697460</v>
      </c>
      <c r="P2004">
        <v>2240284</v>
      </c>
      <c r="Q2004">
        <v>2100261</v>
      </c>
      <c r="R2004">
        <v>13534903</v>
      </c>
      <c r="S2004">
        <v>18716000</v>
      </c>
      <c r="T2004">
        <v>27592000</v>
      </c>
      <c r="U2004">
        <v>6838800</v>
      </c>
      <c r="V2004">
        <v>12864000</v>
      </c>
    </row>
    <row r="2005" spans="1:22" x14ac:dyDescent="0.3">
      <c r="A2005" s="2">
        <v>43643</v>
      </c>
      <c r="B2005">
        <v>2019</v>
      </c>
      <c r="C2005">
        <v>49.935000000000002</v>
      </c>
      <c r="D2005">
        <v>134.15</v>
      </c>
      <c r="E2005">
        <v>53.831500000000013</v>
      </c>
      <c r="F2005">
        <v>73.708510000000004</v>
      </c>
      <c r="G2005">
        <v>8.3015544000000006</v>
      </c>
      <c r="H2005">
        <v>134.11879999999999</v>
      </c>
      <c r="I2005">
        <v>12.38908483385929</v>
      </c>
      <c r="J2005">
        <v>10.024661915723041</v>
      </c>
      <c r="K2005">
        <v>48.273621681826633</v>
      </c>
      <c r="L2005">
        <v>36.550956005197698</v>
      </c>
      <c r="M2005">
        <v>83598868</v>
      </c>
      <c r="N2005">
        <v>16557482</v>
      </c>
      <c r="O2005">
        <v>24078280</v>
      </c>
      <c r="P2005">
        <v>2425535</v>
      </c>
      <c r="Q2005">
        <v>1933707</v>
      </c>
      <c r="R2005">
        <v>14537656</v>
      </c>
      <c r="S2005">
        <v>27200500</v>
      </c>
      <c r="T2005">
        <v>39561500</v>
      </c>
      <c r="U2005">
        <v>10229700</v>
      </c>
      <c r="V2005">
        <v>21335000</v>
      </c>
    </row>
    <row r="2006" spans="1:22" x14ac:dyDescent="0.3">
      <c r="A2006" s="2">
        <v>43644</v>
      </c>
      <c r="B2006">
        <v>2019</v>
      </c>
      <c r="C2006">
        <v>49.48</v>
      </c>
      <c r="D2006">
        <v>133.96</v>
      </c>
      <c r="E2006">
        <v>54.14</v>
      </c>
      <c r="F2006">
        <v>73.935731000000004</v>
      </c>
      <c r="G2006">
        <v>8.3393455000000003</v>
      </c>
      <c r="H2006">
        <v>137.17128400000001</v>
      </c>
      <c r="I2006">
        <v>12.39896180941787</v>
      </c>
      <c r="J2006">
        <v>9.9868974712643688</v>
      </c>
      <c r="K2006">
        <v>47.87727104189841</v>
      </c>
      <c r="L2006">
        <v>36.605487578791262</v>
      </c>
      <c r="M2006">
        <v>124442568</v>
      </c>
      <c r="N2006">
        <v>30042969</v>
      </c>
      <c r="O2006">
        <v>33671360</v>
      </c>
      <c r="P2006">
        <v>2059202</v>
      </c>
      <c r="Q2006">
        <v>3600914</v>
      </c>
      <c r="R2006">
        <v>17307605</v>
      </c>
      <c r="S2006">
        <v>24472000</v>
      </c>
      <c r="T2006">
        <v>22578500</v>
      </c>
      <c r="U2006">
        <v>8177700</v>
      </c>
      <c r="V2006">
        <v>14552000</v>
      </c>
    </row>
    <row r="2007" spans="1:22" x14ac:dyDescent="0.3">
      <c r="A2007" s="2">
        <v>43645</v>
      </c>
      <c r="B2007">
        <v>2019</v>
      </c>
    </row>
    <row r="2008" spans="1:22" x14ac:dyDescent="0.3">
      <c r="A2008" s="2">
        <v>43646</v>
      </c>
      <c r="B2008">
        <v>2019</v>
      </c>
    </row>
    <row r="2009" spans="1:22" x14ac:dyDescent="0.3">
      <c r="A2009" s="2">
        <v>43647</v>
      </c>
      <c r="B2009">
        <v>2019</v>
      </c>
      <c r="C2009">
        <v>50.387500000000003</v>
      </c>
      <c r="D2009">
        <v>135.68</v>
      </c>
      <c r="E2009">
        <v>55</v>
      </c>
      <c r="F2009">
        <v>73.523939999999996</v>
      </c>
      <c r="G2009">
        <v>8.3618430000000004</v>
      </c>
      <c r="H2009">
        <v>138.080444</v>
      </c>
      <c r="I2009">
        <v>12.673303834808261</v>
      </c>
      <c r="J2009">
        <v>10.16553251659292</v>
      </c>
      <c r="K2009">
        <v>48.183997050147489</v>
      </c>
      <c r="L2009">
        <v>36.919247787610622</v>
      </c>
      <c r="M2009">
        <v>109266956</v>
      </c>
      <c r="N2009">
        <v>22676730</v>
      </c>
      <c r="O2009">
        <v>29288980</v>
      </c>
      <c r="P2009">
        <v>2156223</v>
      </c>
      <c r="Q2009">
        <v>2507852</v>
      </c>
      <c r="R2009">
        <v>15630159</v>
      </c>
      <c r="S2009">
        <v>29227500</v>
      </c>
      <c r="T2009">
        <v>24323000</v>
      </c>
      <c r="U2009">
        <v>8181600</v>
      </c>
      <c r="V2009">
        <v>14208000</v>
      </c>
    </row>
    <row r="2010" spans="1:22" x14ac:dyDescent="0.3">
      <c r="A2010" s="2">
        <v>43648</v>
      </c>
      <c r="B2010">
        <v>2019</v>
      </c>
      <c r="C2010">
        <v>50.682499999999997</v>
      </c>
      <c r="D2010">
        <v>136.58000000000001</v>
      </c>
      <c r="E2010">
        <v>55.63</v>
      </c>
      <c r="F2010">
        <v>73.868630999999993</v>
      </c>
      <c r="G2010">
        <v>8.4381734999999995</v>
      </c>
      <c r="H2010">
        <v>139.64144999999999</v>
      </c>
      <c r="I2010">
        <v>12.762328513162769</v>
      </c>
      <c r="J2010">
        <v>10.22383873563219</v>
      </c>
      <c r="K2010">
        <v>48.591027067111611</v>
      </c>
      <c r="L2010">
        <v>37.20800889877642</v>
      </c>
      <c r="M2010">
        <v>67740868</v>
      </c>
      <c r="N2010">
        <v>15237843</v>
      </c>
      <c r="O2010">
        <v>20638380</v>
      </c>
      <c r="P2010">
        <v>1354469</v>
      </c>
      <c r="Q2010">
        <v>1943482</v>
      </c>
      <c r="R2010">
        <v>16359984</v>
      </c>
      <c r="S2010">
        <v>21026500</v>
      </c>
      <c r="T2010">
        <v>24696000</v>
      </c>
      <c r="U2010">
        <v>6786800</v>
      </c>
      <c r="V2010">
        <v>13130000</v>
      </c>
    </row>
    <row r="2011" spans="1:22" x14ac:dyDescent="0.3">
      <c r="A2011" s="2">
        <v>43649</v>
      </c>
      <c r="B2011">
        <v>2019</v>
      </c>
      <c r="C2011">
        <v>51.102499999999999</v>
      </c>
      <c r="D2011">
        <v>137.46</v>
      </c>
      <c r="E2011">
        <v>56.149500000000003</v>
      </c>
      <c r="F2011">
        <v>75.142741000000001</v>
      </c>
      <c r="G2011">
        <v>8.4441124999999992</v>
      </c>
      <c r="H2011">
        <v>140.31307799999999</v>
      </c>
      <c r="I2011">
        <v>12.651395715478071</v>
      </c>
      <c r="J2011">
        <v>10.32233848650654</v>
      </c>
      <c r="K2011">
        <v>47.964388389131052</v>
      </c>
      <c r="L2011">
        <v>37.670407122322167</v>
      </c>
      <c r="M2011">
        <v>45448180</v>
      </c>
      <c r="N2011">
        <v>13629296</v>
      </c>
      <c r="O2011">
        <v>20154360</v>
      </c>
      <c r="P2011">
        <v>2091404</v>
      </c>
      <c r="Q2011">
        <v>2022955</v>
      </c>
      <c r="R2011">
        <v>13195134</v>
      </c>
      <c r="S2011">
        <v>18823000</v>
      </c>
      <c r="T2011">
        <v>35003500</v>
      </c>
      <c r="U2011">
        <v>7459600</v>
      </c>
      <c r="V2011">
        <v>15340000</v>
      </c>
    </row>
    <row r="2012" spans="1:22" x14ac:dyDescent="0.3">
      <c r="A2012" s="2">
        <v>43650</v>
      </c>
      <c r="B2012">
        <v>2019</v>
      </c>
      <c r="F2012">
        <v>75.70679100000001</v>
      </c>
      <c r="G2012">
        <v>8.4507428000000004</v>
      </c>
      <c r="H2012">
        <v>139.61365599999999</v>
      </c>
      <c r="I2012">
        <v>12.743297151869371</v>
      </c>
      <c r="J2012">
        <v>10.432350709713329</v>
      </c>
      <c r="K2012">
        <v>49.633546711197702</v>
      </c>
      <c r="L2012">
        <v>37.637999814454027</v>
      </c>
      <c r="P2012">
        <v>1641200</v>
      </c>
      <c r="Q2012">
        <v>1195658</v>
      </c>
      <c r="R2012">
        <v>11067885</v>
      </c>
      <c r="S2012">
        <v>12055500</v>
      </c>
      <c r="T2012">
        <v>21570500</v>
      </c>
      <c r="U2012">
        <v>11307200</v>
      </c>
      <c r="V2012">
        <v>10351000</v>
      </c>
    </row>
    <row r="2013" spans="1:22" x14ac:dyDescent="0.3">
      <c r="A2013" s="2">
        <v>43651</v>
      </c>
      <c r="B2013">
        <v>2019</v>
      </c>
      <c r="C2013">
        <v>51.057499999999997</v>
      </c>
      <c r="D2013">
        <v>137.06</v>
      </c>
      <c r="E2013">
        <v>56.633249999999997</v>
      </c>
      <c r="F2013">
        <v>75.223394999999996</v>
      </c>
      <c r="G2013">
        <v>8.4136475000000015</v>
      </c>
      <c r="H2013">
        <v>137.79175799999999</v>
      </c>
      <c r="I2013">
        <v>12.692768309534779</v>
      </c>
      <c r="J2013">
        <v>10.45596158452326</v>
      </c>
      <c r="K2013">
        <v>48.604329801934597</v>
      </c>
      <c r="L2013">
        <v>37.540304007369883</v>
      </c>
      <c r="M2013">
        <v>69062072</v>
      </c>
      <c r="N2013">
        <v>18141140</v>
      </c>
      <c r="O2013">
        <v>29793560</v>
      </c>
      <c r="P2013">
        <v>1332435</v>
      </c>
      <c r="Q2013">
        <v>2043250</v>
      </c>
      <c r="R2013">
        <v>13605066</v>
      </c>
      <c r="S2013">
        <v>16706500</v>
      </c>
      <c r="T2013">
        <v>24531500</v>
      </c>
      <c r="U2013">
        <v>9075600</v>
      </c>
      <c r="V2013">
        <v>7860000</v>
      </c>
    </row>
    <row r="2014" spans="1:22" x14ac:dyDescent="0.3">
      <c r="A2014" s="2">
        <v>43652</v>
      </c>
      <c r="B2014">
        <v>2019</v>
      </c>
    </row>
    <row r="2015" spans="1:22" x14ac:dyDescent="0.3">
      <c r="A2015" s="2">
        <v>43653</v>
      </c>
      <c r="B2015">
        <v>2019</v>
      </c>
    </row>
    <row r="2016" spans="1:22" x14ac:dyDescent="0.3">
      <c r="A2016" s="2">
        <v>43654</v>
      </c>
      <c r="B2016">
        <v>2019</v>
      </c>
      <c r="C2016">
        <v>50.005000000000003</v>
      </c>
      <c r="D2016">
        <v>136.96</v>
      </c>
      <c r="E2016">
        <v>55.839500000000001</v>
      </c>
      <c r="F2016">
        <v>74.804050000000004</v>
      </c>
      <c r="G2016">
        <v>8.3676145000000002</v>
      </c>
      <c r="H2016">
        <v>138.1688</v>
      </c>
      <c r="I2016">
        <v>12.675745307324251</v>
      </c>
      <c r="J2016">
        <v>10.424147226720651</v>
      </c>
      <c r="K2016">
        <v>47.727272727272727</v>
      </c>
      <c r="L2016">
        <v>37.274567537725432</v>
      </c>
      <c r="M2016">
        <v>101354512</v>
      </c>
      <c r="N2016">
        <v>16779748</v>
      </c>
      <c r="O2016">
        <v>29887420</v>
      </c>
      <c r="P2016">
        <v>1091683</v>
      </c>
      <c r="Q2016">
        <v>1486343</v>
      </c>
      <c r="R2016">
        <v>12687718</v>
      </c>
      <c r="S2016">
        <v>17593500</v>
      </c>
      <c r="T2016">
        <v>34805000</v>
      </c>
      <c r="U2016">
        <v>8736100</v>
      </c>
      <c r="V2016">
        <v>10632000</v>
      </c>
    </row>
    <row r="2017" spans="1:22" x14ac:dyDescent="0.3">
      <c r="A2017" s="2">
        <v>43655</v>
      </c>
      <c r="B2017">
        <v>2019</v>
      </c>
      <c r="C2017">
        <v>50.31</v>
      </c>
      <c r="D2017">
        <v>136.46</v>
      </c>
      <c r="E2017">
        <v>56.214500000000001</v>
      </c>
      <c r="F2017">
        <v>74.169953000000007</v>
      </c>
      <c r="G2017">
        <v>8.3616168999999996</v>
      </c>
      <c r="H2017">
        <v>137.8707</v>
      </c>
      <c r="I2017">
        <v>12.7102288392611</v>
      </c>
      <c r="J2017">
        <v>10.32579088319088</v>
      </c>
      <c r="K2017">
        <v>47.890818858560799</v>
      </c>
      <c r="L2017">
        <v>37.257604999540483</v>
      </c>
      <c r="M2017">
        <v>82312060</v>
      </c>
      <c r="N2017">
        <v>19953097</v>
      </c>
      <c r="O2017">
        <v>29472440</v>
      </c>
      <c r="P2017">
        <v>1823803</v>
      </c>
      <c r="Q2017">
        <v>2134639</v>
      </c>
      <c r="R2017">
        <v>12753606</v>
      </c>
      <c r="S2017">
        <v>16411000</v>
      </c>
      <c r="T2017">
        <v>21898500</v>
      </c>
      <c r="U2017">
        <v>6810800</v>
      </c>
      <c r="V2017">
        <v>8964000</v>
      </c>
    </row>
    <row r="2018" spans="1:22" x14ac:dyDescent="0.3">
      <c r="A2018" s="2">
        <v>43656</v>
      </c>
      <c r="B2018">
        <v>2019</v>
      </c>
      <c r="C2018">
        <v>50.807499999999997</v>
      </c>
      <c r="D2018">
        <v>137.85</v>
      </c>
      <c r="E2018">
        <v>57.045499999999997</v>
      </c>
      <c r="F2018">
        <v>73.915334999999999</v>
      </c>
      <c r="G2018">
        <v>8.3424171000000005</v>
      </c>
      <c r="H2018">
        <v>137.24721</v>
      </c>
      <c r="I2018">
        <v>12.74421178858039</v>
      </c>
      <c r="J2018">
        <v>10.478262217507609</v>
      </c>
      <c r="K2018">
        <v>47.800018448482618</v>
      </c>
      <c r="L2018">
        <v>36.896965224610277</v>
      </c>
      <c r="M2018">
        <v>71588552</v>
      </c>
      <c r="N2018">
        <v>24204362</v>
      </c>
      <c r="O2018">
        <v>30710920</v>
      </c>
      <c r="P2018">
        <v>1386605</v>
      </c>
      <c r="Q2018">
        <v>1812330</v>
      </c>
      <c r="R2018">
        <v>14405821</v>
      </c>
      <c r="S2018">
        <v>23457000</v>
      </c>
      <c r="T2018">
        <v>29045000</v>
      </c>
      <c r="U2018">
        <v>7529800</v>
      </c>
      <c r="V2018">
        <v>12476000</v>
      </c>
    </row>
    <row r="2019" spans="1:22" x14ac:dyDescent="0.3">
      <c r="A2019" s="2">
        <v>43657</v>
      </c>
      <c r="B2019">
        <v>2019</v>
      </c>
      <c r="C2019">
        <v>50.4375</v>
      </c>
      <c r="D2019">
        <v>138.4</v>
      </c>
      <c r="E2019">
        <v>57.203999999999994</v>
      </c>
      <c r="F2019">
        <v>73.421095999999991</v>
      </c>
      <c r="G2019">
        <v>8.3202044999999991</v>
      </c>
      <c r="H2019">
        <v>137.20876799999999</v>
      </c>
      <c r="I2019">
        <v>12.659044809146231</v>
      </c>
      <c r="J2019">
        <v>10.50684823529412</v>
      </c>
      <c r="K2019">
        <v>48.321962013645589</v>
      </c>
      <c r="L2019">
        <v>38.410473907431317</v>
      </c>
      <c r="M2019">
        <v>80767368</v>
      </c>
      <c r="N2019">
        <v>22327942</v>
      </c>
      <c r="O2019">
        <v>26010580</v>
      </c>
      <c r="P2019">
        <v>1354084</v>
      </c>
      <c r="Q2019">
        <v>1614771</v>
      </c>
      <c r="R2019">
        <v>10772662</v>
      </c>
      <c r="S2019">
        <v>24148000</v>
      </c>
      <c r="T2019">
        <v>22829500</v>
      </c>
      <c r="U2019">
        <v>6360000</v>
      </c>
      <c r="V2019">
        <v>28167000</v>
      </c>
    </row>
    <row r="2020" spans="1:22" x14ac:dyDescent="0.3">
      <c r="A2020" s="2">
        <v>43658</v>
      </c>
      <c r="B2020">
        <v>2019</v>
      </c>
      <c r="C2020">
        <v>50.825000000000003</v>
      </c>
      <c r="D2020">
        <v>138.9</v>
      </c>
      <c r="E2020">
        <v>57.267000000000003</v>
      </c>
      <c r="F2020">
        <v>74.244852000000009</v>
      </c>
      <c r="G2020">
        <v>8.336947799999999</v>
      </c>
      <c r="H2020">
        <v>136.41040799999999</v>
      </c>
      <c r="I2020">
        <v>12.80459557120356</v>
      </c>
      <c r="J2020">
        <v>10.690998004262021</v>
      </c>
      <c r="K2020">
        <v>48.679699805429443</v>
      </c>
      <c r="L2020">
        <v>38.589826739553423</v>
      </c>
      <c r="M2020">
        <v>70380848</v>
      </c>
      <c r="N2020">
        <v>18936832</v>
      </c>
      <c r="O2020">
        <v>21878660</v>
      </c>
      <c r="P2020">
        <v>2408683</v>
      </c>
      <c r="Q2020">
        <v>1655671</v>
      </c>
      <c r="R2020">
        <v>10936163</v>
      </c>
      <c r="S2020">
        <v>18031500</v>
      </c>
      <c r="T2020">
        <v>28811000</v>
      </c>
      <c r="U2020">
        <v>8091200</v>
      </c>
      <c r="V2020">
        <v>12878000</v>
      </c>
    </row>
    <row r="2021" spans="1:22" x14ac:dyDescent="0.3">
      <c r="A2021" s="2">
        <v>43659</v>
      </c>
      <c r="B2021">
        <v>2019</v>
      </c>
    </row>
    <row r="2022" spans="1:22" x14ac:dyDescent="0.3">
      <c r="A2022" s="2">
        <v>43660</v>
      </c>
      <c r="B2022">
        <v>2019</v>
      </c>
    </row>
    <row r="2023" spans="1:22" x14ac:dyDescent="0.3">
      <c r="A2023" s="2">
        <v>43661</v>
      </c>
      <c r="B2023">
        <v>2019</v>
      </c>
      <c r="C2023">
        <v>51.302500000000002</v>
      </c>
      <c r="D2023">
        <v>138.9</v>
      </c>
      <c r="E2023">
        <v>57.525500000000001</v>
      </c>
      <c r="F2023">
        <v>75.052493999999996</v>
      </c>
      <c r="G2023">
        <v>8.3480064000000009</v>
      </c>
      <c r="H2023">
        <v>136.70677800000001</v>
      </c>
      <c r="M2023">
        <v>67789680</v>
      </c>
      <c r="N2023">
        <v>16651457</v>
      </c>
      <c r="O2023">
        <v>21168620</v>
      </c>
      <c r="P2023">
        <v>1620709</v>
      </c>
      <c r="Q2023">
        <v>1395408</v>
      </c>
      <c r="R2023">
        <v>12199384</v>
      </c>
    </row>
    <row r="2024" spans="1:22" x14ac:dyDescent="0.3">
      <c r="A2024" s="2">
        <v>43662</v>
      </c>
      <c r="B2024">
        <v>2019</v>
      </c>
      <c r="C2024">
        <v>51.125</v>
      </c>
      <c r="D2024">
        <v>137.08000000000001</v>
      </c>
      <c r="E2024">
        <v>57.673000000000002</v>
      </c>
      <c r="F2024">
        <v>75.261656000000002</v>
      </c>
      <c r="G2024">
        <v>8.3262689999999999</v>
      </c>
      <c r="H2024">
        <v>135.65487400000001</v>
      </c>
      <c r="I2024">
        <v>12.930636372032881</v>
      </c>
      <c r="J2024">
        <v>10.335006709153051</v>
      </c>
      <c r="K2024">
        <v>47.944952433730492</v>
      </c>
      <c r="L2024">
        <v>38.431698531449157</v>
      </c>
      <c r="M2024">
        <v>67467264</v>
      </c>
      <c r="N2024">
        <v>22726128</v>
      </c>
      <c r="O2024">
        <v>25352820</v>
      </c>
      <c r="P2024">
        <v>1356106</v>
      </c>
      <c r="Q2024">
        <v>2004279</v>
      </c>
      <c r="R2024">
        <v>13636757</v>
      </c>
      <c r="S2024">
        <v>33557000</v>
      </c>
      <c r="T2024">
        <v>35469000</v>
      </c>
      <c r="U2024">
        <v>6478000</v>
      </c>
      <c r="V2024">
        <v>8656000</v>
      </c>
    </row>
    <row r="2025" spans="1:22" x14ac:dyDescent="0.3">
      <c r="A2025" s="2">
        <v>43663</v>
      </c>
      <c r="B2025">
        <v>2019</v>
      </c>
      <c r="C2025">
        <v>50.837499999999999</v>
      </c>
      <c r="D2025">
        <v>136.27000000000001</v>
      </c>
      <c r="E2025">
        <v>57.337000000000003</v>
      </c>
      <c r="F2025">
        <v>74.477874999999997</v>
      </c>
      <c r="G2025">
        <v>8.2698706999999985</v>
      </c>
      <c r="H2025">
        <v>134.76734999999999</v>
      </c>
      <c r="I2025">
        <v>13.002127856415949</v>
      </c>
      <c r="J2025">
        <v>10.502223937459529</v>
      </c>
      <c r="K2025">
        <v>46.896105097603851</v>
      </c>
      <c r="L2025">
        <v>38.25515773892127</v>
      </c>
      <c r="M2025">
        <v>56429800</v>
      </c>
      <c r="N2025">
        <v>20210956</v>
      </c>
      <c r="O2025">
        <v>19537880</v>
      </c>
      <c r="P2025">
        <v>1025202</v>
      </c>
      <c r="Q2025">
        <v>2346564</v>
      </c>
      <c r="R2025">
        <v>14271367</v>
      </c>
      <c r="S2025">
        <v>27068000</v>
      </c>
      <c r="T2025">
        <v>32532000</v>
      </c>
      <c r="U2025">
        <v>13208800</v>
      </c>
      <c r="V2025">
        <v>10251000</v>
      </c>
    </row>
    <row r="2026" spans="1:22" x14ac:dyDescent="0.3">
      <c r="A2026" s="2">
        <v>43664</v>
      </c>
      <c r="B2026">
        <v>2019</v>
      </c>
      <c r="C2026">
        <v>51.414999999999999</v>
      </c>
      <c r="D2026">
        <v>136.41999999999999</v>
      </c>
      <c r="E2026">
        <v>57.362000000000002</v>
      </c>
      <c r="F2026">
        <v>74.246760000000009</v>
      </c>
      <c r="G2026">
        <v>8.2536106</v>
      </c>
      <c r="H2026">
        <v>127.19036800000001</v>
      </c>
      <c r="I2026">
        <v>12.937030510989519</v>
      </c>
      <c r="J2026">
        <v>10.154279847908739</v>
      </c>
      <c r="K2026">
        <v>45.877770564777897</v>
      </c>
      <c r="L2026">
        <v>37.976444403227298</v>
      </c>
      <c r="M2026">
        <v>74328644</v>
      </c>
      <c r="N2026">
        <v>30808707</v>
      </c>
      <c r="O2026">
        <v>25475380</v>
      </c>
      <c r="P2026">
        <v>1339503</v>
      </c>
      <c r="Q2026">
        <v>6059180</v>
      </c>
      <c r="R2026">
        <v>12795672</v>
      </c>
      <c r="S2026">
        <v>30981500</v>
      </c>
      <c r="T2026">
        <v>41846500</v>
      </c>
      <c r="U2026">
        <v>10709200</v>
      </c>
      <c r="V2026">
        <v>12249000</v>
      </c>
    </row>
    <row r="2027" spans="1:22" x14ac:dyDescent="0.3">
      <c r="A2027" s="2">
        <v>43665</v>
      </c>
      <c r="B2027">
        <v>2019</v>
      </c>
      <c r="C2027">
        <v>50.647500000000001</v>
      </c>
      <c r="D2027">
        <v>136.62</v>
      </c>
      <c r="E2027">
        <v>56.577500000000001</v>
      </c>
      <c r="F2027">
        <v>74.751452999999998</v>
      </c>
      <c r="G2027">
        <v>8.2857380999999997</v>
      </c>
      <c r="H2027">
        <v>125.76479999999999</v>
      </c>
      <c r="I2027">
        <v>13.22008725517497</v>
      </c>
      <c r="J2027">
        <v>10.337232202729041</v>
      </c>
      <c r="K2027">
        <v>47.257031467557781</v>
      </c>
      <c r="L2027">
        <v>38.234475076580338</v>
      </c>
      <c r="M2027">
        <v>83717228</v>
      </c>
      <c r="N2027">
        <v>48992364</v>
      </c>
      <c r="O2027">
        <v>23183060</v>
      </c>
      <c r="P2027">
        <v>1642181</v>
      </c>
      <c r="Q2027">
        <v>3722546</v>
      </c>
      <c r="R2027">
        <v>17059063</v>
      </c>
      <c r="S2027">
        <v>37613500</v>
      </c>
      <c r="T2027">
        <v>38106500</v>
      </c>
      <c r="U2027">
        <v>9068200</v>
      </c>
      <c r="V2027">
        <v>8956000</v>
      </c>
    </row>
    <row r="2028" spans="1:22" x14ac:dyDescent="0.3">
      <c r="A2028" s="2">
        <v>43666</v>
      </c>
      <c r="B2028">
        <v>2019</v>
      </c>
    </row>
    <row r="2029" spans="1:22" x14ac:dyDescent="0.3">
      <c r="A2029" s="2">
        <v>43667</v>
      </c>
      <c r="B2029">
        <v>2019</v>
      </c>
    </row>
    <row r="2030" spans="1:22" x14ac:dyDescent="0.3">
      <c r="A2030" s="2">
        <v>43668</v>
      </c>
      <c r="B2030">
        <v>2019</v>
      </c>
      <c r="C2030">
        <v>51.805</v>
      </c>
      <c r="D2030">
        <v>138.43</v>
      </c>
      <c r="E2030">
        <v>56.960500000000003</v>
      </c>
      <c r="F2030">
        <v>74.902585999999985</v>
      </c>
      <c r="G2030">
        <v>8.2699106000000011</v>
      </c>
      <c r="H2030">
        <v>124.78903200000001</v>
      </c>
      <c r="I2030">
        <v>13.146088246199479</v>
      </c>
      <c r="J2030">
        <v>10.298103908045981</v>
      </c>
      <c r="K2030">
        <v>48.5632183908046</v>
      </c>
      <c r="L2030">
        <v>37.27289581015944</v>
      </c>
      <c r="M2030">
        <v>89111728</v>
      </c>
      <c r="N2030">
        <v>25080760</v>
      </c>
      <c r="O2030">
        <v>28935140</v>
      </c>
      <c r="P2030">
        <v>844578</v>
      </c>
      <c r="Q2030">
        <v>2076869</v>
      </c>
      <c r="R2030">
        <v>15700937</v>
      </c>
      <c r="S2030">
        <v>24069000</v>
      </c>
      <c r="T2030">
        <v>19786500</v>
      </c>
      <c r="U2030">
        <v>11022100</v>
      </c>
      <c r="V2030">
        <v>13290000</v>
      </c>
    </row>
    <row r="2031" spans="1:22" x14ac:dyDescent="0.3">
      <c r="A2031" s="2">
        <v>43669</v>
      </c>
      <c r="B2031">
        <v>2019</v>
      </c>
      <c r="C2031">
        <v>52.21</v>
      </c>
      <c r="D2031">
        <v>139.29</v>
      </c>
      <c r="E2031">
        <v>57.402500000000003</v>
      </c>
      <c r="F2031">
        <v>77.321033999999997</v>
      </c>
      <c r="G2031">
        <v>8.3453251000000002</v>
      </c>
      <c r="H2031">
        <v>125.404146</v>
      </c>
      <c r="I2031">
        <v>13.127484515115089</v>
      </c>
      <c r="J2031">
        <v>10.31987243043358</v>
      </c>
      <c r="K2031">
        <v>50.383655357307937</v>
      </c>
      <c r="L2031">
        <v>36.932606083017468</v>
      </c>
      <c r="M2031">
        <v>73420840</v>
      </c>
      <c r="N2031">
        <v>18034589</v>
      </c>
      <c r="O2031">
        <v>20648760</v>
      </c>
      <c r="P2031">
        <v>3530566</v>
      </c>
      <c r="Q2031">
        <v>2503598</v>
      </c>
      <c r="R2031">
        <v>18868001</v>
      </c>
      <c r="S2031">
        <v>23382500</v>
      </c>
      <c r="T2031">
        <v>24087500</v>
      </c>
      <c r="U2031">
        <v>15440800</v>
      </c>
      <c r="V2031">
        <v>11754000</v>
      </c>
    </row>
    <row r="2032" spans="1:22" x14ac:dyDescent="0.3">
      <c r="A2032" s="2">
        <v>43670</v>
      </c>
      <c r="B2032">
        <v>2019</v>
      </c>
      <c r="C2032">
        <v>52.167499999999997</v>
      </c>
      <c r="D2032">
        <v>140.72</v>
      </c>
      <c r="E2032">
        <v>56.986499999999999</v>
      </c>
      <c r="F2032">
        <v>78.026145000000014</v>
      </c>
      <c r="G2032">
        <v>8.2050000000000001</v>
      </c>
      <c r="H2032">
        <v>126.80781</v>
      </c>
      <c r="I2032">
        <v>13.311754369740131</v>
      </c>
      <c r="J2032">
        <v>10.50539542217701</v>
      </c>
      <c r="K2032">
        <v>50.910940534541758</v>
      </c>
      <c r="L2032">
        <v>36.853787108110609</v>
      </c>
      <c r="M2032">
        <v>59966268</v>
      </c>
      <c r="N2032">
        <v>20738275</v>
      </c>
      <c r="O2032">
        <v>27199120</v>
      </c>
      <c r="P2032">
        <v>2056967</v>
      </c>
      <c r="Q2032">
        <v>2283223</v>
      </c>
      <c r="R2032">
        <v>22473427</v>
      </c>
      <c r="S2032">
        <v>25320500</v>
      </c>
      <c r="T2032">
        <v>28626500</v>
      </c>
      <c r="U2032">
        <v>17399500</v>
      </c>
      <c r="V2032">
        <v>10525000</v>
      </c>
    </row>
    <row r="2033" spans="1:22" x14ac:dyDescent="0.3">
      <c r="A2033" s="2">
        <v>43671</v>
      </c>
      <c r="B2033">
        <v>2019</v>
      </c>
      <c r="C2033">
        <v>51.755000000000003</v>
      </c>
      <c r="D2033">
        <v>140.19</v>
      </c>
      <c r="E2033">
        <v>56.796999999999997</v>
      </c>
      <c r="F2033">
        <v>76.768929999999997</v>
      </c>
      <c r="G2033">
        <v>8.1520644000000004</v>
      </c>
      <c r="H2033">
        <v>124.94574799999999</v>
      </c>
      <c r="I2033">
        <v>13.286726152147921</v>
      </c>
      <c r="J2033">
        <v>10.36161012786312</v>
      </c>
      <c r="K2033">
        <v>51.549995400607123</v>
      </c>
      <c r="L2033">
        <v>36.96072118480361</v>
      </c>
      <c r="M2033">
        <v>55638248</v>
      </c>
      <c r="N2033">
        <v>18356883</v>
      </c>
      <c r="O2033">
        <v>54762780</v>
      </c>
      <c r="P2033">
        <v>2011871</v>
      </c>
      <c r="Q2033">
        <v>3429388</v>
      </c>
      <c r="R2033">
        <v>24386893</v>
      </c>
      <c r="S2033">
        <v>27372000</v>
      </c>
      <c r="T2033">
        <v>21902500</v>
      </c>
      <c r="U2033">
        <v>14236200</v>
      </c>
      <c r="V2033">
        <v>9211000</v>
      </c>
    </row>
    <row r="2034" spans="1:22" x14ac:dyDescent="0.3">
      <c r="A2034" s="2">
        <v>43672</v>
      </c>
      <c r="B2034">
        <v>2019</v>
      </c>
      <c r="C2034">
        <v>51.935000000000002</v>
      </c>
      <c r="D2034">
        <v>141.34</v>
      </c>
      <c r="E2034">
        <v>62.261000000000003</v>
      </c>
      <c r="F2034">
        <v>76.374774000000002</v>
      </c>
      <c r="G2034">
        <v>8.2024992000000001</v>
      </c>
      <c r="H2034">
        <v>126.90201999999999</v>
      </c>
      <c r="I2034">
        <v>13.15610339435195</v>
      </c>
      <c r="J2034">
        <v>10.454610184895589</v>
      </c>
      <c r="K2034">
        <v>52.111121331984187</v>
      </c>
      <c r="L2034">
        <v>36.997516327844728</v>
      </c>
      <c r="M2034">
        <v>70475496</v>
      </c>
      <c r="N2034">
        <v>19037600</v>
      </c>
      <c r="O2034">
        <v>121215900</v>
      </c>
      <c r="P2034">
        <v>1265670</v>
      </c>
      <c r="Q2034">
        <v>2064020</v>
      </c>
      <c r="R2034">
        <v>15165378</v>
      </c>
      <c r="S2034">
        <v>21383000</v>
      </c>
      <c r="T2034">
        <v>26858000</v>
      </c>
      <c r="U2034">
        <v>11165800</v>
      </c>
      <c r="V2034">
        <v>8492000</v>
      </c>
    </row>
    <row r="2035" spans="1:22" x14ac:dyDescent="0.3">
      <c r="A2035" s="2">
        <v>43673</v>
      </c>
      <c r="B2035">
        <v>2019</v>
      </c>
    </row>
    <row r="2036" spans="1:22" x14ac:dyDescent="0.3">
      <c r="A2036" s="2">
        <v>43674</v>
      </c>
      <c r="B2036">
        <v>2019</v>
      </c>
    </row>
    <row r="2037" spans="1:22" x14ac:dyDescent="0.3">
      <c r="A2037" s="2">
        <v>43675</v>
      </c>
      <c r="B2037">
        <v>2019</v>
      </c>
      <c r="C2037">
        <v>52.42</v>
      </c>
      <c r="D2037">
        <v>141.03</v>
      </c>
      <c r="E2037">
        <v>62.091999999999999</v>
      </c>
      <c r="F2037">
        <v>76.075060000000008</v>
      </c>
      <c r="G2037">
        <v>8.142075199999999</v>
      </c>
      <c r="H2037">
        <v>126.34988</v>
      </c>
      <c r="I2037">
        <v>13.133670188332569</v>
      </c>
      <c r="J2037">
        <v>10.276432389526869</v>
      </c>
      <c r="K2037">
        <v>54.065227377124486</v>
      </c>
      <c r="L2037">
        <v>37.041800643086823</v>
      </c>
      <c r="M2037">
        <v>86693556</v>
      </c>
      <c r="N2037">
        <v>16605870</v>
      </c>
      <c r="O2037">
        <v>41382540</v>
      </c>
      <c r="P2037">
        <v>908630</v>
      </c>
      <c r="Q2037">
        <v>1512146</v>
      </c>
      <c r="R2037">
        <v>22441885</v>
      </c>
      <c r="S2037">
        <v>16182500</v>
      </c>
      <c r="T2037">
        <v>23535500</v>
      </c>
      <c r="U2037">
        <v>21938100</v>
      </c>
      <c r="V2037">
        <v>8483000</v>
      </c>
    </row>
    <row r="2038" spans="1:22" x14ac:dyDescent="0.3">
      <c r="A2038" s="2">
        <v>43676</v>
      </c>
      <c r="B2038">
        <v>2019</v>
      </c>
      <c r="C2038">
        <v>52.195</v>
      </c>
      <c r="D2038">
        <v>140.35</v>
      </c>
      <c r="E2038">
        <v>61.4</v>
      </c>
      <c r="F2038">
        <v>74.841071999999997</v>
      </c>
      <c r="G2038">
        <v>8.0879567999999988</v>
      </c>
      <c r="H2038">
        <v>123.318816</v>
      </c>
      <c r="I2038">
        <v>13.22040139937396</v>
      </c>
      <c r="J2038">
        <v>10.2894116055975</v>
      </c>
      <c r="K2038">
        <v>52.292395507273064</v>
      </c>
      <c r="L2038">
        <v>37.36880869084883</v>
      </c>
      <c r="M2038">
        <v>135742872</v>
      </c>
      <c r="N2038">
        <v>16846528</v>
      </c>
      <c r="O2038">
        <v>28615500</v>
      </c>
      <c r="P2038">
        <v>1560448</v>
      </c>
      <c r="Q2038">
        <v>2482270</v>
      </c>
      <c r="R2038">
        <v>19171403</v>
      </c>
      <c r="S2038">
        <v>19236500</v>
      </c>
      <c r="T2038">
        <v>24208000</v>
      </c>
      <c r="U2038">
        <v>23918200</v>
      </c>
      <c r="V2038">
        <v>8955000</v>
      </c>
    </row>
    <row r="2039" spans="1:22" x14ac:dyDescent="0.3">
      <c r="A2039" s="2">
        <v>43677</v>
      </c>
      <c r="B2039">
        <v>2019</v>
      </c>
      <c r="C2039">
        <v>53.26</v>
      </c>
      <c r="D2039">
        <v>136.27000000000001</v>
      </c>
      <c r="E2039">
        <v>60.91</v>
      </c>
      <c r="F2039">
        <v>74.368424000000005</v>
      </c>
      <c r="G2039">
        <v>8.0209338000000017</v>
      </c>
      <c r="H2039">
        <v>124.322016</v>
      </c>
      <c r="I2039">
        <v>12.93673450593977</v>
      </c>
      <c r="J2039">
        <v>10.838574620130769</v>
      </c>
      <c r="K2039">
        <v>51.827976793443227</v>
      </c>
      <c r="L2039">
        <v>36.927893912883327</v>
      </c>
      <c r="M2039">
        <v>277125444</v>
      </c>
      <c r="N2039">
        <v>38598786</v>
      </c>
      <c r="O2039">
        <v>39959980</v>
      </c>
      <c r="P2039">
        <v>1494495</v>
      </c>
      <c r="Q2039">
        <v>2035920</v>
      </c>
      <c r="R2039">
        <v>19756625</v>
      </c>
      <c r="S2039">
        <v>37240500</v>
      </c>
      <c r="T2039">
        <v>89342500</v>
      </c>
      <c r="U2039">
        <v>13256700</v>
      </c>
      <c r="V2039">
        <v>25383000</v>
      </c>
    </row>
    <row r="2040" spans="1:22" x14ac:dyDescent="0.3">
      <c r="A2040" s="2">
        <v>43678</v>
      </c>
      <c r="B2040">
        <v>2019</v>
      </c>
      <c r="C2040">
        <v>52.107500000000002</v>
      </c>
      <c r="D2040">
        <v>138.06</v>
      </c>
      <c r="E2040">
        <v>60.588999999999999</v>
      </c>
      <c r="F2040">
        <v>74.697931999999994</v>
      </c>
      <c r="G2040">
        <v>8.0885699999999989</v>
      </c>
      <c r="H2040">
        <v>125.267624</v>
      </c>
      <c r="I2040">
        <v>13.11633068244868</v>
      </c>
      <c r="J2040">
        <v>10.80077042907342</v>
      </c>
      <c r="K2040">
        <v>52.644719807656742</v>
      </c>
      <c r="L2040">
        <v>38.320695394858518</v>
      </c>
      <c r="M2040">
        <v>216071688</v>
      </c>
      <c r="N2040">
        <v>40557502</v>
      </c>
      <c r="O2040">
        <v>35425420</v>
      </c>
      <c r="P2040">
        <v>1545801</v>
      </c>
      <c r="Q2040">
        <v>1916607</v>
      </c>
      <c r="R2040">
        <v>18181284</v>
      </c>
      <c r="S2040">
        <v>23231000</v>
      </c>
      <c r="T2040">
        <v>36623500</v>
      </c>
      <c r="U2040">
        <v>11150200</v>
      </c>
      <c r="V2040">
        <v>24020000</v>
      </c>
    </row>
    <row r="2041" spans="1:22" x14ac:dyDescent="0.3">
      <c r="A2041" s="2">
        <v>43679</v>
      </c>
      <c r="B2041">
        <v>2019</v>
      </c>
      <c r="C2041">
        <v>51.005000000000003</v>
      </c>
      <c r="D2041">
        <v>136.9</v>
      </c>
      <c r="E2041">
        <v>59.816000000000003</v>
      </c>
      <c r="F2041">
        <v>71.852010000000007</v>
      </c>
      <c r="G2041">
        <v>7.8475305999999998</v>
      </c>
      <c r="H2041">
        <v>121.542704</v>
      </c>
      <c r="I2041">
        <v>12.99878060219492</v>
      </c>
      <c r="J2041">
        <v>10.62833764187225</v>
      </c>
      <c r="K2041">
        <v>52.049526310852642</v>
      </c>
      <c r="L2041">
        <v>37.791951974486437</v>
      </c>
      <c r="M2041">
        <v>163448488</v>
      </c>
      <c r="N2041">
        <v>30791624</v>
      </c>
      <c r="O2041">
        <v>34909000</v>
      </c>
      <c r="P2041">
        <v>3893077</v>
      </c>
      <c r="Q2041">
        <v>3650556</v>
      </c>
      <c r="R2041">
        <v>30704194</v>
      </c>
      <c r="S2041">
        <v>53738000</v>
      </c>
      <c r="T2041">
        <v>42634500</v>
      </c>
      <c r="U2041">
        <v>14706000</v>
      </c>
      <c r="V2041">
        <v>22782000</v>
      </c>
    </row>
    <row r="2042" spans="1:22" x14ac:dyDescent="0.3">
      <c r="A2042" s="2">
        <v>43680</v>
      </c>
      <c r="B2042">
        <v>2019</v>
      </c>
    </row>
    <row r="2043" spans="1:22" x14ac:dyDescent="0.3">
      <c r="A2043" s="2">
        <v>43681</v>
      </c>
      <c r="B2043">
        <v>2019</v>
      </c>
    </row>
    <row r="2044" spans="1:22" x14ac:dyDescent="0.3">
      <c r="A2044" s="2">
        <v>43682</v>
      </c>
      <c r="B2044">
        <v>2019</v>
      </c>
      <c r="C2044">
        <v>48.335000000000001</v>
      </c>
      <c r="D2044">
        <v>132.21</v>
      </c>
      <c r="E2044">
        <v>57.737499999999997</v>
      </c>
      <c r="F2044">
        <v>71.010474000000002</v>
      </c>
      <c r="G2044">
        <v>7.618754</v>
      </c>
      <c r="H2044">
        <v>119.038398</v>
      </c>
      <c r="I2044">
        <v>13.004721435316339</v>
      </c>
      <c r="J2044">
        <v>10.395178596789419</v>
      </c>
      <c r="K2044">
        <v>50.576015108593012</v>
      </c>
      <c r="L2044">
        <v>37.138810198300277</v>
      </c>
      <c r="M2044">
        <v>209571876</v>
      </c>
      <c r="N2044">
        <v>42749551</v>
      </c>
      <c r="O2044">
        <v>47839440</v>
      </c>
      <c r="P2044">
        <v>2151237</v>
      </c>
      <c r="Q2044">
        <v>3698539</v>
      </c>
      <c r="R2044">
        <v>33015575</v>
      </c>
      <c r="S2044">
        <v>34621500</v>
      </c>
      <c r="T2044">
        <v>43540000</v>
      </c>
      <c r="U2044">
        <v>15102300</v>
      </c>
      <c r="V2044">
        <v>14997000</v>
      </c>
    </row>
    <row r="2045" spans="1:22" x14ac:dyDescent="0.3">
      <c r="A2045" s="2">
        <v>43683</v>
      </c>
      <c r="B2045">
        <v>2019</v>
      </c>
      <c r="C2045">
        <v>49.25</v>
      </c>
      <c r="D2045">
        <v>134.69</v>
      </c>
      <c r="E2045">
        <v>58.553999999999988</v>
      </c>
      <c r="F2045">
        <v>69.718747999999991</v>
      </c>
      <c r="G2045">
        <v>7.6289850000000001</v>
      </c>
      <c r="H2045">
        <v>116.4592</v>
      </c>
      <c r="I2045">
        <v>12.629205036647249</v>
      </c>
      <c r="J2045">
        <v>10.39278151851156</v>
      </c>
      <c r="K2045">
        <v>48.86299567750423</v>
      </c>
      <c r="L2045">
        <v>36.59086637850028</v>
      </c>
      <c r="M2045">
        <v>143299148</v>
      </c>
      <c r="N2045">
        <v>32696651</v>
      </c>
      <c r="O2045">
        <v>36014140</v>
      </c>
      <c r="P2045">
        <v>1779024</v>
      </c>
      <c r="Q2045">
        <v>2660904</v>
      </c>
      <c r="R2045">
        <v>24734848</v>
      </c>
      <c r="S2045">
        <v>51690000</v>
      </c>
      <c r="T2045">
        <v>47256500</v>
      </c>
      <c r="U2045">
        <v>22062200</v>
      </c>
      <c r="V2045">
        <v>17920000</v>
      </c>
    </row>
    <row r="2046" spans="1:22" x14ac:dyDescent="0.3">
      <c r="A2046" s="2">
        <v>43684</v>
      </c>
      <c r="B2046">
        <v>2019</v>
      </c>
      <c r="C2046">
        <v>49.76</v>
      </c>
      <c r="D2046">
        <v>135.28</v>
      </c>
      <c r="E2046">
        <v>58.795499999999997</v>
      </c>
      <c r="F2046">
        <v>69.730896999999999</v>
      </c>
      <c r="G2046">
        <v>7.6260469999999998</v>
      </c>
      <c r="H2046">
        <v>119.23074</v>
      </c>
      <c r="I2046">
        <v>12.83500283500284</v>
      </c>
      <c r="J2046">
        <v>10.655407006237009</v>
      </c>
      <c r="K2046">
        <v>49.026649026649032</v>
      </c>
      <c r="L2046">
        <v>37.025137025137028</v>
      </c>
      <c r="M2046">
        <v>133457600</v>
      </c>
      <c r="N2046">
        <v>33414539</v>
      </c>
      <c r="O2046">
        <v>30686940</v>
      </c>
      <c r="P2046">
        <v>1702435</v>
      </c>
      <c r="Q2046">
        <v>2848175</v>
      </c>
      <c r="R2046">
        <v>23531972</v>
      </c>
      <c r="S2046">
        <v>32479000</v>
      </c>
      <c r="T2046">
        <v>36925000</v>
      </c>
      <c r="U2046">
        <v>12007700</v>
      </c>
      <c r="V2046">
        <v>12316000</v>
      </c>
    </row>
    <row r="2047" spans="1:22" x14ac:dyDescent="0.3">
      <c r="A2047" s="2">
        <v>43685</v>
      </c>
      <c r="B2047">
        <v>2019</v>
      </c>
      <c r="C2047">
        <v>50.857500000000002</v>
      </c>
      <c r="D2047">
        <v>138.88999999999999</v>
      </c>
      <c r="E2047">
        <v>60.3095</v>
      </c>
      <c r="F2047">
        <v>70.064864999999998</v>
      </c>
      <c r="G2047">
        <v>7.6991333999999991</v>
      </c>
      <c r="H2047">
        <v>121.75353</v>
      </c>
      <c r="I2047">
        <v>12.822443984183771</v>
      </c>
      <c r="J2047">
        <v>10.529080306910179</v>
      </c>
      <c r="K2047">
        <v>47.51459235548861</v>
      </c>
      <c r="L2047">
        <v>37.017510826586332</v>
      </c>
      <c r="M2047">
        <v>108038092</v>
      </c>
      <c r="N2047">
        <v>27496508</v>
      </c>
      <c r="O2047">
        <v>30116960</v>
      </c>
      <c r="P2047">
        <v>1346719</v>
      </c>
      <c r="Q2047">
        <v>2446102</v>
      </c>
      <c r="R2047">
        <v>31453039</v>
      </c>
      <c r="S2047">
        <v>26230500</v>
      </c>
      <c r="T2047">
        <v>31174000</v>
      </c>
      <c r="U2047">
        <v>21514100</v>
      </c>
      <c r="V2047">
        <v>10533000</v>
      </c>
    </row>
    <row r="2048" spans="1:22" x14ac:dyDescent="0.3">
      <c r="A2048" s="2">
        <v>43686</v>
      </c>
      <c r="B2048">
        <v>2019</v>
      </c>
      <c r="C2048">
        <v>50.247500000000002</v>
      </c>
      <c r="D2048">
        <v>137.71</v>
      </c>
      <c r="E2048">
        <v>59.445000000000007</v>
      </c>
      <c r="F2048">
        <v>68.420732999999998</v>
      </c>
      <c r="G2048">
        <v>7.5087840000000003</v>
      </c>
      <c r="H2048">
        <v>118.926288</v>
      </c>
      <c r="I2048">
        <v>12.956225127913591</v>
      </c>
      <c r="J2048">
        <v>10.79573625355315</v>
      </c>
      <c r="K2048">
        <v>47.508053818457462</v>
      </c>
      <c r="L2048">
        <v>37.369717642599959</v>
      </c>
      <c r="M2048">
        <v>98478984</v>
      </c>
      <c r="N2048">
        <v>23466701</v>
      </c>
      <c r="O2048">
        <v>20418900</v>
      </c>
      <c r="P2048">
        <v>2253975</v>
      </c>
      <c r="Q2048">
        <v>2604093</v>
      </c>
      <c r="R2048">
        <v>35550878</v>
      </c>
      <c r="S2048">
        <v>20134500</v>
      </c>
      <c r="T2048">
        <v>30512000</v>
      </c>
      <c r="U2048">
        <v>14456900</v>
      </c>
      <c r="V2048">
        <v>10897000</v>
      </c>
    </row>
    <row r="2049" spans="1:22" x14ac:dyDescent="0.3">
      <c r="A2049" s="2">
        <v>43687</v>
      </c>
      <c r="B2049">
        <v>2019</v>
      </c>
    </row>
    <row r="2050" spans="1:22" x14ac:dyDescent="0.3">
      <c r="A2050" s="2">
        <v>43688</v>
      </c>
      <c r="B2050">
        <v>2019</v>
      </c>
    </row>
    <row r="2051" spans="1:22" x14ac:dyDescent="0.3">
      <c r="A2051" s="2">
        <v>43689</v>
      </c>
      <c r="B2051">
        <v>2019</v>
      </c>
      <c r="C2051">
        <v>50.12</v>
      </c>
      <c r="D2051">
        <v>135.79</v>
      </c>
      <c r="E2051">
        <v>58.725000000000001</v>
      </c>
      <c r="F2051">
        <v>68.202596</v>
      </c>
      <c r="G2051">
        <v>7.3796579999999992</v>
      </c>
      <c r="H2051">
        <v>119.228408</v>
      </c>
      <c r="M2051">
        <v>89927556</v>
      </c>
      <c r="N2051">
        <v>20484348</v>
      </c>
      <c r="O2051">
        <v>22064860</v>
      </c>
      <c r="P2051">
        <v>1084603</v>
      </c>
      <c r="Q2051">
        <v>1245355</v>
      </c>
      <c r="R2051">
        <v>39595329</v>
      </c>
    </row>
    <row r="2052" spans="1:22" x14ac:dyDescent="0.3">
      <c r="A2052" s="2">
        <v>43690</v>
      </c>
      <c r="B2052">
        <v>2019</v>
      </c>
      <c r="C2052">
        <v>52.2425</v>
      </c>
      <c r="D2052">
        <v>138.6</v>
      </c>
      <c r="E2052">
        <v>59.836500000000001</v>
      </c>
      <c r="F2052">
        <v>68.242720000000006</v>
      </c>
      <c r="G2052">
        <v>7.4096865999999988</v>
      </c>
      <c r="H2052">
        <v>120.31916</v>
      </c>
      <c r="I2052">
        <v>12.74279816083326</v>
      </c>
      <c r="J2052">
        <v>10.54103922867599</v>
      </c>
      <c r="K2052">
        <v>45.9322511025617</v>
      </c>
      <c r="L2052">
        <v>36.042038097025433</v>
      </c>
      <c r="M2052">
        <v>190159144</v>
      </c>
      <c r="N2052">
        <v>25496593</v>
      </c>
      <c r="O2052">
        <v>28604800</v>
      </c>
      <c r="P2052">
        <v>2178685</v>
      </c>
      <c r="Q2052">
        <v>2310378</v>
      </c>
      <c r="R2052">
        <v>35963151</v>
      </c>
      <c r="S2052">
        <v>27002000</v>
      </c>
      <c r="T2052">
        <v>23533500</v>
      </c>
      <c r="U2052">
        <v>13162500</v>
      </c>
      <c r="V2052">
        <v>11146000</v>
      </c>
    </row>
    <row r="2053" spans="1:22" x14ac:dyDescent="0.3">
      <c r="A2053" s="2">
        <v>43691</v>
      </c>
      <c r="B2053">
        <v>2019</v>
      </c>
      <c r="C2053">
        <v>50.6875</v>
      </c>
      <c r="D2053">
        <v>133.97999999999999</v>
      </c>
      <c r="E2053">
        <v>58.212499999999999</v>
      </c>
      <c r="F2053">
        <v>66.418240000000011</v>
      </c>
      <c r="G2053">
        <v>7.2625320000000002</v>
      </c>
      <c r="H2053">
        <v>117.54691200000001</v>
      </c>
      <c r="I2053">
        <v>12.959531013615729</v>
      </c>
      <c r="J2053">
        <v>10.66866670763994</v>
      </c>
      <c r="K2053">
        <v>46.936459909228432</v>
      </c>
      <c r="L2053">
        <v>37.887670196671714</v>
      </c>
      <c r="M2053">
        <v>146189772</v>
      </c>
      <c r="N2053">
        <v>32527251</v>
      </c>
      <c r="O2053">
        <v>35430020</v>
      </c>
      <c r="P2053">
        <v>1972805</v>
      </c>
      <c r="Q2053">
        <v>2699332</v>
      </c>
      <c r="R2053">
        <v>40630193</v>
      </c>
      <c r="S2053">
        <v>21435000</v>
      </c>
      <c r="T2053">
        <v>24917500</v>
      </c>
      <c r="U2053">
        <v>11866600</v>
      </c>
      <c r="V2053">
        <v>17362000</v>
      </c>
    </row>
    <row r="2054" spans="1:22" x14ac:dyDescent="0.3">
      <c r="A2054" s="2">
        <v>43692</v>
      </c>
      <c r="B2054">
        <v>2019</v>
      </c>
      <c r="C2054">
        <v>50.435000000000002</v>
      </c>
      <c r="D2054">
        <v>133.68</v>
      </c>
      <c r="E2054">
        <v>58.465999999999987</v>
      </c>
      <c r="F2054">
        <v>65.290200000000013</v>
      </c>
      <c r="G2054">
        <v>7.1618255999999993</v>
      </c>
      <c r="H2054">
        <v>117.37139999999999</v>
      </c>
      <c r="I2054">
        <v>12.80746395250212</v>
      </c>
      <c r="J2054">
        <v>10.495052541702011</v>
      </c>
      <c r="K2054">
        <v>46.668551503157097</v>
      </c>
      <c r="L2054">
        <v>37.602487984167368</v>
      </c>
      <c r="M2054">
        <v>111533452</v>
      </c>
      <c r="N2054">
        <v>28125416</v>
      </c>
      <c r="O2054">
        <v>28614300</v>
      </c>
      <c r="P2054">
        <v>1934815</v>
      </c>
      <c r="Q2054">
        <v>2664902</v>
      </c>
      <c r="R2054">
        <v>38604368</v>
      </c>
      <c r="S2054">
        <v>28294000</v>
      </c>
      <c r="T2054">
        <v>28160500</v>
      </c>
      <c r="U2054">
        <v>17842200</v>
      </c>
      <c r="V2054">
        <v>17142000</v>
      </c>
    </row>
    <row r="2055" spans="1:22" x14ac:dyDescent="0.3">
      <c r="A2055" s="2">
        <v>43693</v>
      </c>
      <c r="B2055">
        <v>2019</v>
      </c>
      <c r="C2055">
        <v>51.625</v>
      </c>
      <c r="D2055">
        <v>136.13</v>
      </c>
      <c r="E2055">
        <v>58.960500000000003</v>
      </c>
      <c r="F2055">
        <v>66.069907999999998</v>
      </c>
      <c r="G2055">
        <v>7.2595632000000014</v>
      </c>
      <c r="H2055">
        <v>119.02789</v>
      </c>
      <c r="I2055">
        <v>12.77756868648852</v>
      </c>
      <c r="J2055">
        <v>10.43877875799774</v>
      </c>
      <c r="K2055">
        <v>46.076401957094468</v>
      </c>
      <c r="L2055">
        <v>37.372977041776437</v>
      </c>
      <c r="M2055">
        <v>115254496</v>
      </c>
      <c r="N2055">
        <v>25026151</v>
      </c>
      <c r="O2055">
        <v>25303740</v>
      </c>
      <c r="P2055">
        <v>1625628</v>
      </c>
      <c r="Q2055">
        <v>2347862</v>
      </c>
      <c r="R2055">
        <v>28882168</v>
      </c>
      <c r="S2055">
        <v>21386000</v>
      </c>
      <c r="T2055">
        <v>16849500</v>
      </c>
      <c r="U2055">
        <v>9744900</v>
      </c>
      <c r="V2055">
        <v>9982000</v>
      </c>
    </row>
    <row r="2056" spans="1:22" x14ac:dyDescent="0.3">
      <c r="A2056" s="2">
        <v>43694</v>
      </c>
      <c r="B2056">
        <v>2019</v>
      </c>
    </row>
    <row r="2057" spans="1:22" x14ac:dyDescent="0.3">
      <c r="A2057" s="2">
        <v>43695</v>
      </c>
      <c r="B2057">
        <v>2019</v>
      </c>
    </row>
    <row r="2058" spans="1:22" x14ac:dyDescent="0.3">
      <c r="A2058" s="2">
        <v>43696</v>
      </c>
      <c r="B2058">
        <v>2019</v>
      </c>
      <c r="C2058">
        <v>52.587499999999999</v>
      </c>
      <c r="D2058">
        <v>138.41</v>
      </c>
      <c r="E2058">
        <v>60.022000000000013</v>
      </c>
      <c r="F2058">
        <v>66.963383999999991</v>
      </c>
      <c r="G2058">
        <v>7.3271069000000004</v>
      </c>
      <c r="H2058">
        <v>119.793012</v>
      </c>
      <c r="I2058">
        <v>12.902196358175329</v>
      </c>
      <c r="J2058">
        <v>10.556540626994559</v>
      </c>
      <c r="K2058">
        <v>46.743007321193907</v>
      </c>
      <c r="L2058">
        <v>37.507039609536321</v>
      </c>
      <c r="M2058">
        <v>97727660</v>
      </c>
      <c r="N2058">
        <v>24370543</v>
      </c>
      <c r="O2058">
        <v>24457080</v>
      </c>
      <c r="P2058">
        <v>1283004</v>
      </c>
      <c r="Q2058">
        <v>1641413</v>
      </c>
      <c r="R2058">
        <v>28558753</v>
      </c>
      <c r="S2058">
        <v>16330000</v>
      </c>
      <c r="T2058">
        <v>18589000</v>
      </c>
      <c r="U2058">
        <v>9001600</v>
      </c>
      <c r="V2058">
        <v>8427000</v>
      </c>
    </row>
    <row r="2059" spans="1:22" x14ac:dyDescent="0.3">
      <c r="A2059" s="2">
        <v>43697</v>
      </c>
      <c r="B2059">
        <v>2019</v>
      </c>
      <c r="C2059">
        <v>52.59</v>
      </c>
      <c r="D2059">
        <v>137.26</v>
      </c>
      <c r="E2059">
        <v>59.176499999999997</v>
      </c>
      <c r="F2059">
        <v>66.305426000000011</v>
      </c>
      <c r="G2059">
        <v>7.2648698999999999</v>
      </c>
      <c r="H2059">
        <v>118.603914</v>
      </c>
      <c r="I2059">
        <v>12.99661399548533</v>
      </c>
      <c r="J2059">
        <v>10.702181724981189</v>
      </c>
      <c r="K2059">
        <v>46.435289691497367</v>
      </c>
      <c r="L2059">
        <v>37.631677953348387</v>
      </c>
      <c r="M2059">
        <v>107678116</v>
      </c>
      <c r="N2059">
        <v>21188998</v>
      </c>
      <c r="O2059">
        <v>20211320</v>
      </c>
      <c r="P2059">
        <v>1009171</v>
      </c>
      <c r="Q2059">
        <v>1650077</v>
      </c>
      <c r="R2059">
        <v>27045006</v>
      </c>
      <c r="S2059">
        <v>15744500</v>
      </c>
      <c r="T2059">
        <v>18710500</v>
      </c>
      <c r="U2059">
        <v>10865900</v>
      </c>
      <c r="V2059">
        <v>6485000</v>
      </c>
    </row>
    <row r="2060" spans="1:22" x14ac:dyDescent="0.3">
      <c r="A2060" s="2">
        <v>43698</v>
      </c>
      <c r="B2060">
        <v>2019</v>
      </c>
      <c r="C2060">
        <v>53.16</v>
      </c>
      <c r="D2060">
        <v>138.79</v>
      </c>
      <c r="E2060">
        <v>59.578999999999994</v>
      </c>
      <c r="F2060">
        <v>67.273077000000001</v>
      </c>
      <c r="G2060">
        <v>7.2657551999999983</v>
      </c>
      <c r="H2060">
        <v>121.977558</v>
      </c>
      <c r="I2060">
        <v>12.98074213245655</v>
      </c>
      <c r="J2060">
        <v>10.74287104744011</v>
      </c>
      <c r="K2060">
        <v>45.054015969938938</v>
      </c>
      <c r="L2060">
        <v>37.79239079379991</v>
      </c>
      <c r="M2060">
        <v>86258988</v>
      </c>
      <c r="N2060">
        <v>14982314</v>
      </c>
      <c r="O2060">
        <v>14165440</v>
      </c>
      <c r="P2060">
        <v>1230630</v>
      </c>
      <c r="Q2060">
        <v>2042372</v>
      </c>
      <c r="R2060">
        <v>25877554</v>
      </c>
      <c r="S2060">
        <v>16565000</v>
      </c>
      <c r="T2060">
        <v>24996000</v>
      </c>
      <c r="U2060">
        <v>16031800</v>
      </c>
      <c r="V2060">
        <v>8722000</v>
      </c>
    </row>
    <row r="2061" spans="1:22" x14ac:dyDescent="0.3">
      <c r="A2061" s="2">
        <v>43699</v>
      </c>
      <c r="B2061">
        <v>2019</v>
      </c>
      <c r="C2061">
        <v>53.115000000000002</v>
      </c>
      <c r="D2061">
        <v>137.78</v>
      </c>
      <c r="E2061">
        <v>59.576000000000001</v>
      </c>
      <c r="F2061">
        <v>67.168002000000001</v>
      </c>
      <c r="G2061">
        <v>7.2751998000000002</v>
      </c>
      <c r="H2061">
        <v>119.109336</v>
      </c>
      <c r="I2061">
        <v>12.97632468996618</v>
      </c>
      <c r="J2061">
        <v>10.485812151446821</v>
      </c>
      <c r="K2061">
        <v>44.579105599398723</v>
      </c>
      <c r="L2061">
        <v>37.74896655392709</v>
      </c>
      <c r="M2061">
        <v>89071276</v>
      </c>
      <c r="N2061">
        <v>18709662</v>
      </c>
      <c r="O2061">
        <v>17358300</v>
      </c>
      <c r="P2061">
        <v>1095714</v>
      </c>
      <c r="Q2061">
        <v>2074114</v>
      </c>
      <c r="R2061">
        <v>29775457</v>
      </c>
      <c r="S2061">
        <v>17789500</v>
      </c>
      <c r="T2061">
        <v>38637500</v>
      </c>
      <c r="U2061">
        <v>12127400</v>
      </c>
      <c r="V2061">
        <v>9490000</v>
      </c>
    </row>
    <row r="2062" spans="1:22" x14ac:dyDescent="0.3">
      <c r="A2062" s="2">
        <v>43700</v>
      </c>
      <c r="B2062">
        <v>2019</v>
      </c>
      <c r="C2062">
        <v>50.66</v>
      </c>
      <c r="D2062">
        <v>133.38999999999999</v>
      </c>
      <c r="E2062">
        <v>57.678999999999988</v>
      </c>
      <c r="F2062">
        <v>65.385930000000002</v>
      </c>
      <c r="G2062">
        <v>7.1939552000000004</v>
      </c>
      <c r="H2062">
        <v>118.49668200000001</v>
      </c>
      <c r="I2062">
        <v>13.1220946779243</v>
      </c>
      <c r="J2062">
        <v>10.68237478607343</v>
      </c>
      <c r="K2062">
        <v>44.948297125509917</v>
      </c>
      <c r="L2062">
        <v>38.876766910160327</v>
      </c>
      <c r="M2062">
        <v>187531372</v>
      </c>
      <c r="N2062">
        <v>38515386</v>
      </c>
      <c r="O2062">
        <v>36262820</v>
      </c>
      <c r="P2062">
        <v>2753250</v>
      </c>
      <c r="Q2062">
        <v>2333551</v>
      </c>
      <c r="R2062">
        <v>30193277</v>
      </c>
      <c r="S2062">
        <v>16982500</v>
      </c>
      <c r="T2062">
        <v>23437500</v>
      </c>
      <c r="U2062">
        <v>10346700</v>
      </c>
      <c r="V2062">
        <v>14005000</v>
      </c>
    </row>
    <row r="2063" spans="1:22" x14ac:dyDescent="0.3">
      <c r="A2063" s="2">
        <v>43701</v>
      </c>
      <c r="B2063">
        <v>2019</v>
      </c>
    </row>
    <row r="2064" spans="1:22" x14ac:dyDescent="0.3">
      <c r="A2064" s="2">
        <v>43702</v>
      </c>
      <c r="B2064">
        <v>2019</v>
      </c>
    </row>
    <row r="2065" spans="1:22" x14ac:dyDescent="0.3">
      <c r="A2065" s="2">
        <v>43703</v>
      </c>
      <c r="B2065">
        <v>2019</v>
      </c>
      <c r="C2065">
        <v>51.622500000000002</v>
      </c>
      <c r="D2065">
        <v>135.44999999999999</v>
      </c>
      <c r="E2065">
        <v>58.558999999999997</v>
      </c>
      <c r="F2065">
        <v>66.182270000000003</v>
      </c>
      <c r="H2065">
        <v>118.56592000000001</v>
      </c>
      <c r="I2065">
        <v>12.945721824349789</v>
      </c>
      <c r="J2065">
        <v>10.495861106294759</v>
      </c>
      <c r="K2065">
        <v>42.753486618921983</v>
      </c>
      <c r="L2065">
        <v>37.523558235959293</v>
      </c>
      <c r="M2065">
        <v>104264520</v>
      </c>
      <c r="N2065">
        <v>20325271</v>
      </c>
      <c r="O2065">
        <v>21178520</v>
      </c>
      <c r="P2065">
        <v>1613088</v>
      </c>
      <c r="Q2065">
        <v>1167023</v>
      </c>
      <c r="S2065">
        <v>28013000</v>
      </c>
      <c r="T2065">
        <v>30166000</v>
      </c>
      <c r="U2065">
        <v>16389600</v>
      </c>
      <c r="V2065">
        <v>14944000</v>
      </c>
    </row>
    <row r="2066" spans="1:22" x14ac:dyDescent="0.3">
      <c r="A2066" s="2">
        <v>43704</v>
      </c>
      <c r="B2066">
        <v>2019</v>
      </c>
      <c r="C2066">
        <v>51.04</v>
      </c>
      <c r="D2066">
        <v>135.74</v>
      </c>
      <c r="E2066">
        <v>58.540999999999997</v>
      </c>
      <c r="F2066">
        <v>66.016052999999999</v>
      </c>
      <c r="G2066">
        <v>7.1433272999999993</v>
      </c>
      <c r="H2066">
        <v>120.446838</v>
      </c>
      <c r="I2066">
        <v>13.088054478388351</v>
      </c>
      <c r="J2066">
        <v>10.612156084365839</v>
      </c>
      <c r="K2066">
        <v>43.951574765913172</v>
      </c>
      <c r="L2066">
        <v>38.06866546864655</v>
      </c>
      <c r="M2066">
        <v>103589376</v>
      </c>
      <c r="N2066">
        <v>23115635</v>
      </c>
      <c r="O2066">
        <v>23469780</v>
      </c>
      <c r="P2066">
        <v>1777471</v>
      </c>
      <c r="Q2066">
        <v>2155424</v>
      </c>
      <c r="R2066">
        <v>41553564</v>
      </c>
      <c r="S2066">
        <v>18437000</v>
      </c>
      <c r="T2066">
        <v>16794500</v>
      </c>
      <c r="U2066">
        <v>10606300</v>
      </c>
      <c r="V2066">
        <v>11068000</v>
      </c>
    </row>
    <row r="2067" spans="1:22" x14ac:dyDescent="0.3">
      <c r="A2067" s="2">
        <v>43705</v>
      </c>
      <c r="B2067">
        <v>2019</v>
      </c>
      <c r="C2067">
        <v>51.3825</v>
      </c>
      <c r="D2067">
        <v>135.56</v>
      </c>
      <c r="E2067">
        <v>58.6875</v>
      </c>
      <c r="F2067">
        <v>66.163788000000011</v>
      </c>
      <c r="G2067">
        <v>7.1183229999999993</v>
      </c>
      <c r="H2067">
        <v>118.678248</v>
      </c>
      <c r="I2067">
        <v>13.00302000755002</v>
      </c>
      <c r="J2067">
        <v>10.608923859947151</v>
      </c>
      <c r="K2067">
        <v>43.94110985277463</v>
      </c>
      <c r="L2067">
        <v>38.080407701019247</v>
      </c>
      <c r="M2067">
        <v>63830528</v>
      </c>
      <c r="N2067">
        <v>17410828</v>
      </c>
      <c r="O2067">
        <v>16816580</v>
      </c>
      <c r="P2067">
        <v>1292671</v>
      </c>
      <c r="Q2067">
        <v>1568135</v>
      </c>
      <c r="R2067">
        <v>27833004</v>
      </c>
      <c r="S2067">
        <v>16365500</v>
      </c>
      <c r="T2067">
        <v>14010000</v>
      </c>
      <c r="U2067">
        <v>8818900</v>
      </c>
      <c r="V2067">
        <v>10297000</v>
      </c>
    </row>
    <row r="2068" spans="1:22" x14ac:dyDescent="0.3">
      <c r="A2068" s="2">
        <v>43706</v>
      </c>
      <c r="B2068">
        <v>2019</v>
      </c>
      <c r="C2068">
        <v>52.252499999999998</v>
      </c>
      <c r="D2068">
        <v>138.12</v>
      </c>
      <c r="E2068">
        <v>59.712000000000003</v>
      </c>
      <c r="F2068">
        <v>66.505900999999994</v>
      </c>
      <c r="G2068">
        <v>7.2151170000000002</v>
      </c>
      <c r="H2068">
        <v>119.79241399999999</v>
      </c>
      <c r="I2068">
        <v>12.930468236839641</v>
      </c>
      <c r="J2068">
        <v>10.575048355071781</v>
      </c>
      <c r="K2068">
        <v>43.989865815895662</v>
      </c>
      <c r="L2068">
        <v>37.702918269681902</v>
      </c>
      <c r="M2068">
        <v>84030608</v>
      </c>
      <c r="N2068">
        <v>20179716</v>
      </c>
      <c r="O2068">
        <v>19641960</v>
      </c>
      <c r="P2068">
        <v>986990</v>
      </c>
      <c r="Q2068">
        <v>1648210</v>
      </c>
      <c r="R2068">
        <v>27951813</v>
      </c>
      <c r="S2068">
        <v>17197000</v>
      </c>
      <c r="T2068">
        <v>18572000</v>
      </c>
      <c r="U2068">
        <v>11242000</v>
      </c>
      <c r="V2068">
        <v>7020000</v>
      </c>
    </row>
    <row r="2069" spans="1:22" x14ac:dyDescent="0.3">
      <c r="A2069" s="2">
        <v>43707</v>
      </c>
      <c r="B2069">
        <v>2019</v>
      </c>
      <c r="C2069">
        <v>52.185000000000002</v>
      </c>
      <c r="D2069">
        <v>137.86000000000001</v>
      </c>
      <c r="E2069">
        <v>59.526499999999999</v>
      </c>
      <c r="F2069">
        <v>66.818027999999998</v>
      </c>
      <c r="G2069">
        <v>7.1949723999999993</v>
      </c>
      <c r="H2069">
        <v>119.32968</v>
      </c>
      <c r="I2069">
        <v>13.08762692741632</v>
      </c>
      <c r="J2069">
        <v>10.836255423091391</v>
      </c>
      <c r="K2069">
        <v>45.355396765701393</v>
      </c>
      <c r="L2069">
        <v>37.88078224896578</v>
      </c>
      <c r="M2069">
        <v>84650244</v>
      </c>
      <c r="N2069">
        <v>23946123</v>
      </c>
      <c r="O2069">
        <v>18067500</v>
      </c>
      <c r="P2069">
        <v>1305155</v>
      </c>
      <c r="Q2069">
        <v>1680992</v>
      </c>
      <c r="R2069">
        <v>30419843</v>
      </c>
      <c r="S2069">
        <v>26090500</v>
      </c>
      <c r="T2069">
        <v>30368000</v>
      </c>
      <c r="U2069">
        <v>13601900</v>
      </c>
      <c r="V2069">
        <v>8325000</v>
      </c>
    </row>
    <row r="2070" spans="1:22" x14ac:dyDescent="0.3">
      <c r="A2070" s="2">
        <v>43708</v>
      </c>
      <c r="B2070">
        <v>2019</v>
      </c>
    </row>
    <row r="2071" spans="1:22" x14ac:dyDescent="0.3">
      <c r="A2071" s="2">
        <v>43709</v>
      </c>
      <c r="B2071">
        <v>2019</v>
      </c>
    </row>
    <row r="2072" spans="1:22" x14ac:dyDescent="0.3">
      <c r="A2072" s="2">
        <v>43710</v>
      </c>
      <c r="B2072">
        <v>2019</v>
      </c>
      <c r="F2072">
        <v>66.425622000000004</v>
      </c>
      <c r="G2072">
        <v>7.1846072999999997</v>
      </c>
      <c r="H2072">
        <v>118.914264</v>
      </c>
      <c r="I2072">
        <v>13.09967966836254</v>
      </c>
      <c r="J2072">
        <v>10.847932866025999</v>
      </c>
      <c r="K2072">
        <v>44.789900131901263</v>
      </c>
      <c r="L2072">
        <v>38.04409270774449</v>
      </c>
      <c r="P2072">
        <v>653443</v>
      </c>
      <c r="Q2072">
        <v>1007361</v>
      </c>
      <c r="R2072">
        <v>20139279</v>
      </c>
      <c r="S2072">
        <v>14958000</v>
      </c>
      <c r="T2072">
        <v>14157500</v>
      </c>
      <c r="U2072">
        <v>8182500</v>
      </c>
      <c r="V2072">
        <v>10097000</v>
      </c>
    </row>
    <row r="2073" spans="1:22" x14ac:dyDescent="0.3">
      <c r="A2073" s="2">
        <v>43711</v>
      </c>
      <c r="B2073">
        <v>2019</v>
      </c>
      <c r="C2073">
        <v>51.424999999999997</v>
      </c>
      <c r="D2073">
        <v>136.04</v>
      </c>
      <c r="E2073">
        <v>58.477499999999999</v>
      </c>
      <c r="F2073">
        <v>66.258799999999994</v>
      </c>
      <c r="G2073">
        <v>7.1790204000000006</v>
      </c>
      <c r="H2073">
        <v>118.8051</v>
      </c>
      <c r="I2073">
        <v>13.23196071023801</v>
      </c>
      <c r="J2073">
        <v>10.986271526256139</v>
      </c>
      <c r="K2073">
        <v>44.635436343029838</v>
      </c>
      <c r="L2073">
        <v>38.279183981866261</v>
      </c>
      <c r="M2073">
        <v>80238296</v>
      </c>
      <c r="N2073">
        <v>18880773</v>
      </c>
      <c r="O2073">
        <v>25922320</v>
      </c>
      <c r="P2073">
        <v>1149468</v>
      </c>
      <c r="Q2073">
        <v>1531858</v>
      </c>
      <c r="R2073">
        <v>26995790</v>
      </c>
      <c r="S2073">
        <v>17891000</v>
      </c>
      <c r="T2073">
        <v>19382500</v>
      </c>
      <c r="U2073">
        <v>6076700</v>
      </c>
      <c r="V2073">
        <v>6652000</v>
      </c>
    </row>
    <row r="2074" spans="1:22" x14ac:dyDescent="0.3">
      <c r="A2074" s="2">
        <v>43712</v>
      </c>
      <c r="B2074">
        <v>2019</v>
      </c>
      <c r="C2074">
        <v>52.297499999999999</v>
      </c>
      <c r="D2074">
        <v>137.63</v>
      </c>
      <c r="E2074">
        <v>59.113500000000002</v>
      </c>
      <c r="F2074">
        <v>67.357834000000011</v>
      </c>
      <c r="G2074">
        <v>7.3748528000000011</v>
      </c>
      <c r="H2074">
        <v>120.425972</v>
      </c>
      <c r="I2074">
        <v>13.087488240827851</v>
      </c>
      <c r="J2074">
        <v>11.036177892756349</v>
      </c>
      <c r="K2074">
        <v>44.242709313264349</v>
      </c>
      <c r="L2074">
        <v>39.115710253998117</v>
      </c>
      <c r="M2074">
        <v>76867280</v>
      </c>
      <c r="N2074">
        <v>18015310</v>
      </c>
      <c r="O2074">
        <v>21313320</v>
      </c>
      <c r="P2074">
        <v>1245575</v>
      </c>
      <c r="Q2074">
        <v>1660004</v>
      </c>
      <c r="R2074">
        <v>36806107</v>
      </c>
      <c r="S2074">
        <v>20682000</v>
      </c>
      <c r="T2074">
        <v>19718500</v>
      </c>
      <c r="U2074">
        <v>8793400</v>
      </c>
      <c r="V2074">
        <v>20651000</v>
      </c>
    </row>
    <row r="2075" spans="1:22" x14ac:dyDescent="0.3">
      <c r="A2075" s="2">
        <v>43713</v>
      </c>
      <c r="B2075">
        <v>2019</v>
      </c>
      <c r="C2075">
        <v>53.32</v>
      </c>
      <c r="D2075">
        <v>140.05000000000001</v>
      </c>
      <c r="E2075">
        <v>60.609499999999997</v>
      </c>
      <c r="F2075">
        <v>68.807512000000003</v>
      </c>
      <c r="G2075">
        <v>7.3748208000000002</v>
      </c>
      <c r="H2075">
        <v>123.08506800000001</v>
      </c>
      <c r="I2075">
        <v>13.091453151299801</v>
      </c>
      <c r="J2075">
        <v>11.39644894894333</v>
      </c>
      <c r="K2075">
        <v>44.838227043201798</v>
      </c>
      <c r="L2075">
        <v>38.301851505517106</v>
      </c>
      <c r="M2075">
        <v>95787936</v>
      </c>
      <c r="N2075">
        <v>26119520</v>
      </c>
      <c r="O2075">
        <v>26413120</v>
      </c>
      <c r="P2075">
        <v>1575151</v>
      </c>
      <c r="Q2075">
        <v>2195946</v>
      </c>
      <c r="R2075">
        <v>26527413</v>
      </c>
      <c r="S2075">
        <v>31366000</v>
      </c>
      <c r="T2075">
        <v>49024000</v>
      </c>
      <c r="U2075">
        <v>13727500</v>
      </c>
      <c r="V2075">
        <v>21738000</v>
      </c>
    </row>
    <row r="2076" spans="1:22" x14ac:dyDescent="0.3">
      <c r="A2076" s="2">
        <v>43714</v>
      </c>
      <c r="B2076">
        <v>2019</v>
      </c>
      <c r="C2076">
        <v>53.314999999999998</v>
      </c>
      <c r="D2076">
        <v>139.1</v>
      </c>
      <c r="E2076">
        <v>60.316000000000003</v>
      </c>
      <c r="F2076">
        <v>68.770119999999991</v>
      </c>
      <c r="G2076">
        <v>7.3856890000000011</v>
      </c>
      <c r="H2076">
        <v>122.81955000000001</v>
      </c>
      <c r="I2076">
        <v>13.15863359850257</v>
      </c>
      <c r="J2076">
        <v>11.354275563874589</v>
      </c>
      <c r="K2076">
        <v>43.687412260177823</v>
      </c>
      <c r="L2076">
        <v>38.792700046794572</v>
      </c>
      <c r="M2076">
        <v>77449176</v>
      </c>
      <c r="N2076">
        <v>20824504</v>
      </c>
      <c r="O2076">
        <v>18971600</v>
      </c>
      <c r="P2076">
        <v>1815948</v>
      </c>
      <c r="Q2076">
        <v>1790502</v>
      </c>
      <c r="R2076">
        <v>17697047</v>
      </c>
      <c r="S2076">
        <v>22615000</v>
      </c>
      <c r="T2076">
        <v>28176500</v>
      </c>
      <c r="U2076">
        <v>18820800</v>
      </c>
      <c r="V2076">
        <v>13552000</v>
      </c>
    </row>
    <row r="2077" spans="1:22" x14ac:dyDescent="0.3">
      <c r="A2077" s="2">
        <v>43715</v>
      </c>
      <c r="B2077">
        <v>2019</v>
      </c>
    </row>
    <row r="2078" spans="1:22" x14ac:dyDescent="0.3">
      <c r="A2078" s="2">
        <v>43716</v>
      </c>
      <c r="B2078">
        <v>2019</v>
      </c>
    </row>
    <row r="2079" spans="1:22" x14ac:dyDescent="0.3">
      <c r="A2079" s="2">
        <v>43717</v>
      </c>
      <c r="B2079">
        <v>2019</v>
      </c>
      <c r="C2079">
        <v>53.542499999999997</v>
      </c>
      <c r="D2079">
        <v>137.52000000000001</v>
      </c>
      <c r="E2079">
        <v>60.263500000000001</v>
      </c>
      <c r="F2079">
        <v>69.921320000000009</v>
      </c>
      <c r="G2079">
        <v>7.4952360000000002</v>
      </c>
      <c r="H2079">
        <v>121.88120000000001</v>
      </c>
      <c r="I2079">
        <v>13.24988323213452</v>
      </c>
      <c r="J2079">
        <v>11.57540474918263</v>
      </c>
      <c r="K2079">
        <v>43.241475945819708</v>
      </c>
      <c r="L2079">
        <v>39.131247080803362</v>
      </c>
      <c r="M2079">
        <v>109237604</v>
      </c>
      <c r="N2079">
        <v>25773932</v>
      </c>
      <c r="O2079">
        <v>31859160</v>
      </c>
      <c r="P2079">
        <v>1478796</v>
      </c>
      <c r="Q2079">
        <v>1360904</v>
      </c>
      <c r="R2079">
        <v>16744151</v>
      </c>
      <c r="S2079">
        <v>24045000</v>
      </c>
      <c r="T2079">
        <v>33665000</v>
      </c>
      <c r="U2079">
        <v>10637700</v>
      </c>
      <c r="V2079">
        <v>11284000</v>
      </c>
    </row>
    <row r="2080" spans="1:22" x14ac:dyDescent="0.3">
      <c r="A2080" s="2">
        <v>43718</v>
      </c>
      <c r="B2080">
        <v>2019</v>
      </c>
      <c r="C2080">
        <v>54.174999999999997</v>
      </c>
      <c r="D2080">
        <v>136.08000000000001</v>
      </c>
      <c r="E2080">
        <v>60.284999999999997</v>
      </c>
      <c r="F2080">
        <v>70.408457000000013</v>
      </c>
      <c r="G2080">
        <v>7.5755056000000014</v>
      </c>
      <c r="H2080">
        <v>120.059834</v>
      </c>
      <c r="I2080">
        <v>13.36869532849432</v>
      </c>
      <c r="J2080">
        <v>11.30579883305416</v>
      </c>
      <c r="K2080">
        <v>43.839568211427512</v>
      </c>
      <c r="L2080">
        <v>38.7679136422855</v>
      </c>
      <c r="M2080">
        <v>127111724</v>
      </c>
      <c r="N2080">
        <v>28903378</v>
      </c>
      <c r="O2080">
        <v>27921540</v>
      </c>
      <c r="P2080">
        <v>1713536</v>
      </c>
      <c r="Q2080">
        <v>2132667</v>
      </c>
      <c r="R2080">
        <v>32292212</v>
      </c>
      <c r="S2080">
        <v>23997000</v>
      </c>
      <c r="T2080">
        <v>34043500</v>
      </c>
      <c r="U2080">
        <v>14102100</v>
      </c>
      <c r="V2080">
        <v>9354000</v>
      </c>
    </row>
    <row r="2081" spans="1:22" x14ac:dyDescent="0.3">
      <c r="A2081" s="2">
        <v>43719</v>
      </c>
      <c r="B2081">
        <v>2019</v>
      </c>
      <c r="C2081">
        <v>55.897500000000001</v>
      </c>
      <c r="D2081">
        <v>136.12</v>
      </c>
      <c r="E2081">
        <v>61</v>
      </c>
      <c r="F2081">
        <v>70.235667000000007</v>
      </c>
      <c r="G2081">
        <v>7.7049089999999998</v>
      </c>
      <c r="H2081">
        <v>120.130398</v>
      </c>
      <c r="I2081">
        <v>13.649438619281799</v>
      </c>
      <c r="J2081">
        <v>11.418419647397229</v>
      </c>
      <c r="K2081">
        <v>43.397977173610457</v>
      </c>
      <c r="L2081">
        <v>38.13677275679688</v>
      </c>
      <c r="M2081">
        <v>177158584</v>
      </c>
      <c r="N2081">
        <v>24726117</v>
      </c>
      <c r="O2081">
        <v>23521320</v>
      </c>
      <c r="P2081">
        <v>1587322</v>
      </c>
      <c r="Q2081">
        <v>1583581</v>
      </c>
      <c r="R2081">
        <v>28681605</v>
      </c>
      <c r="S2081">
        <v>40941000</v>
      </c>
      <c r="T2081">
        <v>26817000</v>
      </c>
      <c r="U2081">
        <v>10471700</v>
      </c>
      <c r="V2081">
        <v>12872000</v>
      </c>
    </row>
    <row r="2082" spans="1:22" x14ac:dyDescent="0.3">
      <c r="A2082" s="2">
        <v>43720</v>
      </c>
      <c r="B2082">
        <v>2019</v>
      </c>
      <c r="C2082">
        <v>55.771250000000002</v>
      </c>
      <c r="D2082">
        <v>137.52000000000001</v>
      </c>
      <c r="E2082">
        <v>61.7485</v>
      </c>
      <c r="F2082">
        <v>71.543552000000005</v>
      </c>
      <c r="G2082">
        <v>7.7329438000000019</v>
      </c>
      <c r="H2082">
        <v>121.017512</v>
      </c>
      <c r="I2082">
        <v>13.586966583356469</v>
      </c>
      <c r="J2082">
        <v>11.50394733870221</v>
      </c>
      <c r="K2082">
        <v>43.386096454688513</v>
      </c>
      <c r="L2082">
        <v>38.489308525409612</v>
      </c>
      <c r="M2082">
        <v>128906676</v>
      </c>
      <c r="N2082">
        <v>27009981</v>
      </c>
      <c r="O2082">
        <v>31644600</v>
      </c>
      <c r="P2082">
        <v>2105544</v>
      </c>
      <c r="Q2082">
        <v>2393558</v>
      </c>
      <c r="R2082">
        <v>19243570</v>
      </c>
      <c r="S2082">
        <v>35741500</v>
      </c>
      <c r="T2082">
        <v>31341500</v>
      </c>
      <c r="U2082">
        <v>14899800</v>
      </c>
      <c r="V2082">
        <v>11300000</v>
      </c>
    </row>
    <row r="2083" spans="1:22" x14ac:dyDescent="0.3">
      <c r="A2083" s="2">
        <v>43721</v>
      </c>
      <c r="B2083">
        <v>2019</v>
      </c>
      <c r="C2083">
        <v>54.6875</v>
      </c>
      <c r="D2083">
        <v>137.32</v>
      </c>
      <c r="E2083">
        <v>62.0015</v>
      </c>
      <c r="F2083">
        <v>72.060456000000002</v>
      </c>
      <c r="G2083">
        <v>7.8629368999999993</v>
      </c>
      <c r="H2083">
        <v>119.487888</v>
      </c>
      <c r="I2083">
        <v>13.681095079541249</v>
      </c>
      <c r="J2083">
        <v>11.533185810210879</v>
      </c>
      <c r="K2083">
        <v>44.737328893821683</v>
      </c>
      <c r="L2083">
        <v>38.475767665556788</v>
      </c>
      <c r="M2083">
        <v>159053184</v>
      </c>
      <c r="N2083">
        <v>23363057</v>
      </c>
      <c r="O2083">
        <v>23675240</v>
      </c>
      <c r="P2083">
        <v>1900375</v>
      </c>
      <c r="Q2083">
        <v>2224830</v>
      </c>
      <c r="R2083">
        <v>20078391</v>
      </c>
      <c r="S2083">
        <v>48761500</v>
      </c>
      <c r="T2083">
        <v>34913500</v>
      </c>
      <c r="U2083">
        <v>21458900</v>
      </c>
      <c r="V2083">
        <v>11289000</v>
      </c>
    </row>
    <row r="2084" spans="1:22" x14ac:dyDescent="0.3">
      <c r="A2084" s="2">
        <v>43722</v>
      </c>
      <c r="B2084">
        <v>2019</v>
      </c>
    </row>
    <row r="2085" spans="1:22" x14ac:dyDescent="0.3">
      <c r="A2085" s="2">
        <v>43723</v>
      </c>
      <c r="B2085">
        <v>2019</v>
      </c>
    </row>
    <row r="2086" spans="1:22" x14ac:dyDescent="0.3">
      <c r="A2086" s="2">
        <v>43724</v>
      </c>
      <c r="B2086">
        <v>2019</v>
      </c>
      <c r="C2086">
        <v>54.975000000000001</v>
      </c>
      <c r="D2086">
        <v>136.33000000000001</v>
      </c>
      <c r="E2086">
        <v>61.581500000000013</v>
      </c>
      <c r="F2086">
        <v>71.629530000000003</v>
      </c>
      <c r="G2086">
        <v>7.6867236000000014</v>
      </c>
      <c r="H2086">
        <v>117.159944</v>
      </c>
      <c r="M2086">
        <v>84632564</v>
      </c>
      <c r="N2086">
        <v>16731440</v>
      </c>
      <c r="O2086">
        <v>28217600</v>
      </c>
      <c r="P2086">
        <v>1241317</v>
      </c>
      <c r="Q2086">
        <v>1912766</v>
      </c>
      <c r="R2086">
        <v>29874622</v>
      </c>
    </row>
    <row r="2087" spans="1:22" x14ac:dyDescent="0.3">
      <c r="A2087" s="2">
        <v>43725</v>
      </c>
      <c r="B2087">
        <v>2019</v>
      </c>
      <c r="C2087">
        <v>55.174999999999997</v>
      </c>
      <c r="D2087">
        <v>137.38999999999999</v>
      </c>
      <c r="E2087">
        <v>61.494000000000007</v>
      </c>
      <c r="F2087">
        <v>71.434709999999995</v>
      </c>
      <c r="G2087">
        <v>7.6518359999999994</v>
      </c>
      <c r="H2087">
        <v>119.84381999999999</v>
      </c>
      <c r="I2087">
        <v>13.77683197631384</v>
      </c>
      <c r="J2087">
        <v>11.546278930421909</v>
      </c>
      <c r="K2087">
        <v>43.393782383419691</v>
      </c>
      <c r="L2087">
        <v>38.758327165062923</v>
      </c>
      <c r="M2087">
        <v>73545872</v>
      </c>
      <c r="N2087">
        <v>17976285</v>
      </c>
      <c r="O2087">
        <v>20944020</v>
      </c>
      <c r="P2087">
        <v>1599792</v>
      </c>
      <c r="Q2087">
        <v>1795910</v>
      </c>
      <c r="R2087">
        <v>20887508</v>
      </c>
      <c r="S2087">
        <v>33465500</v>
      </c>
      <c r="T2087">
        <v>24639500</v>
      </c>
      <c r="U2087">
        <v>17723100</v>
      </c>
      <c r="V2087">
        <v>10185000</v>
      </c>
    </row>
    <row r="2088" spans="1:22" x14ac:dyDescent="0.3">
      <c r="A2088" s="2">
        <v>43726</v>
      </c>
      <c r="B2088">
        <v>2019</v>
      </c>
      <c r="C2088">
        <v>55.692500000000003</v>
      </c>
      <c r="D2088">
        <v>138.52000000000001</v>
      </c>
      <c r="E2088">
        <v>61.632500000000007</v>
      </c>
      <c r="F2088">
        <v>71.411664999999999</v>
      </c>
      <c r="G2088">
        <v>7.6071984000000006</v>
      </c>
      <c r="H2088">
        <v>120.03355000000001</v>
      </c>
      <c r="I2088">
        <v>13.71914578903578</v>
      </c>
      <c r="J2088">
        <v>11.280967863548121</v>
      </c>
      <c r="K2088">
        <v>42.516409355643887</v>
      </c>
      <c r="L2088">
        <v>39.188314689840062</v>
      </c>
      <c r="M2088">
        <v>102572372</v>
      </c>
      <c r="N2088">
        <v>24473386</v>
      </c>
      <c r="O2088">
        <v>17855760</v>
      </c>
      <c r="P2088">
        <v>860078</v>
      </c>
      <c r="Q2088">
        <v>1741386</v>
      </c>
      <c r="R2088">
        <v>13715350</v>
      </c>
      <c r="S2088">
        <v>21804500</v>
      </c>
      <c r="T2088">
        <v>35749500</v>
      </c>
      <c r="U2088">
        <v>15822300</v>
      </c>
      <c r="V2088">
        <v>11931000</v>
      </c>
    </row>
    <row r="2089" spans="1:22" x14ac:dyDescent="0.3">
      <c r="A2089" s="2">
        <v>43727</v>
      </c>
      <c r="B2089">
        <v>2019</v>
      </c>
      <c r="C2089">
        <v>55.24</v>
      </c>
      <c r="D2089">
        <v>141.07</v>
      </c>
      <c r="E2089">
        <v>61.9375</v>
      </c>
      <c r="F2089">
        <v>71.781454999999994</v>
      </c>
      <c r="G2089">
        <v>7.6944559999999997</v>
      </c>
      <c r="H2089">
        <v>120.50095</v>
      </c>
      <c r="I2089">
        <v>13.642089662838091</v>
      </c>
      <c r="J2089">
        <v>11.26403922749166</v>
      </c>
      <c r="K2089">
        <v>42.756576509818451</v>
      </c>
      <c r="L2089">
        <v>39.329381252315677</v>
      </c>
      <c r="M2089">
        <v>88751504</v>
      </c>
      <c r="N2089">
        <v>36095413</v>
      </c>
      <c r="O2089">
        <v>16940040</v>
      </c>
      <c r="P2089">
        <v>1288454</v>
      </c>
      <c r="Q2089">
        <v>1892125</v>
      </c>
      <c r="R2089">
        <v>25843510</v>
      </c>
      <c r="S2089">
        <v>29757500</v>
      </c>
      <c r="T2089">
        <v>30538500</v>
      </c>
      <c r="U2089">
        <v>13167700</v>
      </c>
      <c r="V2089">
        <v>11629000</v>
      </c>
    </row>
    <row r="2090" spans="1:22" x14ac:dyDescent="0.3">
      <c r="A2090" s="2">
        <v>43728</v>
      </c>
      <c r="B2090">
        <v>2019</v>
      </c>
      <c r="C2090">
        <v>54.432499999999997</v>
      </c>
      <c r="D2090">
        <v>139.44</v>
      </c>
      <c r="E2090">
        <v>61.491999999999997</v>
      </c>
      <c r="F2090">
        <v>71.710605000000001</v>
      </c>
      <c r="G2090">
        <v>7.6857660000000001</v>
      </c>
      <c r="H2090">
        <v>120.92290199999999</v>
      </c>
      <c r="I2090">
        <v>13.724508713385241</v>
      </c>
      <c r="J2090">
        <v>11.336048103448279</v>
      </c>
      <c r="K2090">
        <v>42.862439747868009</v>
      </c>
      <c r="L2090">
        <v>39.701520207638119</v>
      </c>
      <c r="M2090">
        <v>231908376</v>
      </c>
      <c r="N2090">
        <v>40040766</v>
      </c>
      <c r="O2090">
        <v>38754860</v>
      </c>
      <c r="P2090">
        <v>2805109</v>
      </c>
      <c r="Q2090">
        <v>7274042</v>
      </c>
      <c r="R2090">
        <v>59988652</v>
      </c>
      <c r="S2090">
        <v>38435000</v>
      </c>
      <c r="T2090">
        <v>26427500</v>
      </c>
      <c r="U2090">
        <v>16525300</v>
      </c>
      <c r="V2090">
        <v>15045000</v>
      </c>
    </row>
    <row r="2091" spans="1:22" x14ac:dyDescent="0.3">
      <c r="A2091" s="2">
        <v>43729</v>
      </c>
      <c r="B2091">
        <v>2019</v>
      </c>
    </row>
    <row r="2092" spans="1:22" x14ac:dyDescent="0.3">
      <c r="A2092" s="2">
        <v>43730</v>
      </c>
      <c r="B2092">
        <v>2019</v>
      </c>
    </row>
    <row r="2093" spans="1:22" x14ac:dyDescent="0.3">
      <c r="A2093" s="2">
        <v>43731</v>
      </c>
      <c r="B2093">
        <v>2019</v>
      </c>
      <c r="C2093">
        <v>54.68</v>
      </c>
      <c r="D2093">
        <v>139.13999999999999</v>
      </c>
      <c r="E2093">
        <v>61.734499999999997</v>
      </c>
      <c r="F2093">
        <v>70.316800000000001</v>
      </c>
      <c r="G2093">
        <v>7.6195727999999994</v>
      </c>
      <c r="H2093">
        <v>118.791444</v>
      </c>
      <c r="M2093">
        <v>77678592</v>
      </c>
      <c r="N2093">
        <v>17408374</v>
      </c>
      <c r="O2093">
        <v>23941380</v>
      </c>
      <c r="P2093">
        <v>1684528</v>
      </c>
      <c r="Q2093">
        <v>1991289</v>
      </c>
      <c r="R2093">
        <v>15636511</v>
      </c>
    </row>
    <row r="2094" spans="1:22" x14ac:dyDescent="0.3">
      <c r="A2094" s="2">
        <v>43732</v>
      </c>
      <c r="B2094">
        <v>2019</v>
      </c>
      <c r="C2094">
        <v>54.42</v>
      </c>
      <c r="D2094">
        <v>137.38</v>
      </c>
      <c r="E2094">
        <v>60.916499999999999</v>
      </c>
      <c r="F2094">
        <v>70.137152</v>
      </c>
      <c r="G2094">
        <v>7.6339143999999983</v>
      </c>
      <c r="H2094">
        <v>119.369732</v>
      </c>
      <c r="I2094">
        <v>13.934074143244001</v>
      </c>
      <c r="J2094">
        <v>11.425017607619759</v>
      </c>
      <c r="K2094">
        <v>42.394247828928933</v>
      </c>
      <c r="L2094">
        <v>39.54617611354935</v>
      </c>
      <c r="M2094">
        <v>125737468</v>
      </c>
      <c r="N2094">
        <v>30016670</v>
      </c>
      <c r="O2094">
        <v>36714240</v>
      </c>
      <c r="P2094">
        <v>1141691</v>
      </c>
      <c r="Q2094">
        <v>1338802</v>
      </c>
      <c r="R2094">
        <v>18235652</v>
      </c>
      <c r="S2094">
        <v>24173500</v>
      </c>
      <c r="T2094">
        <v>17319500</v>
      </c>
      <c r="U2094">
        <v>15594500</v>
      </c>
      <c r="V2094">
        <v>13314000</v>
      </c>
    </row>
    <row r="2095" spans="1:22" x14ac:dyDescent="0.3">
      <c r="A2095" s="2">
        <v>43733</v>
      </c>
      <c r="B2095">
        <v>2019</v>
      </c>
      <c r="C2095">
        <v>55.2575</v>
      </c>
      <c r="D2095">
        <v>139.36000000000001</v>
      </c>
      <c r="E2095">
        <v>62.296999999999997</v>
      </c>
      <c r="F2095">
        <v>69.356734000000003</v>
      </c>
      <c r="G2095">
        <v>7.6082090000000004</v>
      </c>
      <c r="H2095">
        <v>116.76181</v>
      </c>
      <c r="I2095">
        <v>13.621521335807049</v>
      </c>
      <c r="J2095">
        <v>11.55149583673469</v>
      </c>
      <c r="K2095">
        <v>41.150278293135443</v>
      </c>
      <c r="L2095">
        <v>37.588126159554733</v>
      </c>
      <c r="M2095">
        <v>89924024</v>
      </c>
      <c r="N2095">
        <v>22544054</v>
      </c>
      <c r="O2095">
        <v>27103240</v>
      </c>
      <c r="P2095">
        <v>1429563</v>
      </c>
      <c r="Q2095">
        <v>1812134</v>
      </c>
      <c r="R2095">
        <v>20233111</v>
      </c>
      <c r="S2095">
        <v>28618000</v>
      </c>
      <c r="T2095">
        <v>32431500</v>
      </c>
      <c r="U2095">
        <v>15887900</v>
      </c>
      <c r="V2095">
        <v>27530000</v>
      </c>
    </row>
    <row r="2096" spans="1:22" x14ac:dyDescent="0.3">
      <c r="A2096" s="2">
        <v>43734</v>
      </c>
      <c r="B2096">
        <v>2019</v>
      </c>
      <c r="C2096">
        <v>54.972499999999997</v>
      </c>
      <c r="D2096">
        <v>139.54</v>
      </c>
      <c r="E2096">
        <v>62.1145</v>
      </c>
      <c r="F2096">
        <v>68.932134000000005</v>
      </c>
      <c r="G2096">
        <v>7.6384512000000004</v>
      </c>
      <c r="H2096">
        <v>117.4545</v>
      </c>
      <c r="I2096">
        <v>13.7760875614507</v>
      </c>
      <c r="J2096">
        <v>11.39472011872739</v>
      </c>
      <c r="K2096">
        <v>41.192839254243573</v>
      </c>
      <c r="L2096">
        <v>37.714497727483533</v>
      </c>
      <c r="M2096">
        <v>76353248</v>
      </c>
      <c r="N2096">
        <v>17813512</v>
      </c>
      <c r="O2096">
        <v>23431540</v>
      </c>
      <c r="P2096">
        <v>854203</v>
      </c>
      <c r="Q2096">
        <v>1896194</v>
      </c>
      <c r="R2096">
        <v>28858233</v>
      </c>
      <c r="S2096">
        <v>32668500</v>
      </c>
      <c r="T2096">
        <v>28594500</v>
      </c>
      <c r="U2096">
        <v>14852300</v>
      </c>
      <c r="V2096">
        <v>18908000</v>
      </c>
    </row>
    <row r="2097" spans="1:22" x14ac:dyDescent="0.3">
      <c r="A2097" s="2">
        <v>43735</v>
      </c>
      <c r="B2097">
        <v>2019</v>
      </c>
      <c r="C2097">
        <v>54.704999999999998</v>
      </c>
      <c r="D2097">
        <v>137.72999999999999</v>
      </c>
      <c r="E2097">
        <v>61.297499999999999</v>
      </c>
      <c r="F2097">
        <v>69.921216000000001</v>
      </c>
      <c r="G2097">
        <v>7.6857573000000006</v>
      </c>
      <c r="H2097">
        <v>117.97632</v>
      </c>
      <c r="I2097">
        <v>13.664008900426481</v>
      </c>
      <c r="J2097">
        <v>11.235574413128131</v>
      </c>
      <c r="K2097">
        <v>40.367142592249209</v>
      </c>
      <c r="L2097">
        <v>37.437418876321154</v>
      </c>
      <c r="M2097">
        <v>101445140</v>
      </c>
      <c r="N2097">
        <v>22498958</v>
      </c>
      <c r="O2097">
        <v>34449620</v>
      </c>
      <c r="P2097">
        <v>995694</v>
      </c>
      <c r="Q2097">
        <v>1732433</v>
      </c>
      <c r="R2097">
        <v>19385941</v>
      </c>
      <c r="S2097">
        <v>26278500</v>
      </c>
      <c r="T2097">
        <v>29984500</v>
      </c>
      <c r="U2097">
        <v>16107200</v>
      </c>
      <c r="V2097">
        <v>14214000</v>
      </c>
    </row>
    <row r="2098" spans="1:22" x14ac:dyDescent="0.3">
      <c r="A2098" s="2">
        <v>43736</v>
      </c>
      <c r="B2098">
        <v>2019</v>
      </c>
    </row>
    <row r="2099" spans="1:22" x14ac:dyDescent="0.3">
      <c r="A2099" s="2">
        <v>43737</v>
      </c>
      <c r="B2099">
        <v>2019</v>
      </c>
    </row>
    <row r="2100" spans="1:22" x14ac:dyDescent="0.3">
      <c r="A2100" s="2">
        <v>43738</v>
      </c>
      <c r="B2100">
        <v>2019</v>
      </c>
      <c r="C2100">
        <v>55.9925</v>
      </c>
      <c r="D2100">
        <v>139.03</v>
      </c>
      <c r="E2100">
        <v>61.057000000000002</v>
      </c>
      <c r="F2100">
        <v>70.422477000000001</v>
      </c>
      <c r="G2100">
        <v>7.6763340000000007</v>
      </c>
      <c r="H2100">
        <v>117.62156400000001</v>
      </c>
      <c r="I2100">
        <v>13.344429033749419</v>
      </c>
      <c r="J2100">
        <v>11.194863835413781</v>
      </c>
      <c r="K2100">
        <v>39.204808136846971</v>
      </c>
      <c r="L2100">
        <v>37.004160887656028</v>
      </c>
      <c r="M2100">
        <v>105274332</v>
      </c>
      <c r="N2100">
        <v>18430390</v>
      </c>
      <c r="O2100">
        <v>25892180</v>
      </c>
      <c r="P2100">
        <v>1376059</v>
      </c>
      <c r="Q2100">
        <v>1919119</v>
      </c>
      <c r="R2100">
        <v>16840428</v>
      </c>
      <c r="S2100">
        <v>29145000</v>
      </c>
      <c r="T2100">
        <v>21742500</v>
      </c>
      <c r="U2100">
        <v>19144400</v>
      </c>
      <c r="V2100">
        <v>9973000</v>
      </c>
    </row>
    <row r="2101" spans="1:22" x14ac:dyDescent="0.3">
      <c r="A2101" s="2">
        <v>43739</v>
      </c>
      <c r="B2101">
        <v>2019</v>
      </c>
      <c r="C2101">
        <v>56.147500000000001</v>
      </c>
      <c r="D2101">
        <v>137.07</v>
      </c>
      <c r="E2101">
        <v>60.3</v>
      </c>
      <c r="F2101">
        <v>70.418844000000007</v>
      </c>
      <c r="G2101">
        <v>7.6359281999999986</v>
      </c>
      <c r="H2101">
        <v>116.88346799999999</v>
      </c>
      <c r="I2101">
        <v>13.457145510260929</v>
      </c>
      <c r="J2101">
        <v>11.24799693564862</v>
      </c>
      <c r="K2101">
        <v>40.06871575819482</v>
      </c>
      <c r="L2101">
        <v>37.997957099080693</v>
      </c>
      <c r="M2101">
        <v>144748652</v>
      </c>
      <c r="N2101">
        <v>22581929</v>
      </c>
      <c r="O2101">
        <v>25654700</v>
      </c>
      <c r="P2101">
        <v>1490390</v>
      </c>
      <c r="Q2101">
        <v>1986907</v>
      </c>
      <c r="R2101">
        <v>18035491</v>
      </c>
      <c r="S2101">
        <v>21638500</v>
      </c>
      <c r="T2101">
        <v>22819000</v>
      </c>
      <c r="U2101">
        <v>13071100</v>
      </c>
      <c r="V2101">
        <v>15568000</v>
      </c>
    </row>
    <row r="2102" spans="1:22" x14ac:dyDescent="0.3">
      <c r="A2102" s="2">
        <v>43740</v>
      </c>
      <c r="B2102">
        <v>2019</v>
      </c>
      <c r="C2102">
        <v>54.74</v>
      </c>
      <c r="D2102">
        <v>134.65</v>
      </c>
      <c r="E2102">
        <v>58.896000000000001</v>
      </c>
      <c r="F2102">
        <v>69.210728000000003</v>
      </c>
      <c r="G2102">
        <v>7.4223270000000001</v>
      </c>
      <c r="H2102">
        <v>113.23997199999999</v>
      </c>
      <c r="I2102">
        <v>13.367566053589769</v>
      </c>
      <c r="J2102">
        <v>11.04176528802166</v>
      </c>
      <c r="K2102">
        <v>39.21202502100644</v>
      </c>
      <c r="L2102">
        <v>38.44645691345346</v>
      </c>
      <c r="M2102">
        <v>143069028</v>
      </c>
      <c r="N2102">
        <v>32001763</v>
      </c>
      <c r="O2102">
        <v>33495480</v>
      </c>
      <c r="P2102">
        <v>1812509</v>
      </c>
      <c r="Q2102">
        <v>2804210</v>
      </c>
      <c r="R2102">
        <v>29744447</v>
      </c>
      <c r="S2102">
        <v>22962000</v>
      </c>
      <c r="T2102">
        <v>29314000</v>
      </c>
      <c r="U2102">
        <v>17754400</v>
      </c>
      <c r="V2102">
        <v>9678000</v>
      </c>
    </row>
    <row r="2103" spans="1:22" x14ac:dyDescent="0.3">
      <c r="A2103" s="2">
        <v>43741</v>
      </c>
      <c r="B2103">
        <v>2019</v>
      </c>
      <c r="C2103">
        <v>55.204999999999998</v>
      </c>
      <c r="D2103">
        <v>136.28</v>
      </c>
      <c r="E2103">
        <v>59.471500000000013</v>
      </c>
      <c r="G2103">
        <v>7.4621563000000002</v>
      </c>
      <c r="I2103">
        <v>13.07245834113462</v>
      </c>
      <c r="J2103">
        <v>10.978882224302559</v>
      </c>
      <c r="K2103">
        <v>38.52274854896087</v>
      </c>
      <c r="L2103">
        <v>37.904886725332332</v>
      </c>
      <c r="M2103">
        <v>121410744</v>
      </c>
      <c r="N2103">
        <v>26379798</v>
      </c>
      <c r="O2103">
        <v>29388260</v>
      </c>
      <c r="R2103">
        <v>28085701</v>
      </c>
      <c r="S2103">
        <v>28000500</v>
      </c>
      <c r="T2103">
        <v>22231000</v>
      </c>
      <c r="U2103">
        <v>15227800</v>
      </c>
      <c r="V2103">
        <v>11620000</v>
      </c>
    </row>
    <row r="2104" spans="1:22" x14ac:dyDescent="0.3">
      <c r="A2104" s="2">
        <v>43742</v>
      </c>
      <c r="B2104">
        <v>2019</v>
      </c>
      <c r="C2104">
        <v>56.752499999999998</v>
      </c>
      <c r="D2104">
        <v>138.12</v>
      </c>
      <c r="E2104">
        <v>60.548000000000002</v>
      </c>
      <c r="F2104">
        <v>68.529176000000007</v>
      </c>
      <c r="G2104">
        <v>7.420825100000001</v>
      </c>
      <c r="H2104">
        <v>115.156256</v>
      </c>
      <c r="I2104">
        <v>13.09067090858052</v>
      </c>
      <c r="J2104">
        <v>11.093335931505569</v>
      </c>
      <c r="K2104">
        <v>38.551511181809673</v>
      </c>
      <c r="L2104">
        <v>38.336296434920932</v>
      </c>
      <c r="M2104">
        <v>139022212</v>
      </c>
      <c r="N2104">
        <v>23839548</v>
      </c>
      <c r="O2104">
        <v>24573720</v>
      </c>
      <c r="P2104">
        <v>2081126</v>
      </c>
      <c r="Q2104">
        <v>2633484</v>
      </c>
      <c r="R2104">
        <v>25221169</v>
      </c>
      <c r="S2104">
        <v>20632000</v>
      </c>
      <c r="T2104">
        <v>20436000</v>
      </c>
      <c r="U2104">
        <v>14382800</v>
      </c>
      <c r="V2104">
        <v>11175000</v>
      </c>
    </row>
    <row r="2105" spans="1:22" x14ac:dyDescent="0.3">
      <c r="A2105" s="2">
        <v>43743</v>
      </c>
      <c r="B2105">
        <v>2019</v>
      </c>
    </row>
    <row r="2106" spans="1:22" x14ac:dyDescent="0.3">
      <c r="A2106" s="2">
        <v>43744</v>
      </c>
      <c r="B2106">
        <v>2019</v>
      </c>
    </row>
    <row r="2107" spans="1:22" x14ac:dyDescent="0.3">
      <c r="A2107" s="2">
        <v>43745</v>
      </c>
      <c r="B2107">
        <v>2019</v>
      </c>
      <c r="C2107">
        <v>56.765000000000001</v>
      </c>
      <c r="D2107">
        <v>137.12</v>
      </c>
      <c r="E2107">
        <v>60.412500000000001</v>
      </c>
      <c r="F2107">
        <v>68.84144400000001</v>
      </c>
      <c r="G2107">
        <v>7.4425587999999996</v>
      </c>
      <c r="H2107">
        <v>114.53072400000001</v>
      </c>
      <c r="I2107">
        <v>13.04209838513955</v>
      </c>
      <c r="J2107">
        <v>11.05216809297116</v>
      </c>
      <c r="K2107">
        <v>38.803323065434519</v>
      </c>
      <c r="L2107">
        <v>37.720526463175581</v>
      </c>
      <c r="M2107">
        <v>123557076</v>
      </c>
      <c r="N2107">
        <v>16601284</v>
      </c>
      <c r="O2107">
        <v>17580400</v>
      </c>
      <c r="P2107">
        <v>920763</v>
      </c>
      <c r="Q2107">
        <v>2109005</v>
      </c>
      <c r="R2107">
        <v>15088028</v>
      </c>
      <c r="S2107">
        <v>15077500</v>
      </c>
      <c r="T2107">
        <v>14791500</v>
      </c>
      <c r="U2107">
        <v>9352700</v>
      </c>
      <c r="V2107">
        <v>8868000</v>
      </c>
    </row>
    <row r="2108" spans="1:22" x14ac:dyDescent="0.3">
      <c r="A2108" s="2">
        <v>43746</v>
      </c>
      <c r="B2108">
        <v>2019</v>
      </c>
      <c r="C2108">
        <v>56.1</v>
      </c>
      <c r="D2108">
        <v>135.66999999999999</v>
      </c>
      <c r="E2108">
        <v>59.506500000000003</v>
      </c>
      <c r="F2108">
        <v>67.755257999999998</v>
      </c>
      <c r="G2108">
        <v>7.3192280000000007</v>
      </c>
      <c r="H2108">
        <v>113.538798</v>
      </c>
      <c r="I2108">
        <v>13.228184787680821</v>
      </c>
      <c r="J2108">
        <v>11.04120383387774</v>
      </c>
      <c r="K2108">
        <v>39.113392440503972</v>
      </c>
      <c r="L2108">
        <v>38.049463369108722</v>
      </c>
      <c r="M2108">
        <v>117130800</v>
      </c>
      <c r="N2108">
        <v>26783336</v>
      </c>
      <c r="O2108">
        <v>20648520</v>
      </c>
      <c r="P2108">
        <v>1279594</v>
      </c>
      <c r="Q2108">
        <v>1853131</v>
      </c>
      <c r="R2108">
        <v>24444872</v>
      </c>
      <c r="S2108">
        <v>24167500</v>
      </c>
      <c r="T2108">
        <v>19840000</v>
      </c>
      <c r="U2108">
        <v>11561500</v>
      </c>
      <c r="V2108">
        <v>10160000</v>
      </c>
    </row>
    <row r="2109" spans="1:22" x14ac:dyDescent="0.3">
      <c r="A2109" s="2">
        <v>43747</v>
      </c>
      <c r="B2109">
        <v>2019</v>
      </c>
      <c r="C2109">
        <v>56.7575</v>
      </c>
      <c r="D2109">
        <v>138.24</v>
      </c>
      <c r="E2109">
        <v>60.12</v>
      </c>
      <c r="F2109">
        <v>68.416654999999992</v>
      </c>
      <c r="G2109">
        <v>7.3779337999999992</v>
      </c>
      <c r="H2109">
        <v>116.20407</v>
      </c>
      <c r="I2109">
        <v>13.245956497490241</v>
      </c>
      <c r="J2109">
        <v>10.947423680981601</v>
      </c>
      <c r="K2109">
        <v>38.650306748466257</v>
      </c>
      <c r="L2109">
        <v>38.008923591745678</v>
      </c>
      <c r="M2109">
        <v>76117696</v>
      </c>
      <c r="N2109">
        <v>20178482</v>
      </c>
      <c r="O2109">
        <v>16264320</v>
      </c>
      <c r="P2109">
        <v>963927</v>
      </c>
      <c r="Q2109">
        <v>2151496</v>
      </c>
      <c r="R2109">
        <v>22658681</v>
      </c>
      <c r="S2109">
        <v>24517000</v>
      </c>
      <c r="T2109">
        <v>18532500</v>
      </c>
      <c r="U2109">
        <v>9446200</v>
      </c>
      <c r="V2109">
        <v>9947000</v>
      </c>
    </row>
    <row r="2110" spans="1:22" x14ac:dyDescent="0.3">
      <c r="A2110" s="2">
        <v>43748</v>
      </c>
      <c r="B2110">
        <v>2019</v>
      </c>
      <c r="C2110">
        <v>57.522500000000001</v>
      </c>
      <c r="D2110">
        <v>139.1</v>
      </c>
      <c r="E2110">
        <v>60.473500000000001</v>
      </c>
      <c r="F2110">
        <v>69.660490999999993</v>
      </c>
      <c r="G2110">
        <v>7.4128080000000001</v>
      </c>
      <c r="H2110">
        <v>115.612398</v>
      </c>
      <c r="I2110">
        <v>13.175162187210381</v>
      </c>
      <c r="J2110">
        <v>10.84777696385542</v>
      </c>
      <c r="K2110">
        <v>38.83225208526413</v>
      </c>
      <c r="L2110">
        <v>37.349397590361441</v>
      </c>
      <c r="M2110">
        <v>115851936</v>
      </c>
      <c r="N2110">
        <v>18396605</v>
      </c>
      <c r="O2110">
        <v>13364880</v>
      </c>
      <c r="P2110">
        <v>1879248</v>
      </c>
      <c r="Q2110">
        <v>2477881</v>
      </c>
      <c r="R2110">
        <v>20635848</v>
      </c>
      <c r="S2110">
        <v>18087500</v>
      </c>
      <c r="T2110">
        <v>20732500</v>
      </c>
      <c r="U2110">
        <v>10685300</v>
      </c>
      <c r="V2110">
        <v>12002000</v>
      </c>
    </row>
    <row r="2111" spans="1:22" x14ac:dyDescent="0.3">
      <c r="A2111" s="2">
        <v>43749</v>
      </c>
      <c r="B2111">
        <v>2019</v>
      </c>
      <c r="C2111">
        <v>59.052500000000002</v>
      </c>
      <c r="D2111">
        <v>139.68</v>
      </c>
      <c r="E2111">
        <v>60.785499999999999</v>
      </c>
      <c r="F2111">
        <v>71.588378000000006</v>
      </c>
      <c r="G2111">
        <v>7.6939357999999993</v>
      </c>
      <c r="H2111">
        <v>127.837968</v>
      </c>
      <c r="I2111">
        <v>13.41143911439114</v>
      </c>
      <c r="J2111">
        <v>10.963156291512909</v>
      </c>
      <c r="K2111">
        <v>38.339483394833948</v>
      </c>
      <c r="L2111">
        <v>36.780442804428041</v>
      </c>
      <c r="M2111">
        <v>167960840</v>
      </c>
      <c r="N2111">
        <v>25551065</v>
      </c>
      <c r="O2111">
        <v>22529040</v>
      </c>
      <c r="P2111">
        <v>1873353</v>
      </c>
      <c r="Q2111">
        <v>7325260</v>
      </c>
      <c r="R2111">
        <v>45332364</v>
      </c>
      <c r="S2111">
        <v>23777500</v>
      </c>
      <c r="T2111">
        <v>23523000</v>
      </c>
      <c r="U2111">
        <v>11844000</v>
      </c>
      <c r="V2111">
        <v>15560000</v>
      </c>
    </row>
    <row r="2112" spans="1:22" x14ac:dyDescent="0.3">
      <c r="A2112" s="2">
        <v>43750</v>
      </c>
      <c r="B2112">
        <v>2019</v>
      </c>
    </row>
    <row r="2113" spans="1:22" x14ac:dyDescent="0.3">
      <c r="A2113" s="2">
        <v>43751</v>
      </c>
      <c r="B2113">
        <v>2019</v>
      </c>
    </row>
    <row r="2114" spans="1:22" x14ac:dyDescent="0.3">
      <c r="A2114" s="2">
        <v>43752</v>
      </c>
      <c r="B2114">
        <v>2019</v>
      </c>
      <c r="C2114">
        <v>58.967500000000001</v>
      </c>
      <c r="D2114">
        <v>139.55000000000001</v>
      </c>
      <c r="E2114">
        <v>60.888500000000001</v>
      </c>
      <c r="F2114">
        <v>71.595729999999989</v>
      </c>
      <c r="G2114">
        <v>7.633760999999998</v>
      </c>
      <c r="H2114">
        <v>126.58028</v>
      </c>
      <c r="M2114">
        <v>97653936</v>
      </c>
      <c r="N2114">
        <v>13591639</v>
      </c>
      <c r="O2114">
        <v>13678520</v>
      </c>
      <c r="P2114">
        <v>1130261</v>
      </c>
      <c r="Q2114">
        <v>2227533</v>
      </c>
      <c r="R2114">
        <v>21416582</v>
      </c>
    </row>
    <row r="2115" spans="1:22" x14ac:dyDescent="0.3">
      <c r="A2115" s="2">
        <v>43753</v>
      </c>
      <c r="B2115">
        <v>2019</v>
      </c>
      <c r="C2115">
        <v>58.83</v>
      </c>
      <c r="D2115">
        <v>141.57499999999999</v>
      </c>
      <c r="E2115">
        <v>62.112000000000002</v>
      </c>
      <c r="F2115">
        <v>73.446248999999995</v>
      </c>
      <c r="G2115">
        <v>7.7288603999999994</v>
      </c>
      <c r="H2115">
        <v>127.293604</v>
      </c>
      <c r="I2115">
        <v>13.5678853573397</v>
      </c>
      <c r="J2115">
        <v>11.05876657541797</v>
      </c>
      <c r="K2115">
        <v>39.114458938085612</v>
      </c>
      <c r="L2115">
        <v>36.882234062098107</v>
      </c>
      <c r="M2115">
        <v>92161932</v>
      </c>
      <c r="N2115">
        <v>19917762</v>
      </c>
      <c r="O2115">
        <v>30544320</v>
      </c>
      <c r="P2115">
        <v>2022085</v>
      </c>
      <c r="Q2115">
        <v>2776064</v>
      </c>
      <c r="R2115">
        <v>25755791</v>
      </c>
      <c r="S2115">
        <v>25564500</v>
      </c>
      <c r="T2115">
        <v>24728500</v>
      </c>
      <c r="U2115">
        <v>15015800</v>
      </c>
      <c r="V2115">
        <v>8917000</v>
      </c>
    </row>
    <row r="2116" spans="1:22" x14ac:dyDescent="0.3">
      <c r="A2116" s="2">
        <v>43754</v>
      </c>
      <c r="B2116">
        <v>2019</v>
      </c>
      <c r="C2116">
        <v>58.592500000000001</v>
      </c>
      <c r="D2116">
        <v>140.41</v>
      </c>
      <c r="E2116">
        <v>62.15</v>
      </c>
      <c r="F2116">
        <v>74.386752999999999</v>
      </c>
      <c r="G2116">
        <v>7.7544491999999998</v>
      </c>
      <c r="H2116">
        <v>129.248784</v>
      </c>
      <c r="I2116">
        <v>13.72043802337352</v>
      </c>
      <c r="J2116">
        <v>11.19220051900249</v>
      </c>
      <c r="K2116">
        <v>39.109229778227657</v>
      </c>
      <c r="L2116">
        <v>36.95592159749701</v>
      </c>
      <c r="M2116">
        <v>77146776</v>
      </c>
      <c r="N2116">
        <v>20841687</v>
      </c>
      <c r="O2116">
        <v>23020560</v>
      </c>
      <c r="P2116">
        <v>2049837</v>
      </c>
      <c r="Q2116">
        <v>2825092</v>
      </c>
      <c r="R2116">
        <v>27853461</v>
      </c>
      <c r="S2116">
        <v>29781000</v>
      </c>
      <c r="T2116">
        <v>22914500</v>
      </c>
      <c r="U2116">
        <v>14118800</v>
      </c>
      <c r="V2116">
        <v>10055000</v>
      </c>
    </row>
    <row r="2117" spans="1:22" x14ac:dyDescent="0.3">
      <c r="A2117" s="2">
        <v>43755</v>
      </c>
      <c r="B2117">
        <v>2019</v>
      </c>
      <c r="C2117">
        <v>58.82</v>
      </c>
      <c r="D2117">
        <v>139.69</v>
      </c>
      <c r="E2117">
        <v>62.64</v>
      </c>
      <c r="F2117">
        <v>75.556665999999993</v>
      </c>
      <c r="G2117">
        <v>7.791633599999999</v>
      </c>
      <c r="H2117">
        <v>129.0616</v>
      </c>
      <c r="I2117">
        <v>13.6067084408404</v>
      </c>
      <c r="J2117">
        <v>11.44321465167711</v>
      </c>
      <c r="K2117">
        <v>39.577957980095839</v>
      </c>
      <c r="L2117">
        <v>35.993365278289723</v>
      </c>
      <c r="M2117">
        <v>69091588</v>
      </c>
      <c r="N2117">
        <v>22102797</v>
      </c>
      <c r="O2117">
        <v>21279620</v>
      </c>
      <c r="P2117">
        <v>2431903</v>
      </c>
      <c r="Q2117">
        <v>2634515</v>
      </c>
      <c r="R2117">
        <v>26373213</v>
      </c>
      <c r="S2117">
        <v>19322500</v>
      </c>
      <c r="T2117">
        <v>32850000</v>
      </c>
      <c r="U2117">
        <v>12434200</v>
      </c>
      <c r="V2117">
        <v>16686000</v>
      </c>
    </row>
    <row r="2118" spans="1:22" x14ac:dyDescent="0.3">
      <c r="A2118" s="2">
        <v>43756</v>
      </c>
      <c r="B2118">
        <v>2019</v>
      </c>
      <c r="C2118">
        <v>59.102499999999999</v>
      </c>
      <c r="D2118">
        <v>137.41</v>
      </c>
      <c r="E2118">
        <v>62.220500000000001</v>
      </c>
      <c r="F2118">
        <v>75.216077999999996</v>
      </c>
      <c r="G2118">
        <v>7.7786879999999998</v>
      </c>
      <c r="H2118">
        <v>129.231956</v>
      </c>
      <c r="I2118">
        <v>13.591588267847261</v>
      </c>
      <c r="J2118">
        <v>11.34644507102011</v>
      </c>
      <c r="K2118">
        <v>39.651355838406197</v>
      </c>
      <c r="L2118">
        <v>35.611510791366896</v>
      </c>
      <c r="M2118">
        <v>97508664</v>
      </c>
      <c r="N2118">
        <v>32284428</v>
      </c>
      <c r="O2118">
        <v>31646400</v>
      </c>
      <c r="P2118">
        <v>1787929</v>
      </c>
      <c r="Q2118">
        <v>2856344</v>
      </c>
      <c r="R2118">
        <v>18183262</v>
      </c>
      <c r="S2118">
        <v>17078000</v>
      </c>
      <c r="T2118">
        <v>23237500</v>
      </c>
      <c r="U2118">
        <v>8696700</v>
      </c>
      <c r="V2118">
        <v>14162000</v>
      </c>
    </row>
    <row r="2119" spans="1:22" x14ac:dyDescent="0.3">
      <c r="A2119" s="2">
        <v>43757</v>
      </c>
      <c r="B2119">
        <v>2019</v>
      </c>
    </row>
    <row r="2120" spans="1:22" x14ac:dyDescent="0.3">
      <c r="A2120" s="2">
        <v>43758</v>
      </c>
      <c r="B2120">
        <v>2019</v>
      </c>
    </row>
    <row r="2121" spans="1:22" x14ac:dyDescent="0.3">
      <c r="A2121" s="2">
        <v>43759</v>
      </c>
      <c r="B2121">
        <v>2019</v>
      </c>
      <c r="C2121">
        <v>60.127499999999998</v>
      </c>
      <c r="D2121">
        <v>138.43</v>
      </c>
      <c r="E2121">
        <v>62.213999999999999</v>
      </c>
      <c r="F2121">
        <v>75.655168000000003</v>
      </c>
      <c r="G2121">
        <v>7.846587200000001</v>
      </c>
      <c r="H2121">
        <v>132.418848</v>
      </c>
      <c r="I2121">
        <v>13.63050285503776</v>
      </c>
      <c r="J2121">
        <v>11.34905032234297</v>
      </c>
      <c r="K2121">
        <v>39.583717074967772</v>
      </c>
      <c r="L2121">
        <v>35.50377601768281</v>
      </c>
      <c r="M2121">
        <v>89469932</v>
      </c>
      <c r="N2121">
        <v>20716039</v>
      </c>
      <c r="O2121">
        <v>20601700</v>
      </c>
      <c r="P2121">
        <v>1091764</v>
      </c>
      <c r="Q2121">
        <v>2556547</v>
      </c>
      <c r="R2121">
        <v>15546604</v>
      </c>
      <c r="S2121">
        <v>14907000</v>
      </c>
      <c r="T2121">
        <v>13637000</v>
      </c>
      <c r="U2121">
        <v>11728700</v>
      </c>
      <c r="V2121">
        <v>8080000</v>
      </c>
    </row>
    <row r="2122" spans="1:22" x14ac:dyDescent="0.3">
      <c r="A2122" s="2">
        <v>43760</v>
      </c>
      <c r="B2122">
        <v>2019</v>
      </c>
      <c r="C2122">
        <v>59.99</v>
      </c>
      <c r="D2122">
        <v>136.37</v>
      </c>
      <c r="E2122">
        <v>62.06</v>
      </c>
      <c r="F2122">
        <v>76.282426999999998</v>
      </c>
      <c r="G2122">
        <v>7.9046799999999999</v>
      </c>
      <c r="H2122">
        <v>133.13495</v>
      </c>
      <c r="M2122">
        <v>90736004</v>
      </c>
      <c r="N2122">
        <v>27935270</v>
      </c>
      <c r="O2122">
        <v>25636420</v>
      </c>
      <c r="P2122">
        <v>1444956</v>
      </c>
      <c r="Q2122">
        <v>2703659</v>
      </c>
      <c r="R2122">
        <v>19743346</v>
      </c>
    </row>
    <row r="2123" spans="1:22" x14ac:dyDescent="0.3">
      <c r="A2123" s="2">
        <v>43761</v>
      </c>
      <c r="B2123">
        <v>2019</v>
      </c>
      <c r="C2123">
        <v>60.795000000000002</v>
      </c>
      <c r="D2123">
        <v>137.24</v>
      </c>
      <c r="E2123">
        <v>62.881500000000003</v>
      </c>
      <c r="F2123">
        <v>76.356786</v>
      </c>
      <c r="G2123">
        <v>7.8627625000000014</v>
      </c>
      <c r="H2123">
        <v>131.73936599999999</v>
      </c>
      <c r="I2123">
        <v>13.65350998251909</v>
      </c>
      <c r="J2123">
        <v>11.15328518722974</v>
      </c>
      <c r="K2123">
        <v>38.550004600239212</v>
      </c>
      <c r="L2123">
        <v>35.063023277210419</v>
      </c>
      <c r="M2123">
        <v>79730180</v>
      </c>
      <c r="N2123">
        <v>31380309</v>
      </c>
      <c r="O2123">
        <v>23525620</v>
      </c>
      <c r="P2123">
        <v>1364209</v>
      </c>
      <c r="Q2123">
        <v>2088400</v>
      </c>
      <c r="R2123">
        <v>18675923</v>
      </c>
      <c r="S2123">
        <v>19012500</v>
      </c>
      <c r="T2123">
        <v>25737000</v>
      </c>
      <c r="U2123">
        <v>17295000</v>
      </c>
      <c r="V2123">
        <v>9897000</v>
      </c>
    </row>
    <row r="2124" spans="1:22" x14ac:dyDescent="0.3">
      <c r="A2124" s="2">
        <v>43762</v>
      </c>
      <c r="B2124">
        <v>2019</v>
      </c>
      <c r="C2124">
        <v>60.895000000000003</v>
      </c>
      <c r="D2124">
        <v>139.94</v>
      </c>
      <c r="E2124">
        <v>62.955499999999986</v>
      </c>
      <c r="F2124">
        <v>76.671621000000002</v>
      </c>
      <c r="G2124">
        <v>7.9342073999999991</v>
      </c>
      <c r="H2124">
        <v>132.04001600000001</v>
      </c>
      <c r="I2124">
        <v>13.78891140173144</v>
      </c>
      <c r="J2124">
        <v>11.13823205010131</v>
      </c>
      <c r="K2124">
        <v>37.456253453674712</v>
      </c>
      <c r="L2124">
        <v>34.877509670289193</v>
      </c>
      <c r="M2124">
        <v>71665020</v>
      </c>
      <c r="N2124">
        <v>37278399</v>
      </c>
      <c r="O2124">
        <v>22809560</v>
      </c>
      <c r="P2124">
        <v>1649269</v>
      </c>
      <c r="Q2124">
        <v>1530839</v>
      </c>
      <c r="R2124">
        <v>23007147</v>
      </c>
      <c r="S2124">
        <v>25854500</v>
      </c>
      <c r="T2124">
        <v>16760500</v>
      </c>
      <c r="U2124">
        <v>19881200</v>
      </c>
      <c r="V2124">
        <v>9437000</v>
      </c>
    </row>
    <row r="2125" spans="1:22" x14ac:dyDescent="0.3">
      <c r="A2125" s="2">
        <v>43763</v>
      </c>
      <c r="B2125">
        <v>2019</v>
      </c>
      <c r="C2125">
        <v>61.645000000000003</v>
      </c>
      <c r="D2125">
        <v>140.72999999999999</v>
      </c>
      <c r="E2125">
        <v>63.215000000000003</v>
      </c>
      <c r="F2125">
        <v>76.886781999999997</v>
      </c>
      <c r="G2125">
        <v>7.9138332</v>
      </c>
      <c r="H2125">
        <v>132.02422799999999</v>
      </c>
      <c r="I2125">
        <v>13.75873482898124</v>
      </c>
      <c r="J2125">
        <v>11.074196355277669</v>
      </c>
      <c r="K2125">
        <v>36.934534755424792</v>
      </c>
      <c r="L2125">
        <v>33.771607208532537</v>
      </c>
      <c r="M2125">
        <v>73477184</v>
      </c>
      <c r="N2125">
        <v>25959724</v>
      </c>
      <c r="O2125">
        <v>27104960</v>
      </c>
      <c r="P2125">
        <v>1431448</v>
      </c>
      <c r="Q2125">
        <v>1421009</v>
      </c>
      <c r="R2125">
        <v>17204937</v>
      </c>
      <c r="S2125">
        <v>13936000</v>
      </c>
      <c r="T2125">
        <v>23806000</v>
      </c>
      <c r="U2125">
        <v>21934600</v>
      </c>
      <c r="V2125">
        <v>18905000</v>
      </c>
    </row>
    <row r="2126" spans="1:22" x14ac:dyDescent="0.3">
      <c r="A2126" s="2">
        <v>43764</v>
      </c>
      <c r="B2126">
        <v>2019</v>
      </c>
    </row>
    <row r="2127" spans="1:22" x14ac:dyDescent="0.3">
      <c r="A2127" s="2">
        <v>43765</v>
      </c>
      <c r="B2127">
        <v>2019</v>
      </c>
    </row>
    <row r="2128" spans="1:22" x14ac:dyDescent="0.3">
      <c r="A2128" s="2">
        <v>43766</v>
      </c>
      <c r="B2128">
        <v>2019</v>
      </c>
      <c r="C2128">
        <v>62.262500000000003</v>
      </c>
      <c r="D2128">
        <v>144.19</v>
      </c>
      <c r="E2128">
        <v>64.448999999999998</v>
      </c>
      <c r="F2128">
        <v>77.591878000000008</v>
      </c>
      <c r="G2128">
        <v>7.6463616000000014</v>
      </c>
      <c r="H2128">
        <v>132.89094</v>
      </c>
      <c r="I2128">
        <v>13.737837341655959</v>
      </c>
      <c r="J2128">
        <v>11.153955369928401</v>
      </c>
      <c r="K2128">
        <v>36.680741692674857</v>
      </c>
      <c r="L2128">
        <v>33.982008445015602</v>
      </c>
      <c r="M2128">
        <v>96572964</v>
      </c>
      <c r="N2128">
        <v>35280137</v>
      </c>
      <c r="O2128">
        <v>65428220</v>
      </c>
      <c r="P2128">
        <v>1214530</v>
      </c>
      <c r="Q2128">
        <v>1420196</v>
      </c>
      <c r="R2128">
        <v>39141916</v>
      </c>
      <c r="S2128">
        <v>15688500</v>
      </c>
      <c r="T2128">
        <v>19592500</v>
      </c>
      <c r="U2128">
        <v>11629500</v>
      </c>
      <c r="V2128">
        <v>11101000</v>
      </c>
    </row>
    <row r="2129" spans="1:22" x14ac:dyDescent="0.3">
      <c r="A2129" s="2">
        <v>43767</v>
      </c>
      <c r="B2129">
        <v>2019</v>
      </c>
      <c r="C2129">
        <v>60.822499999999998</v>
      </c>
      <c r="D2129">
        <v>142.83000000000001</v>
      </c>
      <c r="E2129">
        <v>63.033000000000001</v>
      </c>
      <c r="F2129">
        <v>77.567164000000005</v>
      </c>
      <c r="G2129">
        <v>7.5599160000000003</v>
      </c>
      <c r="H2129">
        <v>132.07411999999999</v>
      </c>
      <c r="I2129">
        <v>13.8560411311054</v>
      </c>
      <c r="J2129">
        <v>11.28209958501653</v>
      </c>
      <c r="K2129">
        <v>37.642306279838422</v>
      </c>
      <c r="L2129">
        <v>34.695189129636432</v>
      </c>
      <c r="M2129">
        <v>142839468</v>
      </c>
      <c r="N2129">
        <v>20589469</v>
      </c>
      <c r="O2129">
        <v>52654300</v>
      </c>
      <c r="P2129">
        <v>1153752</v>
      </c>
      <c r="Q2129">
        <v>1478616</v>
      </c>
      <c r="R2129">
        <v>23294167</v>
      </c>
      <c r="S2129">
        <v>22400000</v>
      </c>
      <c r="T2129">
        <v>25534000</v>
      </c>
      <c r="U2129">
        <v>19248900</v>
      </c>
      <c r="V2129">
        <v>16070000</v>
      </c>
    </row>
    <row r="2130" spans="1:22" x14ac:dyDescent="0.3">
      <c r="A2130" s="2">
        <v>43768</v>
      </c>
      <c r="B2130">
        <v>2019</v>
      </c>
      <c r="C2130">
        <v>60.814999999999998</v>
      </c>
      <c r="D2130">
        <v>144.61000000000001</v>
      </c>
      <c r="E2130">
        <v>63.034999999999997</v>
      </c>
      <c r="F2130">
        <v>77.029692999999995</v>
      </c>
      <c r="G2130">
        <v>7.5657960000000006</v>
      </c>
      <c r="H2130">
        <v>132.73697999999999</v>
      </c>
      <c r="I2130">
        <v>13.87582659808964</v>
      </c>
      <c r="J2130">
        <v>11.151342037105071</v>
      </c>
      <c r="K2130">
        <v>37.105069801616459</v>
      </c>
      <c r="L2130">
        <v>35.35084496693608</v>
      </c>
      <c r="M2130">
        <v>124522088</v>
      </c>
      <c r="N2130">
        <v>18496591</v>
      </c>
      <c r="O2130">
        <v>29203860</v>
      </c>
      <c r="P2130">
        <v>1372249</v>
      </c>
      <c r="Q2130">
        <v>1817922</v>
      </c>
      <c r="R2130">
        <v>18795768</v>
      </c>
      <c r="S2130">
        <v>28388000</v>
      </c>
      <c r="T2130">
        <v>42425000</v>
      </c>
      <c r="U2130">
        <v>18568000</v>
      </c>
      <c r="V2130">
        <v>22681000</v>
      </c>
    </row>
    <row r="2131" spans="1:22" x14ac:dyDescent="0.3">
      <c r="A2131" s="2">
        <v>43769</v>
      </c>
      <c r="B2131">
        <v>2019</v>
      </c>
      <c r="C2131">
        <v>62.19</v>
      </c>
      <c r="D2131">
        <v>143.37</v>
      </c>
      <c r="E2131">
        <v>62.94</v>
      </c>
      <c r="F2131">
        <v>76.584165999999996</v>
      </c>
      <c r="G2131">
        <v>7.5422710000000004</v>
      </c>
      <c r="H2131">
        <v>132.41448</v>
      </c>
      <c r="I2131">
        <v>13.969253565475089</v>
      </c>
      <c r="J2131">
        <v>11.70359812002223</v>
      </c>
      <c r="K2131">
        <v>38.803482126319693</v>
      </c>
      <c r="L2131">
        <v>35.765882570846451</v>
      </c>
      <c r="M2131">
        <v>139162080</v>
      </c>
      <c r="N2131">
        <v>24605135</v>
      </c>
      <c r="O2131">
        <v>31903080</v>
      </c>
      <c r="P2131">
        <v>1880242</v>
      </c>
      <c r="Q2131">
        <v>1949607</v>
      </c>
      <c r="R2131">
        <v>20577750</v>
      </c>
      <c r="S2131">
        <v>21406000</v>
      </c>
      <c r="T2131">
        <v>60427500</v>
      </c>
      <c r="U2131">
        <v>19067000</v>
      </c>
      <c r="V2131">
        <v>13268000</v>
      </c>
    </row>
    <row r="2132" spans="1:22" x14ac:dyDescent="0.3">
      <c r="A2132" s="2">
        <v>43770</v>
      </c>
      <c r="B2132">
        <v>2019</v>
      </c>
      <c r="C2132">
        <v>63.954999999999998</v>
      </c>
      <c r="D2132">
        <v>143.72</v>
      </c>
      <c r="E2132">
        <v>63.612499999999997</v>
      </c>
      <c r="F2132">
        <v>77.508927999999997</v>
      </c>
      <c r="G2132">
        <v>7.6173055999999999</v>
      </c>
      <c r="H2132">
        <v>133.51984400000001</v>
      </c>
      <c r="I2132">
        <v>13.95103926096998</v>
      </c>
      <c r="J2132">
        <v>11.663833649884531</v>
      </c>
      <c r="K2132">
        <v>38.725173210161657</v>
      </c>
      <c r="L2132">
        <v>38.337182448036948</v>
      </c>
      <c r="M2132">
        <v>151125336</v>
      </c>
      <c r="N2132">
        <v>33128366</v>
      </c>
      <c r="O2132">
        <v>28812140</v>
      </c>
      <c r="P2132">
        <v>1420786</v>
      </c>
      <c r="Q2132">
        <v>1239631</v>
      </c>
      <c r="R2132">
        <v>20012879</v>
      </c>
      <c r="S2132">
        <v>16142500</v>
      </c>
      <c r="T2132">
        <v>29089000</v>
      </c>
      <c r="U2132">
        <v>12020600</v>
      </c>
      <c r="V2132">
        <v>42383000</v>
      </c>
    </row>
    <row r="2133" spans="1:22" x14ac:dyDescent="0.3">
      <c r="A2133" s="2">
        <v>43771</v>
      </c>
      <c r="B2133">
        <v>2019</v>
      </c>
    </row>
    <row r="2134" spans="1:22" x14ac:dyDescent="0.3">
      <c r="A2134" s="2">
        <v>43772</v>
      </c>
      <c r="B2134">
        <v>2019</v>
      </c>
    </row>
    <row r="2135" spans="1:22" x14ac:dyDescent="0.3">
      <c r="A2135" s="2">
        <v>43773</v>
      </c>
      <c r="B2135">
        <v>2019</v>
      </c>
      <c r="C2135">
        <v>64.375</v>
      </c>
      <c r="D2135">
        <v>144.55000000000001</v>
      </c>
      <c r="E2135">
        <v>64.480499999999992</v>
      </c>
      <c r="F2135">
        <v>79.769559999999998</v>
      </c>
      <c r="G2135">
        <v>7.6884000000000006</v>
      </c>
      <c r="H2135">
        <v>134.60556199999999</v>
      </c>
      <c r="M2135">
        <v>103271808</v>
      </c>
      <c r="N2135">
        <v>16911999</v>
      </c>
      <c r="O2135">
        <v>30632440</v>
      </c>
      <c r="P2135">
        <v>2670336</v>
      </c>
      <c r="Q2135">
        <v>2028552</v>
      </c>
      <c r="R2135">
        <v>18436484</v>
      </c>
    </row>
    <row r="2136" spans="1:22" x14ac:dyDescent="0.3">
      <c r="A2136" s="2">
        <v>43774</v>
      </c>
      <c r="B2136">
        <v>2019</v>
      </c>
      <c r="C2136">
        <v>64.282499999999999</v>
      </c>
      <c r="D2136">
        <v>144.46</v>
      </c>
      <c r="E2136">
        <v>64.572000000000003</v>
      </c>
      <c r="F2136">
        <v>80.575040000000001</v>
      </c>
      <c r="G2136">
        <v>7.695570899999999</v>
      </c>
      <c r="H2136">
        <v>133.214448</v>
      </c>
      <c r="I2136">
        <v>14.01631082195547</v>
      </c>
      <c r="J2136">
        <v>11.6991284907908</v>
      </c>
      <c r="K2136">
        <v>39.347567121781367</v>
      </c>
      <c r="L2136">
        <v>39.155136076239351</v>
      </c>
      <c r="M2136">
        <v>79897708</v>
      </c>
      <c r="N2136">
        <v>18250172</v>
      </c>
      <c r="O2136">
        <v>25148540</v>
      </c>
      <c r="P2136">
        <v>2576811</v>
      </c>
      <c r="Q2136">
        <v>2057347</v>
      </c>
      <c r="R2136">
        <v>16800640</v>
      </c>
      <c r="S2136">
        <v>29696500</v>
      </c>
      <c r="T2136">
        <v>34456500</v>
      </c>
      <c r="U2136">
        <v>18826200</v>
      </c>
      <c r="V2136">
        <v>27359000</v>
      </c>
    </row>
    <row r="2137" spans="1:22" x14ac:dyDescent="0.3">
      <c r="A2137" s="2">
        <v>43775</v>
      </c>
      <c r="B2137">
        <v>2019</v>
      </c>
      <c r="C2137">
        <v>64.31</v>
      </c>
      <c r="D2137">
        <v>144.06</v>
      </c>
      <c r="E2137">
        <v>64.5505</v>
      </c>
      <c r="F2137">
        <v>81.346166000000011</v>
      </c>
      <c r="G2137">
        <v>7.6903698000000009</v>
      </c>
      <c r="H2137">
        <v>135.093728</v>
      </c>
      <c r="I2137">
        <v>14.047750229568409</v>
      </c>
      <c r="J2137">
        <v>11.63099959595959</v>
      </c>
      <c r="K2137">
        <v>39.687786960514231</v>
      </c>
      <c r="L2137">
        <v>38.760330578512402</v>
      </c>
      <c r="M2137">
        <v>75864496</v>
      </c>
      <c r="N2137">
        <v>16575798</v>
      </c>
      <c r="O2137">
        <v>24625300</v>
      </c>
      <c r="P2137">
        <v>2090113</v>
      </c>
      <c r="Q2137">
        <v>1861912</v>
      </c>
      <c r="R2137">
        <v>17422080</v>
      </c>
      <c r="S2137">
        <v>18619000</v>
      </c>
      <c r="T2137">
        <v>25944500</v>
      </c>
      <c r="U2137">
        <v>13668400</v>
      </c>
      <c r="V2137">
        <v>18614000</v>
      </c>
    </row>
    <row r="2138" spans="1:22" x14ac:dyDescent="0.3">
      <c r="A2138" s="2">
        <v>43776</v>
      </c>
      <c r="B2138">
        <v>2019</v>
      </c>
      <c r="C2138">
        <v>64.857500000000002</v>
      </c>
      <c r="D2138">
        <v>144.26</v>
      </c>
      <c r="E2138">
        <v>65.347000000000008</v>
      </c>
      <c r="F2138">
        <v>82.20024500000001</v>
      </c>
      <c r="G2138">
        <v>7.6992520000000004</v>
      </c>
      <c r="H2138">
        <v>135.47307000000001</v>
      </c>
      <c r="I2138">
        <v>14.13355257148077</v>
      </c>
      <c r="J2138">
        <v>11.417094919155931</v>
      </c>
      <c r="K2138">
        <v>38.604183794646943</v>
      </c>
      <c r="L2138">
        <v>38.36667580158948</v>
      </c>
      <c r="M2138">
        <v>94940332</v>
      </c>
      <c r="N2138">
        <v>17786715</v>
      </c>
      <c r="O2138">
        <v>45140100</v>
      </c>
      <c r="P2138">
        <v>2362035</v>
      </c>
      <c r="Q2138">
        <v>1833254</v>
      </c>
      <c r="R2138">
        <v>29432074</v>
      </c>
      <c r="S2138">
        <v>39295500</v>
      </c>
      <c r="T2138">
        <v>24135500</v>
      </c>
      <c r="U2138">
        <v>34642200</v>
      </c>
      <c r="V2138">
        <v>12430000</v>
      </c>
    </row>
    <row r="2139" spans="1:22" x14ac:dyDescent="0.3">
      <c r="A2139" s="2">
        <v>43777</v>
      </c>
      <c r="B2139">
        <v>2019</v>
      </c>
      <c r="C2139">
        <v>65.034999999999997</v>
      </c>
      <c r="D2139">
        <v>145.96</v>
      </c>
      <c r="E2139">
        <v>65.45</v>
      </c>
      <c r="F2139">
        <v>82.694080000000014</v>
      </c>
      <c r="G2139">
        <v>7.6070031999999994</v>
      </c>
      <c r="H2139">
        <v>135.83251999999999</v>
      </c>
      <c r="I2139">
        <v>14.479347925634221</v>
      </c>
      <c r="J2139">
        <v>11.47257726714901</v>
      </c>
      <c r="K2139">
        <v>39.783862991116401</v>
      </c>
      <c r="L2139">
        <v>38.428427511676887</v>
      </c>
      <c r="M2139">
        <v>70081980</v>
      </c>
      <c r="N2139">
        <v>16752939</v>
      </c>
      <c r="O2139">
        <v>30437840</v>
      </c>
      <c r="P2139">
        <v>2154769</v>
      </c>
      <c r="Q2139">
        <v>1890053</v>
      </c>
      <c r="R2139">
        <v>13344132</v>
      </c>
      <c r="S2139">
        <v>51282500</v>
      </c>
      <c r="T2139">
        <v>23939000</v>
      </c>
      <c r="U2139">
        <v>28948300</v>
      </c>
      <c r="V2139">
        <v>10212000</v>
      </c>
    </row>
    <row r="2140" spans="1:22" x14ac:dyDescent="0.3">
      <c r="A2140" s="2">
        <v>43778</v>
      </c>
      <c r="B2140">
        <v>2019</v>
      </c>
    </row>
    <row r="2141" spans="1:22" x14ac:dyDescent="0.3">
      <c r="A2141" s="2">
        <v>43779</v>
      </c>
      <c r="B2141">
        <v>2019</v>
      </c>
    </row>
    <row r="2142" spans="1:22" x14ac:dyDescent="0.3">
      <c r="A2142" s="2">
        <v>43780</v>
      </c>
      <c r="B2142">
        <v>2019</v>
      </c>
      <c r="C2142">
        <v>65.55</v>
      </c>
      <c r="D2142">
        <v>146.11000000000001</v>
      </c>
      <c r="E2142">
        <v>64.914000000000001</v>
      </c>
      <c r="F2142">
        <v>82.825617000000008</v>
      </c>
      <c r="G2142">
        <v>7.5425028000000012</v>
      </c>
      <c r="H2142">
        <v>136.37580600000001</v>
      </c>
      <c r="I2142">
        <v>14.545954870665931</v>
      </c>
      <c r="J2142">
        <v>11.69343549990827</v>
      </c>
      <c r="K2142">
        <v>39.44230416437351</v>
      </c>
      <c r="L2142">
        <v>38.488350761328199</v>
      </c>
      <c r="M2142">
        <v>82029836</v>
      </c>
      <c r="N2142">
        <v>14370178</v>
      </c>
      <c r="O2142">
        <v>17237200</v>
      </c>
      <c r="P2142">
        <v>1308208</v>
      </c>
      <c r="Q2142">
        <v>1489303</v>
      </c>
      <c r="R2142">
        <v>22352200</v>
      </c>
      <c r="S2142">
        <v>24341500</v>
      </c>
      <c r="T2142">
        <v>24349000</v>
      </c>
      <c r="U2142">
        <v>15478000</v>
      </c>
      <c r="V2142">
        <v>10462000</v>
      </c>
    </row>
    <row r="2143" spans="1:22" x14ac:dyDescent="0.3">
      <c r="A2143" s="2">
        <v>43781</v>
      </c>
      <c r="B2143">
        <v>2019</v>
      </c>
      <c r="C2143">
        <v>65.489999999999995</v>
      </c>
      <c r="D2143">
        <v>147.07</v>
      </c>
      <c r="E2143">
        <v>64.860500000000002</v>
      </c>
      <c r="F2143">
        <v>82.439357000000001</v>
      </c>
      <c r="G2143">
        <v>7.569504600000001</v>
      </c>
      <c r="H2143">
        <v>135.809674</v>
      </c>
      <c r="I2143">
        <v>14.476120634338621</v>
      </c>
      <c r="J2143">
        <v>11.832815031625261</v>
      </c>
      <c r="K2143">
        <v>39.17865982216518</v>
      </c>
      <c r="L2143">
        <v>38.857823815198458</v>
      </c>
      <c r="M2143">
        <v>87388904</v>
      </c>
      <c r="N2143">
        <v>18648712</v>
      </c>
      <c r="O2143">
        <v>28886840</v>
      </c>
      <c r="P2143">
        <v>1123366</v>
      </c>
      <c r="Q2143">
        <v>1462470</v>
      </c>
      <c r="R2143">
        <v>14269403</v>
      </c>
      <c r="S2143">
        <v>22091000</v>
      </c>
      <c r="T2143">
        <v>24956000</v>
      </c>
      <c r="U2143">
        <v>16635300</v>
      </c>
      <c r="V2143">
        <v>10152000</v>
      </c>
    </row>
    <row r="2144" spans="1:22" x14ac:dyDescent="0.3">
      <c r="A2144" s="2">
        <v>43782</v>
      </c>
      <c r="B2144">
        <v>2019</v>
      </c>
      <c r="C2144">
        <v>66.117500000000007</v>
      </c>
      <c r="D2144">
        <v>147.31</v>
      </c>
      <c r="E2144">
        <v>64.808999999999997</v>
      </c>
      <c r="F2144">
        <v>81.018634000000006</v>
      </c>
      <c r="G2144">
        <v>7.3727280000000004</v>
      </c>
      <c r="H2144">
        <v>134.31978799999999</v>
      </c>
      <c r="I2144">
        <v>14.4951768488746</v>
      </c>
      <c r="J2144">
        <v>11.93776559301792</v>
      </c>
      <c r="K2144">
        <v>39.29260450160772</v>
      </c>
      <c r="L2144">
        <v>38.621956821313738</v>
      </c>
      <c r="M2144">
        <v>103270372</v>
      </c>
      <c r="N2144">
        <v>17444230</v>
      </c>
      <c r="O2144">
        <v>18721700</v>
      </c>
      <c r="P2144">
        <v>1481974</v>
      </c>
      <c r="Q2144">
        <v>1871907</v>
      </c>
      <c r="R2144">
        <v>20043179</v>
      </c>
      <c r="S2144">
        <v>21212500</v>
      </c>
      <c r="T2144">
        <v>25928000</v>
      </c>
      <c r="U2144">
        <v>11929300</v>
      </c>
      <c r="V2144">
        <v>10573000</v>
      </c>
    </row>
    <row r="2145" spans="1:22" x14ac:dyDescent="0.3">
      <c r="A2145" s="2">
        <v>43783</v>
      </c>
      <c r="B2145">
        <v>2019</v>
      </c>
      <c r="C2145">
        <v>65.66</v>
      </c>
      <c r="D2145">
        <v>148.06</v>
      </c>
      <c r="E2145">
        <v>65.45750000000001</v>
      </c>
      <c r="F2145">
        <v>80.883137999999988</v>
      </c>
      <c r="G2145">
        <v>7.3448937000000001</v>
      </c>
      <c r="H2145">
        <v>133.934808</v>
      </c>
      <c r="I2145">
        <v>14.389883699464651</v>
      </c>
      <c r="J2145">
        <v>11.798522571534059</v>
      </c>
      <c r="K2145">
        <v>39.588333025659963</v>
      </c>
      <c r="L2145">
        <v>38.573010891637438</v>
      </c>
      <c r="M2145">
        <v>89582224</v>
      </c>
      <c r="N2145">
        <v>19755100</v>
      </c>
      <c r="O2145">
        <v>29000780</v>
      </c>
      <c r="P2145">
        <v>1506830</v>
      </c>
      <c r="Q2145">
        <v>2128095</v>
      </c>
      <c r="R2145">
        <v>17703431</v>
      </c>
      <c r="S2145">
        <v>21125500</v>
      </c>
      <c r="T2145">
        <v>24539000</v>
      </c>
      <c r="U2145">
        <v>15613400</v>
      </c>
      <c r="V2145">
        <v>9383000</v>
      </c>
    </row>
    <row r="2146" spans="1:22" x14ac:dyDescent="0.3">
      <c r="A2146" s="2">
        <v>43784</v>
      </c>
      <c r="B2146">
        <v>2019</v>
      </c>
      <c r="C2146">
        <v>66.44</v>
      </c>
      <c r="D2146">
        <v>149.97</v>
      </c>
      <c r="E2146">
        <v>66.676999999999992</v>
      </c>
      <c r="F2146">
        <v>82.407569999999993</v>
      </c>
      <c r="G2146">
        <v>7.4058932999999998</v>
      </c>
      <c r="H2146">
        <v>135.52204</v>
      </c>
      <c r="I2146">
        <v>14.38867438867439</v>
      </c>
      <c r="J2146">
        <v>11.79463890788748</v>
      </c>
      <c r="K2146">
        <v>39.161610590182008</v>
      </c>
      <c r="L2146">
        <v>37.948152233866523</v>
      </c>
      <c r="M2146">
        <v>100374664</v>
      </c>
      <c r="N2146">
        <v>23508807</v>
      </c>
      <c r="O2146">
        <v>39299100</v>
      </c>
      <c r="P2146">
        <v>1851755</v>
      </c>
      <c r="Q2146">
        <v>2553577</v>
      </c>
      <c r="R2146">
        <v>25684053</v>
      </c>
      <c r="S2146">
        <v>19458000</v>
      </c>
      <c r="T2146">
        <v>19489500</v>
      </c>
      <c r="U2146">
        <v>12107000</v>
      </c>
      <c r="V2146">
        <v>9837000</v>
      </c>
    </row>
    <row r="2147" spans="1:22" x14ac:dyDescent="0.3">
      <c r="A2147" s="2">
        <v>43785</v>
      </c>
      <c r="B2147">
        <v>2019</v>
      </c>
    </row>
    <row r="2148" spans="1:22" x14ac:dyDescent="0.3">
      <c r="A2148" s="2">
        <v>43786</v>
      </c>
      <c r="B2148">
        <v>2019</v>
      </c>
    </row>
    <row r="2149" spans="1:22" x14ac:dyDescent="0.3">
      <c r="A2149" s="2">
        <v>43787</v>
      </c>
      <c r="B2149">
        <v>2019</v>
      </c>
      <c r="C2149">
        <v>66.775000000000006</v>
      </c>
      <c r="D2149">
        <v>150.34</v>
      </c>
      <c r="E2149">
        <v>65.99199999999999</v>
      </c>
      <c r="F2149">
        <v>81.098076000000006</v>
      </c>
      <c r="G2149">
        <v>7.4560249999999986</v>
      </c>
      <c r="H2149">
        <v>135.26689200000001</v>
      </c>
      <c r="I2149">
        <v>14.432268164656049</v>
      </c>
      <c r="J2149">
        <v>12.022561539736619</v>
      </c>
      <c r="K2149">
        <v>39.874758265033613</v>
      </c>
      <c r="L2149">
        <v>38.742057279675848</v>
      </c>
      <c r="M2149">
        <v>86803588</v>
      </c>
      <c r="N2149">
        <v>21554762</v>
      </c>
      <c r="O2149">
        <v>27987480</v>
      </c>
      <c r="P2149">
        <v>1471946</v>
      </c>
      <c r="Q2149">
        <v>1947385</v>
      </c>
      <c r="R2149">
        <v>14594103</v>
      </c>
      <c r="S2149">
        <v>14417000</v>
      </c>
      <c r="T2149">
        <v>23574500</v>
      </c>
      <c r="U2149">
        <v>14041700</v>
      </c>
      <c r="V2149">
        <v>12727000</v>
      </c>
    </row>
    <row r="2150" spans="1:22" x14ac:dyDescent="0.3">
      <c r="A2150" s="2">
        <v>43788</v>
      </c>
      <c r="B2150">
        <v>2019</v>
      </c>
      <c r="C2150">
        <v>66.572500000000005</v>
      </c>
      <c r="D2150">
        <v>150.38999999999999</v>
      </c>
      <c r="E2150">
        <v>65.629499999999993</v>
      </c>
      <c r="F2150">
        <v>81.467511999999999</v>
      </c>
      <c r="G2150">
        <v>7.5067088999999996</v>
      </c>
      <c r="H2150">
        <v>135.919546</v>
      </c>
      <c r="I2150">
        <v>14.293087557603689</v>
      </c>
      <c r="J2150">
        <v>11.876061999999999</v>
      </c>
      <c r="K2150">
        <v>39.373271889400918</v>
      </c>
      <c r="L2150">
        <v>39.013824884792633</v>
      </c>
      <c r="M2150">
        <v>76278388</v>
      </c>
      <c r="N2150">
        <v>23960164</v>
      </c>
      <c r="O2150">
        <v>21872580</v>
      </c>
      <c r="P2150">
        <v>1160623</v>
      </c>
      <c r="Q2150">
        <v>2147243</v>
      </c>
      <c r="R2150">
        <v>17104822</v>
      </c>
      <c r="S2150">
        <v>21234500</v>
      </c>
      <c r="T2150">
        <v>25515000</v>
      </c>
      <c r="U2150">
        <v>14605100</v>
      </c>
      <c r="V2150">
        <v>9583000</v>
      </c>
    </row>
    <row r="2151" spans="1:22" x14ac:dyDescent="0.3">
      <c r="A2151" s="2">
        <v>43789</v>
      </c>
      <c r="B2151">
        <v>2019</v>
      </c>
      <c r="C2151">
        <v>65.797499999999999</v>
      </c>
      <c r="D2151">
        <v>149.62</v>
      </c>
      <c r="E2151">
        <v>65.092999999999989</v>
      </c>
      <c r="F2151">
        <v>81.143243999999996</v>
      </c>
      <c r="G2151">
        <v>7.4482407999999998</v>
      </c>
      <c r="H2151">
        <v>135.30514199999999</v>
      </c>
      <c r="I2151">
        <v>14.16620600700203</v>
      </c>
      <c r="J2151">
        <v>11.76975229224249</v>
      </c>
      <c r="K2151">
        <v>38.879675695596092</v>
      </c>
      <c r="L2151">
        <v>39.589091579141332</v>
      </c>
      <c r="M2151">
        <v>106439676</v>
      </c>
      <c r="N2151">
        <v>25720060</v>
      </c>
      <c r="O2151">
        <v>28917400</v>
      </c>
      <c r="P2151">
        <v>1060253</v>
      </c>
      <c r="Q2151">
        <v>1586995</v>
      </c>
      <c r="R2151">
        <v>17396553</v>
      </c>
      <c r="S2151">
        <v>22594000</v>
      </c>
      <c r="T2151">
        <v>21634500</v>
      </c>
      <c r="U2151">
        <v>13221600</v>
      </c>
      <c r="V2151">
        <v>21032000</v>
      </c>
    </row>
    <row r="2152" spans="1:22" x14ac:dyDescent="0.3">
      <c r="A2152" s="2">
        <v>43790</v>
      </c>
      <c r="B2152">
        <v>2019</v>
      </c>
      <c r="C2152">
        <v>65.502499999999998</v>
      </c>
      <c r="D2152">
        <v>149.47999999999999</v>
      </c>
      <c r="E2152">
        <v>65.007000000000005</v>
      </c>
      <c r="F2152">
        <v>81.423680000000004</v>
      </c>
      <c r="G2152">
        <v>7.3514088000000006</v>
      </c>
      <c r="H2152">
        <v>135.36686800000001</v>
      </c>
      <c r="I2152">
        <v>14.208636405487519</v>
      </c>
      <c r="J2152">
        <v>11.649761239296559</v>
      </c>
      <c r="K2152">
        <v>38.228524076972647</v>
      </c>
      <c r="L2152">
        <v>39.591197863916769</v>
      </c>
      <c r="M2152">
        <v>121395112</v>
      </c>
      <c r="N2152">
        <v>18576083</v>
      </c>
      <c r="O2152">
        <v>25546760</v>
      </c>
      <c r="P2152">
        <v>1174463</v>
      </c>
      <c r="Q2152">
        <v>2110179</v>
      </c>
      <c r="R2152">
        <v>20908948</v>
      </c>
      <c r="S2152">
        <v>25968000</v>
      </c>
      <c r="T2152">
        <v>28079500</v>
      </c>
      <c r="U2152">
        <v>14552400</v>
      </c>
      <c r="V2152">
        <v>17751000</v>
      </c>
    </row>
    <row r="2153" spans="1:22" x14ac:dyDescent="0.3">
      <c r="A2153" s="2">
        <v>43791</v>
      </c>
      <c r="B2153">
        <v>2019</v>
      </c>
      <c r="C2153">
        <v>65.444999999999993</v>
      </c>
      <c r="D2153">
        <v>149.59</v>
      </c>
      <c r="E2153">
        <v>64.683500000000009</v>
      </c>
      <c r="F2153">
        <v>81.65476799999999</v>
      </c>
      <c r="G2153">
        <v>7.4376743999999988</v>
      </c>
      <c r="H2153">
        <v>135.37472</v>
      </c>
      <c r="I2153">
        <v>14.26757453073242</v>
      </c>
      <c r="J2153">
        <v>11.73528344129555</v>
      </c>
      <c r="K2153">
        <v>38.222304011777688</v>
      </c>
      <c r="L2153">
        <v>38.176297386823698</v>
      </c>
      <c r="M2153">
        <v>65325052</v>
      </c>
      <c r="N2153">
        <v>15841680</v>
      </c>
      <c r="O2153">
        <v>27778240</v>
      </c>
      <c r="P2153">
        <v>1397188</v>
      </c>
      <c r="Q2153">
        <v>2160321</v>
      </c>
      <c r="R2153">
        <v>17878049</v>
      </c>
      <c r="S2153">
        <v>17572000</v>
      </c>
      <c r="T2153">
        <v>19912000</v>
      </c>
      <c r="U2153">
        <v>11081300</v>
      </c>
      <c r="V2153">
        <v>21075000</v>
      </c>
    </row>
    <row r="2154" spans="1:22" x14ac:dyDescent="0.3">
      <c r="A2154" s="2">
        <v>43792</v>
      </c>
      <c r="B2154">
        <v>2019</v>
      </c>
    </row>
    <row r="2155" spans="1:22" x14ac:dyDescent="0.3">
      <c r="A2155" s="2">
        <v>43793</v>
      </c>
      <c r="B2155">
        <v>2019</v>
      </c>
    </row>
    <row r="2156" spans="1:22" x14ac:dyDescent="0.3">
      <c r="A2156" s="2">
        <v>43794</v>
      </c>
      <c r="B2156">
        <v>2019</v>
      </c>
      <c r="C2156">
        <v>66.592500000000001</v>
      </c>
      <c r="D2156">
        <v>151.22999999999999</v>
      </c>
      <c r="E2156">
        <v>65.282000000000011</v>
      </c>
      <c r="F2156">
        <v>81.642508000000007</v>
      </c>
      <c r="G2156">
        <v>7.5117091999999994</v>
      </c>
      <c r="H2156">
        <v>135.770016</v>
      </c>
      <c r="I2156">
        <v>14.186857562408219</v>
      </c>
      <c r="J2156">
        <v>11.75239537628487</v>
      </c>
      <c r="K2156">
        <v>38.986784140969156</v>
      </c>
      <c r="L2156">
        <v>38.812408223201167</v>
      </c>
      <c r="M2156">
        <v>84118068</v>
      </c>
      <c r="N2156">
        <v>22428585</v>
      </c>
      <c r="O2156">
        <v>23593160</v>
      </c>
      <c r="P2156">
        <v>754308</v>
      </c>
      <c r="Q2156">
        <v>1316990</v>
      </c>
      <c r="R2156">
        <v>12858572</v>
      </c>
      <c r="S2156">
        <v>13128000</v>
      </c>
      <c r="T2156">
        <v>12793000</v>
      </c>
      <c r="U2156">
        <v>12627500</v>
      </c>
      <c r="V2156">
        <v>13783000</v>
      </c>
    </row>
    <row r="2157" spans="1:22" x14ac:dyDescent="0.3">
      <c r="A2157" s="2">
        <v>43795</v>
      </c>
      <c r="B2157">
        <v>2019</v>
      </c>
      <c r="C2157">
        <v>66.072500000000005</v>
      </c>
      <c r="D2157">
        <v>152.03</v>
      </c>
      <c r="E2157">
        <v>65.650000000000006</v>
      </c>
      <c r="F2157">
        <v>81.338620000000006</v>
      </c>
      <c r="G2157">
        <v>7.4959736000000001</v>
      </c>
      <c r="H2157">
        <v>134.88480000000001</v>
      </c>
      <c r="I2157">
        <v>14.132746607994131</v>
      </c>
      <c r="J2157">
        <v>12.05949063439677</v>
      </c>
      <c r="K2157">
        <v>38.604693802713612</v>
      </c>
      <c r="L2157">
        <v>39.035570223689042</v>
      </c>
      <c r="M2157">
        <v>105339528</v>
      </c>
      <c r="N2157">
        <v>24635100</v>
      </c>
      <c r="O2157">
        <v>21941780</v>
      </c>
      <c r="P2157">
        <v>1221059</v>
      </c>
      <c r="Q2157">
        <v>2735515</v>
      </c>
      <c r="R2157">
        <v>21659957</v>
      </c>
      <c r="S2157">
        <v>22835500</v>
      </c>
      <c r="T2157">
        <v>47702500</v>
      </c>
      <c r="U2157">
        <v>24907100</v>
      </c>
      <c r="V2157">
        <v>12642000</v>
      </c>
    </row>
    <row r="2158" spans="1:22" x14ac:dyDescent="0.3">
      <c r="A2158" s="2">
        <v>43796</v>
      </c>
      <c r="B2158">
        <v>2019</v>
      </c>
      <c r="C2158">
        <v>66.959999999999994</v>
      </c>
      <c r="D2158">
        <v>152.32</v>
      </c>
      <c r="E2158">
        <v>65.606500000000011</v>
      </c>
      <c r="F2158">
        <v>82.213999999999999</v>
      </c>
      <c r="G2158">
        <v>7.5384283999999999</v>
      </c>
      <c r="H2158">
        <v>135.34399999999999</v>
      </c>
      <c r="I2158">
        <v>14.054646806177461</v>
      </c>
      <c r="J2158">
        <v>12.083673881019831</v>
      </c>
      <c r="K2158">
        <v>38.837613085991038</v>
      </c>
      <c r="L2158">
        <v>38.8650278716988</v>
      </c>
      <c r="M2158">
        <v>65544488</v>
      </c>
      <c r="N2158">
        <v>15201293</v>
      </c>
      <c r="O2158">
        <v>18810720</v>
      </c>
      <c r="P2158">
        <v>1166247</v>
      </c>
      <c r="Q2158">
        <v>1325960</v>
      </c>
      <c r="R2158">
        <v>19274538</v>
      </c>
      <c r="S2158">
        <v>13720500</v>
      </c>
      <c r="T2158">
        <v>32863000</v>
      </c>
      <c r="U2158">
        <v>11904500</v>
      </c>
      <c r="V2158">
        <v>8725000</v>
      </c>
    </row>
    <row r="2159" spans="1:22" x14ac:dyDescent="0.3">
      <c r="A2159" s="2">
        <v>43797</v>
      </c>
      <c r="B2159">
        <v>2019</v>
      </c>
      <c r="F2159">
        <v>81.040896000000004</v>
      </c>
      <c r="G2159">
        <v>7.4946431999999996</v>
      </c>
      <c r="H2159">
        <v>134.87001599999999</v>
      </c>
      <c r="I2159">
        <v>14.105186267348429</v>
      </c>
      <c r="J2159">
        <v>12.01278299671293</v>
      </c>
      <c r="K2159">
        <v>38.9700511322133</v>
      </c>
      <c r="L2159">
        <v>38.878743608473343</v>
      </c>
      <c r="P2159">
        <v>906092</v>
      </c>
      <c r="Q2159">
        <v>779668</v>
      </c>
      <c r="R2159">
        <v>6767761</v>
      </c>
      <c r="S2159">
        <v>16134500</v>
      </c>
      <c r="T2159">
        <v>18699500</v>
      </c>
      <c r="U2159">
        <v>9661100</v>
      </c>
      <c r="V2159">
        <v>6635000</v>
      </c>
    </row>
    <row r="2160" spans="1:22" x14ac:dyDescent="0.3">
      <c r="A2160" s="2">
        <v>43798</v>
      </c>
      <c r="B2160">
        <v>2019</v>
      </c>
      <c r="C2160">
        <v>66.8125</v>
      </c>
      <c r="D2160">
        <v>151.38</v>
      </c>
      <c r="E2160">
        <v>65.204499999999996</v>
      </c>
      <c r="F2160">
        <v>80.747279999999989</v>
      </c>
      <c r="G2160">
        <v>7.4527115999999989</v>
      </c>
      <c r="H2160">
        <v>136.02556799999999</v>
      </c>
      <c r="I2160">
        <v>13.963436928702009</v>
      </c>
      <c r="J2160">
        <v>12.038165279707499</v>
      </c>
      <c r="K2160">
        <v>38.875685557586841</v>
      </c>
      <c r="L2160">
        <v>38.71115173674589</v>
      </c>
      <c r="M2160">
        <v>46617452</v>
      </c>
      <c r="N2160">
        <v>11977300</v>
      </c>
      <c r="O2160">
        <v>12801380</v>
      </c>
      <c r="P2160">
        <v>823346</v>
      </c>
      <c r="Q2160">
        <v>1975959</v>
      </c>
      <c r="R2160">
        <v>14319177</v>
      </c>
      <c r="S2160">
        <v>18813000</v>
      </c>
      <c r="T2160">
        <v>36676500</v>
      </c>
      <c r="U2160">
        <v>9274000</v>
      </c>
      <c r="V2160">
        <v>5384000</v>
      </c>
    </row>
    <row r="2161" spans="1:22" x14ac:dyDescent="0.3">
      <c r="A2161" s="2">
        <v>43799</v>
      </c>
      <c r="B2161">
        <v>2019</v>
      </c>
    </row>
    <row r="2162" spans="1:22" x14ac:dyDescent="0.3">
      <c r="A2162" s="2">
        <v>43800</v>
      </c>
      <c r="B2162">
        <v>2019</v>
      </c>
    </row>
    <row r="2163" spans="1:22" x14ac:dyDescent="0.3">
      <c r="A2163" s="2">
        <v>43801</v>
      </c>
      <c r="B2163">
        <v>2019</v>
      </c>
      <c r="C2163">
        <v>66.040000000000006</v>
      </c>
      <c r="D2163">
        <v>149.55000000000001</v>
      </c>
      <c r="E2163">
        <v>64.442999999999998</v>
      </c>
      <c r="F2163">
        <v>79.64032499999999</v>
      </c>
      <c r="G2163">
        <v>7.3620328000000006</v>
      </c>
      <c r="H2163">
        <v>132.27979999999999</v>
      </c>
      <c r="I2163">
        <v>14.192956713132791</v>
      </c>
      <c r="J2163">
        <v>12.24235408290536</v>
      </c>
      <c r="K2163">
        <v>38.848129126925897</v>
      </c>
      <c r="L2163">
        <v>39.655172413793103</v>
      </c>
      <c r="M2163">
        <v>94774200</v>
      </c>
      <c r="N2163">
        <v>27473616</v>
      </c>
      <c r="O2163">
        <v>26577780</v>
      </c>
      <c r="P2163">
        <v>1990455</v>
      </c>
      <c r="Q2163">
        <v>2858633</v>
      </c>
      <c r="R2163">
        <v>17280248</v>
      </c>
      <c r="S2163">
        <v>19566500</v>
      </c>
      <c r="T2163">
        <v>32135500</v>
      </c>
      <c r="U2163">
        <v>8547200</v>
      </c>
      <c r="V2163">
        <v>16133000</v>
      </c>
    </row>
    <row r="2164" spans="1:22" x14ac:dyDescent="0.3">
      <c r="A2164" s="2">
        <v>43802</v>
      </c>
      <c r="B2164">
        <v>2019</v>
      </c>
      <c r="C2164">
        <v>64.862499999999997</v>
      </c>
      <c r="D2164">
        <v>149.31</v>
      </c>
      <c r="E2164">
        <v>64.736999999999995</v>
      </c>
      <c r="F2164">
        <v>79.622928000000002</v>
      </c>
      <c r="G2164">
        <v>7.2350496</v>
      </c>
      <c r="H2164">
        <v>133.233408</v>
      </c>
      <c r="I2164">
        <v>14.22279554040357</v>
      </c>
      <c r="J2164">
        <v>12.48267622592831</v>
      </c>
      <c r="K2164">
        <v>38.560766608311063</v>
      </c>
      <c r="L2164">
        <v>40.901133327190642</v>
      </c>
      <c r="M2164">
        <v>117509072</v>
      </c>
      <c r="N2164">
        <v>25192145</v>
      </c>
      <c r="O2164">
        <v>29600520</v>
      </c>
      <c r="P2164">
        <v>1405688</v>
      </c>
      <c r="Q2164">
        <v>1901135</v>
      </c>
      <c r="R2164">
        <v>26904414</v>
      </c>
      <c r="S2164">
        <v>18352500</v>
      </c>
      <c r="T2164">
        <v>36242500</v>
      </c>
      <c r="U2164">
        <v>14192700</v>
      </c>
      <c r="V2164">
        <v>22851000</v>
      </c>
    </row>
    <row r="2165" spans="1:22" x14ac:dyDescent="0.3">
      <c r="A2165" s="2">
        <v>43803</v>
      </c>
      <c r="B2165">
        <v>2019</v>
      </c>
      <c r="C2165">
        <v>65.435000000000002</v>
      </c>
      <c r="D2165">
        <v>149.85</v>
      </c>
      <c r="E2165">
        <v>65.947000000000003</v>
      </c>
      <c r="F2165">
        <v>80.603527999999997</v>
      </c>
      <c r="G2165">
        <v>7.3152507999999976</v>
      </c>
      <c r="H2165">
        <v>135.24022400000001</v>
      </c>
      <c r="I2165">
        <v>14.29909976116112</v>
      </c>
      <c r="J2165">
        <v>12.437826834466289</v>
      </c>
      <c r="K2165">
        <v>38.58166452324086</v>
      </c>
      <c r="L2165">
        <v>40.262722763182069</v>
      </c>
      <c r="M2165">
        <v>67241552</v>
      </c>
      <c r="N2165">
        <v>17580617</v>
      </c>
      <c r="O2165">
        <v>35527840</v>
      </c>
      <c r="P2165">
        <v>1143739</v>
      </c>
      <c r="Q2165">
        <v>1730025</v>
      </c>
      <c r="R2165">
        <v>19317980</v>
      </c>
      <c r="S2165">
        <v>24618000</v>
      </c>
      <c r="T2165">
        <v>35377500</v>
      </c>
      <c r="U2165">
        <v>11366300</v>
      </c>
      <c r="V2165">
        <v>25192000</v>
      </c>
    </row>
    <row r="2166" spans="1:22" x14ac:dyDescent="0.3">
      <c r="A2166" s="2">
        <v>43804</v>
      </c>
      <c r="B2166">
        <v>2019</v>
      </c>
      <c r="C2166">
        <v>66.394999999999996</v>
      </c>
      <c r="D2166">
        <v>149.93</v>
      </c>
      <c r="E2166">
        <v>66.347999999999999</v>
      </c>
      <c r="F2166">
        <v>80.855505000000008</v>
      </c>
      <c r="G2166">
        <v>7.2671633999999994</v>
      </c>
      <c r="H2166">
        <v>134.63702000000001</v>
      </c>
      <c r="I2166">
        <v>14.295703376575579</v>
      </c>
      <c r="J2166">
        <v>12.43973019781029</v>
      </c>
      <c r="K2166">
        <v>39.102033305731901</v>
      </c>
      <c r="L2166">
        <v>40.187689759867517</v>
      </c>
      <c r="M2166">
        <v>74645372</v>
      </c>
      <c r="N2166">
        <v>17880601</v>
      </c>
      <c r="O2166">
        <v>24412620</v>
      </c>
      <c r="P2166">
        <v>908562</v>
      </c>
      <c r="Q2166">
        <v>1556015</v>
      </c>
      <c r="R2166">
        <v>18115140</v>
      </c>
      <c r="S2166">
        <v>19321000</v>
      </c>
      <c r="T2166">
        <v>34636000</v>
      </c>
      <c r="U2166">
        <v>10949800</v>
      </c>
      <c r="V2166">
        <v>15024000</v>
      </c>
    </row>
    <row r="2167" spans="1:22" x14ac:dyDescent="0.3">
      <c r="A2167" s="2">
        <v>43805</v>
      </c>
      <c r="B2167">
        <v>2019</v>
      </c>
      <c r="C2167">
        <v>67.677499999999995</v>
      </c>
      <c r="D2167">
        <v>151.75</v>
      </c>
      <c r="E2167">
        <v>66.969500000000011</v>
      </c>
      <c r="F2167">
        <v>81.574844999999996</v>
      </c>
      <c r="G2167">
        <v>7.3794326999999988</v>
      </c>
      <c r="H2167">
        <v>135.09209999999999</v>
      </c>
      <c r="I2167">
        <v>14.22758239734855</v>
      </c>
      <c r="J2167">
        <v>12.412623524212851</v>
      </c>
      <c r="K2167">
        <v>39.191677407475602</v>
      </c>
      <c r="L2167">
        <v>40.287239918983609</v>
      </c>
      <c r="M2167">
        <v>106189972</v>
      </c>
      <c r="N2167">
        <v>16410400</v>
      </c>
      <c r="O2167">
        <v>32974580</v>
      </c>
      <c r="P2167">
        <v>1007452</v>
      </c>
      <c r="Q2167">
        <v>1652374</v>
      </c>
      <c r="R2167">
        <v>13080502</v>
      </c>
      <c r="S2167">
        <v>16934000</v>
      </c>
      <c r="T2167">
        <v>19073000</v>
      </c>
      <c r="U2167">
        <v>10043400</v>
      </c>
      <c r="V2167">
        <v>11906000</v>
      </c>
    </row>
    <row r="2168" spans="1:22" x14ac:dyDescent="0.3">
      <c r="A2168" s="2">
        <v>43806</v>
      </c>
      <c r="B2168">
        <v>2019</v>
      </c>
    </row>
    <row r="2169" spans="1:22" x14ac:dyDescent="0.3">
      <c r="A2169" s="2">
        <v>43807</v>
      </c>
      <c r="B2169">
        <v>2019</v>
      </c>
    </row>
    <row r="2170" spans="1:22" x14ac:dyDescent="0.3">
      <c r="A2170" s="2">
        <v>43808</v>
      </c>
      <c r="B2170">
        <v>2019</v>
      </c>
      <c r="C2170">
        <v>66.73</v>
      </c>
      <c r="D2170">
        <v>151.36000000000001</v>
      </c>
      <c r="E2170">
        <v>67.149500000000003</v>
      </c>
      <c r="F2170">
        <v>80.915126000000001</v>
      </c>
      <c r="G2170">
        <v>7.368139199999999</v>
      </c>
      <c r="H2170">
        <v>134.829058</v>
      </c>
      <c r="I2170">
        <v>14.226557467562349</v>
      </c>
      <c r="J2170">
        <v>12.540320029446949</v>
      </c>
      <c r="K2170">
        <v>39.642955737554068</v>
      </c>
      <c r="L2170">
        <v>41.483390080058903</v>
      </c>
      <c r="M2170">
        <v>128730580</v>
      </c>
      <c r="N2170">
        <v>16741350</v>
      </c>
      <c r="O2170">
        <v>31137780</v>
      </c>
      <c r="P2170">
        <v>997359</v>
      </c>
      <c r="Q2170">
        <v>1375858</v>
      </c>
      <c r="R2170">
        <v>17821666</v>
      </c>
      <c r="S2170">
        <v>19727000</v>
      </c>
      <c r="T2170">
        <v>27210500</v>
      </c>
      <c r="U2170">
        <v>11935000</v>
      </c>
      <c r="V2170">
        <v>21218000</v>
      </c>
    </row>
    <row r="2171" spans="1:22" x14ac:dyDescent="0.3">
      <c r="A2171" s="2">
        <v>43809</v>
      </c>
      <c r="B2171">
        <v>2019</v>
      </c>
      <c r="C2171">
        <v>67.12</v>
      </c>
      <c r="D2171">
        <v>151.13</v>
      </c>
      <c r="E2171">
        <v>67.144500000000008</v>
      </c>
      <c r="F2171">
        <v>81.156840000000003</v>
      </c>
      <c r="G2171">
        <v>7.3679787000000001</v>
      </c>
      <c r="H2171">
        <v>134.97313800000001</v>
      </c>
      <c r="I2171">
        <v>14.07025933419165</v>
      </c>
      <c r="J2171">
        <v>12.709424986205629</v>
      </c>
      <c r="K2171">
        <v>39.497884862975901</v>
      </c>
      <c r="L2171">
        <v>42.643001655324618</v>
      </c>
      <c r="M2171">
        <v>90529532</v>
      </c>
      <c r="N2171">
        <v>16481060</v>
      </c>
      <c r="O2171">
        <v>17608600</v>
      </c>
      <c r="P2171">
        <v>1237434</v>
      </c>
      <c r="Q2171">
        <v>2072356</v>
      </c>
      <c r="R2171">
        <v>15071869</v>
      </c>
      <c r="S2171">
        <v>21967500</v>
      </c>
      <c r="T2171">
        <v>32400500</v>
      </c>
      <c r="U2171">
        <v>11371900</v>
      </c>
      <c r="V2171">
        <v>32821000</v>
      </c>
    </row>
    <row r="2172" spans="1:22" x14ac:dyDescent="0.3">
      <c r="A2172" s="2">
        <v>43810</v>
      </c>
      <c r="B2172">
        <v>2019</v>
      </c>
      <c r="C2172">
        <v>67.692499999999995</v>
      </c>
      <c r="D2172">
        <v>151.69999999999999</v>
      </c>
      <c r="E2172">
        <v>67.212500000000006</v>
      </c>
      <c r="F2172">
        <v>82.313731999999987</v>
      </c>
      <c r="G2172">
        <v>7.3987124000000009</v>
      </c>
      <c r="H2172">
        <v>134.65688</v>
      </c>
      <c r="I2172">
        <v>14.10065323396817</v>
      </c>
      <c r="J2172">
        <v>12.66964056122919</v>
      </c>
      <c r="K2172">
        <v>39.460851964302137</v>
      </c>
      <c r="L2172">
        <v>42.082988315392413</v>
      </c>
      <c r="M2172">
        <v>78893564</v>
      </c>
      <c r="N2172">
        <v>18860001</v>
      </c>
      <c r="O2172">
        <v>20486160</v>
      </c>
      <c r="P2172">
        <v>1257742</v>
      </c>
      <c r="Q2172">
        <v>1837450</v>
      </c>
      <c r="R2172">
        <v>17411801</v>
      </c>
      <c r="S2172">
        <v>18840500</v>
      </c>
      <c r="T2172">
        <v>30191000</v>
      </c>
      <c r="U2172">
        <v>8582900</v>
      </c>
      <c r="V2172">
        <v>18081000</v>
      </c>
    </row>
    <row r="2173" spans="1:22" x14ac:dyDescent="0.3">
      <c r="A2173" s="2">
        <v>43811</v>
      </c>
      <c r="B2173">
        <v>2019</v>
      </c>
      <c r="C2173">
        <v>67.864999999999995</v>
      </c>
      <c r="D2173">
        <v>153.24</v>
      </c>
      <c r="E2173">
        <v>67.424499999999995</v>
      </c>
      <c r="F2173">
        <v>83.113910000000004</v>
      </c>
      <c r="G2173">
        <v>7.5573384999999993</v>
      </c>
      <c r="H2173">
        <v>135.67532</v>
      </c>
      <c r="I2173">
        <v>13.96174613343095</v>
      </c>
      <c r="J2173">
        <v>12.745540179372201</v>
      </c>
      <c r="K2173">
        <v>39.663219547908852</v>
      </c>
      <c r="L2173">
        <v>41.063420884048689</v>
      </c>
      <c r="M2173">
        <v>137748168</v>
      </c>
      <c r="N2173">
        <v>24645366</v>
      </c>
      <c r="O2173">
        <v>29129320</v>
      </c>
      <c r="P2173">
        <v>1558232</v>
      </c>
      <c r="Q2173">
        <v>2030252</v>
      </c>
      <c r="R2173">
        <v>21418682</v>
      </c>
      <c r="S2173">
        <v>18040000</v>
      </c>
      <c r="T2173">
        <v>35317000</v>
      </c>
      <c r="U2173">
        <v>12387600</v>
      </c>
      <c r="V2173">
        <v>19524000</v>
      </c>
    </row>
    <row r="2174" spans="1:22" x14ac:dyDescent="0.3">
      <c r="A2174" s="2">
        <v>43812</v>
      </c>
      <c r="B2174">
        <v>2019</v>
      </c>
      <c r="C2174">
        <v>68.787499999999994</v>
      </c>
      <c r="D2174">
        <v>154.53</v>
      </c>
      <c r="E2174">
        <v>67.343499999999992</v>
      </c>
      <c r="F2174">
        <v>84.337091999999998</v>
      </c>
      <c r="G2174">
        <v>7.6548211999999998</v>
      </c>
      <c r="H2174">
        <v>138.016256</v>
      </c>
      <c r="I2174">
        <v>14.290157336260521</v>
      </c>
      <c r="J2174">
        <v>12.98749032381998</v>
      </c>
      <c r="K2174">
        <v>40.139041346505678</v>
      </c>
      <c r="L2174">
        <v>41.099524332235653</v>
      </c>
      <c r="M2174">
        <v>133731224</v>
      </c>
      <c r="N2174">
        <v>23850062</v>
      </c>
      <c r="O2174">
        <v>33173680</v>
      </c>
      <c r="P2174">
        <v>2872500</v>
      </c>
      <c r="Q2174">
        <v>2589283</v>
      </c>
      <c r="R2174">
        <v>30376658</v>
      </c>
      <c r="S2174">
        <v>35951000</v>
      </c>
      <c r="T2174">
        <v>44332500</v>
      </c>
      <c r="U2174">
        <v>18401500</v>
      </c>
      <c r="V2174">
        <v>17645000</v>
      </c>
    </row>
    <row r="2175" spans="1:22" x14ac:dyDescent="0.3">
      <c r="A2175" s="2">
        <v>43813</v>
      </c>
      <c r="B2175">
        <v>2019</v>
      </c>
    </row>
    <row r="2176" spans="1:22" x14ac:dyDescent="0.3">
      <c r="A2176" s="2">
        <v>43814</v>
      </c>
      <c r="B2176">
        <v>2019</v>
      </c>
    </row>
    <row r="2177" spans="1:22" x14ac:dyDescent="0.3">
      <c r="A2177" s="2">
        <v>43815</v>
      </c>
      <c r="B2177">
        <v>2019</v>
      </c>
      <c r="C2177">
        <v>69.965000000000003</v>
      </c>
      <c r="D2177">
        <v>155.53</v>
      </c>
      <c r="E2177">
        <v>68.034999999999997</v>
      </c>
      <c r="F2177">
        <v>84.564227000000002</v>
      </c>
      <c r="G2177">
        <v>7.8023730000000002</v>
      </c>
      <c r="H2177">
        <v>138.97549599999999</v>
      </c>
      <c r="I2177">
        <v>14.20361247947455</v>
      </c>
      <c r="J2177">
        <v>12.99197059295749</v>
      </c>
      <c r="K2177">
        <v>40.649516511585468</v>
      </c>
      <c r="L2177">
        <v>41.470534573982853</v>
      </c>
      <c r="M2177">
        <v>128324420</v>
      </c>
      <c r="N2177">
        <v>24152770</v>
      </c>
      <c r="O2177">
        <v>28129140</v>
      </c>
      <c r="P2177">
        <v>1090555</v>
      </c>
      <c r="Q2177">
        <v>1676059</v>
      </c>
      <c r="R2177">
        <v>19679465</v>
      </c>
      <c r="S2177">
        <v>16988000</v>
      </c>
      <c r="T2177">
        <v>24135500</v>
      </c>
      <c r="U2177">
        <v>12199500</v>
      </c>
      <c r="V2177">
        <v>15920000</v>
      </c>
    </row>
    <row r="2178" spans="1:22" x14ac:dyDescent="0.3">
      <c r="A2178" s="2">
        <v>43816</v>
      </c>
      <c r="B2178">
        <v>2019</v>
      </c>
      <c r="C2178">
        <v>70.102500000000006</v>
      </c>
      <c r="D2178">
        <v>154.69</v>
      </c>
      <c r="E2178">
        <v>67.744500000000002</v>
      </c>
      <c r="F2178">
        <v>83.628847999999991</v>
      </c>
      <c r="G2178">
        <v>7.7945615999999998</v>
      </c>
      <c r="H2178">
        <v>134.44851199999999</v>
      </c>
      <c r="I2178">
        <v>14.28467019915951</v>
      </c>
      <c r="J2178">
        <v>12.99179158596748</v>
      </c>
      <c r="K2178">
        <v>41.330166270783849</v>
      </c>
      <c r="L2178">
        <v>41.585967476703821</v>
      </c>
      <c r="M2178">
        <v>114303192</v>
      </c>
      <c r="N2178">
        <v>25443527</v>
      </c>
      <c r="O2178">
        <v>32970980</v>
      </c>
      <c r="P2178">
        <v>1688854</v>
      </c>
      <c r="Q2178">
        <v>3530908</v>
      </c>
      <c r="R2178">
        <v>22358257</v>
      </c>
      <c r="S2178">
        <v>20802500</v>
      </c>
      <c r="T2178">
        <v>26493000</v>
      </c>
      <c r="U2178">
        <v>15019100</v>
      </c>
      <c r="V2178">
        <v>10829000</v>
      </c>
    </row>
    <row r="2179" spans="1:22" x14ac:dyDescent="0.3">
      <c r="A2179" s="2">
        <v>43817</v>
      </c>
      <c r="B2179">
        <v>2019</v>
      </c>
      <c r="C2179">
        <v>69.935000000000002</v>
      </c>
      <c r="D2179">
        <v>154.37</v>
      </c>
      <c r="E2179">
        <v>67.595500000000001</v>
      </c>
      <c r="F2179">
        <v>83.562887999999987</v>
      </c>
      <c r="G2179">
        <v>7.8380253000000009</v>
      </c>
      <c r="H2179">
        <v>132.94904399999999</v>
      </c>
      <c r="I2179">
        <v>14.192135754037039</v>
      </c>
      <c r="J2179">
        <v>12.900919443481429</v>
      </c>
      <c r="K2179">
        <v>42.030836602499782</v>
      </c>
      <c r="L2179">
        <v>40.598485539640549</v>
      </c>
      <c r="M2179">
        <v>116098748</v>
      </c>
      <c r="N2179">
        <v>24132379</v>
      </c>
      <c r="O2179">
        <v>23334660</v>
      </c>
      <c r="P2179">
        <v>1281740</v>
      </c>
      <c r="Q2179">
        <v>2585256</v>
      </c>
      <c r="R2179">
        <v>17892499</v>
      </c>
      <c r="S2179">
        <v>19569000</v>
      </c>
      <c r="T2179">
        <v>19110500</v>
      </c>
      <c r="U2179">
        <v>19255900</v>
      </c>
      <c r="V2179">
        <v>13997000</v>
      </c>
    </row>
    <row r="2180" spans="1:22" x14ac:dyDescent="0.3">
      <c r="A2180" s="2">
        <v>43818</v>
      </c>
      <c r="B2180">
        <v>2019</v>
      </c>
      <c r="C2180">
        <v>70.004999999999995</v>
      </c>
      <c r="D2180">
        <v>155.71</v>
      </c>
      <c r="E2180">
        <v>67.822000000000003</v>
      </c>
      <c r="F2180">
        <v>82.436250000000001</v>
      </c>
      <c r="G2180">
        <v>7.8234000000000004</v>
      </c>
      <c r="H2180">
        <v>133.01050000000001</v>
      </c>
      <c r="I2180">
        <v>14.341177547843611</v>
      </c>
      <c r="J2180">
        <v>13.018038606354731</v>
      </c>
      <c r="K2180">
        <v>43.063821994322858</v>
      </c>
      <c r="L2180">
        <v>40.03296401428441</v>
      </c>
      <c r="M2180">
        <v>98507788</v>
      </c>
      <c r="N2180">
        <v>25813825</v>
      </c>
      <c r="O2180">
        <v>30421640</v>
      </c>
      <c r="P2180">
        <v>1770646</v>
      </c>
      <c r="Q2180">
        <v>2663483</v>
      </c>
      <c r="R2180">
        <v>20927312</v>
      </c>
      <c r="S2180">
        <v>19471500</v>
      </c>
      <c r="T2180">
        <v>18400000</v>
      </c>
      <c r="U2180">
        <v>18410600</v>
      </c>
      <c r="V2180">
        <v>13087000</v>
      </c>
    </row>
    <row r="2181" spans="1:22" x14ac:dyDescent="0.3">
      <c r="A2181" s="2">
        <v>43819</v>
      </c>
      <c r="B2181">
        <v>2019</v>
      </c>
      <c r="C2181">
        <v>69.86</v>
      </c>
      <c r="D2181">
        <v>157.41</v>
      </c>
      <c r="E2181">
        <v>67.561000000000007</v>
      </c>
      <c r="F2181">
        <v>82.07663500000001</v>
      </c>
      <c r="G2181">
        <v>7.8152042000000002</v>
      </c>
      <c r="H2181">
        <v>133.86848599999999</v>
      </c>
      <c r="I2181">
        <v>14.141709276844409</v>
      </c>
      <c r="J2181">
        <v>12.7599895945946</v>
      </c>
      <c r="K2181">
        <v>42.677136596055519</v>
      </c>
      <c r="L2181">
        <v>39.444850255661073</v>
      </c>
      <c r="M2181">
        <v>276130972</v>
      </c>
      <c r="N2181">
        <v>53599613</v>
      </c>
      <c r="O2181">
        <v>50276980</v>
      </c>
      <c r="P2181">
        <v>3441130</v>
      </c>
      <c r="Q2181">
        <v>5887926</v>
      </c>
      <c r="R2181">
        <v>39459077</v>
      </c>
      <c r="S2181">
        <v>31170000</v>
      </c>
      <c r="T2181">
        <v>38230000</v>
      </c>
      <c r="U2181">
        <v>16110400</v>
      </c>
      <c r="V2181">
        <v>15324000</v>
      </c>
    </row>
    <row r="2182" spans="1:22" x14ac:dyDescent="0.3">
      <c r="A2182" s="2">
        <v>43820</v>
      </c>
      <c r="B2182">
        <v>2019</v>
      </c>
    </row>
    <row r="2183" spans="1:22" x14ac:dyDescent="0.3">
      <c r="A2183" s="2">
        <v>43821</v>
      </c>
      <c r="B2183">
        <v>2019</v>
      </c>
    </row>
    <row r="2184" spans="1:22" x14ac:dyDescent="0.3">
      <c r="A2184" s="2">
        <v>43822</v>
      </c>
      <c r="B2184">
        <v>2019</v>
      </c>
      <c r="C2184">
        <v>71</v>
      </c>
      <c r="D2184">
        <v>157.41</v>
      </c>
      <c r="E2184">
        <v>67.531500000000008</v>
      </c>
      <c r="F2184">
        <v>81.563214000000002</v>
      </c>
      <c r="G2184">
        <v>7.7474660000000002</v>
      </c>
      <c r="H2184">
        <v>133.93491599999999</v>
      </c>
      <c r="I2184">
        <v>14.198738458725661</v>
      </c>
      <c r="J2184">
        <v>12.89024514855106</v>
      </c>
      <c r="K2184">
        <v>42.62729682786361</v>
      </c>
      <c r="L2184">
        <v>39.546576469512758</v>
      </c>
      <c r="M2184">
        <v>98711532</v>
      </c>
      <c r="N2184">
        <v>17726283</v>
      </c>
      <c r="O2184">
        <v>19939340</v>
      </c>
      <c r="P2184">
        <v>910739</v>
      </c>
      <c r="Q2184">
        <v>1436685</v>
      </c>
      <c r="R2184">
        <v>9658931</v>
      </c>
      <c r="S2184">
        <v>11824000</v>
      </c>
      <c r="T2184">
        <v>16083000</v>
      </c>
      <c r="U2184">
        <v>8612700</v>
      </c>
      <c r="V2184">
        <v>7955000</v>
      </c>
    </row>
    <row r="2185" spans="1:22" x14ac:dyDescent="0.3">
      <c r="A2185" s="2">
        <v>43823</v>
      </c>
      <c r="B2185">
        <v>2019</v>
      </c>
      <c r="C2185">
        <v>71.067499999999995</v>
      </c>
      <c r="D2185">
        <v>157.38</v>
      </c>
      <c r="E2185">
        <v>67.221500000000006</v>
      </c>
      <c r="G2185">
        <v>7.7724197999999989</v>
      </c>
      <c r="I2185">
        <v>14.15044328671968</v>
      </c>
      <c r="J2185">
        <v>12.91229770953295</v>
      </c>
      <c r="K2185">
        <v>42.774883465862352</v>
      </c>
      <c r="L2185">
        <v>39.539347408829173</v>
      </c>
      <c r="M2185">
        <v>48478856</v>
      </c>
      <c r="N2185">
        <v>8989150</v>
      </c>
      <c r="O2185">
        <v>13468200</v>
      </c>
      <c r="R2185">
        <v>2437100</v>
      </c>
      <c r="S2185">
        <v>9715000</v>
      </c>
      <c r="T2185">
        <v>14397500</v>
      </c>
      <c r="U2185">
        <v>11253100</v>
      </c>
      <c r="V2185">
        <v>6380000</v>
      </c>
    </row>
    <row r="2186" spans="1:22" x14ac:dyDescent="0.3">
      <c r="A2186" s="2">
        <v>43824</v>
      </c>
      <c r="B2186">
        <v>2019</v>
      </c>
      <c r="I2186">
        <v>14.04317599707282</v>
      </c>
      <c r="J2186">
        <v>12.94212222649104</v>
      </c>
      <c r="K2186">
        <v>42.489937797292363</v>
      </c>
      <c r="L2186">
        <v>39.672521039151121</v>
      </c>
      <c r="S2186">
        <v>8585500</v>
      </c>
      <c r="T2186">
        <v>9021000</v>
      </c>
      <c r="U2186">
        <v>6840900</v>
      </c>
      <c r="V2186">
        <v>4753000</v>
      </c>
    </row>
    <row r="2187" spans="1:22" x14ac:dyDescent="0.3">
      <c r="A2187" s="2">
        <v>43825</v>
      </c>
      <c r="B2187">
        <v>2019</v>
      </c>
      <c r="C2187">
        <v>72.477500000000006</v>
      </c>
      <c r="D2187">
        <v>158.66999999999999</v>
      </c>
      <c r="E2187">
        <v>68.123500000000007</v>
      </c>
      <c r="I2187">
        <v>14.09285779439934</v>
      </c>
      <c r="J2187">
        <v>12.922925803156071</v>
      </c>
      <c r="K2187">
        <v>42.880598376356843</v>
      </c>
      <c r="L2187">
        <v>39.724527957675818</v>
      </c>
      <c r="M2187">
        <v>93336016</v>
      </c>
      <c r="N2187">
        <v>14526927</v>
      </c>
      <c r="O2187">
        <v>23676000</v>
      </c>
      <c r="S2187">
        <v>10932000</v>
      </c>
      <c r="T2187">
        <v>11489500</v>
      </c>
      <c r="U2187">
        <v>8905400</v>
      </c>
      <c r="V2187">
        <v>6470000</v>
      </c>
    </row>
    <row r="2188" spans="1:22" x14ac:dyDescent="0.3">
      <c r="A2188" s="2">
        <v>43826</v>
      </c>
      <c r="B2188">
        <v>2019</v>
      </c>
      <c r="C2188">
        <v>72.45</v>
      </c>
      <c r="D2188">
        <v>158.96</v>
      </c>
      <c r="E2188">
        <v>67.731999999999999</v>
      </c>
      <c r="F2188">
        <v>82.213584000000012</v>
      </c>
      <c r="G2188">
        <v>7.8269953999999986</v>
      </c>
      <c r="H2188">
        <v>135.77376000000001</v>
      </c>
      <c r="I2188">
        <v>14.1267811472415</v>
      </c>
      <c r="J2188">
        <v>12.98070633905736</v>
      </c>
      <c r="K2188">
        <v>43.569601753744969</v>
      </c>
      <c r="L2188">
        <v>40.016441359152353</v>
      </c>
      <c r="M2188">
        <v>146371744</v>
      </c>
      <c r="N2188">
        <v>18414352</v>
      </c>
      <c r="O2188">
        <v>23217460</v>
      </c>
      <c r="P2188">
        <v>793381</v>
      </c>
      <c r="Q2188">
        <v>1164464</v>
      </c>
      <c r="R2188">
        <v>8837373</v>
      </c>
      <c r="S2188">
        <v>10965000</v>
      </c>
      <c r="T2188">
        <v>17987500</v>
      </c>
      <c r="U2188">
        <v>11769500</v>
      </c>
      <c r="V2188">
        <v>6380000</v>
      </c>
    </row>
    <row r="2189" spans="1:22" x14ac:dyDescent="0.3">
      <c r="A2189" s="2">
        <v>43827</v>
      </c>
      <c r="B2189">
        <v>2019</v>
      </c>
    </row>
    <row r="2190" spans="1:22" x14ac:dyDescent="0.3">
      <c r="A2190" s="2">
        <v>43828</v>
      </c>
      <c r="B2190">
        <v>2019</v>
      </c>
    </row>
    <row r="2191" spans="1:22" x14ac:dyDescent="0.3">
      <c r="A2191" s="2">
        <v>43829</v>
      </c>
      <c r="B2191">
        <v>2019</v>
      </c>
      <c r="C2191">
        <v>72.88</v>
      </c>
      <c r="D2191">
        <v>157.59</v>
      </c>
      <c r="E2191">
        <v>66.985500000000002</v>
      </c>
      <c r="F2191">
        <v>81.997253999999998</v>
      </c>
      <c r="G2191">
        <v>7.8228597000000004</v>
      </c>
      <c r="H2191">
        <v>134.89075199999999</v>
      </c>
      <c r="I2191">
        <v>14.168426852787221</v>
      </c>
      <c r="J2191">
        <v>12.965200802644871</v>
      </c>
      <c r="K2191">
        <v>43.677105335659839</v>
      </c>
      <c r="L2191">
        <v>40.38020020203875</v>
      </c>
      <c r="M2191">
        <v>144238456</v>
      </c>
      <c r="N2191">
        <v>16356720</v>
      </c>
      <c r="O2191">
        <v>20011840</v>
      </c>
      <c r="P2191">
        <v>467282</v>
      </c>
      <c r="Q2191">
        <v>859842</v>
      </c>
      <c r="R2191">
        <v>7368650</v>
      </c>
      <c r="S2191">
        <v>14248500</v>
      </c>
      <c r="T2191">
        <v>22561000</v>
      </c>
      <c r="U2191">
        <v>10309300</v>
      </c>
      <c r="V2191">
        <v>6213000</v>
      </c>
    </row>
    <row r="2192" spans="1:22" x14ac:dyDescent="0.3">
      <c r="A2192" s="2">
        <v>43830</v>
      </c>
      <c r="B2192">
        <v>2019</v>
      </c>
      <c r="C2192">
        <v>73.412499999999994</v>
      </c>
      <c r="D2192">
        <v>157.69999999999999</v>
      </c>
      <c r="E2192">
        <v>66.969500000000011</v>
      </c>
      <c r="G2192">
        <v>7.8503696999999999</v>
      </c>
      <c r="M2192">
        <v>100990500</v>
      </c>
      <c r="N2192">
        <v>18393383</v>
      </c>
      <c r="O2192">
        <v>19521220</v>
      </c>
      <c r="R2192">
        <v>5996036</v>
      </c>
    </row>
    <row r="2193" spans="1:22" x14ac:dyDescent="0.3">
      <c r="A2193" s="2">
        <v>43831</v>
      </c>
      <c r="B2193">
        <v>2020</v>
      </c>
    </row>
    <row r="2194" spans="1:22" x14ac:dyDescent="0.3">
      <c r="A2194" s="2">
        <v>43832</v>
      </c>
      <c r="B2194">
        <v>2020</v>
      </c>
      <c r="C2194">
        <v>75.087500000000006</v>
      </c>
      <c r="D2194">
        <v>160.62</v>
      </c>
      <c r="E2194">
        <v>68.433999999999997</v>
      </c>
      <c r="F2194">
        <v>82.903739999999999</v>
      </c>
      <c r="G2194">
        <v>7.8166384999999989</v>
      </c>
      <c r="H2194">
        <v>136.274</v>
      </c>
      <c r="M2194">
        <v>135647456</v>
      </c>
      <c r="N2194">
        <v>22634546</v>
      </c>
      <c r="O2194">
        <v>27285300</v>
      </c>
      <c r="P2194">
        <v>1232319</v>
      </c>
      <c r="Q2194">
        <v>1707496</v>
      </c>
      <c r="R2194">
        <v>16230699</v>
      </c>
    </row>
    <row r="2195" spans="1:22" x14ac:dyDescent="0.3">
      <c r="A2195" s="2">
        <v>43833</v>
      </c>
      <c r="B2195">
        <v>2020</v>
      </c>
      <c r="C2195">
        <v>74.357500000000002</v>
      </c>
      <c r="D2195">
        <v>158.62</v>
      </c>
      <c r="E2195">
        <v>68.075999999999993</v>
      </c>
      <c r="F2195">
        <v>81.91310399999999</v>
      </c>
      <c r="G2195">
        <v>7.7795071999999994</v>
      </c>
      <c r="H2195">
        <v>134.577912</v>
      </c>
      <c r="M2195">
        <v>146535512</v>
      </c>
      <c r="N2195">
        <v>21121681</v>
      </c>
      <c r="O2195">
        <v>23412580</v>
      </c>
      <c r="P2195">
        <v>1153245</v>
      </c>
      <c r="Q2195">
        <v>1929766</v>
      </c>
      <c r="R2195">
        <v>14654617</v>
      </c>
    </row>
    <row r="2196" spans="1:22" x14ac:dyDescent="0.3">
      <c r="A2196" s="2">
        <v>43834</v>
      </c>
      <c r="B2196">
        <v>2020</v>
      </c>
    </row>
    <row r="2197" spans="1:22" x14ac:dyDescent="0.3">
      <c r="A2197" s="2">
        <v>43835</v>
      </c>
      <c r="B2197">
        <v>2020</v>
      </c>
    </row>
    <row r="2198" spans="1:22" x14ac:dyDescent="0.3">
      <c r="A2198" s="2">
        <v>43836</v>
      </c>
      <c r="B2198">
        <v>2020</v>
      </c>
      <c r="C2198">
        <v>74.95</v>
      </c>
      <c r="D2198">
        <v>159.03</v>
      </c>
      <c r="E2198">
        <v>69.890500000000003</v>
      </c>
      <c r="F2198">
        <v>81.779474999999991</v>
      </c>
      <c r="G2198">
        <v>7.701232000000001</v>
      </c>
      <c r="H2198">
        <v>133.84742</v>
      </c>
      <c r="I2198">
        <v>13.9640055376096</v>
      </c>
      <c r="J2198">
        <v>13.063267817258881</v>
      </c>
      <c r="K2198">
        <v>42.168897092754968</v>
      </c>
      <c r="L2198">
        <v>39.446239040147667</v>
      </c>
      <c r="M2198">
        <v>118578576</v>
      </c>
      <c r="N2198">
        <v>20826702</v>
      </c>
      <c r="O2198">
        <v>46786860</v>
      </c>
      <c r="P2198">
        <v>1039192</v>
      </c>
      <c r="Q2198">
        <v>1838328</v>
      </c>
      <c r="R2198">
        <v>15914132</v>
      </c>
      <c r="S2198">
        <v>33361500</v>
      </c>
      <c r="T2198">
        <v>25770500</v>
      </c>
      <c r="U2198">
        <v>17288900</v>
      </c>
      <c r="V2198">
        <v>11546000</v>
      </c>
    </row>
    <row r="2199" spans="1:22" x14ac:dyDescent="0.3">
      <c r="A2199" s="2">
        <v>43837</v>
      </c>
      <c r="B2199">
        <v>2020</v>
      </c>
      <c r="C2199">
        <v>74.597499999999997</v>
      </c>
      <c r="D2199">
        <v>157.58000000000001</v>
      </c>
      <c r="E2199">
        <v>69.755499999999998</v>
      </c>
      <c r="F2199">
        <v>82.70334600000001</v>
      </c>
      <c r="G2199">
        <v>7.6588751999999998</v>
      </c>
      <c r="H2199">
        <v>133.82742999999999</v>
      </c>
      <c r="I2199">
        <v>14.214647627821281</v>
      </c>
      <c r="J2199">
        <v>13.45216570244127</v>
      </c>
      <c r="K2199">
        <v>42.800552740672508</v>
      </c>
      <c r="L2199">
        <v>39.557807461999083</v>
      </c>
      <c r="M2199">
        <v>111510620</v>
      </c>
      <c r="N2199">
        <v>21881740</v>
      </c>
      <c r="O2199">
        <v>34529120</v>
      </c>
      <c r="P2199">
        <v>1302124</v>
      </c>
      <c r="Q2199">
        <v>1951018</v>
      </c>
      <c r="R2199">
        <v>13741675</v>
      </c>
      <c r="S2199">
        <v>24803500</v>
      </c>
      <c r="T2199">
        <v>58600000</v>
      </c>
      <c r="U2199">
        <v>15551200</v>
      </c>
      <c r="V2199">
        <v>11676000</v>
      </c>
    </row>
    <row r="2200" spans="1:22" x14ac:dyDescent="0.3">
      <c r="A2200" s="2">
        <v>43838</v>
      </c>
      <c r="B2200">
        <v>2020</v>
      </c>
      <c r="C2200">
        <v>75.797499999999999</v>
      </c>
      <c r="D2200">
        <v>160.09</v>
      </c>
      <c r="E2200">
        <v>70.251999999999995</v>
      </c>
      <c r="F2200">
        <v>82.729037999999989</v>
      </c>
      <c r="G2200">
        <v>7.6179364999999999</v>
      </c>
      <c r="H2200">
        <v>134.327676</v>
      </c>
      <c r="I2200">
        <v>13.96333638863428</v>
      </c>
      <c r="J2200">
        <v>13.393092245646191</v>
      </c>
      <c r="K2200">
        <v>42.007332722273141</v>
      </c>
      <c r="L2200">
        <v>39.083409715857009</v>
      </c>
      <c r="M2200">
        <v>132363784</v>
      </c>
      <c r="N2200">
        <v>27762026</v>
      </c>
      <c r="O2200">
        <v>35325480</v>
      </c>
      <c r="P2200">
        <v>941807</v>
      </c>
      <c r="Q2200">
        <v>2044239</v>
      </c>
      <c r="R2200">
        <v>17839750</v>
      </c>
      <c r="S2200">
        <v>28061000</v>
      </c>
      <c r="T2200">
        <v>57025500</v>
      </c>
      <c r="U2200">
        <v>18647700</v>
      </c>
      <c r="V2200">
        <v>14844000</v>
      </c>
    </row>
    <row r="2201" spans="1:22" x14ac:dyDescent="0.3">
      <c r="A2201" s="2">
        <v>43839</v>
      </c>
      <c r="B2201">
        <v>2020</v>
      </c>
      <c r="C2201">
        <v>77.407499999999999</v>
      </c>
      <c r="D2201">
        <v>162.09</v>
      </c>
      <c r="E2201">
        <v>70.989499999999992</v>
      </c>
      <c r="F2201">
        <v>82.576779999999999</v>
      </c>
      <c r="G2201">
        <v>7.6811741000000007</v>
      </c>
      <c r="H2201">
        <v>136.76918000000001</v>
      </c>
      <c r="I2201">
        <v>14.0078531640946</v>
      </c>
      <c r="J2201">
        <v>13.593782682860009</v>
      </c>
      <c r="K2201">
        <v>43.804218792804313</v>
      </c>
      <c r="L2201">
        <v>39.612820746963749</v>
      </c>
      <c r="M2201">
        <v>170486168</v>
      </c>
      <c r="N2201">
        <v>21399951</v>
      </c>
      <c r="O2201">
        <v>33228760</v>
      </c>
      <c r="P2201">
        <v>1391131</v>
      </c>
      <c r="Q2201">
        <v>2354193</v>
      </c>
      <c r="R2201">
        <v>14996836</v>
      </c>
      <c r="S2201">
        <v>21265000</v>
      </c>
      <c r="T2201">
        <v>45977000</v>
      </c>
      <c r="U2201">
        <v>18788900</v>
      </c>
      <c r="V2201">
        <v>10308000</v>
      </c>
    </row>
    <row r="2202" spans="1:22" x14ac:dyDescent="0.3">
      <c r="A2202" s="2">
        <v>43840</v>
      </c>
      <c r="B2202">
        <v>2020</v>
      </c>
      <c r="C2202">
        <v>77.582499999999996</v>
      </c>
      <c r="D2202">
        <v>161.34</v>
      </c>
      <c r="E2202">
        <v>71.448000000000008</v>
      </c>
      <c r="F2202">
        <v>82.936753999999993</v>
      </c>
      <c r="G2202">
        <v>7.6360452000000008</v>
      </c>
      <c r="H2202">
        <v>137.645872</v>
      </c>
      <c r="I2202">
        <v>13.99525027402265</v>
      </c>
      <c r="J2202">
        <v>13.665460378151259</v>
      </c>
      <c r="K2202">
        <v>44.556083302886357</v>
      </c>
      <c r="L2202">
        <v>39.678480087687248</v>
      </c>
      <c r="M2202">
        <v>140869088</v>
      </c>
      <c r="N2202">
        <v>20733946</v>
      </c>
      <c r="O2202">
        <v>26263560</v>
      </c>
      <c r="P2202">
        <v>1102138</v>
      </c>
      <c r="Q2202">
        <v>1464936</v>
      </c>
      <c r="R2202">
        <v>11239419</v>
      </c>
      <c r="S2202">
        <v>17417000</v>
      </c>
      <c r="T2202">
        <v>39806500</v>
      </c>
      <c r="U2202">
        <v>16713200</v>
      </c>
      <c r="V2202">
        <v>8263000</v>
      </c>
    </row>
    <row r="2203" spans="1:22" x14ac:dyDescent="0.3">
      <c r="A2203" s="2">
        <v>43841</v>
      </c>
      <c r="B2203">
        <v>2020</v>
      </c>
    </row>
    <row r="2204" spans="1:22" x14ac:dyDescent="0.3">
      <c r="A2204" s="2">
        <v>43842</v>
      </c>
      <c r="B2204">
        <v>2020</v>
      </c>
    </row>
    <row r="2205" spans="1:22" x14ac:dyDescent="0.3">
      <c r="A2205" s="2">
        <v>43843</v>
      </c>
      <c r="B2205">
        <v>2020</v>
      </c>
      <c r="C2205">
        <v>79.239999999999995</v>
      </c>
      <c r="D2205">
        <v>163.28</v>
      </c>
      <c r="E2205">
        <v>72.001499999999993</v>
      </c>
      <c r="F2205">
        <v>82.023820000000001</v>
      </c>
      <c r="G2205">
        <v>7.6774459999999998</v>
      </c>
      <c r="H2205">
        <v>137.86864</v>
      </c>
      <c r="M2205">
        <v>122086888</v>
      </c>
      <c r="N2205">
        <v>21637007</v>
      </c>
      <c r="O2205">
        <v>30746340</v>
      </c>
      <c r="P2205">
        <v>880474</v>
      </c>
      <c r="Q2205">
        <v>1451184</v>
      </c>
      <c r="R2205">
        <v>14074426</v>
      </c>
    </row>
    <row r="2206" spans="1:22" x14ac:dyDescent="0.3">
      <c r="A2206" s="2">
        <v>43844</v>
      </c>
      <c r="B2206">
        <v>2020</v>
      </c>
      <c r="C2206">
        <v>78.17</v>
      </c>
      <c r="D2206">
        <v>162.13</v>
      </c>
      <c r="E2206">
        <v>71.529499999999999</v>
      </c>
      <c r="F2206">
        <v>81.590229999999991</v>
      </c>
      <c r="G2206">
        <v>7.6881888000000007</v>
      </c>
      <c r="H2206">
        <v>137.57916</v>
      </c>
      <c r="I2206">
        <v>14.05812897366031</v>
      </c>
      <c r="J2206">
        <v>13.92289186557675</v>
      </c>
      <c r="K2206">
        <v>45.858310626703002</v>
      </c>
      <c r="L2206">
        <v>39.237057220708451</v>
      </c>
      <c r="M2206">
        <v>162613828</v>
      </c>
      <c r="N2206">
        <v>23500783</v>
      </c>
      <c r="O2206">
        <v>26112720</v>
      </c>
      <c r="P2206">
        <v>979352</v>
      </c>
      <c r="Q2206">
        <v>1727071</v>
      </c>
      <c r="R2206">
        <v>14608875</v>
      </c>
      <c r="S2206">
        <v>24309500</v>
      </c>
      <c r="T2206">
        <v>66518000</v>
      </c>
      <c r="U2206">
        <v>22720900</v>
      </c>
      <c r="V2206">
        <v>12035000</v>
      </c>
    </row>
    <row r="2207" spans="1:22" x14ac:dyDescent="0.3">
      <c r="A2207" s="2">
        <v>43845</v>
      </c>
      <c r="B2207">
        <v>2020</v>
      </c>
      <c r="C2207">
        <v>77.834999999999994</v>
      </c>
      <c r="D2207">
        <v>163.18</v>
      </c>
      <c r="E2207">
        <v>71.960000000000008</v>
      </c>
      <c r="F2207">
        <v>80.549601999999993</v>
      </c>
      <c r="G2207">
        <v>7.6868633999999982</v>
      </c>
      <c r="H2207">
        <v>137.24340000000001</v>
      </c>
      <c r="I2207">
        <v>13.963053963053961</v>
      </c>
      <c r="J2207">
        <v>13.678701901901899</v>
      </c>
      <c r="K2207">
        <v>45.308945308945297</v>
      </c>
      <c r="L2207">
        <v>39.193739193739191</v>
      </c>
      <c r="M2207">
        <v>121923528</v>
      </c>
      <c r="N2207">
        <v>21417871</v>
      </c>
      <c r="O2207">
        <v>21550380</v>
      </c>
      <c r="P2207">
        <v>1607651</v>
      </c>
      <c r="Q2207">
        <v>1784830</v>
      </c>
      <c r="R2207">
        <v>13672328</v>
      </c>
      <c r="S2207">
        <v>21778000</v>
      </c>
      <c r="T2207">
        <v>56432000</v>
      </c>
      <c r="U2207">
        <v>10487400</v>
      </c>
      <c r="V2207">
        <v>7559000</v>
      </c>
    </row>
    <row r="2208" spans="1:22" x14ac:dyDescent="0.3">
      <c r="A2208" s="2">
        <v>43846</v>
      </c>
      <c r="B2208">
        <v>2020</v>
      </c>
      <c r="C2208">
        <v>78.81</v>
      </c>
      <c r="D2208">
        <v>166.17</v>
      </c>
      <c r="E2208">
        <v>72.50800000000001</v>
      </c>
      <c r="F2208">
        <v>79.247794999999996</v>
      </c>
      <c r="G2208">
        <v>7.7254265999999996</v>
      </c>
      <c r="H2208">
        <v>136.33694</v>
      </c>
      <c r="I2208">
        <v>13.957330912392189</v>
      </c>
      <c r="J2208">
        <v>13.743394048116199</v>
      </c>
      <c r="K2208">
        <v>44.230594643667722</v>
      </c>
      <c r="L2208">
        <v>39.001361779391743</v>
      </c>
      <c r="M2208">
        <v>108829016</v>
      </c>
      <c r="N2208">
        <v>23865360</v>
      </c>
      <c r="O2208">
        <v>26080800</v>
      </c>
      <c r="P2208">
        <v>1730300</v>
      </c>
      <c r="Q2208">
        <v>1473122</v>
      </c>
      <c r="R2208">
        <v>14016268</v>
      </c>
      <c r="S2208">
        <v>16113000</v>
      </c>
      <c r="T2208">
        <v>33478500</v>
      </c>
      <c r="U2208">
        <v>15234400</v>
      </c>
      <c r="V2208">
        <v>6987000</v>
      </c>
    </row>
    <row r="2209" spans="1:22" x14ac:dyDescent="0.3">
      <c r="A2209" s="2">
        <v>43847</v>
      </c>
      <c r="B2209">
        <v>2020</v>
      </c>
      <c r="C2209">
        <v>79.682500000000005</v>
      </c>
      <c r="D2209">
        <v>167.1</v>
      </c>
      <c r="E2209">
        <v>73.975999999999999</v>
      </c>
      <c r="F2209">
        <v>78.812646000000001</v>
      </c>
      <c r="G2209">
        <v>7.736256</v>
      </c>
      <c r="H2209">
        <v>139.702236</v>
      </c>
      <c r="I2209">
        <v>13.973125113491919</v>
      </c>
      <c r="J2209">
        <v>13.72385863083348</v>
      </c>
      <c r="K2209">
        <v>44.316324677682942</v>
      </c>
      <c r="L2209">
        <v>39.03214091156709</v>
      </c>
      <c r="M2209">
        <v>137816468</v>
      </c>
      <c r="N2209">
        <v>34371659</v>
      </c>
      <c r="O2209">
        <v>52423500</v>
      </c>
      <c r="P2209">
        <v>2112839</v>
      </c>
      <c r="Q2209">
        <v>3059906</v>
      </c>
      <c r="R2209">
        <v>19986989</v>
      </c>
      <c r="S2209">
        <v>21640000</v>
      </c>
      <c r="T2209">
        <v>33957500</v>
      </c>
      <c r="U2209">
        <v>11768300</v>
      </c>
      <c r="V2209">
        <v>7636000</v>
      </c>
    </row>
    <row r="2210" spans="1:22" x14ac:dyDescent="0.3">
      <c r="A2210" s="2">
        <v>43848</v>
      </c>
      <c r="B2210">
        <v>2020</v>
      </c>
    </row>
    <row r="2211" spans="1:22" x14ac:dyDescent="0.3">
      <c r="A2211" s="2">
        <v>43849</v>
      </c>
      <c r="B2211">
        <v>2020</v>
      </c>
    </row>
    <row r="2212" spans="1:22" x14ac:dyDescent="0.3">
      <c r="A2212" s="2">
        <v>43850</v>
      </c>
      <c r="B2212">
        <v>2020</v>
      </c>
      <c r="F2212">
        <v>79.405776000000003</v>
      </c>
      <c r="G2212">
        <v>7.7012</v>
      </c>
      <c r="H2212">
        <v>139.281544</v>
      </c>
      <c r="I2212">
        <v>14.122345253222001</v>
      </c>
      <c r="J2212">
        <v>13.834873855509169</v>
      </c>
      <c r="K2212">
        <v>44.164095117081139</v>
      </c>
      <c r="L2212">
        <v>39.017970593574148</v>
      </c>
      <c r="P2212">
        <v>837922</v>
      </c>
      <c r="Q2212">
        <v>1121581</v>
      </c>
      <c r="R2212">
        <v>8295662</v>
      </c>
      <c r="S2212">
        <v>15775000</v>
      </c>
      <c r="T2212">
        <v>21431000</v>
      </c>
      <c r="U2212">
        <v>6761100</v>
      </c>
      <c r="V2212">
        <v>8175000</v>
      </c>
    </row>
    <row r="2213" spans="1:22" x14ac:dyDescent="0.3">
      <c r="A2213" s="2">
        <v>43851</v>
      </c>
      <c r="B2213">
        <v>2020</v>
      </c>
      <c r="C2213">
        <v>79.142499999999998</v>
      </c>
      <c r="D2213">
        <v>166.5</v>
      </c>
      <c r="E2213">
        <v>74.112499999999997</v>
      </c>
      <c r="F2213">
        <v>79.207971999999998</v>
      </c>
      <c r="G2213">
        <v>7.6397376000000001</v>
      </c>
      <c r="H2213">
        <v>139.98104000000001</v>
      </c>
      <c r="I2213">
        <v>14.290393013100431</v>
      </c>
      <c r="J2213">
        <v>13.786034366812229</v>
      </c>
      <c r="K2213">
        <v>44.350436681222703</v>
      </c>
      <c r="L2213">
        <v>39.219432314410483</v>
      </c>
      <c r="M2213">
        <v>110843256</v>
      </c>
      <c r="N2213">
        <v>29517191</v>
      </c>
      <c r="O2213">
        <v>48932020</v>
      </c>
      <c r="P2213">
        <v>888947</v>
      </c>
      <c r="Q2213">
        <v>1604873</v>
      </c>
      <c r="R2213">
        <v>16450844</v>
      </c>
      <c r="S2213">
        <v>25988000</v>
      </c>
      <c r="T2213">
        <v>21110500</v>
      </c>
      <c r="U2213">
        <v>10434800</v>
      </c>
      <c r="V2213">
        <v>5628000</v>
      </c>
    </row>
    <row r="2214" spans="1:22" x14ac:dyDescent="0.3">
      <c r="A2214" s="2">
        <v>43852</v>
      </c>
      <c r="B2214">
        <v>2020</v>
      </c>
      <c r="C2214">
        <v>79.424999999999997</v>
      </c>
      <c r="D2214">
        <v>165.7</v>
      </c>
      <c r="E2214">
        <v>74.208500000000001</v>
      </c>
      <c r="F2214">
        <v>78.655169999999998</v>
      </c>
      <c r="G2214">
        <v>7.6305748000000007</v>
      </c>
      <c r="H2214">
        <v>140.34876</v>
      </c>
      <c r="I2214">
        <v>14.24046600527897</v>
      </c>
      <c r="J2214">
        <v>13.81835103850004</v>
      </c>
      <c r="K2214">
        <v>44.45253481387094</v>
      </c>
      <c r="L2214">
        <v>39.428415400018203</v>
      </c>
      <c r="M2214">
        <v>101832460</v>
      </c>
      <c r="N2214">
        <v>24138777</v>
      </c>
      <c r="O2214">
        <v>28458920</v>
      </c>
      <c r="P2214">
        <v>1755064</v>
      </c>
      <c r="Q2214">
        <v>1987251</v>
      </c>
      <c r="R2214">
        <v>20540670</v>
      </c>
      <c r="S2214">
        <v>22193000</v>
      </c>
      <c r="T2214">
        <v>25464500</v>
      </c>
      <c r="U2214">
        <v>7155400</v>
      </c>
      <c r="V2214">
        <v>7022000</v>
      </c>
    </row>
    <row r="2215" spans="1:22" x14ac:dyDescent="0.3">
      <c r="A2215" s="2">
        <v>43853</v>
      </c>
      <c r="B2215">
        <v>2020</v>
      </c>
      <c r="C2215">
        <v>79.807500000000005</v>
      </c>
      <c r="D2215">
        <v>166.72</v>
      </c>
      <c r="E2215">
        <v>74.234499999999997</v>
      </c>
      <c r="F2215">
        <v>77.01441899999999</v>
      </c>
      <c r="G2215">
        <v>7.5120299999999993</v>
      </c>
      <c r="H2215">
        <v>136.85558399999999</v>
      </c>
      <c r="I2215">
        <v>14.3306510607169</v>
      </c>
      <c r="J2215">
        <v>13.867094275786391</v>
      </c>
      <c r="K2215">
        <v>43.608266276517917</v>
      </c>
      <c r="L2215">
        <v>39.804316020482808</v>
      </c>
      <c r="M2215">
        <v>104471972</v>
      </c>
      <c r="N2215">
        <v>19680766</v>
      </c>
      <c r="O2215">
        <v>26651240</v>
      </c>
      <c r="P2215">
        <v>1472242</v>
      </c>
      <c r="Q2215">
        <v>2077357</v>
      </c>
      <c r="R2215">
        <v>17786462</v>
      </c>
      <c r="S2215">
        <v>20944000</v>
      </c>
      <c r="T2215">
        <v>22733500</v>
      </c>
      <c r="U2215">
        <v>9144600</v>
      </c>
      <c r="V2215">
        <v>8637000</v>
      </c>
    </row>
    <row r="2216" spans="1:22" x14ac:dyDescent="0.3">
      <c r="A2216" s="2">
        <v>43854</v>
      </c>
      <c r="B2216">
        <v>2020</v>
      </c>
      <c r="C2216">
        <v>79.577500000000001</v>
      </c>
      <c r="D2216">
        <v>165.04</v>
      </c>
      <c r="E2216">
        <v>73.308500000000009</v>
      </c>
      <c r="F2216">
        <v>76.538406999999992</v>
      </c>
      <c r="G2216">
        <v>7.5779726000000007</v>
      </c>
      <c r="H2216">
        <v>139.93262999999999</v>
      </c>
      <c r="I2216">
        <v>14.40175631174534</v>
      </c>
      <c r="J2216">
        <v>13.852974026710569</v>
      </c>
      <c r="K2216">
        <v>43.651664837175268</v>
      </c>
      <c r="L2216">
        <v>39.974387120380541</v>
      </c>
      <c r="M2216">
        <v>146537520</v>
      </c>
      <c r="N2216">
        <v>24918117</v>
      </c>
      <c r="O2216">
        <v>29785600</v>
      </c>
      <c r="P2216">
        <v>1281775</v>
      </c>
      <c r="Q2216">
        <v>2038873</v>
      </c>
      <c r="R2216">
        <v>18899190</v>
      </c>
      <c r="S2216">
        <v>18572500</v>
      </c>
      <c r="T2216">
        <v>19851000</v>
      </c>
      <c r="U2216">
        <v>6306000</v>
      </c>
      <c r="V2216">
        <v>8406000</v>
      </c>
    </row>
    <row r="2217" spans="1:22" x14ac:dyDescent="0.3">
      <c r="A2217" s="2">
        <v>43855</v>
      </c>
      <c r="B2217">
        <v>2020</v>
      </c>
    </row>
    <row r="2218" spans="1:22" x14ac:dyDescent="0.3">
      <c r="A2218" s="2">
        <v>43856</v>
      </c>
      <c r="B2218">
        <v>2020</v>
      </c>
    </row>
    <row r="2219" spans="1:22" x14ac:dyDescent="0.3">
      <c r="A2219" s="2">
        <v>43857</v>
      </c>
      <c r="B2219">
        <v>2020</v>
      </c>
      <c r="C2219">
        <v>77.237499999999997</v>
      </c>
      <c r="D2219">
        <v>162.28</v>
      </c>
      <c r="E2219">
        <v>71.586500000000001</v>
      </c>
      <c r="F2219">
        <v>74.571550000000002</v>
      </c>
      <c r="G2219">
        <v>7.3007278000000007</v>
      </c>
      <c r="H2219">
        <v>134.88969</v>
      </c>
      <c r="I2219">
        <v>14.222548390055961</v>
      </c>
      <c r="J2219">
        <v>13.76287699293643</v>
      </c>
      <c r="K2219">
        <v>41.96862673149252</v>
      </c>
      <c r="L2219">
        <v>38.895514173011648</v>
      </c>
      <c r="M2219">
        <v>161940020</v>
      </c>
      <c r="N2219">
        <v>32078067</v>
      </c>
      <c r="O2219">
        <v>34131320</v>
      </c>
      <c r="P2219">
        <v>1828640</v>
      </c>
      <c r="Q2219">
        <v>3436180</v>
      </c>
      <c r="R2219">
        <v>23528497</v>
      </c>
      <c r="S2219">
        <v>24639500</v>
      </c>
      <c r="T2219">
        <v>31778500</v>
      </c>
      <c r="U2219">
        <v>10540500</v>
      </c>
      <c r="V2219">
        <v>9721000</v>
      </c>
    </row>
    <row r="2220" spans="1:22" x14ac:dyDescent="0.3">
      <c r="A2220" s="2">
        <v>43858</v>
      </c>
      <c r="B2220">
        <v>2020</v>
      </c>
      <c r="C2220">
        <v>79.422499999999999</v>
      </c>
      <c r="D2220">
        <v>165.46</v>
      </c>
      <c r="E2220">
        <v>72.525000000000006</v>
      </c>
      <c r="F2220">
        <v>73.56213799999999</v>
      </c>
      <c r="G2220">
        <v>7.379532300000001</v>
      </c>
      <c r="H2220">
        <v>131.93185600000001</v>
      </c>
      <c r="I2220">
        <v>14.19774580775222</v>
      </c>
      <c r="J2220">
        <v>13.586930488408321</v>
      </c>
      <c r="K2220">
        <v>42.050765142490611</v>
      </c>
      <c r="L2220">
        <v>39.036012095665733</v>
      </c>
      <c r="M2220">
        <v>162233944</v>
      </c>
      <c r="N2220">
        <v>24899940</v>
      </c>
      <c r="O2220">
        <v>29731720</v>
      </c>
      <c r="P2220">
        <v>2112085</v>
      </c>
      <c r="Q2220">
        <v>4511982</v>
      </c>
      <c r="R2220">
        <v>18445291</v>
      </c>
      <c r="S2220">
        <v>24655000</v>
      </c>
      <c r="T2220">
        <v>29356000</v>
      </c>
      <c r="U2220">
        <v>9830400</v>
      </c>
      <c r="V2220">
        <v>9758000</v>
      </c>
    </row>
    <row r="2221" spans="1:22" x14ac:dyDescent="0.3">
      <c r="A2221" s="2">
        <v>43859</v>
      </c>
      <c r="B2221">
        <v>2020</v>
      </c>
      <c r="C2221">
        <v>81.084999999999994</v>
      </c>
      <c r="D2221">
        <v>168.04</v>
      </c>
      <c r="E2221">
        <v>72.835000000000008</v>
      </c>
      <c r="F2221">
        <v>73.238275000000002</v>
      </c>
      <c r="G2221">
        <v>7.3686955999999988</v>
      </c>
      <c r="H2221">
        <v>132.06</v>
      </c>
      <c r="I2221">
        <v>14.229958772331649</v>
      </c>
      <c r="J2221">
        <v>13.69279486028401</v>
      </c>
      <c r="K2221">
        <v>42.986715529088407</v>
      </c>
      <c r="L2221">
        <v>39.138799816765918</v>
      </c>
      <c r="M2221">
        <v>216599712</v>
      </c>
      <c r="N2221">
        <v>35127771</v>
      </c>
      <c r="O2221">
        <v>21639280</v>
      </c>
      <c r="P2221">
        <v>1456090</v>
      </c>
      <c r="Q2221">
        <v>2208420</v>
      </c>
      <c r="R2221">
        <v>11900860</v>
      </c>
      <c r="S2221">
        <v>17979500</v>
      </c>
      <c r="T2221">
        <v>23305000</v>
      </c>
      <c r="U2221">
        <v>12474600</v>
      </c>
      <c r="V2221">
        <v>8152000</v>
      </c>
    </row>
    <row r="2222" spans="1:22" x14ac:dyDescent="0.3">
      <c r="A2222" s="2">
        <v>43860</v>
      </c>
      <c r="B2222">
        <v>2020</v>
      </c>
      <c r="C2222">
        <v>80.967500000000001</v>
      </c>
      <c r="D2222">
        <v>172.78</v>
      </c>
      <c r="E2222">
        <v>72.712500000000006</v>
      </c>
      <c r="F2222">
        <v>72.365127999999999</v>
      </c>
      <c r="G2222">
        <v>7.3724850000000002</v>
      </c>
      <c r="H2222">
        <v>130.44708399999999</v>
      </c>
      <c r="I2222">
        <v>14.05763741828561</v>
      </c>
      <c r="J2222">
        <v>13.465810255040971</v>
      </c>
      <c r="K2222">
        <v>41.883804437897062</v>
      </c>
      <c r="L2222">
        <v>38.919068225761897</v>
      </c>
      <c r="M2222">
        <v>126743232</v>
      </c>
      <c r="N2222">
        <v>51597470</v>
      </c>
      <c r="O2222">
        <v>27109440</v>
      </c>
      <c r="P2222">
        <v>1995833</v>
      </c>
      <c r="Q2222">
        <v>2959833</v>
      </c>
      <c r="R2222">
        <v>17411976</v>
      </c>
      <c r="S2222">
        <v>24394000</v>
      </c>
      <c r="T2222">
        <v>36312500</v>
      </c>
      <c r="U2222">
        <v>9994600</v>
      </c>
      <c r="V2222">
        <v>11503000</v>
      </c>
    </row>
    <row r="2223" spans="1:22" x14ac:dyDescent="0.3">
      <c r="A2223" s="2">
        <v>43861</v>
      </c>
      <c r="B2223">
        <v>2020</v>
      </c>
      <c r="C2223">
        <v>77.377499999999998</v>
      </c>
      <c r="D2223">
        <v>170.23</v>
      </c>
      <c r="E2223">
        <v>71.638999999999996</v>
      </c>
      <c r="F2223">
        <v>71.308022000000008</v>
      </c>
      <c r="G2223">
        <v>7.2815527999999992</v>
      </c>
      <c r="H2223">
        <v>130.57990599999999</v>
      </c>
      <c r="I2223">
        <v>14.1154768492898</v>
      </c>
      <c r="J2223">
        <v>13.579138325032281</v>
      </c>
      <c r="K2223">
        <v>41.726618705035968</v>
      </c>
      <c r="L2223">
        <v>37.603763143331477</v>
      </c>
      <c r="M2223">
        <v>199588384</v>
      </c>
      <c r="N2223">
        <v>36142690</v>
      </c>
      <c r="O2223">
        <v>43821500</v>
      </c>
      <c r="P2223">
        <v>2069682</v>
      </c>
      <c r="Q2223">
        <v>3235383</v>
      </c>
      <c r="R2223">
        <v>21972808</v>
      </c>
      <c r="S2223">
        <v>24543500</v>
      </c>
      <c r="T2223">
        <v>28302500</v>
      </c>
      <c r="U2223">
        <v>11165700</v>
      </c>
      <c r="V2223">
        <v>25778000</v>
      </c>
    </row>
    <row r="2224" spans="1:22" x14ac:dyDescent="0.3">
      <c r="A2224" s="2">
        <v>43862</v>
      </c>
      <c r="B2224">
        <v>2020</v>
      </c>
    </row>
    <row r="2225" spans="1:22" x14ac:dyDescent="0.3">
      <c r="A2225" s="2">
        <v>43863</v>
      </c>
      <c r="B2225">
        <v>2020</v>
      </c>
    </row>
    <row r="2226" spans="1:22" x14ac:dyDescent="0.3">
      <c r="A2226" s="2">
        <v>43864</v>
      </c>
      <c r="B2226">
        <v>2020</v>
      </c>
      <c r="C2226">
        <v>77.165000000000006</v>
      </c>
      <c r="D2226">
        <v>174.38</v>
      </c>
      <c r="E2226">
        <v>74.13</v>
      </c>
      <c r="F2226">
        <v>71.197842000000009</v>
      </c>
      <c r="G2226">
        <v>7.2268785000000006</v>
      </c>
      <c r="H2226">
        <v>132.708</v>
      </c>
      <c r="I2226">
        <v>13.950492316186621</v>
      </c>
      <c r="J2226">
        <v>13.52156847520015</v>
      </c>
      <c r="K2226">
        <v>41.428177049783748</v>
      </c>
      <c r="L2226">
        <v>36.845495536946721</v>
      </c>
      <c r="M2226">
        <v>173985604</v>
      </c>
      <c r="N2226">
        <v>30149052</v>
      </c>
      <c r="O2226">
        <v>72175200</v>
      </c>
      <c r="P2226">
        <v>1818370</v>
      </c>
      <c r="Q2226">
        <v>2494104</v>
      </c>
      <c r="R2226">
        <v>17634588</v>
      </c>
      <c r="S2226">
        <v>23018000</v>
      </c>
      <c r="T2226">
        <v>26232000</v>
      </c>
      <c r="U2226">
        <v>12061400</v>
      </c>
      <c r="V2226">
        <v>26072000</v>
      </c>
    </row>
    <row r="2227" spans="1:22" x14ac:dyDescent="0.3">
      <c r="A2227" s="2">
        <v>43865</v>
      </c>
      <c r="B2227">
        <v>2020</v>
      </c>
      <c r="C2227">
        <v>79.712500000000006</v>
      </c>
      <c r="D2227">
        <v>180.12</v>
      </c>
      <c r="E2227">
        <v>72.270499999999998</v>
      </c>
      <c r="F2227">
        <v>71.685315000000003</v>
      </c>
      <c r="G2227">
        <v>7.3461384000000001</v>
      </c>
      <c r="H2227">
        <v>135.733026</v>
      </c>
      <c r="I2227">
        <v>13.957610085876119</v>
      </c>
      <c r="J2227">
        <v>13.41875187283026</v>
      </c>
      <c r="K2227">
        <v>41.266215969303857</v>
      </c>
      <c r="L2227">
        <v>36.634386990681527</v>
      </c>
      <c r="M2227">
        <v>136616536</v>
      </c>
      <c r="N2227">
        <v>36433339</v>
      </c>
      <c r="O2227">
        <v>95879340</v>
      </c>
      <c r="P2227">
        <v>1938049</v>
      </c>
      <c r="Q2227">
        <v>2470427</v>
      </c>
      <c r="R2227">
        <v>16223486</v>
      </c>
      <c r="S2227">
        <v>19983000</v>
      </c>
      <c r="T2227">
        <v>41821500</v>
      </c>
      <c r="U2227">
        <v>9552100</v>
      </c>
      <c r="V2227">
        <v>12967000</v>
      </c>
    </row>
    <row r="2228" spans="1:22" x14ac:dyDescent="0.3">
      <c r="A2228" s="2">
        <v>43866</v>
      </c>
      <c r="B2228">
        <v>2020</v>
      </c>
      <c r="C2228">
        <v>80.362499999999997</v>
      </c>
      <c r="D2228">
        <v>179.9</v>
      </c>
      <c r="E2228">
        <v>72.302499999999995</v>
      </c>
      <c r="F2228">
        <v>72.848622000000006</v>
      </c>
      <c r="G2228">
        <v>7.3992760000000004</v>
      </c>
      <c r="H2228">
        <v>137.07246000000001</v>
      </c>
      <c r="I2228">
        <v>14.05794460641399</v>
      </c>
      <c r="J2228">
        <v>13.31082004919825</v>
      </c>
      <c r="K2228">
        <v>41.70007288629737</v>
      </c>
      <c r="L2228">
        <v>36.834912536443142</v>
      </c>
      <c r="M2228">
        <v>118826872</v>
      </c>
      <c r="N2228">
        <v>39186324</v>
      </c>
      <c r="O2228">
        <v>36375860</v>
      </c>
      <c r="P2228">
        <v>2017296</v>
      </c>
      <c r="Q2228">
        <v>2730518</v>
      </c>
      <c r="R2228">
        <v>15330797</v>
      </c>
      <c r="S2228">
        <v>20036000</v>
      </c>
      <c r="T2228">
        <v>71858000</v>
      </c>
      <c r="U2228">
        <v>8749000</v>
      </c>
      <c r="V2228">
        <v>9265000</v>
      </c>
    </row>
    <row r="2229" spans="1:22" x14ac:dyDescent="0.3">
      <c r="A2229" s="2">
        <v>43867</v>
      </c>
      <c r="B2229">
        <v>2020</v>
      </c>
      <c r="C2229">
        <v>81.302499999999995</v>
      </c>
      <c r="D2229">
        <v>183.63</v>
      </c>
      <c r="E2229">
        <v>73.798500000000004</v>
      </c>
      <c r="F2229">
        <v>72.797174999999996</v>
      </c>
      <c r="G2229">
        <v>7.4176489999999999</v>
      </c>
      <c r="H2229">
        <v>136.55095</v>
      </c>
      <c r="I2229">
        <v>14.393016277166501</v>
      </c>
      <c r="J2229">
        <v>13.60803958352278</v>
      </c>
      <c r="K2229">
        <v>42.984450304628538</v>
      </c>
      <c r="L2229">
        <v>37.191961444030191</v>
      </c>
      <c r="M2229">
        <v>105425540</v>
      </c>
      <c r="N2229">
        <v>27751381</v>
      </c>
      <c r="O2229">
        <v>37821580</v>
      </c>
      <c r="P2229">
        <v>1618304</v>
      </c>
      <c r="Q2229">
        <v>2001144</v>
      </c>
      <c r="R2229">
        <v>19437935</v>
      </c>
      <c r="S2229">
        <v>63677500</v>
      </c>
      <c r="T2229">
        <v>48926000</v>
      </c>
      <c r="U2229">
        <v>11536900</v>
      </c>
      <c r="V2229">
        <v>13307000</v>
      </c>
    </row>
    <row r="2230" spans="1:22" x14ac:dyDescent="0.3">
      <c r="A2230" s="2">
        <v>43868</v>
      </c>
      <c r="B2230">
        <v>2020</v>
      </c>
      <c r="C2230">
        <v>80.007499999999993</v>
      </c>
      <c r="D2230">
        <v>183.89</v>
      </c>
      <c r="E2230">
        <v>73.955500000000001</v>
      </c>
      <c r="F2230">
        <v>70.790267</v>
      </c>
      <c r="G2230">
        <v>7.4993512999999998</v>
      </c>
      <c r="H2230">
        <v>135.780744</v>
      </c>
      <c r="I2230">
        <v>14.319278754211821</v>
      </c>
      <c r="J2230">
        <v>13.594861673800199</v>
      </c>
      <c r="K2230">
        <v>46.116018577543016</v>
      </c>
      <c r="L2230">
        <v>36.881886895546849</v>
      </c>
      <c r="M2230">
        <v>117684048</v>
      </c>
      <c r="N2230">
        <v>33529074</v>
      </c>
      <c r="O2230">
        <v>28360980</v>
      </c>
      <c r="P2230">
        <v>2438775</v>
      </c>
      <c r="Q2230">
        <v>2168880</v>
      </c>
      <c r="R2230">
        <v>23429268</v>
      </c>
      <c r="S2230">
        <v>24210500</v>
      </c>
      <c r="T2230">
        <v>28780000</v>
      </c>
      <c r="U2230">
        <v>33639900</v>
      </c>
      <c r="V2230">
        <v>11869000</v>
      </c>
    </row>
    <row r="2231" spans="1:22" x14ac:dyDescent="0.3">
      <c r="A2231" s="2">
        <v>43869</v>
      </c>
      <c r="B2231">
        <v>2020</v>
      </c>
    </row>
    <row r="2232" spans="1:22" x14ac:dyDescent="0.3">
      <c r="A2232" s="2">
        <v>43870</v>
      </c>
      <c r="B2232">
        <v>2020</v>
      </c>
    </row>
    <row r="2233" spans="1:22" x14ac:dyDescent="0.3">
      <c r="A2233" s="2">
        <v>43871</v>
      </c>
      <c r="B2233">
        <v>2020</v>
      </c>
      <c r="C2233">
        <v>80.387500000000003</v>
      </c>
      <c r="D2233">
        <v>188.7</v>
      </c>
      <c r="E2233">
        <v>75.433000000000007</v>
      </c>
      <c r="F2233">
        <v>69.616709999999998</v>
      </c>
      <c r="G2233">
        <v>7.4658529999999983</v>
      </c>
      <c r="H2233">
        <v>134.91306</v>
      </c>
      <c r="I2233">
        <v>14.127085422554471</v>
      </c>
      <c r="J2233">
        <v>13.37496381985596</v>
      </c>
      <c r="K2233">
        <v>46.859330841462302</v>
      </c>
      <c r="L2233">
        <v>37.058984410611721</v>
      </c>
      <c r="M2233">
        <v>109348860</v>
      </c>
      <c r="N2233">
        <v>35844267</v>
      </c>
      <c r="O2233">
        <v>38301440</v>
      </c>
      <c r="P2233">
        <v>1969048</v>
      </c>
      <c r="Q2233">
        <v>1539557</v>
      </c>
      <c r="R2233">
        <v>16405180</v>
      </c>
      <c r="S2233">
        <v>20189000</v>
      </c>
      <c r="T2233">
        <v>30090000</v>
      </c>
      <c r="U2233">
        <v>24210900</v>
      </c>
      <c r="V2233">
        <v>8999000</v>
      </c>
    </row>
    <row r="2234" spans="1:22" x14ac:dyDescent="0.3">
      <c r="A2234" s="2">
        <v>43872</v>
      </c>
      <c r="B2234">
        <v>2020</v>
      </c>
      <c r="C2234">
        <v>79.902500000000003</v>
      </c>
      <c r="D2234">
        <v>184.44</v>
      </c>
      <c r="E2234">
        <v>75.503</v>
      </c>
      <c r="F2234">
        <v>70.348602</v>
      </c>
      <c r="G2234">
        <v>7.659221399999999</v>
      </c>
      <c r="H2234">
        <v>136.918192</v>
      </c>
      <c r="M2234">
        <v>94323120</v>
      </c>
      <c r="N2234">
        <v>53159906</v>
      </c>
      <c r="O2234">
        <v>34852940</v>
      </c>
      <c r="P2234">
        <v>2075594</v>
      </c>
      <c r="Q2234">
        <v>1896258</v>
      </c>
      <c r="R2234">
        <v>22089022</v>
      </c>
    </row>
    <row r="2235" spans="1:22" x14ac:dyDescent="0.3">
      <c r="A2235" s="2">
        <v>43873</v>
      </c>
      <c r="B2235">
        <v>2020</v>
      </c>
      <c r="C2235">
        <v>81.8</v>
      </c>
      <c r="D2235">
        <v>184.71</v>
      </c>
      <c r="E2235">
        <v>75.9315</v>
      </c>
      <c r="F2235">
        <v>72.965452999999997</v>
      </c>
      <c r="G2235">
        <v>7.7199564000000001</v>
      </c>
      <c r="H2235">
        <v>137.967478</v>
      </c>
      <c r="I2235">
        <v>14.165757906215919</v>
      </c>
      <c r="J2235">
        <v>13.37749383678662</v>
      </c>
      <c r="K2235">
        <v>52.262813522355501</v>
      </c>
      <c r="L2235">
        <v>36.859323882224643</v>
      </c>
      <c r="M2235">
        <v>113730292</v>
      </c>
      <c r="N2235">
        <v>47062921</v>
      </c>
      <c r="O2235">
        <v>31042720</v>
      </c>
      <c r="P2235">
        <v>2590748</v>
      </c>
      <c r="Q2235">
        <v>1859593</v>
      </c>
      <c r="R2235">
        <v>18520795</v>
      </c>
      <c r="S2235">
        <v>25835500</v>
      </c>
      <c r="T2235">
        <v>27019000</v>
      </c>
      <c r="U2235">
        <v>57563500</v>
      </c>
      <c r="V2235">
        <v>7610000</v>
      </c>
    </row>
    <row r="2236" spans="1:22" x14ac:dyDescent="0.3">
      <c r="A2236" s="2">
        <v>43874</v>
      </c>
      <c r="B2236">
        <v>2020</v>
      </c>
      <c r="C2236">
        <v>81.217500000000001</v>
      </c>
      <c r="D2236">
        <v>183.71</v>
      </c>
      <c r="E2236">
        <v>75.669499999999999</v>
      </c>
      <c r="F2236">
        <v>72.196878000000012</v>
      </c>
      <c r="G2236">
        <v>7.7017344000000003</v>
      </c>
      <c r="H2236">
        <v>137.47656000000001</v>
      </c>
      <c r="I2236">
        <v>14.135009565455039</v>
      </c>
      <c r="J2236">
        <v>13.328722947982151</v>
      </c>
      <c r="K2236">
        <v>49.722146305912361</v>
      </c>
      <c r="L2236">
        <v>36.612917919285778</v>
      </c>
      <c r="M2236">
        <v>94747568</v>
      </c>
      <c r="N2236">
        <v>35295834</v>
      </c>
      <c r="O2236">
        <v>22913160</v>
      </c>
      <c r="P2236">
        <v>1643472</v>
      </c>
      <c r="Q2236">
        <v>2102326</v>
      </c>
      <c r="R2236">
        <v>21613647</v>
      </c>
      <c r="S2236">
        <v>17017000</v>
      </c>
      <c r="T2236">
        <v>21256000</v>
      </c>
      <c r="U2236">
        <v>46678600</v>
      </c>
      <c r="V2236">
        <v>8786000</v>
      </c>
    </row>
    <row r="2237" spans="1:22" x14ac:dyDescent="0.3">
      <c r="A2237" s="2">
        <v>43875</v>
      </c>
      <c r="B2237">
        <v>2020</v>
      </c>
      <c r="C2237">
        <v>81.237499999999997</v>
      </c>
      <c r="D2237">
        <v>185.35</v>
      </c>
      <c r="E2237">
        <v>75.936499999999995</v>
      </c>
      <c r="F2237">
        <v>71.411997999999997</v>
      </c>
      <c r="G2237">
        <v>7.62188</v>
      </c>
      <c r="H2237">
        <v>137.857902</v>
      </c>
      <c r="I2237">
        <v>14.08602150537634</v>
      </c>
      <c r="J2237">
        <v>13.248930734463279</v>
      </c>
      <c r="K2237">
        <v>50.273373428102794</v>
      </c>
      <c r="L2237">
        <v>36.303991252050302</v>
      </c>
      <c r="M2237">
        <v>80113788</v>
      </c>
      <c r="N2237">
        <v>23149516</v>
      </c>
      <c r="O2237">
        <v>23197140</v>
      </c>
      <c r="P2237">
        <v>1456966</v>
      </c>
      <c r="Q2237">
        <v>1536676</v>
      </c>
      <c r="R2237">
        <v>16416507</v>
      </c>
      <c r="S2237">
        <v>18256500</v>
      </c>
      <c r="T2237">
        <v>25964000</v>
      </c>
      <c r="U2237">
        <v>28571200</v>
      </c>
      <c r="V2237">
        <v>9340000</v>
      </c>
    </row>
    <row r="2238" spans="1:22" x14ac:dyDescent="0.3">
      <c r="A2238" s="2">
        <v>43876</v>
      </c>
      <c r="B2238">
        <v>2020</v>
      </c>
    </row>
    <row r="2239" spans="1:22" x14ac:dyDescent="0.3">
      <c r="A2239" s="2">
        <v>43877</v>
      </c>
      <c r="B2239">
        <v>2020</v>
      </c>
    </row>
    <row r="2240" spans="1:22" x14ac:dyDescent="0.3">
      <c r="A2240" s="2">
        <v>43878</v>
      </c>
      <c r="B2240">
        <v>2020</v>
      </c>
      <c r="F2240">
        <v>72.043632000000002</v>
      </c>
      <c r="G2240">
        <v>7.6861883999999998</v>
      </c>
      <c r="H2240">
        <v>137.99968000000001</v>
      </c>
      <c r="I2240">
        <v>14.055676855895189</v>
      </c>
      <c r="J2240">
        <v>12.932216528384281</v>
      </c>
      <c r="K2240">
        <v>50.400291120815133</v>
      </c>
      <c r="L2240">
        <v>36.390101892285287</v>
      </c>
      <c r="P2240">
        <v>1298707</v>
      </c>
      <c r="Q2240">
        <v>1038671</v>
      </c>
      <c r="R2240">
        <v>12850435</v>
      </c>
      <c r="S2240">
        <v>15286500</v>
      </c>
      <c r="T2240">
        <v>27992500</v>
      </c>
      <c r="U2240">
        <v>15564100</v>
      </c>
      <c r="V2240">
        <v>9282000</v>
      </c>
    </row>
    <row r="2241" spans="1:22" x14ac:dyDescent="0.3">
      <c r="A2241" s="2">
        <v>43879</v>
      </c>
      <c r="B2241">
        <v>2020</v>
      </c>
      <c r="C2241">
        <v>79.75</v>
      </c>
      <c r="D2241">
        <v>187.23</v>
      </c>
      <c r="E2241">
        <v>75.972000000000008</v>
      </c>
      <c r="F2241">
        <v>70.442080000000004</v>
      </c>
      <c r="G2241">
        <v>7.1769075999999998</v>
      </c>
      <c r="H2241">
        <v>137.55652799999999</v>
      </c>
      <c r="I2241">
        <v>13.823609720578871</v>
      </c>
      <c r="J2241">
        <v>12.613433885501051</v>
      </c>
      <c r="K2241">
        <v>47.956676071721127</v>
      </c>
      <c r="L2241">
        <v>36.2155274415218</v>
      </c>
      <c r="M2241">
        <v>152762180</v>
      </c>
      <c r="N2241">
        <v>27853113</v>
      </c>
      <c r="O2241">
        <v>25680220</v>
      </c>
      <c r="P2241">
        <v>1359236</v>
      </c>
      <c r="Q2241">
        <v>1873726</v>
      </c>
      <c r="R2241">
        <v>58432412</v>
      </c>
      <c r="S2241">
        <v>21080000</v>
      </c>
      <c r="T2241">
        <v>37931000</v>
      </c>
      <c r="U2241">
        <v>18882200</v>
      </c>
      <c r="V2241">
        <v>6942000</v>
      </c>
    </row>
    <row r="2242" spans="1:22" x14ac:dyDescent="0.3">
      <c r="A2242" s="2">
        <v>43880</v>
      </c>
      <c r="B2242">
        <v>2020</v>
      </c>
      <c r="C2242">
        <v>80.905000000000001</v>
      </c>
      <c r="D2242">
        <v>187.28</v>
      </c>
      <c r="E2242">
        <v>76.243499999999997</v>
      </c>
      <c r="F2242">
        <v>70.63364</v>
      </c>
      <c r="G2242">
        <v>7.2211620000000014</v>
      </c>
      <c r="H2242">
        <v>139.69164799999999</v>
      </c>
      <c r="I2242">
        <v>13.55923063095452</v>
      </c>
      <c r="J2242">
        <v>12.635873611360781</v>
      </c>
      <c r="K2242">
        <v>48.094553298579903</v>
      </c>
      <c r="L2242">
        <v>35.99676433579004</v>
      </c>
      <c r="M2242">
        <v>93983964</v>
      </c>
      <c r="N2242">
        <v>29997471</v>
      </c>
      <c r="O2242">
        <v>22746760</v>
      </c>
      <c r="P2242">
        <v>1326708</v>
      </c>
      <c r="Q2242">
        <v>1916597</v>
      </c>
      <c r="R2242">
        <v>46338345</v>
      </c>
      <c r="S2242">
        <v>26228000</v>
      </c>
      <c r="T2242">
        <v>24551500</v>
      </c>
      <c r="U2242">
        <v>15760000</v>
      </c>
      <c r="V2242">
        <v>9187000</v>
      </c>
    </row>
    <row r="2243" spans="1:22" x14ac:dyDescent="0.3">
      <c r="A2243" s="2">
        <v>43881</v>
      </c>
      <c r="B2243">
        <v>2020</v>
      </c>
      <c r="C2243">
        <v>80.075000000000003</v>
      </c>
      <c r="D2243">
        <v>184.42</v>
      </c>
      <c r="E2243">
        <v>75.849500000000006</v>
      </c>
      <c r="F2243">
        <v>70.489082999999994</v>
      </c>
      <c r="G2243">
        <v>7.207816600000001</v>
      </c>
      <c r="H2243">
        <v>137.93454</v>
      </c>
      <c r="I2243">
        <v>13.84038564542046</v>
      </c>
      <c r="J2243">
        <v>12.80898159971434</v>
      </c>
      <c r="K2243">
        <v>49.375111587216573</v>
      </c>
      <c r="L2243">
        <v>35.797179075165147</v>
      </c>
      <c r="M2243">
        <v>100565956</v>
      </c>
      <c r="N2243">
        <v>36862376</v>
      </c>
      <c r="O2243">
        <v>25967720</v>
      </c>
      <c r="P2243">
        <v>1793835</v>
      </c>
      <c r="Q2243">
        <v>2041776</v>
      </c>
      <c r="R2243">
        <v>30086469</v>
      </c>
      <c r="S2243">
        <v>28639500</v>
      </c>
      <c r="T2243">
        <v>32822000</v>
      </c>
      <c r="U2243">
        <v>20071100</v>
      </c>
      <c r="V2243">
        <v>7383000</v>
      </c>
    </row>
    <row r="2244" spans="1:22" x14ac:dyDescent="0.3">
      <c r="A2244" s="2">
        <v>43882</v>
      </c>
      <c r="B2244">
        <v>2020</v>
      </c>
      <c r="C2244">
        <v>78.262500000000003</v>
      </c>
      <c r="D2244">
        <v>178.59</v>
      </c>
      <c r="E2244">
        <v>74.173000000000002</v>
      </c>
      <c r="F2244">
        <v>70.044958000000008</v>
      </c>
      <c r="G2244">
        <v>7.2939828000000011</v>
      </c>
      <c r="H2244">
        <v>136.98452800000001</v>
      </c>
      <c r="I2244">
        <v>14.03725595557944</v>
      </c>
      <c r="J2244">
        <v>12.77681924234283</v>
      </c>
      <c r="K2244">
        <v>50.725416442772698</v>
      </c>
      <c r="L2244">
        <v>35.778255418233933</v>
      </c>
      <c r="M2244">
        <v>129705660</v>
      </c>
      <c r="N2244">
        <v>48600385</v>
      </c>
      <c r="O2244">
        <v>42536860</v>
      </c>
      <c r="P2244">
        <v>2005662</v>
      </c>
      <c r="Q2244">
        <v>2835348</v>
      </c>
      <c r="R2244">
        <v>44475106</v>
      </c>
      <c r="S2244">
        <v>25774500</v>
      </c>
      <c r="T2244">
        <v>20986000</v>
      </c>
      <c r="U2244">
        <v>20695300</v>
      </c>
      <c r="V2244">
        <v>9155000</v>
      </c>
    </row>
    <row r="2245" spans="1:22" x14ac:dyDescent="0.3">
      <c r="A2245" s="2">
        <v>43883</v>
      </c>
      <c r="B2245">
        <v>2020</v>
      </c>
    </row>
    <row r="2246" spans="1:22" x14ac:dyDescent="0.3">
      <c r="A2246" s="2">
        <v>43884</v>
      </c>
      <c r="B2246">
        <v>2020</v>
      </c>
    </row>
    <row r="2247" spans="1:22" x14ac:dyDescent="0.3">
      <c r="A2247" s="2">
        <v>43885</v>
      </c>
      <c r="B2247">
        <v>2020</v>
      </c>
      <c r="C2247">
        <v>74.545000000000002</v>
      </c>
      <c r="D2247">
        <v>170.89</v>
      </c>
      <c r="E2247">
        <v>70.992999999999995</v>
      </c>
      <c r="F2247">
        <v>66.791423999999992</v>
      </c>
      <c r="G2247">
        <v>7.1256996000000008</v>
      </c>
      <c r="H2247">
        <v>131.800004</v>
      </c>
      <c r="M2247">
        <v>222195312</v>
      </c>
      <c r="N2247">
        <v>68311066</v>
      </c>
      <c r="O2247">
        <v>49560780</v>
      </c>
      <c r="P2247">
        <v>3729450</v>
      </c>
      <c r="Q2247">
        <v>4286988</v>
      </c>
      <c r="R2247">
        <v>49762265</v>
      </c>
    </row>
    <row r="2248" spans="1:22" x14ac:dyDescent="0.3">
      <c r="A2248" s="2">
        <v>43886</v>
      </c>
      <c r="B2248">
        <v>2020</v>
      </c>
      <c r="C2248">
        <v>72.02</v>
      </c>
      <c r="D2248">
        <v>168.07</v>
      </c>
      <c r="E2248">
        <v>69.316000000000003</v>
      </c>
      <c r="F2248">
        <v>66.418948999999998</v>
      </c>
      <c r="G2248">
        <v>7.0225764000000002</v>
      </c>
      <c r="H2248">
        <v>129.81242399999999</v>
      </c>
      <c r="I2248">
        <v>13.767154412432969</v>
      </c>
      <c r="J2248">
        <v>12.602026743615379</v>
      </c>
      <c r="K2248">
        <v>49.622830137235297</v>
      </c>
      <c r="L2248">
        <v>35.65391256929928</v>
      </c>
      <c r="M2248">
        <v>230673456</v>
      </c>
      <c r="N2248">
        <v>68073295</v>
      </c>
      <c r="O2248">
        <v>51579320</v>
      </c>
      <c r="P2248">
        <v>2409281</v>
      </c>
      <c r="Q2248">
        <v>3551834</v>
      </c>
      <c r="R2248">
        <v>48906124</v>
      </c>
      <c r="S2248">
        <v>41735000</v>
      </c>
      <c r="T2248">
        <v>42542500</v>
      </c>
      <c r="U2248">
        <v>20408300</v>
      </c>
      <c r="V2248">
        <v>13012000</v>
      </c>
    </row>
    <row r="2249" spans="1:22" x14ac:dyDescent="0.3">
      <c r="A2249" s="2">
        <v>43887</v>
      </c>
      <c r="B2249">
        <v>2020</v>
      </c>
      <c r="C2249">
        <v>73.162499999999994</v>
      </c>
      <c r="D2249">
        <v>170.17</v>
      </c>
      <c r="E2249">
        <v>69.523499999999999</v>
      </c>
      <c r="F2249">
        <v>67.210462000000007</v>
      </c>
      <c r="G2249">
        <v>7.1639400000000002</v>
      </c>
      <c r="H2249">
        <v>129.199004</v>
      </c>
      <c r="I2249">
        <v>13.66105377512222</v>
      </c>
      <c r="J2249">
        <v>12.35610073329712</v>
      </c>
      <c r="K2249">
        <v>49.022270505160243</v>
      </c>
      <c r="L2249">
        <v>35.270686221256568</v>
      </c>
      <c r="M2249">
        <v>198713724</v>
      </c>
      <c r="N2249">
        <v>56387148</v>
      </c>
      <c r="O2249">
        <v>49803560</v>
      </c>
      <c r="P2249">
        <v>3322283</v>
      </c>
      <c r="Q2249">
        <v>5132531</v>
      </c>
      <c r="R2249">
        <v>46787621</v>
      </c>
      <c r="S2249">
        <v>33874500</v>
      </c>
      <c r="T2249">
        <v>39676000</v>
      </c>
      <c r="U2249">
        <v>16281700</v>
      </c>
      <c r="V2249">
        <v>11195000</v>
      </c>
    </row>
    <row r="2250" spans="1:22" x14ac:dyDescent="0.3">
      <c r="A2250" s="2">
        <v>43888</v>
      </c>
      <c r="B2250">
        <v>2020</v>
      </c>
      <c r="C2250">
        <v>68.38</v>
      </c>
      <c r="D2250">
        <v>158.18</v>
      </c>
      <c r="E2250">
        <v>65.747500000000002</v>
      </c>
      <c r="F2250">
        <v>65.70432000000001</v>
      </c>
      <c r="G2250">
        <v>6.8195011999999986</v>
      </c>
      <c r="H2250">
        <v>126.86292</v>
      </c>
      <c r="I2250">
        <v>13.40352151025594</v>
      </c>
      <c r="J2250">
        <v>11.906197910691599</v>
      </c>
      <c r="K2250">
        <v>47.549464512615707</v>
      </c>
      <c r="L2250">
        <v>34.661463060446543</v>
      </c>
      <c r="M2250">
        <v>320605524</v>
      </c>
      <c r="N2250">
        <v>93174906</v>
      </c>
      <c r="O2250">
        <v>62289520</v>
      </c>
      <c r="P2250">
        <v>3225348</v>
      </c>
      <c r="Q2250">
        <v>5574865</v>
      </c>
      <c r="R2250">
        <v>58736432</v>
      </c>
      <c r="S2250">
        <v>44234500</v>
      </c>
      <c r="T2250">
        <v>54200500</v>
      </c>
      <c r="U2250">
        <v>20185700</v>
      </c>
      <c r="V2250">
        <v>11113000</v>
      </c>
    </row>
    <row r="2251" spans="1:22" x14ac:dyDescent="0.3">
      <c r="A2251" s="2">
        <v>43889</v>
      </c>
      <c r="B2251">
        <v>2020</v>
      </c>
      <c r="C2251">
        <v>68.34</v>
      </c>
      <c r="D2251">
        <v>162.01</v>
      </c>
      <c r="E2251">
        <v>66.962500000000006</v>
      </c>
      <c r="F2251">
        <v>64.828893000000008</v>
      </c>
      <c r="G2251">
        <v>6.6854878999999992</v>
      </c>
      <c r="H2251">
        <v>122.72715599999999</v>
      </c>
      <c r="I2251">
        <v>13.178624260355029</v>
      </c>
      <c r="J2251">
        <v>11.659430005547341</v>
      </c>
      <c r="K2251">
        <v>46.348002958579883</v>
      </c>
      <c r="L2251">
        <v>33.533653846153847</v>
      </c>
      <c r="M2251">
        <v>426884920</v>
      </c>
      <c r="N2251">
        <v>97073557</v>
      </c>
      <c r="O2251">
        <v>80218000</v>
      </c>
      <c r="P2251">
        <v>5834942</v>
      </c>
      <c r="Q2251">
        <v>9255786</v>
      </c>
      <c r="R2251">
        <v>87112056</v>
      </c>
      <c r="S2251">
        <v>53093500</v>
      </c>
      <c r="T2251">
        <v>58184000</v>
      </c>
      <c r="U2251">
        <v>24729900</v>
      </c>
      <c r="V2251">
        <v>22996000</v>
      </c>
    </row>
    <row r="2252" spans="1:22" x14ac:dyDescent="0.3">
      <c r="A2252" s="2">
        <v>43890</v>
      </c>
      <c r="B2252">
        <v>2020</v>
      </c>
    </row>
    <row r="2253" spans="1:22" x14ac:dyDescent="0.3">
      <c r="A2253" s="2">
        <v>43891</v>
      </c>
      <c r="B2253">
        <v>2020</v>
      </c>
    </row>
    <row r="2254" spans="1:22" x14ac:dyDescent="0.3">
      <c r="A2254" s="2">
        <v>43892</v>
      </c>
      <c r="B2254">
        <v>2020</v>
      </c>
      <c r="C2254">
        <v>74.702500000000001</v>
      </c>
      <c r="D2254">
        <v>172.79</v>
      </c>
      <c r="E2254">
        <v>69.316000000000003</v>
      </c>
      <c r="F2254">
        <v>64.844000000000008</v>
      </c>
      <c r="G2254">
        <v>6.6619609000000004</v>
      </c>
      <c r="H2254">
        <v>124.098</v>
      </c>
      <c r="I2254">
        <v>13.277654046028211</v>
      </c>
      <c r="J2254">
        <v>12.16649836859688</v>
      </c>
      <c r="K2254">
        <v>46.752041573867849</v>
      </c>
      <c r="L2254">
        <v>34.419079435783217</v>
      </c>
      <c r="M2254">
        <v>341397356</v>
      </c>
      <c r="N2254">
        <v>71030810</v>
      </c>
      <c r="O2254">
        <v>55429260</v>
      </c>
      <c r="P2254">
        <v>3315364</v>
      </c>
      <c r="Q2254">
        <v>5680000</v>
      </c>
      <c r="R2254">
        <v>48903146</v>
      </c>
      <c r="S2254">
        <v>45307500</v>
      </c>
      <c r="T2254">
        <v>56228000</v>
      </c>
      <c r="U2254">
        <v>22682600</v>
      </c>
      <c r="V2254">
        <v>21479000</v>
      </c>
    </row>
    <row r="2255" spans="1:22" x14ac:dyDescent="0.3">
      <c r="A2255" s="2">
        <v>43893</v>
      </c>
      <c r="B2255">
        <v>2020</v>
      </c>
      <c r="C2255">
        <v>72.33</v>
      </c>
      <c r="D2255">
        <v>164.51</v>
      </c>
      <c r="E2255">
        <v>66.885999999999996</v>
      </c>
      <c r="F2255">
        <v>64.45438399999999</v>
      </c>
      <c r="G2255">
        <v>6.5310477999999996</v>
      </c>
      <c r="H2255">
        <v>126.029746</v>
      </c>
      <c r="I2255">
        <v>13.124650642817221</v>
      </c>
      <c r="J2255">
        <v>12.09325970747159</v>
      </c>
      <c r="K2255">
        <v>47.400782560089439</v>
      </c>
      <c r="L2255">
        <v>34.283584870504939</v>
      </c>
      <c r="M2255">
        <v>319475408</v>
      </c>
      <c r="N2255">
        <v>71677019</v>
      </c>
      <c r="O2255">
        <v>56602240</v>
      </c>
      <c r="P2255">
        <v>4135929</v>
      </c>
      <c r="Q2255">
        <v>5522488</v>
      </c>
      <c r="R2255">
        <v>79884534</v>
      </c>
      <c r="S2255">
        <v>40353500</v>
      </c>
      <c r="T2255">
        <v>52273500</v>
      </c>
      <c r="U2255">
        <v>19391000</v>
      </c>
      <c r="V2255">
        <v>18606000</v>
      </c>
    </row>
    <row r="2256" spans="1:22" x14ac:dyDescent="0.3">
      <c r="A2256" s="2">
        <v>43894</v>
      </c>
      <c r="B2256">
        <v>2020</v>
      </c>
      <c r="C2256">
        <v>75.685000000000002</v>
      </c>
      <c r="D2256">
        <v>170.55</v>
      </c>
      <c r="E2256">
        <v>69.08</v>
      </c>
      <c r="F2256">
        <v>65.153267999999997</v>
      </c>
      <c r="G2256">
        <v>6.5776724</v>
      </c>
      <c r="H2256">
        <v>124.0326</v>
      </c>
      <c r="I2256">
        <v>12.98333798752676</v>
      </c>
      <c r="J2256">
        <v>12.09378227124639</v>
      </c>
      <c r="K2256">
        <v>46.616401377641253</v>
      </c>
      <c r="L2256">
        <v>34.673741040677648</v>
      </c>
      <c r="M2256">
        <v>219178272</v>
      </c>
      <c r="N2256">
        <v>49814383</v>
      </c>
      <c r="O2256">
        <v>47597120</v>
      </c>
      <c r="P2256">
        <v>2320426</v>
      </c>
      <c r="Q2256">
        <v>4369159</v>
      </c>
      <c r="R2256">
        <v>58630930</v>
      </c>
      <c r="S2256">
        <v>29270500</v>
      </c>
      <c r="T2256">
        <v>28470000</v>
      </c>
      <c r="U2256">
        <v>15184000</v>
      </c>
      <c r="V2256">
        <v>10880000</v>
      </c>
    </row>
    <row r="2257" spans="1:22" x14ac:dyDescent="0.3">
      <c r="A2257" s="2">
        <v>43895</v>
      </c>
      <c r="B2257">
        <v>2020</v>
      </c>
      <c r="C2257">
        <v>73.23</v>
      </c>
      <c r="D2257">
        <v>166.27</v>
      </c>
      <c r="E2257">
        <v>65.738</v>
      </c>
      <c r="F2257">
        <v>65.119698</v>
      </c>
      <c r="G2257">
        <v>6.5523096000000001</v>
      </c>
      <c r="H2257">
        <v>123.623136</v>
      </c>
      <c r="I2257">
        <v>13.19028797289667</v>
      </c>
      <c r="J2257">
        <v>12.43877438923395</v>
      </c>
      <c r="K2257">
        <v>47.920195746282687</v>
      </c>
      <c r="L2257">
        <v>35.686053077357421</v>
      </c>
      <c r="M2257">
        <v>187572876</v>
      </c>
      <c r="N2257">
        <v>47817251</v>
      </c>
      <c r="O2257">
        <v>54379640</v>
      </c>
      <c r="P2257">
        <v>2447364</v>
      </c>
      <c r="Q2257">
        <v>4206723</v>
      </c>
      <c r="R2257">
        <v>52320226</v>
      </c>
      <c r="S2257">
        <v>29305000</v>
      </c>
      <c r="T2257">
        <v>34335500</v>
      </c>
      <c r="U2257">
        <v>14482000</v>
      </c>
      <c r="V2257">
        <v>12324000</v>
      </c>
    </row>
    <row r="2258" spans="1:22" x14ac:dyDescent="0.3">
      <c r="A2258" s="2">
        <v>43896</v>
      </c>
      <c r="B2258">
        <v>2020</v>
      </c>
      <c r="C2258">
        <v>72.257499999999993</v>
      </c>
      <c r="D2258">
        <v>161.57</v>
      </c>
      <c r="E2258">
        <v>64.787000000000006</v>
      </c>
      <c r="F2258">
        <v>64.687210000000007</v>
      </c>
      <c r="G2258">
        <v>6.4208814000000007</v>
      </c>
      <c r="H2258">
        <v>121.55136</v>
      </c>
      <c r="I2258">
        <v>12.882062950322339</v>
      </c>
      <c r="J2258">
        <v>12.12385477436481</v>
      </c>
      <c r="K2258">
        <v>45.345089116420183</v>
      </c>
      <c r="L2258">
        <v>35.466439135381123</v>
      </c>
      <c r="M2258">
        <v>226176984</v>
      </c>
      <c r="N2258">
        <v>72821057</v>
      </c>
      <c r="O2258">
        <v>64646300</v>
      </c>
      <c r="P2258">
        <v>3189387</v>
      </c>
      <c r="Q2258">
        <v>6048024</v>
      </c>
      <c r="R2258">
        <v>66352356</v>
      </c>
      <c r="S2258">
        <v>41045000</v>
      </c>
      <c r="T2258">
        <v>38039000</v>
      </c>
      <c r="U2258">
        <v>21564400</v>
      </c>
      <c r="V2258">
        <v>12736000</v>
      </c>
    </row>
    <row r="2259" spans="1:22" x14ac:dyDescent="0.3">
      <c r="A2259" s="2">
        <v>43897</v>
      </c>
      <c r="B2259">
        <v>2020</v>
      </c>
    </row>
    <row r="2260" spans="1:22" x14ac:dyDescent="0.3">
      <c r="A2260" s="2">
        <v>43898</v>
      </c>
      <c r="B2260">
        <v>2020</v>
      </c>
    </row>
    <row r="2261" spans="1:22" x14ac:dyDescent="0.3">
      <c r="A2261" s="2">
        <v>43899</v>
      </c>
      <c r="B2261">
        <v>2020</v>
      </c>
      <c r="C2261">
        <v>66.542500000000004</v>
      </c>
      <c r="D2261">
        <v>150.62</v>
      </c>
      <c r="E2261">
        <v>60.789499999999997</v>
      </c>
      <c r="F2261">
        <v>58.484226000000007</v>
      </c>
      <c r="G2261">
        <v>6.1668700000000003</v>
      </c>
      <c r="H2261">
        <v>113.414922</v>
      </c>
      <c r="I2261">
        <v>12.71410394440638</v>
      </c>
      <c r="J2261">
        <v>11.601781889008519</v>
      </c>
      <c r="K2261">
        <v>41.930116472545762</v>
      </c>
      <c r="L2261">
        <v>35.166878731525891</v>
      </c>
      <c r="M2261">
        <v>286744832</v>
      </c>
      <c r="N2261">
        <v>70419274</v>
      </c>
      <c r="O2261">
        <v>69251560</v>
      </c>
      <c r="P2261">
        <v>5395201</v>
      </c>
      <c r="Q2261">
        <v>10766037</v>
      </c>
      <c r="R2261">
        <v>91957313</v>
      </c>
      <c r="S2261">
        <v>44313500</v>
      </c>
      <c r="T2261">
        <v>64547000</v>
      </c>
      <c r="U2261">
        <v>33107500</v>
      </c>
      <c r="V2261">
        <v>20326000</v>
      </c>
    </row>
    <row r="2262" spans="1:22" x14ac:dyDescent="0.3">
      <c r="A2262" s="2">
        <v>43900</v>
      </c>
      <c r="B2262">
        <v>2020</v>
      </c>
      <c r="C2262">
        <v>71.334999999999994</v>
      </c>
      <c r="D2262">
        <v>160.91999999999999</v>
      </c>
      <c r="E2262">
        <v>63.758500000000012</v>
      </c>
      <c r="F2262">
        <v>56.953428000000002</v>
      </c>
      <c r="G2262">
        <v>6.1850909999999999</v>
      </c>
      <c r="H2262">
        <v>113.906856</v>
      </c>
      <c r="I2262">
        <v>12.644889357218119</v>
      </c>
      <c r="J2262">
        <v>11.72965717597471</v>
      </c>
      <c r="K2262">
        <v>42.034677651116013</v>
      </c>
      <c r="L2262">
        <v>34.66807165437303</v>
      </c>
      <c r="M2262">
        <v>285290080</v>
      </c>
      <c r="N2262">
        <v>65354385</v>
      </c>
      <c r="O2262">
        <v>54871320</v>
      </c>
      <c r="P2262">
        <v>4299614</v>
      </c>
      <c r="Q2262">
        <v>10148677</v>
      </c>
      <c r="R2262">
        <v>78693377</v>
      </c>
      <c r="S2262">
        <v>49111500</v>
      </c>
      <c r="T2262">
        <v>78880000</v>
      </c>
      <c r="U2262">
        <v>33668200</v>
      </c>
      <c r="V2262">
        <v>22550000</v>
      </c>
    </row>
    <row r="2263" spans="1:22" x14ac:dyDescent="0.3">
      <c r="A2263" s="2">
        <v>43901</v>
      </c>
      <c r="B2263">
        <v>2020</v>
      </c>
      <c r="C2263">
        <v>68.857500000000002</v>
      </c>
      <c r="D2263">
        <v>153.63</v>
      </c>
      <c r="E2263">
        <v>60.545000000000002</v>
      </c>
      <c r="F2263">
        <v>57.158524999999997</v>
      </c>
      <c r="G2263">
        <v>6.2386749999999997</v>
      </c>
      <c r="H2263">
        <v>113.57223999999999</v>
      </c>
      <c r="I2263">
        <v>12.477326968973751</v>
      </c>
      <c r="J2263">
        <v>11.190376448687349</v>
      </c>
      <c r="K2263">
        <v>40.372315035799517</v>
      </c>
      <c r="L2263">
        <v>33.861575178997612</v>
      </c>
      <c r="M2263">
        <v>256379880</v>
      </c>
      <c r="N2263">
        <v>56504304</v>
      </c>
      <c r="O2263">
        <v>54833880</v>
      </c>
      <c r="P2263">
        <v>3245931</v>
      </c>
      <c r="Q2263">
        <v>6450756</v>
      </c>
      <c r="R2263">
        <v>66939149</v>
      </c>
      <c r="S2263">
        <v>41369500</v>
      </c>
      <c r="T2263">
        <v>61044500</v>
      </c>
      <c r="U2263">
        <v>25563800</v>
      </c>
      <c r="V2263">
        <v>15064000</v>
      </c>
    </row>
    <row r="2264" spans="1:22" x14ac:dyDescent="0.3">
      <c r="A2264" s="2">
        <v>43902</v>
      </c>
      <c r="B2264">
        <v>2020</v>
      </c>
      <c r="C2264">
        <v>62.057499999999997</v>
      </c>
      <c r="D2264">
        <v>139.06</v>
      </c>
      <c r="E2264">
        <v>55.577500000000001</v>
      </c>
      <c r="F2264">
        <v>49.307887999999998</v>
      </c>
      <c r="G2264">
        <v>5.6112966000000002</v>
      </c>
      <c r="H2264">
        <v>101.68074</v>
      </c>
      <c r="I2264">
        <v>11.97267292912041</v>
      </c>
      <c r="J2264">
        <v>10.646392094126581</v>
      </c>
      <c r="K2264">
        <v>37.612676724546922</v>
      </c>
      <c r="L2264">
        <v>33.039187778726642</v>
      </c>
      <c r="M2264">
        <v>418474068</v>
      </c>
      <c r="N2264">
        <v>93226366</v>
      </c>
      <c r="O2264">
        <v>94325860</v>
      </c>
      <c r="P2264">
        <v>6712618</v>
      </c>
      <c r="Q2264">
        <v>13618787</v>
      </c>
      <c r="R2264">
        <v>107632468</v>
      </c>
      <c r="S2264">
        <v>47994000</v>
      </c>
      <c r="T2264">
        <v>73079000</v>
      </c>
      <c r="U2264">
        <v>36443900</v>
      </c>
      <c r="V2264">
        <v>21183000</v>
      </c>
    </row>
    <row r="2265" spans="1:22" x14ac:dyDescent="0.3">
      <c r="A2265" s="2">
        <v>43903</v>
      </c>
      <c r="B2265">
        <v>2020</v>
      </c>
      <c r="C2265">
        <v>69.492500000000007</v>
      </c>
      <c r="D2265">
        <v>158.83000000000001</v>
      </c>
      <c r="E2265">
        <v>60.713500000000003</v>
      </c>
      <c r="F2265">
        <v>50.329901999999997</v>
      </c>
      <c r="G2265">
        <v>5.7523157999999999</v>
      </c>
      <c r="H2265">
        <v>102.68762700000001</v>
      </c>
      <c r="I2265">
        <v>11.3022478172023</v>
      </c>
      <c r="J2265">
        <v>10.296113964332161</v>
      </c>
      <c r="K2265">
        <v>34.961917146572539</v>
      </c>
      <c r="L2265">
        <v>30.856399777075978</v>
      </c>
      <c r="M2265">
        <v>370732128</v>
      </c>
      <c r="N2265">
        <v>92727446</v>
      </c>
      <c r="O2265">
        <v>79399460</v>
      </c>
      <c r="P2265">
        <v>6324387</v>
      </c>
      <c r="Q2265">
        <v>10929316</v>
      </c>
      <c r="R2265">
        <v>95091370</v>
      </c>
      <c r="S2265">
        <v>79205000</v>
      </c>
      <c r="T2265">
        <v>134116000</v>
      </c>
      <c r="U2265">
        <v>60864800</v>
      </c>
      <c r="V2265">
        <v>31909000</v>
      </c>
    </row>
    <row r="2266" spans="1:22" x14ac:dyDescent="0.3">
      <c r="A2266" s="2">
        <v>43904</v>
      </c>
      <c r="B2266">
        <v>2020</v>
      </c>
    </row>
    <row r="2267" spans="1:22" x14ac:dyDescent="0.3">
      <c r="A2267" s="2">
        <v>43905</v>
      </c>
      <c r="B2267">
        <v>2020</v>
      </c>
    </row>
    <row r="2268" spans="1:22" x14ac:dyDescent="0.3">
      <c r="A2268" s="2">
        <v>43906</v>
      </c>
      <c r="B2268">
        <v>2020</v>
      </c>
      <c r="C2268">
        <v>60.552500000000002</v>
      </c>
      <c r="D2268">
        <v>135.41999999999999</v>
      </c>
      <c r="E2268">
        <v>53.65</v>
      </c>
      <c r="F2268">
        <v>44.736431000000003</v>
      </c>
      <c r="G2268">
        <v>5.681934</v>
      </c>
      <c r="H2268">
        <v>100.163184</v>
      </c>
      <c r="I2268">
        <v>11.213665534163839</v>
      </c>
      <c r="J2268">
        <v>10.14085662702907</v>
      </c>
      <c r="K2268">
        <v>34.635711589278969</v>
      </c>
      <c r="L2268">
        <v>31.0966402416006</v>
      </c>
      <c r="M2268">
        <v>322423460</v>
      </c>
      <c r="N2268">
        <v>87905868</v>
      </c>
      <c r="O2268">
        <v>96519620</v>
      </c>
      <c r="P2268">
        <v>6612181</v>
      </c>
      <c r="Q2268">
        <v>13189466</v>
      </c>
      <c r="R2268">
        <v>84901576</v>
      </c>
      <c r="S2268">
        <v>46524000</v>
      </c>
      <c r="T2268">
        <v>86523000</v>
      </c>
      <c r="U2268">
        <v>48466100</v>
      </c>
      <c r="V2268">
        <v>21578000</v>
      </c>
    </row>
    <row r="2269" spans="1:22" x14ac:dyDescent="0.3">
      <c r="A2269" s="2">
        <v>43907</v>
      </c>
      <c r="B2269">
        <v>2020</v>
      </c>
      <c r="C2269">
        <v>63.215000000000003</v>
      </c>
      <c r="D2269">
        <v>146.57</v>
      </c>
      <c r="E2269">
        <v>55.902999999999999</v>
      </c>
      <c r="F2269">
        <v>44.342073999999997</v>
      </c>
      <c r="G2269">
        <v>5.9798238499999998</v>
      </c>
      <c r="H2269">
        <v>101.485168</v>
      </c>
      <c r="I2269">
        <v>11.84357541899441</v>
      </c>
      <c r="J2269">
        <v>10.36011404283054</v>
      </c>
      <c r="K2269">
        <v>33.919925512104278</v>
      </c>
      <c r="L2269">
        <v>32.476722532588447</v>
      </c>
      <c r="M2269">
        <v>324055860</v>
      </c>
      <c r="N2269">
        <v>81059817</v>
      </c>
      <c r="O2269">
        <v>83193720</v>
      </c>
      <c r="P2269">
        <v>3975016</v>
      </c>
      <c r="Q2269">
        <v>9619836</v>
      </c>
      <c r="R2269">
        <v>77096150</v>
      </c>
      <c r="S2269">
        <v>81134000</v>
      </c>
      <c r="T2269">
        <v>104031000</v>
      </c>
      <c r="U2269">
        <v>56229400</v>
      </c>
      <c r="V2269">
        <v>31907000</v>
      </c>
    </row>
    <row r="2270" spans="1:22" x14ac:dyDescent="0.3">
      <c r="A2270" s="2">
        <v>43908</v>
      </c>
      <c r="B2270">
        <v>2020</v>
      </c>
      <c r="C2270">
        <v>61.667499999999997</v>
      </c>
      <c r="D2270">
        <v>140.4</v>
      </c>
      <c r="E2270">
        <v>54.5595</v>
      </c>
      <c r="F2270">
        <v>42.453647999999987</v>
      </c>
      <c r="G2270">
        <v>5.7147489999999994</v>
      </c>
      <c r="H2270">
        <v>96.623135999999988</v>
      </c>
      <c r="I2270">
        <v>11.6506824050166</v>
      </c>
      <c r="J2270">
        <v>10.540449620066401</v>
      </c>
      <c r="K2270">
        <v>29.93360383622279</v>
      </c>
      <c r="L2270">
        <v>32.746219107340472</v>
      </c>
      <c r="M2270">
        <v>300233624</v>
      </c>
      <c r="N2270">
        <v>81593173</v>
      </c>
      <c r="O2270">
        <v>93044760</v>
      </c>
      <c r="P2270">
        <v>4654563</v>
      </c>
      <c r="Q2270">
        <v>7020653</v>
      </c>
      <c r="R2270">
        <v>80456000</v>
      </c>
      <c r="S2270">
        <v>92084000</v>
      </c>
      <c r="T2270">
        <v>77039000</v>
      </c>
      <c r="U2270">
        <v>60106200</v>
      </c>
      <c r="V2270">
        <v>18542000</v>
      </c>
    </row>
    <row r="2271" spans="1:22" x14ac:dyDescent="0.3">
      <c r="A2271" s="2">
        <v>43909</v>
      </c>
      <c r="B2271">
        <v>2020</v>
      </c>
      <c r="C2271">
        <v>61.195</v>
      </c>
      <c r="D2271">
        <v>142.71</v>
      </c>
      <c r="E2271">
        <v>55.583500000000001</v>
      </c>
      <c r="F2271">
        <v>40.235944000000003</v>
      </c>
      <c r="G2271">
        <v>5.7774999999999999</v>
      </c>
      <c r="H2271">
        <v>93.623891999999998</v>
      </c>
      <c r="I2271">
        <v>11.58724406595398</v>
      </c>
      <c r="J2271">
        <v>10.246319682913571</v>
      </c>
      <c r="K2271">
        <v>24.343178111976808</v>
      </c>
      <c r="L2271">
        <v>33.728936401522013</v>
      </c>
      <c r="M2271">
        <v>271857020</v>
      </c>
      <c r="N2271">
        <v>85922661</v>
      </c>
      <c r="O2271">
        <v>74064960</v>
      </c>
      <c r="P2271">
        <v>4697097</v>
      </c>
      <c r="Q2271">
        <v>8012428</v>
      </c>
      <c r="R2271">
        <v>77224534</v>
      </c>
      <c r="S2271">
        <v>93711500</v>
      </c>
      <c r="T2271">
        <v>90387500</v>
      </c>
      <c r="U2271">
        <v>70879800</v>
      </c>
      <c r="V2271">
        <v>24652000</v>
      </c>
    </row>
    <row r="2272" spans="1:22" x14ac:dyDescent="0.3">
      <c r="A2272" s="2">
        <v>43910</v>
      </c>
      <c r="B2272">
        <v>2020</v>
      </c>
      <c r="C2272">
        <v>57.31</v>
      </c>
      <c r="D2272">
        <v>137.35</v>
      </c>
      <c r="E2272">
        <v>53.410499999999999</v>
      </c>
      <c r="F2272">
        <v>44.129378999999993</v>
      </c>
      <c r="G2272">
        <v>5.8135000000000003</v>
      </c>
      <c r="H2272">
        <v>97.347042000000002</v>
      </c>
      <c r="M2272">
        <v>401693384</v>
      </c>
      <c r="N2272">
        <v>84866215</v>
      </c>
      <c r="O2272">
        <v>82877940</v>
      </c>
      <c r="P2272">
        <v>6491031</v>
      </c>
      <c r="Q2272">
        <v>10777435</v>
      </c>
      <c r="R2272">
        <v>103601473</v>
      </c>
    </row>
    <row r="2273" spans="1:22" x14ac:dyDescent="0.3">
      <c r="A2273" s="2">
        <v>43911</v>
      </c>
      <c r="B2273">
        <v>2020</v>
      </c>
    </row>
    <row r="2274" spans="1:22" x14ac:dyDescent="0.3">
      <c r="A2274" s="2">
        <v>43912</v>
      </c>
      <c r="B2274">
        <v>2020</v>
      </c>
    </row>
    <row r="2275" spans="1:22" x14ac:dyDescent="0.3">
      <c r="A2275" s="2">
        <v>43913</v>
      </c>
      <c r="B2275">
        <v>2020</v>
      </c>
      <c r="C2275">
        <v>56.092500000000001</v>
      </c>
      <c r="D2275">
        <v>135.97999999999999</v>
      </c>
      <c r="E2275">
        <v>52.706500000000013</v>
      </c>
      <c r="F2275">
        <v>42.788980000000002</v>
      </c>
      <c r="G2275">
        <v>5.6629300000000002</v>
      </c>
      <c r="H2275">
        <v>99.059714</v>
      </c>
      <c r="I2275">
        <v>11.09772543378585</v>
      </c>
      <c r="J2275">
        <v>10.05997641283826</v>
      </c>
      <c r="K2275">
        <v>28.65234199406634</v>
      </c>
      <c r="L2275">
        <v>33.992627888159667</v>
      </c>
      <c r="M2275">
        <v>336752832</v>
      </c>
      <c r="N2275">
        <v>78975176</v>
      </c>
      <c r="O2275">
        <v>83672580</v>
      </c>
      <c r="P2275">
        <v>4318784</v>
      </c>
      <c r="Q2275">
        <v>6887871</v>
      </c>
      <c r="R2275">
        <v>79635847</v>
      </c>
      <c r="S2275">
        <v>77562000</v>
      </c>
      <c r="T2275">
        <v>67218000</v>
      </c>
      <c r="U2275">
        <v>49073400</v>
      </c>
      <c r="V2275">
        <v>19109000</v>
      </c>
    </row>
    <row r="2276" spans="1:22" x14ac:dyDescent="0.3">
      <c r="A2276" s="2">
        <v>43914</v>
      </c>
      <c r="B2276">
        <v>2020</v>
      </c>
      <c r="C2276">
        <v>61.72</v>
      </c>
      <c r="D2276">
        <v>148.34</v>
      </c>
      <c r="E2276">
        <v>56.500500000000002</v>
      </c>
      <c r="F2276">
        <v>49.00889200000001</v>
      </c>
      <c r="G2276">
        <v>6.0373449999999993</v>
      </c>
      <c r="H2276">
        <v>106.83852400000001</v>
      </c>
      <c r="I2276">
        <v>11.21916210639634</v>
      </c>
      <c r="J2276">
        <v>10.60645886068</v>
      </c>
      <c r="K2276">
        <v>34.009150444065668</v>
      </c>
      <c r="L2276">
        <v>34.637122095631113</v>
      </c>
      <c r="M2276">
        <v>287531092</v>
      </c>
      <c r="N2276">
        <v>82516727</v>
      </c>
      <c r="O2276">
        <v>72468700</v>
      </c>
      <c r="P2276">
        <v>4628692</v>
      </c>
      <c r="Q2276">
        <v>6617752</v>
      </c>
      <c r="R2276">
        <v>56018352</v>
      </c>
      <c r="S2276">
        <v>60464000</v>
      </c>
      <c r="T2276">
        <v>63936000</v>
      </c>
      <c r="U2276">
        <v>75331900</v>
      </c>
      <c r="V2276">
        <v>15137000</v>
      </c>
    </row>
    <row r="2277" spans="1:22" x14ac:dyDescent="0.3">
      <c r="A2277" s="2">
        <v>43915</v>
      </c>
      <c r="B2277">
        <v>2020</v>
      </c>
      <c r="C2277">
        <v>61.38</v>
      </c>
      <c r="D2277">
        <v>146.91999999999999</v>
      </c>
      <c r="E2277">
        <v>55.081000000000003</v>
      </c>
      <c r="F2277">
        <v>50.775174999999997</v>
      </c>
      <c r="G2277">
        <v>6.0208991999999997</v>
      </c>
      <c r="H2277">
        <v>107.5239</v>
      </c>
      <c r="I2277">
        <v>12.448722562072691</v>
      </c>
      <c r="J2277">
        <v>11.15428301547319</v>
      </c>
      <c r="K2277">
        <v>37.513494062612452</v>
      </c>
      <c r="L2277">
        <v>35.660309463835922</v>
      </c>
      <c r="M2277">
        <v>303602040</v>
      </c>
      <c r="N2277">
        <v>75638224</v>
      </c>
      <c r="O2277">
        <v>90323240</v>
      </c>
      <c r="P2277">
        <v>3669902</v>
      </c>
      <c r="Q2277">
        <v>5773778</v>
      </c>
      <c r="R2277">
        <v>92324249</v>
      </c>
      <c r="S2277">
        <v>64061000</v>
      </c>
      <c r="T2277">
        <v>56172500</v>
      </c>
      <c r="U2277">
        <v>65578100</v>
      </c>
      <c r="V2277">
        <v>15109000</v>
      </c>
    </row>
    <row r="2278" spans="1:22" x14ac:dyDescent="0.3">
      <c r="A2278" s="2">
        <v>43916</v>
      </c>
      <c r="B2278">
        <v>2020</v>
      </c>
      <c r="C2278">
        <v>64.61</v>
      </c>
      <c r="D2278">
        <v>156.11000000000001</v>
      </c>
      <c r="E2278">
        <v>58.146000000000001</v>
      </c>
      <c r="F2278">
        <v>52.143520000000002</v>
      </c>
      <c r="G2278">
        <v>6.0474933999999996</v>
      </c>
      <c r="H2278">
        <v>114.605504</v>
      </c>
      <c r="I2278">
        <v>12.270319634703201</v>
      </c>
      <c r="J2278">
        <v>11.149174063926941</v>
      </c>
      <c r="K2278">
        <v>34.502283105022833</v>
      </c>
      <c r="L2278">
        <v>36.283105022831052</v>
      </c>
      <c r="M2278">
        <v>252560676</v>
      </c>
      <c r="N2278">
        <v>64694427</v>
      </c>
      <c r="O2278">
        <v>76688440</v>
      </c>
      <c r="P2278">
        <v>2612333</v>
      </c>
      <c r="Q2278">
        <v>5820230</v>
      </c>
      <c r="R2278">
        <v>55122418</v>
      </c>
      <c r="S2278">
        <v>60223000</v>
      </c>
      <c r="T2278">
        <v>46488500</v>
      </c>
      <c r="U2278">
        <v>50468400</v>
      </c>
      <c r="V2278">
        <v>14080000</v>
      </c>
    </row>
    <row r="2279" spans="1:22" x14ac:dyDescent="0.3">
      <c r="A2279" s="2">
        <v>43917</v>
      </c>
      <c r="B2279">
        <v>2020</v>
      </c>
      <c r="C2279">
        <v>61.935000000000002</v>
      </c>
      <c r="D2279">
        <v>149.69999999999999</v>
      </c>
      <c r="E2279">
        <v>55.512999999999998</v>
      </c>
      <c r="F2279">
        <v>50.512546999999998</v>
      </c>
      <c r="G2279">
        <v>5.7912851500000002</v>
      </c>
      <c r="H2279">
        <v>110.83572599999999</v>
      </c>
      <c r="I2279">
        <v>13.016666666666669</v>
      </c>
      <c r="J2279">
        <v>11.81270477037037</v>
      </c>
      <c r="K2279">
        <v>35.99074074074074</v>
      </c>
      <c r="L2279">
        <v>37.407407407407398</v>
      </c>
      <c r="M2279">
        <v>204216612</v>
      </c>
      <c r="N2279">
        <v>57042291</v>
      </c>
      <c r="O2279">
        <v>62793220</v>
      </c>
      <c r="P2279">
        <v>2554659</v>
      </c>
      <c r="Q2279">
        <v>4245574</v>
      </c>
      <c r="R2279">
        <v>53077473</v>
      </c>
      <c r="S2279">
        <v>76307000</v>
      </c>
      <c r="T2279">
        <v>57682500</v>
      </c>
      <c r="U2279">
        <v>36696500</v>
      </c>
      <c r="V2279">
        <v>16200000</v>
      </c>
    </row>
    <row r="2280" spans="1:22" x14ac:dyDescent="0.3">
      <c r="A2280" s="2">
        <v>43918</v>
      </c>
      <c r="B2280">
        <v>2020</v>
      </c>
    </row>
    <row r="2281" spans="1:22" x14ac:dyDescent="0.3">
      <c r="A2281" s="2">
        <v>43919</v>
      </c>
      <c r="B2281">
        <v>2020</v>
      </c>
    </row>
    <row r="2282" spans="1:22" x14ac:dyDescent="0.3">
      <c r="A2282" s="2">
        <v>43920</v>
      </c>
      <c r="B2282">
        <v>2020</v>
      </c>
      <c r="C2282">
        <v>63.702500000000001</v>
      </c>
      <c r="D2282">
        <v>160.22999999999999</v>
      </c>
      <c r="E2282">
        <v>57.3155</v>
      </c>
      <c r="F2282">
        <v>50.394460000000002</v>
      </c>
      <c r="G2282">
        <v>5.7308455499999988</v>
      </c>
      <c r="H2282">
        <v>112.60236</v>
      </c>
      <c r="I2282">
        <v>12.597534982856081</v>
      </c>
      <c r="J2282">
        <v>11.373554291539239</v>
      </c>
      <c r="K2282">
        <v>34.222963580761743</v>
      </c>
      <c r="L2282">
        <v>37.929756278380133</v>
      </c>
      <c r="M2282">
        <v>167976440</v>
      </c>
      <c r="N2282">
        <v>63420326</v>
      </c>
      <c r="O2282">
        <v>58736540</v>
      </c>
      <c r="P2282">
        <v>2283311</v>
      </c>
      <c r="Q2282">
        <v>3078636</v>
      </c>
      <c r="R2282">
        <v>40757398</v>
      </c>
      <c r="S2282">
        <v>57345500</v>
      </c>
      <c r="T2282">
        <v>54448500</v>
      </c>
      <c r="U2282">
        <v>36173400</v>
      </c>
      <c r="V2282">
        <v>14802000</v>
      </c>
    </row>
    <row r="2283" spans="1:22" x14ac:dyDescent="0.3">
      <c r="A2283" s="2">
        <v>43921</v>
      </c>
      <c r="B2283">
        <v>2020</v>
      </c>
      <c r="C2283">
        <v>63.572499999999998</v>
      </c>
      <c r="D2283">
        <v>157.71</v>
      </c>
      <c r="E2283">
        <v>58.097499999999997</v>
      </c>
      <c r="F2283">
        <v>51.689866500000001</v>
      </c>
      <c r="G2283">
        <v>5.6317915000000003</v>
      </c>
      <c r="H2283">
        <v>112.78188</v>
      </c>
      <c r="I2283">
        <v>12.063462609018369</v>
      </c>
      <c r="J2283">
        <v>11.364264459083319</v>
      </c>
      <c r="K2283">
        <v>35.145667099647433</v>
      </c>
      <c r="L2283">
        <v>38.606420486175537</v>
      </c>
      <c r="M2283">
        <v>197002004</v>
      </c>
      <c r="N2283">
        <v>77927186</v>
      </c>
      <c r="O2283">
        <v>65279420</v>
      </c>
      <c r="P2283">
        <v>2546075</v>
      </c>
      <c r="Q2283">
        <v>3898272</v>
      </c>
      <c r="R2283">
        <v>47573603</v>
      </c>
      <c r="S2283">
        <v>58846000</v>
      </c>
      <c r="T2283">
        <v>47154000</v>
      </c>
      <c r="U2283">
        <v>31377600</v>
      </c>
      <c r="V2283">
        <v>19260000</v>
      </c>
    </row>
    <row r="2284" spans="1:22" x14ac:dyDescent="0.3">
      <c r="A2284" s="2">
        <v>43922</v>
      </c>
      <c r="B2284">
        <v>2020</v>
      </c>
      <c r="C2284">
        <v>60.227499999999999</v>
      </c>
      <c r="D2284">
        <v>152.11000000000001</v>
      </c>
      <c r="E2284">
        <v>55.104999999999997</v>
      </c>
      <c r="F2284">
        <v>48.490612499999997</v>
      </c>
      <c r="G2284">
        <v>5.0943450000000006</v>
      </c>
      <c r="H2284">
        <v>107.17425</v>
      </c>
      <c r="I2284">
        <v>11.82480388494584</v>
      </c>
      <c r="J2284">
        <v>11.094738804632049</v>
      </c>
      <c r="K2284">
        <v>34.320134478894282</v>
      </c>
      <c r="L2284">
        <v>39.176316772506532</v>
      </c>
      <c r="M2284">
        <v>176218552</v>
      </c>
      <c r="N2284">
        <v>57969926</v>
      </c>
      <c r="O2284">
        <v>51970380</v>
      </c>
      <c r="P2284">
        <v>2362849</v>
      </c>
      <c r="Q2284">
        <v>4154922</v>
      </c>
      <c r="R2284">
        <v>72367735</v>
      </c>
      <c r="S2284">
        <v>55771500</v>
      </c>
      <c r="T2284">
        <v>45861500</v>
      </c>
      <c r="U2284">
        <v>45510900</v>
      </c>
      <c r="V2284">
        <v>19176000</v>
      </c>
    </row>
    <row r="2285" spans="1:22" x14ac:dyDescent="0.3">
      <c r="A2285" s="2">
        <v>43923</v>
      </c>
      <c r="B2285">
        <v>2020</v>
      </c>
      <c r="C2285">
        <v>61.232500000000002</v>
      </c>
      <c r="D2285">
        <v>155.26</v>
      </c>
      <c r="E2285">
        <v>55.851500000000001</v>
      </c>
      <c r="F2285">
        <v>48.642632999999996</v>
      </c>
      <c r="G2285">
        <v>4.9185764999999986</v>
      </c>
      <c r="H2285">
        <v>105.416766</v>
      </c>
      <c r="I2285">
        <v>11.645827544688339</v>
      </c>
      <c r="J2285">
        <v>11.16935851440215</v>
      </c>
      <c r="K2285">
        <v>34.89858293970547</v>
      </c>
      <c r="L2285">
        <v>38.279151616189679</v>
      </c>
      <c r="M2285">
        <v>165933972</v>
      </c>
      <c r="N2285">
        <v>49630735</v>
      </c>
      <c r="O2285">
        <v>56410680</v>
      </c>
      <c r="P2285">
        <v>2633606</v>
      </c>
      <c r="Q2285">
        <v>4141403</v>
      </c>
      <c r="R2285">
        <v>66256583</v>
      </c>
      <c r="S2285">
        <v>50396500</v>
      </c>
      <c r="T2285">
        <v>49645000</v>
      </c>
      <c r="U2285">
        <v>45236000</v>
      </c>
      <c r="V2285">
        <v>16756000</v>
      </c>
    </row>
    <row r="2286" spans="1:22" x14ac:dyDescent="0.3">
      <c r="A2286" s="2">
        <v>43924</v>
      </c>
      <c r="B2286">
        <v>2020</v>
      </c>
      <c r="C2286">
        <v>60.352499999999999</v>
      </c>
      <c r="D2286">
        <v>153.83000000000001</v>
      </c>
      <c r="E2286">
        <v>54.635000000000012</v>
      </c>
      <c r="F2286">
        <v>48.271825</v>
      </c>
      <c r="G2286">
        <v>4.856564399999999</v>
      </c>
      <c r="H2286">
        <v>105.01144499999999</v>
      </c>
      <c r="I2286">
        <v>11.420407410821269</v>
      </c>
      <c r="J2286">
        <v>11.00680988109503</v>
      </c>
      <c r="K2286">
        <v>34.399483823393872</v>
      </c>
      <c r="L2286">
        <v>38.602636187667073</v>
      </c>
      <c r="M2286">
        <v>129880068</v>
      </c>
      <c r="N2286">
        <v>41243284</v>
      </c>
      <c r="O2286">
        <v>51373880</v>
      </c>
      <c r="P2286">
        <v>4331430</v>
      </c>
      <c r="Q2286">
        <v>2925187</v>
      </c>
      <c r="R2286">
        <v>31953249</v>
      </c>
      <c r="S2286">
        <v>40147000</v>
      </c>
      <c r="T2286">
        <v>41732000</v>
      </c>
      <c r="U2286">
        <v>27963700</v>
      </c>
      <c r="V2286">
        <v>12445000</v>
      </c>
    </row>
    <row r="2287" spans="1:22" x14ac:dyDescent="0.3">
      <c r="A2287" s="2">
        <v>43925</v>
      </c>
      <c r="B2287">
        <v>2020</v>
      </c>
    </row>
    <row r="2288" spans="1:22" x14ac:dyDescent="0.3">
      <c r="A2288" s="2">
        <v>43926</v>
      </c>
      <c r="B2288">
        <v>2020</v>
      </c>
    </row>
    <row r="2289" spans="1:22" x14ac:dyDescent="0.3">
      <c r="A2289" s="2">
        <v>43927</v>
      </c>
      <c r="B2289">
        <v>2020</v>
      </c>
      <c r="C2289">
        <v>65.617500000000007</v>
      </c>
      <c r="D2289">
        <v>165.27</v>
      </c>
      <c r="E2289">
        <v>59.159500000000001</v>
      </c>
      <c r="F2289">
        <v>52.454512000000008</v>
      </c>
      <c r="G2289">
        <v>5.1032981999999993</v>
      </c>
      <c r="H2289">
        <v>109.53228</v>
      </c>
      <c r="I2289">
        <v>12.07117960007338</v>
      </c>
      <c r="J2289">
        <v>11.46072161071363</v>
      </c>
      <c r="K2289">
        <v>36.837277563749772</v>
      </c>
      <c r="L2289">
        <v>39.368923133370018</v>
      </c>
      <c r="M2289">
        <v>201820284</v>
      </c>
      <c r="N2289">
        <v>67111697</v>
      </c>
      <c r="O2289">
        <v>63319820</v>
      </c>
      <c r="P2289">
        <v>2883526</v>
      </c>
      <c r="Q2289">
        <v>3345981</v>
      </c>
      <c r="R2289">
        <v>54697078</v>
      </c>
      <c r="S2289">
        <v>52831500</v>
      </c>
      <c r="T2289">
        <v>45176000</v>
      </c>
      <c r="U2289">
        <v>34559400</v>
      </c>
      <c r="V2289">
        <v>15371000</v>
      </c>
    </row>
    <row r="2290" spans="1:22" x14ac:dyDescent="0.3">
      <c r="A2290" s="2">
        <v>43928</v>
      </c>
      <c r="B2290">
        <v>2020</v>
      </c>
      <c r="C2290">
        <v>64.857500000000002</v>
      </c>
      <c r="D2290">
        <v>163.49</v>
      </c>
      <c r="E2290">
        <v>59.128</v>
      </c>
      <c r="F2290">
        <v>54.169463999999998</v>
      </c>
      <c r="G2290">
        <v>5.1770248000000008</v>
      </c>
      <c r="H2290">
        <v>112.969728</v>
      </c>
      <c r="I2290">
        <v>12.16097023153252</v>
      </c>
      <c r="J2290">
        <v>11.72504250275634</v>
      </c>
      <c r="K2290">
        <v>37.93642043366409</v>
      </c>
      <c r="L2290">
        <v>39.682102168320469</v>
      </c>
      <c r="M2290">
        <v>202887324</v>
      </c>
      <c r="N2290">
        <v>62769038</v>
      </c>
      <c r="O2290">
        <v>61619100</v>
      </c>
      <c r="P2290">
        <v>2625937</v>
      </c>
      <c r="Q2290">
        <v>3640581</v>
      </c>
      <c r="R2290">
        <v>45774193</v>
      </c>
      <c r="S2290">
        <v>47160500</v>
      </c>
      <c r="T2290">
        <v>45775000</v>
      </c>
      <c r="U2290">
        <v>33346200</v>
      </c>
      <c r="V2290">
        <v>17285000</v>
      </c>
    </row>
    <row r="2291" spans="1:22" x14ac:dyDescent="0.3">
      <c r="A2291" s="2">
        <v>43929</v>
      </c>
      <c r="B2291">
        <v>2020</v>
      </c>
      <c r="C2291">
        <v>66.517499999999998</v>
      </c>
      <c r="D2291">
        <v>165.13</v>
      </c>
      <c r="E2291">
        <v>60.35</v>
      </c>
      <c r="F2291">
        <v>53.407423999999999</v>
      </c>
      <c r="G2291">
        <v>5.2161026999999986</v>
      </c>
      <c r="H2291">
        <v>114.072</v>
      </c>
      <c r="I2291">
        <v>12.43188512518409</v>
      </c>
      <c r="J2291">
        <v>11.767697816642119</v>
      </c>
      <c r="K2291">
        <v>38.098306332842419</v>
      </c>
      <c r="L2291">
        <v>40.123343151693668</v>
      </c>
      <c r="M2291">
        <v>168895284</v>
      </c>
      <c r="N2291">
        <v>48318234</v>
      </c>
      <c r="O2291">
        <v>40334260</v>
      </c>
      <c r="P2291">
        <v>2262731</v>
      </c>
      <c r="Q2291">
        <v>2903942</v>
      </c>
      <c r="R2291">
        <v>32512373</v>
      </c>
      <c r="S2291">
        <v>42991000</v>
      </c>
      <c r="T2291">
        <v>45271500</v>
      </c>
      <c r="U2291">
        <v>31831600</v>
      </c>
      <c r="V2291">
        <v>16903000</v>
      </c>
    </row>
    <row r="2292" spans="1:22" x14ac:dyDescent="0.3">
      <c r="A2292" s="2">
        <v>43930</v>
      </c>
      <c r="B2292">
        <v>2020</v>
      </c>
      <c r="C2292">
        <v>66.997500000000002</v>
      </c>
      <c r="D2292">
        <v>165.14</v>
      </c>
      <c r="E2292">
        <v>60.328499999999998</v>
      </c>
      <c r="F2292">
        <v>55.576751999999999</v>
      </c>
      <c r="G2292">
        <v>5.3387536500000001</v>
      </c>
      <c r="H2292">
        <v>120.29600000000001</v>
      </c>
      <c r="I2292">
        <v>12.326997601033399</v>
      </c>
      <c r="J2292">
        <v>11.811768678723009</v>
      </c>
      <c r="K2292">
        <v>38.5956818601218</v>
      </c>
      <c r="L2292">
        <v>40.34877283631667</v>
      </c>
      <c r="M2292">
        <v>162116492</v>
      </c>
      <c r="N2292">
        <v>51431775</v>
      </c>
      <c r="O2292">
        <v>54028460</v>
      </c>
      <c r="P2292">
        <v>2485969</v>
      </c>
      <c r="Q2292">
        <v>5230324</v>
      </c>
      <c r="R2292">
        <v>38215661</v>
      </c>
      <c r="S2292">
        <v>28752000</v>
      </c>
      <c r="T2292">
        <v>28024500</v>
      </c>
      <c r="U2292">
        <v>30410000</v>
      </c>
      <c r="V2292">
        <v>12376000</v>
      </c>
    </row>
    <row r="2293" spans="1:22" x14ac:dyDescent="0.3">
      <c r="A2293" s="2">
        <v>43931</v>
      </c>
      <c r="B2293">
        <v>2020</v>
      </c>
      <c r="I2293">
        <v>12.24508627849036</v>
      </c>
      <c r="J2293">
        <v>11.74068947125588</v>
      </c>
      <c r="K2293">
        <v>40.112577281535479</v>
      </c>
      <c r="L2293">
        <v>40.943065424010342</v>
      </c>
      <c r="S2293">
        <v>29598000</v>
      </c>
      <c r="T2293">
        <v>28720500</v>
      </c>
      <c r="U2293">
        <v>27097400</v>
      </c>
      <c r="V2293">
        <v>12912000</v>
      </c>
    </row>
    <row r="2294" spans="1:22" x14ac:dyDescent="0.3">
      <c r="A2294" s="2">
        <v>43932</v>
      </c>
      <c r="B2294">
        <v>2020</v>
      </c>
    </row>
    <row r="2295" spans="1:22" x14ac:dyDescent="0.3">
      <c r="A2295" s="2">
        <v>43933</v>
      </c>
      <c r="B2295">
        <v>2020</v>
      </c>
    </row>
    <row r="2296" spans="1:22" x14ac:dyDescent="0.3">
      <c r="A2296" s="2">
        <v>43934</v>
      </c>
      <c r="B2296">
        <v>2020</v>
      </c>
      <c r="C2296">
        <v>68.3125</v>
      </c>
      <c r="D2296">
        <v>165.51</v>
      </c>
      <c r="E2296">
        <v>60.520500000000013</v>
      </c>
      <c r="I2296">
        <v>12.130507529280541</v>
      </c>
      <c r="J2296">
        <v>11.537882392638039</v>
      </c>
      <c r="K2296">
        <v>39.040713887339649</v>
      </c>
      <c r="L2296">
        <v>41.187953151143333</v>
      </c>
      <c r="M2296">
        <v>131022924</v>
      </c>
      <c r="N2296">
        <v>41905264</v>
      </c>
      <c r="O2296">
        <v>38702560</v>
      </c>
      <c r="S2296">
        <v>20673000</v>
      </c>
      <c r="T2296">
        <v>22909500</v>
      </c>
      <c r="U2296">
        <v>22743900</v>
      </c>
      <c r="V2296">
        <v>8190000</v>
      </c>
    </row>
    <row r="2297" spans="1:22" x14ac:dyDescent="0.3">
      <c r="A2297" s="2">
        <v>43935</v>
      </c>
      <c r="B2297">
        <v>2020</v>
      </c>
      <c r="C2297">
        <v>71.762500000000003</v>
      </c>
      <c r="D2297">
        <v>173.7</v>
      </c>
      <c r="E2297">
        <v>63.261499999999998</v>
      </c>
      <c r="F2297">
        <v>56.316240000000001</v>
      </c>
      <c r="G2297">
        <v>5.3888621499999996</v>
      </c>
      <c r="H2297">
        <v>122.80800000000001</v>
      </c>
      <c r="I2297">
        <v>12.60621906807358</v>
      </c>
      <c r="J2297">
        <v>11.784832630497711</v>
      </c>
      <c r="K2297">
        <v>41.273695022877952</v>
      </c>
      <c r="L2297">
        <v>42.468951349332343</v>
      </c>
      <c r="M2297">
        <v>194994688</v>
      </c>
      <c r="N2297">
        <v>52874338</v>
      </c>
      <c r="O2297">
        <v>63357240</v>
      </c>
      <c r="P2297">
        <v>1909198</v>
      </c>
      <c r="Q2297">
        <v>4216307</v>
      </c>
      <c r="R2297">
        <v>26291115</v>
      </c>
      <c r="S2297">
        <v>33582500</v>
      </c>
      <c r="T2297">
        <v>23877000</v>
      </c>
      <c r="U2297">
        <v>64398400</v>
      </c>
      <c r="V2297">
        <v>14177000</v>
      </c>
    </row>
    <row r="2298" spans="1:22" x14ac:dyDescent="0.3">
      <c r="A2298" s="2">
        <v>43936</v>
      </c>
      <c r="B2298">
        <v>2020</v>
      </c>
      <c r="C2298">
        <v>71.107500000000002</v>
      </c>
      <c r="D2298">
        <v>171.88</v>
      </c>
      <c r="E2298">
        <v>62.864999999999988</v>
      </c>
      <c r="F2298">
        <v>53.045703000000003</v>
      </c>
      <c r="G2298">
        <v>5.1171659000000007</v>
      </c>
      <c r="H2298">
        <v>118.23111</v>
      </c>
      <c r="I2298">
        <v>12.55099189717798</v>
      </c>
      <c r="J2298">
        <v>12.022369300549499</v>
      </c>
      <c r="K2298">
        <v>40.355779081680168</v>
      </c>
      <c r="L2298">
        <v>43.522399180404207</v>
      </c>
      <c r="M2298">
        <v>131154564</v>
      </c>
      <c r="N2298">
        <v>40940833</v>
      </c>
      <c r="O2298">
        <v>42236840</v>
      </c>
      <c r="P2298">
        <v>2469060</v>
      </c>
      <c r="Q2298">
        <v>4296678</v>
      </c>
      <c r="R2298">
        <v>35851517</v>
      </c>
      <c r="S2298">
        <v>26336000</v>
      </c>
      <c r="T2298">
        <v>33344000</v>
      </c>
      <c r="U2298">
        <v>66127100</v>
      </c>
      <c r="V2298">
        <v>17544000</v>
      </c>
    </row>
    <row r="2299" spans="1:22" x14ac:dyDescent="0.3">
      <c r="A2299" s="2">
        <v>43937</v>
      </c>
      <c r="B2299">
        <v>2020</v>
      </c>
      <c r="C2299">
        <v>71.672499999999999</v>
      </c>
      <c r="D2299">
        <v>177.04</v>
      </c>
      <c r="E2299">
        <v>62.871499999999997</v>
      </c>
      <c r="F2299">
        <v>53.449538999999987</v>
      </c>
      <c r="G2299">
        <v>5.0452583999999998</v>
      </c>
      <c r="H2299">
        <v>119.28234</v>
      </c>
      <c r="I2299">
        <v>12.25770516152989</v>
      </c>
      <c r="J2299">
        <v>11.864660044559971</v>
      </c>
      <c r="K2299">
        <v>41.125139249907157</v>
      </c>
      <c r="L2299">
        <v>43.631637578908283</v>
      </c>
      <c r="M2299">
        <v>157125160</v>
      </c>
      <c r="N2299">
        <v>50479610</v>
      </c>
      <c r="O2299">
        <v>57895140</v>
      </c>
      <c r="P2299">
        <v>2335152</v>
      </c>
      <c r="Q2299">
        <v>2778777</v>
      </c>
      <c r="R2299">
        <v>31363973</v>
      </c>
      <c r="S2299">
        <v>28434000</v>
      </c>
      <c r="T2299">
        <v>28005000</v>
      </c>
      <c r="U2299">
        <v>47464200</v>
      </c>
      <c r="V2299">
        <v>13856000</v>
      </c>
    </row>
    <row r="2300" spans="1:22" x14ac:dyDescent="0.3">
      <c r="A2300" s="2">
        <v>43938</v>
      </c>
      <c r="B2300">
        <v>2020</v>
      </c>
      <c r="C2300">
        <v>70.7</v>
      </c>
      <c r="D2300">
        <v>178.6</v>
      </c>
      <c r="E2300">
        <v>63.95</v>
      </c>
      <c r="F2300">
        <v>56.410597000000003</v>
      </c>
      <c r="G2300">
        <v>5.1785463000000007</v>
      </c>
      <c r="H2300">
        <v>122.862302</v>
      </c>
      <c r="I2300">
        <v>12.557620817843871</v>
      </c>
      <c r="J2300">
        <v>12.354780507434951</v>
      </c>
      <c r="K2300">
        <v>44.005576208178439</v>
      </c>
      <c r="L2300">
        <v>43.522304832713758</v>
      </c>
      <c r="M2300">
        <v>215249912</v>
      </c>
      <c r="N2300">
        <v>52765625</v>
      </c>
      <c r="O2300">
        <v>51056480</v>
      </c>
      <c r="P2300">
        <v>3906817</v>
      </c>
      <c r="Q2300">
        <v>4543809</v>
      </c>
      <c r="R2300">
        <v>44327913</v>
      </c>
      <c r="S2300">
        <v>33658500</v>
      </c>
      <c r="T2300">
        <v>46356500</v>
      </c>
      <c r="U2300">
        <v>66289500</v>
      </c>
      <c r="V2300">
        <v>17116000</v>
      </c>
    </row>
    <row r="2301" spans="1:22" x14ac:dyDescent="0.3">
      <c r="A2301" s="2">
        <v>43939</v>
      </c>
      <c r="B2301">
        <v>2020</v>
      </c>
    </row>
    <row r="2302" spans="1:22" x14ac:dyDescent="0.3">
      <c r="A2302" s="2">
        <v>43940</v>
      </c>
      <c r="B2302">
        <v>2020</v>
      </c>
    </row>
    <row r="2303" spans="1:22" x14ac:dyDescent="0.3">
      <c r="A2303" s="2">
        <v>43941</v>
      </c>
      <c r="B2303">
        <v>2020</v>
      </c>
      <c r="C2303">
        <v>69.232500000000002</v>
      </c>
      <c r="D2303">
        <v>175.06</v>
      </c>
      <c r="E2303">
        <v>63.057499999999997</v>
      </c>
      <c r="F2303">
        <v>55.839189999999988</v>
      </c>
      <c r="G2303">
        <v>5.209746749999999</v>
      </c>
      <c r="H2303">
        <v>123.63538</v>
      </c>
      <c r="I2303">
        <v>12.324695829850469</v>
      </c>
      <c r="J2303">
        <v>12.18552652735209</v>
      </c>
      <c r="K2303">
        <v>44.48778675582799</v>
      </c>
      <c r="L2303">
        <v>42.658122039565328</v>
      </c>
      <c r="M2303">
        <v>130015000</v>
      </c>
      <c r="N2303">
        <v>36669595</v>
      </c>
      <c r="O2303">
        <v>35292160</v>
      </c>
      <c r="P2303">
        <v>2159543</v>
      </c>
      <c r="Q2303">
        <v>2405989</v>
      </c>
      <c r="R2303">
        <v>19804513</v>
      </c>
      <c r="S2303">
        <v>22320000</v>
      </c>
      <c r="T2303">
        <v>25551000</v>
      </c>
      <c r="U2303">
        <v>54842700</v>
      </c>
      <c r="V2303">
        <v>11638000</v>
      </c>
    </row>
    <row r="2304" spans="1:22" x14ac:dyDescent="0.3">
      <c r="A2304" s="2">
        <v>43942</v>
      </c>
      <c r="B2304">
        <v>2020</v>
      </c>
      <c r="C2304">
        <v>67.092500000000001</v>
      </c>
      <c r="D2304">
        <v>167.82</v>
      </c>
      <c r="E2304">
        <v>60.607999999999997</v>
      </c>
      <c r="F2304">
        <v>52.658464000000002</v>
      </c>
      <c r="G2304">
        <v>4.8994110000000006</v>
      </c>
      <c r="H2304">
        <v>115.250032</v>
      </c>
      <c r="I2304">
        <v>12.172944887734269</v>
      </c>
      <c r="J2304">
        <v>11.89699200964928</v>
      </c>
      <c r="K2304">
        <v>42.614585266283157</v>
      </c>
      <c r="L2304">
        <v>42.707366858415291</v>
      </c>
      <c r="M2304">
        <v>180991572</v>
      </c>
      <c r="N2304">
        <v>56203749</v>
      </c>
      <c r="O2304">
        <v>49648080</v>
      </c>
      <c r="P2304">
        <v>1857083</v>
      </c>
      <c r="Q2304">
        <v>4127784</v>
      </c>
      <c r="R2304">
        <v>26084825</v>
      </c>
      <c r="S2304">
        <v>22528000</v>
      </c>
      <c r="T2304">
        <v>32074500</v>
      </c>
      <c r="U2304">
        <v>37316800</v>
      </c>
      <c r="V2304">
        <v>12297000</v>
      </c>
    </row>
    <row r="2305" spans="1:22" x14ac:dyDescent="0.3">
      <c r="A2305" s="2">
        <v>43943</v>
      </c>
      <c r="B2305">
        <v>2020</v>
      </c>
      <c r="C2305">
        <v>69.025000000000006</v>
      </c>
      <c r="D2305">
        <v>173.52</v>
      </c>
      <c r="E2305">
        <v>62.920499999999997</v>
      </c>
      <c r="F2305">
        <v>53.014623999999998</v>
      </c>
      <c r="G2305">
        <v>4.9929360000000012</v>
      </c>
      <c r="H2305">
        <v>117.072384</v>
      </c>
      <c r="I2305">
        <v>12.05825062610147</v>
      </c>
      <c r="J2305">
        <v>11.93083816158056</v>
      </c>
      <c r="K2305">
        <v>40.599202300343187</v>
      </c>
      <c r="L2305">
        <v>43.57666264724979</v>
      </c>
      <c r="M2305">
        <v>117057368</v>
      </c>
      <c r="N2305">
        <v>34651604</v>
      </c>
      <c r="O2305">
        <v>46315840</v>
      </c>
      <c r="P2305">
        <v>1533538</v>
      </c>
      <c r="Q2305">
        <v>2932900</v>
      </c>
      <c r="R2305">
        <v>19838978</v>
      </c>
      <c r="S2305">
        <v>23568000</v>
      </c>
      <c r="T2305">
        <v>25248500</v>
      </c>
      <c r="U2305">
        <v>36411500</v>
      </c>
      <c r="V2305">
        <v>15970000</v>
      </c>
    </row>
    <row r="2306" spans="1:22" x14ac:dyDescent="0.3">
      <c r="A2306" s="2">
        <v>43944</v>
      </c>
      <c r="B2306">
        <v>2020</v>
      </c>
      <c r="C2306">
        <v>68.757499999999993</v>
      </c>
      <c r="D2306">
        <v>171.42</v>
      </c>
      <c r="E2306">
        <v>63.558500000000002</v>
      </c>
      <c r="F2306">
        <v>54.361978000000001</v>
      </c>
      <c r="G2306">
        <v>5.0717182999999997</v>
      </c>
      <c r="H2306">
        <v>116.920968</v>
      </c>
      <c r="I2306">
        <v>12.220982142857141</v>
      </c>
      <c r="J2306">
        <v>11.99495218936012</v>
      </c>
      <c r="K2306">
        <v>41.378348214285722</v>
      </c>
      <c r="L2306">
        <v>43.39657738095238</v>
      </c>
      <c r="M2306">
        <v>124814328</v>
      </c>
      <c r="N2306">
        <v>32790804</v>
      </c>
      <c r="O2306">
        <v>34202440</v>
      </c>
      <c r="P2306">
        <v>1688589</v>
      </c>
      <c r="Q2306">
        <v>2889458</v>
      </c>
      <c r="R2306">
        <v>22982354</v>
      </c>
      <c r="S2306">
        <v>17181000</v>
      </c>
      <c r="T2306">
        <v>18819000</v>
      </c>
      <c r="U2306">
        <v>24865100</v>
      </c>
      <c r="V2306">
        <v>10244000</v>
      </c>
    </row>
    <row r="2307" spans="1:22" x14ac:dyDescent="0.3">
      <c r="A2307" s="2">
        <v>43945</v>
      </c>
      <c r="B2307">
        <v>2020</v>
      </c>
      <c r="C2307">
        <v>70.742500000000007</v>
      </c>
      <c r="D2307">
        <v>174.55</v>
      </c>
      <c r="E2307">
        <v>63.83</v>
      </c>
      <c r="F2307">
        <v>52.494407999999993</v>
      </c>
      <c r="G2307">
        <v>4.9589116500000001</v>
      </c>
      <c r="H2307">
        <v>115.086384</v>
      </c>
      <c r="I2307">
        <v>12.17755443886097</v>
      </c>
      <c r="J2307">
        <v>11.90401742415783</v>
      </c>
      <c r="K2307">
        <v>40.898939140145167</v>
      </c>
      <c r="L2307">
        <v>43.644146659222038</v>
      </c>
      <c r="M2307">
        <v>126508732</v>
      </c>
      <c r="N2307">
        <v>34305320</v>
      </c>
      <c r="O2307">
        <v>37440080</v>
      </c>
      <c r="P2307">
        <v>1669671</v>
      </c>
      <c r="Q2307">
        <v>2890515</v>
      </c>
      <c r="R2307">
        <v>22823475</v>
      </c>
      <c r="S2307">
        <v>24035000</v>
      </c>
      <c r="T2307">
        <v>18407500</v>
      </c>
      <c r="U2307">
        <v>20251800</v>
      </c>
      <c r="V2307">
        <v>8327000</v>
      </c>
    </row>
    <row r="2308" spans="1:22" x14ac:dyDescent="0.3">
      <c r="A2308" s="2">
        <v>43946</v>
      </c>
      <c r="B2308">
        <v>2020</v>
      </c>
    </row>
    <row r="2309" spans="1:22" x14ac:dyDescent="0.3">
      <c r="A2309" s="2">
        <v>43947</v>
      </c>
      <c r="B2309">
        <v>2020</v>
      </c>
    </row>
    <row r="2310" spans="1:22" x14ac:dyDescent="0.3">
      <c r="A2310" s="2">
        <v>43948</v>
      </c>
      <c r="B2310">
        <v>2020</v>
      </c>
      <c r="C2310">
        <v>70.792500000000004</v>
      </c>
      <c r="D2310">
        <v>174.05</v>
      </c>
      <c r="E2310">
        <v>63.542999999999992</v>
      </c>
      <c r="F2310">
        <v>55.403520000000007</v>
      </c>
      <c r="G2310">
        <v>5.1629525999999997</v>
      </c>
      <c r="H2310">
        <v>116.65038</v>
      </c>
      <c r="I2310">
        <v>12.411929170549859</v>
      </c>
      <c r="J2310">
        <v>12.0515457278658</v>
      </c>
      <c r="K2310">
        <v>42.795899347623489</v>
      </c>
      <c r="L2310">
        <v>43.653308480894687</v>
      </c>
      <c r="M2310">
        <v>117087572</v>
      </c>
      <c r="N2310">
        <v>33194384</v>
      </c>
      <c r="O2310">
        <v>44186660</v>
      </c>
      <c r="P2310">
        <v>1828072</v>
      </c>
      <c r="Q2310">
        <v>2106179</v>
      </c>
      <c r="R2310">
        <v>23827466</v>
      </c>
      <c r="S2310">
        <v>21065000</v>
      </c>
      <c r="T2310">
        <v>18013000</v>
      </c>
      <c r="U2310">
        <v>19378300</v>
      </c>
      <c r="V2310">
        <v>8020000</v>
      </c>
    </row>
    <row r="2311" spans="1:22" x14ac:dyDescent="0.3">
      <c r="A2311" s="2">
        <v>43949</v>
      </c>
      <c r="B2311">
        <v>2020</v>
      </c>
      <c r="C2311">
        <v>69.644999999999996</v>
      </c>
      <c r="D2311">
        <v>169.81</v>
      </c>
      <c r="E2311">
        <v>61.629499999999993</v>
      </c>
      <c r="F2311">
        <v>56.987151999999988</v>
      </c>
      <c r="G2311">
        <v>5.2265953999999999</v>
      </c>
      <c r="H2311">
        <v>117.895488</v>
      </c>
      <c r="I2311">
        <v>12.509356287425151</v>
      </c>
      <c r="J2311">
        <v>12.07034777507485</v>
      </c>
      <c r="K2311">
        <v>43.132485029940121</v>
      </c>
      <c r="L2311">
        <v>43.244760479041922</v>
      </c>
      <c r="M2311">
        <v>112004748</v>
      </c>
      <c r="N2311">
        <v>34392694</v>
      </c>
      <c r="O2311">
        <v>80700140</v>
      </c>
      <c r="P2311">
        <v>2126371</v>
      </c>
      <c r="Q2311">
        <v>3037613</v>
      </c>
      <c r="R2311">
        <v>35795203</v>
      </c>
      <c r="S2311">
        <v>19544000</v>
      </c>
      <c r="T2311">
        <v>24958000</v>
      </c>
      <c r="U2311">
        <v>21355800</v>
      </c>
      <c r="V2311">
        <v>9245000</v>
      </c>
    </row>
    <row r="2312" spans="1:22" x14ac:dyDescent="0.3">
      <c r="A2312" s="2">
        <v>43950</v>
      </c>
      <c r="B2312">
        <v>2020</v>
      </c>
      <c r="C2312">
        <v>71.932500000000005</v>
      </c>
      <c r="D2312">
        <v>177.43</v>
      </c>
      <c r="E2312">
        <v>67.109000000000009</v>
      </c>
      <c r="F2312">
        <v>60.390816000000001</v>
      </c>
      <c r="G2312">
        <v>5.3283974999999986</v>
      </c>
      <c r="H2312">
        <v>119.11104</v>
      </c>
      <c r="M2312">
        <v>137280816</v>
      </c>
      <c r="N2312">
        <v>51286559</v>
      </c>
      <c r="O2312">
        <v>108357760</v>
      </c>
      <c r="P2312">
        <v>2842964</v>
      </c>
      <c r="Q2312">
        <v>2539753</v>
      </c>
      <c r="R2312">
        <v>32062148</v>
      </c>
    </row>
    <row r="2313" spans="1:22" x14ac:dyDescent="0.3">
      <c r="A2313" s="2">
        <v>43951</v>
      </c>
      <c r="B2313">
        <v>2020</v>
      </c>
      <c r="C2313">
        <v>73.45</v>
      </c>
      <c r="D2313">
        <v>179.21</v>
      </c>
      <c r="E2313">
        <v>67.335000000000008</v>
      </c>
      <c r="F2313">
        <v>59.114484999999988</v>
      </c>
      <c r="G2313">
        <v>5.15862</v>
      </c>
      <c r="H2313">
        <v>119.147678</v>
      </c>
      <c r="I2313">
        <v>12.467969699803611</v>
      </c>
      <c r="J2313">
        <v>12.366187532030301</v>
      </c>
      <c r="K2313">
        <v>43.327410455438141</v>
      </c>
      <c r="L2313">
        <v>41.756289161133452</v>
      </c>
      <c r="M2313">
        <v>183063872</v>
      </c>
      <c r="N2313">
        <v>53875857</v>
      </c>
      <c r="O2313">
        <v>55842480</v>
      </c>
      <c r="P2313">
        <v>2625725</v>
      </c>
      <c r="Q2313">
        <v>4692164</v>
      </c>
      <c r="R2313">
        <v>38606232</v>
      </c>
      <c r="S2313">
        <v>40368500</v>
      </c>
      <c r="T2313">
        <v>41886500</v>
      </c>
      <c r="U2313">
        <v>25629800</v>
      </c>
      <c r="V2313">
        <v>17759000</v>
      </c>
    </row>
    <row r="2314" spans="1:22" x14ac:dyDescent="0.3">
      <c r="A2314" s="2">
        <v>43952</v>
      </c>
      <c r="B2314">
        <v>2020</v>
      </c>
      <c r="C2314">
        <v>72.267499999999998</v>
      </c>
      <c r="D2314">
        <v>174.57</v>
      </c>
      <c r="E2314">
        <v>65.866</v>
      </c>
      <c r="G2314">
        <v>5.0358568500000001</v>
      </c>
      <c r="I2314">
        <v>12.16332646563027</v>
      </c>
      <c r="J2314">
        <v>12.15846836860835</v>
      </c>
      <c r="K2314">
        <v>43.154148716988203</v>
      </c>
      <c r="L2314">
        <v>41.814946619217082</v>
      </c>
      <c r="M2314">
        <v>240616700</v>
      </c>
      <c r="N2314">
        <v>39370474</v>
      </c>
      <c r="O2314">
        <v>48871080</v>
      </c>
      <c r="R2314">
        <v>14224360</v>
      </c>
      <c r="S2314">
        <v>30841000</v>
      </c>
      <c r="T2314">
        <v>22974000</v>
      </c>
      <c r="U2314">
        <v>21139600</v>
      </c>
      <c r="V2314">
        <v>10331000</v>
      </c>
    </row>
    <row r="2315" spans="1:22" x14ac:dyDescent="0.3">
      <c r="A2315" s="2">
        <v>43953</v>
      </c>
      <c r="B2315">
        <v>2020</v>
      </c>
    </row>
    <row r="2316" spans="1:22" x14ac:dyDescent="0.3">
      <c r="A2316" s="2">
        <v>43954</v>
      </c>
      <c r="B2316">
        <v>2020</v>
      </c>
    </row>
    <row r="2317" spans="1:22" x14ac:dyDescent="0.3">
      <c r="A2317" s="2">
        <v>43955</v>
      </c>
      <c r="B2317">
        <v>2020</v>
      </c>
      <c r="C2317">
        <v>73.290000000000006</v>
      </c>
      <c r="D2317">
        <v>178.84</v>
      </c>
      <c r="E2317">
        <v>66.14500000000001</v>
      </c>
      <c r="F2317">
        <v>56.211300000000001</v>
      </c>
      <c r="G2317">
        <v>4.9184948000000013</v>
      </c>
      <c r="H2317">
        <v>116.4992</v>
      </c>
      <c r="M2317">
        <v>133567944</v>
      </c>
      <c r="N2317">
        <v>30372862</v>
      </c>
      <c r="O2317">
        <v>30806940</v>
      </c>
      <c r="P2317">
        <v>2623809</v>
      </c>
      <c r="Q2317">
        <v>4430812</v>
      </c>
      <c r="R2317">
        <v>27777737</v>
      </c>
    </row>
    <row r="2318" spans="1:22" x14ac:dyDescent="0.3">
      <c r="A2318" s="2">
        <v>43956</v>
      </c>
      <c r="B2318">
        <v>2020</v>
      </c>
      <c r="C2318">
        <v>74.39</v>
      </c>
      <c r="D2318">
        <v>180.76</v>
      </c>
      <c r="E2318">
        <v>67.450999999999993</v>
      </c>
      <c r="F2318">
        <v>58.004840000000002</v>
      </c>
      <c r="G2318">
        <v>4.9917303999999998</v>
      </c>
      <c r="H2318">
        <v>117.54895999999999</v>
      </c>
      <c r="M2318">
        <v>147751180</v>
      </c>
      <c r="N2318">
        <v>36839168</v>
      </c>
      <c r="O2318">
        <v>39666360</v>
      </c>
      <c r="P2318">
        <v>1947394</v>
      </c>
      <c r="Q2318">
        <v>3028444</v>
      </c>
      <c r="R2318">
        <v>22247534</v>
      </c>
    </row>
    <row r="2319" spans="1:22" x14ac:dyDescent="0.3">
      <c r="A2319" s="2">
        <v>43957</v>
      </c>
      <c r="B2319">
        <v>2020</v>
      </c>
      <c r="C2319">
        <v>75.157499999999999</v>
      </c>
      <c r="D2319">
        <v>182.54</v>
      </c>
      <c r="E2319">
        <v>67.271500000000003</v>
      </c>
      <c r="F2319">
        <v>54.705033999999998</v>
      </c>
      <c r="G2319">
        <v>4.9672980999999998</v>
      </c>
      <c r="H2319">
        <v>113.79771</v>
      </c>
      <c r="M2319">
        <v>142333752</v>
      </c>
      <c r="N2319">
        <v>32139299</v>
      </c>
      <c r="O2319">
        <v>31732580</v>
      </c>
      <c r="P2319">
        <v>3079088</v>
      </c>
      <c r="Q2319">
        <v>3919584</v>
      </c>
      <c r="R2319">
        <v>28400550</v>
      </c>
    </row>
    <row r="2320" spans="1:22" x14ac:dyDescent="0.3">
      <c r="A2320" s="2">
        <v>43958</v>
      </c>
      <c r="B2320">
        <v>2020</v>
      </c>
      <c r="C2320">
        <v>75.935000000000002</v>
      </c>
      <c r="D2320">
        <v>183.6</v>
      </c>
      <c r="E2320">
        <v>68.463999999999999</v>
      </c>
      <c r="F2320">
        <v>53.3783745</v>
      </c>
      <c r="G2320">
        <v>5.0993212000000003</v>
      </c>
      <c r="H2320">
        <v>116.066742</v>
      </c>
      <c r="I2320">
        <v>12.066597686012599</v>
      </c>
      <c r="J2320">
        <v>12.187100713009119</v>
      </c>
      <c r="K2320">
        <v>42.282005455742627</v>
      </c>
      <c r="L2320">
        <v>43.36374753080613</v>
      </c>
      <c r="M2320">
        <v>115215056</v>
      </c>
      <c r="N2320">
        <v>28315992</v>
      </c>
      <c r="O2320">
        <v>30716380</v>
      </c>
      <c r="P2320">
        <v>2708186</v>
      </c>
      <c r="Q2320">
        <v>3719688</v>
      </c>
      <c r="R2320">
        <v>28943172</v>
      </c>
      <c r="S2320">
        <v>29652000</v>
      </c>
      <c r="T2320">
        <v>23726000</v>
      </c>
      <c r="U2320">
        <v>15944000</v>
      </c>
      <c r="V2320">
        <v>15079000</v>
      </c>
    </row>
    <row r="2321" spans="1:22" x14ac:dyDescent="0.3">
      <c r="A2321" s="2">
        <v>43959</v>
      </c>
      <c r="B2321">
        <v>2020</v>
      </c>
      <c r="C2321">
        <v>77.532499999999999</v>
      </c>
      <c r="D2321">
        <v>184.68</v>
      </c>
      <c r="E2321">
        <v>69.216999999999999</v>
      </c>
      <c r="F2321">
        <v>55.775274000000003</v>
      </c>
      <c r="H2321">
        <v>116.865578</v>
      </c>
      <c r="I2321">
        <v>12.17897007785386</v>
      </c>
      <c r="J2321">
        <v>12.431934332614199</v>
      </c>
      <c r="K2321">
        <v>43.785761185629873</v>
      </c>
      <c r="L2321">
        <v>41.553325204014627</v>
      </c>
      <c r="M2321">
        <v>134047940</v>
      </c>
      <c r="N2321">
        <v>30912638</v>
      </c>
      <c r="O2321">
        <v>33329740</v>
      </c>
      <c r="P2321">
        <v>2197345</v>
      </c>
      <c r="Q2321">
        <v>2425684</v>
      </c>
      <c r="S2321">
        <v>27246000</v>
      </c>
      <c r="T2321">
        <v>28788000</v>
      </c>
      <c r="U2321">
        <v>17377800</v>
      </c>
      <c r="V2321">
        <v>24837000</v>
      </c>
    </row>
    <row r="2322" spans="1:22" x14ac:dyDescent="0.3">
      <c r="A2322" s="2">
        <v>43960</v>
      </c>
      <c r="B2322">
        <v>2020</v>
      </c>
    </row>
    <row r="2323" spans="1:22" x14ac:dyDescent="0.3">
      <c r="A2323" s="2">
        <v>43961</v>
      </c>
      <c r="B2323">
        <v>2020</v>
      </c>
    </row>
    <row r="2324" spans="1:22" x14ac:dyDescent="0.3">
      <c r="A2324" s="2">
        <v>43962</v>
      </c>
      <c r="B2324">
        <v>2020</v>
      </c>
      <c r="C2324">
        <v>78.752499999999998</v>
      </c>
      <c r="D2324">
        <v>186.74</v>
      </c>
      <c r="E2324">
        <v>70.17949999999999</v>
      </c>
      <c r="F2324">
        <v>55.520695999999987</v>
      </c>
      <c r="G2324">
        <v>5.0733839999999999</v>
      </c>
      <c r="H2324">
        <v>115.256512</v>
      </c>
      <c r="I2324">
        <v>12.36741896535711</v>
      </c>
      <c r="J2324">
        <v>12.50619827807188</v>
      </c>
      <c r="K2324">
        <v>43.512584749698149</v>
      </c>
      <c r="L2324">
        <v>40.531252902386917</v>
      </c>
      <c r="M2324">
        <v>145946244</v>
      </c>
      <c r="N2324">
        <v>30892660</v>
      </c>
      <c r="O2324">
        <v>32717120</v>
      </c>
      <c r="P2324">
        <v>2401288</v>
      </c>
      <c r="Q2324">
        <v>2215143</v>
      </c>
      <c r="R2324">
        <v>22303355</v>
      </c>
      <c r="S2324">
        <v>25900000</v>
      </c>
      <c r="T2324">
        <v>30439000</v>
      </c>
      <c r="U2324">
        <v>11934200</v>
      </c>
      <c r="V2324">
        <v>14318000</v>
      </c>
    </row>
    <row r="2325" spans="1:22" x14ac:dyDescent="0.3">
      <c r="A2325" s="2">
        <v>43963</v>
      </c>
      <c r="B2325">
        <v>2020</v>
      </c>
      <c r="C2325">
        <v>77.852500000000006</v>
      </c>
      <c r="D2325">
        <v>182.51</v>
      </c>
      <c r="E2325">
        <v>68.759</v>
      </c>
      <c r="F2325">
        <v>55.188185999999988</v>
      </c>
      <c r="G2325">
        <v>5.0458660000000002</v>
      </c>
      <c r="H2325">
        <v>115.95378599999999</v>
      </c>
      <c r="I2325">
        <v>12.157958461395181</v>
      </c>
      <c r="J2325">
        <v>12.562460961162341</v>
      </c>
      <c r="K2325">
        <v>43.811120424699638</v>
      </c>
      <c r="L2325">
        <v>41.771444537580329</v>
      </c>
      <c r="M2325">
        <v>162301052</v>
      </c>
      <c r="N2325">
        <v>32038199</v>
      </c>
      <c r="O2325">
        <v>33917480</v>
      </c>
      <c r="P2325">
        <v>1539118</v>
      </c>
      <c r="Q2325">
        <v>2297826</v>
      </c>
      <c r="R2325">
        <v>24247713</v>
      </c>
      <c r="S2325">
        <v>39047000</v>
      </c>
      <c r="T2325">
        <v>27815000</v>
      </c>
      <c r="U2325">
        <v>12076700</v>
      </c>
      <c r="V2325">
        <v>13041000</v>
      </c>
    </row>
    <row r="2326" spans="1:22" x14ac:dyDescent="0.3">
      <c r="A2326" s="2">
        <v>43964</v>
      </c>
      <c r="B2326">
        <v>2020</v>
      </c>
      <c r="C2326">
        <v>76.912499999999994</v>
      </c>
      <c r="D2326">
        <v>179.75</v>
      </c>
      <c r="E2326">
        <v>67.416499999999999</v>
      </c>
      <c r="F2326">
        <v>52.735605999999997</v>
      </c>
      <c r="G2326">
        <v>4.9470441999999997</v>
      </c>
      <c r="H2326">
        <v>114.7132</v>
      </c>
      <c r="I2326">
        <v>11.932710280373829</v>
      </c>
      <c r="J2326">
        <v>12.60233572523364</v>
      </c>
      <c r="K2326">
        <v>43.523364485981297</v>
      </c>
      <c r="L2326">
        <v>42.056074766355138</v>
      </c>
      <c r="M2326">
        <v>200622556</v>
      </c>
      <c r="N2326">
        <v>44711488</v>
      </c>
      <c r="O2326">
        <v>40368080</v>
      </c>
      <c r="P2326">
        <v>2671455</v>
      </c>
      <c r="Q2326">
        <v>2953879</v>
      </c>
      <c r="R2326">
        <v>29669290</v>
      </c>
      <c r="S2326">
        <v>40657500</v>
      </c>
      <c r="T2326">
        <v>25088500</v>
      </c>
      <c r="U2326">
        <v>18234300</v>
      </c>
      <c r="V2326">
        <v>8231000</v>
      </c>
    </row>
    <row r="2327" spans="1:22" x14ac:dyDescent="0.3">
      <c r="A2327" s="2">
        <v>43965</v>
      </c>
      <c r="B2327">
        <v>2020</v>
      </c>
      <c r="C2327">
        <v>77.385000000000005</v>
      </c>
      <c r="D2327">
        <v>180.53</v>
      </c>
      <c r="E2327">
        <v>67.842999999999989</v>
      </c>
      <c r="F2327">
        <v>50.761656000000002</v>
      </c>
      <c r="G2327">
        <v>4.8605045000000002</v>
      </c>
      <c r="H2327">
        <v>112.02498</v>
      </c>
      <c r="I2327">
        <v>11.647388059701489</v>
      </c>
      <c r="J2327">
        <v>12.089479361940301</v>
      </c>
      <c r="K2327">
        <v>42.257462686567159</v>
      </c>
      <c r="L2327">
        <v>41.763059701492537</v>
      </c>
      <c r="M2327">
        <v>158929076</v>
      </c>
      <c r="N2327">
        <v>41873911</v>
      </c>
      <c r="O2327">
        <v>36660340</v>
      </c>
      <c r="P2327">
        <v>4025076</v>
      </c>
      <c r="Q2327">
        <v>3940796</v>
      </c>
      <c r="R2327">
        <v>36881544</v>
      </c>
      <c r="S2327">
        <v>32473000</v>
      </c>
      <c r="T2327">
        <v>45648000</v>
      </c>
      <c r="U2327">
        <v>17091200</v>
      </c>
      <c r="V2327">
        <v>8194000</v>
      </c>
    </row>
    <row r="2328" spans="1:22" x14ac:dyDescent="0.3">
      <c r="A2328" s="2">
        <v>43966</v>
      </c>
      <c r="B2328">
        <v>2020</v>
      </c>
      <c r="C2328">
        <v>76.927499999999995</v>
      </c>
      <c r="D2328">
        <v>183.16</v>
      </c>
      <c r="E2328">
        <v>68.652999999999992</v>
      </c>
      <c r="F2328">
        <v>50.414655000000003</v>
      </c>
      <c r="G2328">
        <v>4.8439642999999997</v>
      </c>
      <c r="H2328">
        <v>112.111818</v>
      </c>
      <c r="I2328">
        <v>11.64880231149222</v>
      </c>
      <c r="J2328">
        <v>12.205572010439001</v>
      </c>
      <c r="K2328">
        <v>42.632118557181457</v>
      </c>
      <c r="L2328">
        <v>41.951719638363308</v>
      </c>
      <c r="M2328">
        <v>166348376</v>
      </c>
      <c r="N2328">
        <v>46610382</v>
      </c>
      <c r="O2328">
        <v>41543980</v>
      </c>
      <c r="P2328">
        <v>3502835</v>
      </c>
      <c r="Q2328">
        <v>3448264</v>
      </c>
      <c r="R2328">
        <v>24267417</v>
      </c>
      <c r="S2328">
        <v>27393000</v>
      </c>
      <c r="T2328">
        <v>32879000</v>
      </c>
      <c r="U2328">
        <v>16681100</v>
      </c>
      <c r="V2328">
        <v>7967000</v>
      </c>
    </row>
    <row r="2329" spans="1:22" x14ac:dyDescent="0.3">
      <c r="A2329" s="2">
        <v>43967</v>
      </c>
      <c r="B2329">
        <v>2020</v>
      </c>
    </row>
    <row r="2330" spans="1:22" x14ac:dyDescent="0.3">
      <c r="A2330" s="2">
        <v>43968</v>
      </c>
      <c r="B2330">
        <v>2020</v>
      </c>
    </row>
    <row r="2331" spans="1:22" x14ac:dyDescent="0.3">
      <c r="A2331" s="2">
        <v>43969</v>
      </c>
      <c r="B2331">
        <v>2020</v>
      </c>
      <c r="C2331">
        <v>78.739999999999995</v>
      </c>
      <c r="D2331">
        <v>184.91</v>
      </c>
      <c r="E2331">
        <v>69.259</v>
      </c>
      <c r="F2331">
        <v>54.817725000000003</v>
      </c>
      <c r="G2331">
        <v>5.0510459999999986</v>
      </c>
      <c r="H2331">
        <v>117.119024</v>
      </c>
      <c r="I2331">
        <v>11.6658898107579</v>
      </c>
      <c r="J2331">
        <v>11.88775845063858</v>
      </c>
      <c r="K2331">
        <v>43.078213852894557</v>
      </c>
      <c r="L2331">
        <v>41.530716882632611</v>
      </c>
      <c r="M2331">
        <v>135372500</v>
      </c>
      <c r="N2331">
        <v>35306620</v>
      </c>
      <c r="O2331">
        <v>47128980</v>
      </c>
      <c r="P2331">
        <v>2765408</v>
      </c>
      <c r="Q2331">
        <v>3136204</v>
      </c>
      <c r="R2331">
        <v>23173133</v>
      </c>
      <c r="S2331">
        <v>21725000</v>
      </c>
      <c r="T2331">
        <v>36411500</v>
      </c>
      <c r="U2331">
        <v>25380600</v>
      </c>
      <c r="V2331">
        <v>7225000</v>
      </c>
    </row>
    <row r="2332" spans="1:22" x14ac:dyDescent="0.3">
      <c r="A2332" s="2">
        <v>43970</v>
      </c>
      <c r="B2332">
        <v>2020</v>
      </c>
      <c r="C2332">
        <v>78.284999999999997</v>
      </c>
      <c r="D2332">
        <v>183.63</v>
      </c>
      <c r="E2332">
        <v>68.72</v>
      </c>
      <c r="F2332">
        <v>54.699644999999997</v>
      </c>
      <c r="G2332">
        <v>5.0404635000000004</v>
      </c>
      <c r="H2332">
        <v>118.120632</v>
      </c>
      <c r="I2332">
        <v>11.92803486970231</v>
      </c>
      <c r="J2332">
        <v>12.20990235370491</v>
      </c>
      <c r="K2332">
        <v>41.676713345080223</v>
      </c>
      <c r="L2332">
        <v>40.786423073356211</v>
      </c>
      <c r="M2332">
        <v>101729540</v>
      </c>
      <c r="N2332">
        <v>26799116</v>
      </c>
      <c r="O2332">
        <v>31585000</v>
      </c>
      <c r="P2332">
        <v>2315191</v>
      </c>
      <c r="Q2332">
        <v>3456418</v>
      </c>
      <c r="R2332">
        <v>27786017</v>
      </c>
      <c r="S2332">
        <v>35095000</v>
      </c>
      <c r="T2332">
        <v>46521000</v>
      </c>
      <c r="U2332">
        <v>41866700</v>
      </c>
      <c r="V2332">
        <v>11181000</v>
      </c>
    </row>
    <row r="2333" spans="1:22" x14ac:dyDescent="0.3">
      <c r="A2333" s="2">
        <v>43971</v>
      </c>
      <c r="B2333">
        <v>2020</v>
      </c>
      <c r="C2333">
        <v>79.807500000000005</v>
      </c>
      <c r="D2333">
        <v>185.66</v>
      </c>
      <c r="E2333">
        <v>70.457999999999998</v>
      </c>
      <c r="F2333">
        <v>55.812959999999997</v>
      </c>
      <c r="G2333">
        <v>5.0475197500000002</v>
      </c>
      <c r="H2333">
        <v>120.95552000000001</v>
      </c>
      <c r="I2333">
        <v>11.930444485772741</v>
      </c>
      <c r="J2333">
        <v>11.96788807699461</v>
      </c>
      <c r="K2333">
        <v>42.207550678817192</v>
      </c>
      <c r="L2333">
        <v>41.110284545285467</v>
      </c>
      <c r="M2333">
        <v>111504860</v>
      </c>
      <c r="N2333">
        <v>31261334</v>
      </c>
      <c r="O2333">
        <v>38262660</v>
      </c>
      <c r="P2333">
        <v>1641527</v>
      </c>
      <c r="Q2333">
        <v>2928298</v>
      </c>
      <c r="R2333">
        <v>20504109</v>
      </c>
      <c r="S2333">
        <v>21370500</v>
      </c>
      <c r="T2333">
        <v>59130500</v>
      </c>
      <c r="U2333">
        <v>27771800</v>
      </c>
      <c r="V2333">
        <v>8941000</v>
      </c>
    </row>
    <row r="2334" spans="1:22" x14ac:dyDescent="0.3">
      <c r="A2334" s="2">
        <v>43972</v>
      </c>
      <c r="B2334">
        <v>2020</v>
      </c>
      <c r="C2334">
        <v>79.212500000000006</v>
      </c>
      <c r="D2334">
        <v>183.43</v>
      </c>
      <c r="E2334">
        <v>70.337500000000006</v>
      </c>
      <c r="F2334">
        <v>54.851685000000003</v>
      </c>
      <c r="G2334">
        <v>4.8785470000000002</v>
      </c>
      <c r="H2334">
        <v>116.97749</v>
      </c>
      <c r="I2334">
        <v>11.819786344635389</v>
      </c>
      <c r="J2334">
        <v>12.040714751509521</v>
      </c>
      <c r="K2334">
        <v>41.61634928007431</v>
      </c>
      <c r="L2334">
        <v>41.857872735717599</v>
      </c>
      <c r="M2334">
        <v>102688844</v>
      </c>
      <c r="N2334">
        <v>29119513</v>
      </c>
      <c r="O2334">
        <v>30899520</v>
      </c>
      <c r="P2334">
        <v>1347915</v>
      </c>
      <c r="Q2334">
        <v>2160165</v>
      </c>
      <c r="R2334">
        <v>29344821</v>
      </c>
      <c r="S2334">
        <v>17638000</v>
      </c>
      <c r="T2334">
        <v>27156000</v>
      </c>
      <c r="U2334">
        <v>18193400</v>
      </c>
      <c r="V2334">
        <v>9868000</v>
      </c>
    </row>
    <row r="2335" spans="1:22" x14ac:dyDescent="0.3">
      <c r="A2335" s="2">
        <v>43973</v>
      </c>
      <c r="B2335">
        <v>2020</v>
      </c>
      <c r="C2335">
        <v>79.722499999999997</v>
      </c>
      <c r="D2335">
        <v>183.51</v>
      </c>
      <c r="E2335">
        <v>70.662000000000006</v>
      </c>
      <c r="F2335">
        <v>54.527103999999987</v>
      </c>
      <c r="G2335">
        <v>4.6120510000000001</v>
      </c>
      <c r="H2335">
        <v>115.826544</v>
      </c>
      <c r="I2335">
        <v>11.692851166682161</v>
      </c>
      <c r="J2335">
        <v>12.010656541786741</v>
      </c>
      <c r="K2335">
        <v>42.827926001673333</v>
      </c>
      <c r="L2335">
        <v>41.721669610486202</v>
      </c>
      <c r="M2335">
        <v>81803016</v>
      </c>
      <c r="N2335">
        <v>20826898</v>
      </c>
      <c r="O2335">
        <v>28544120</v>
      </c>
      <c r="P2335">
        <v>1369506</v>
      </c>
      <c r="Q2335">
        <v>2466986</v>
      </c>
      <c r="R2335">
        <v>56059860</v>
      </c>
      <c r="S2335">
        <v>23268500</v>
      </c>
      <c r="T2335">
        <v>25129500</v>
      </c>
      <c r="U2335">
        <v>28275800</v>
      </c>
      <c r="V2335">
        <v>6281000</v>
      </c>
    </row>
    <row r="2336" spans="1:22" x14ac:dyDescent="0.3">
      <c r="A2336" s="2">
        <v>43974</v>
      </c>
      <c r="B2336">
        <v>2020</v>
      </c>
    </row>
    <row r="2337" spans="1:22" x14ac:dyDescent="0.3">
      <c r="A2337" s="2">
        <v>43975</v>
      </c>
      <c r="B2337">
        <v>2020</v>
      </c>
    </row>
    <row r="2338" spans="1:22" x14ac:dyDescent="0.3">
      <c r="A2338" s="2">
        <v>43976</v>
      </c>
      <c r="B2338">
        <v>2020</v>
      </c>
      <c r="F2338">
        <v>54.780897000000003</v>
      </c>
      <c r="H2338">
        <v>121.56588000000001</v>
      </c>
      <c r="I2338">
        <v>11.85329619312906</v>
      </c>
      <c r="J2338">
        <v>11.95542200557103</v>
      </c>
      <c r="K2338">
        <v>42.776230269266478</v>
      </c>
      <c r="L2338">
        <v>41.41132776230269</v>
      </c>
      <c r="P2338">
        <v>1796645</v>
      </c>
      <c r="Q2338">
        <v>2617792</v>
      </c>
      <c r="S2338">
        <v>15351500</v>
      </c>
      <c r="T2338">
        <v>18552000</v>
      </c>
      <c r="U2338">
        <v>19463100</v>
      </c>
      <c r="V2338">
        <v>5983000</v>
      </c>
    </row>
    <row r="2339" spans="1:22" x14ac:dyDescent="0.3">
      <c r="A2339" s="2">
        <v>43977</v>
      </c>
      <c r="B2339">
        <v>2020</v>
      </c>
      <c r="C2339">
        <v>79.182500000000005</v>
      </c>
      <c r="D2339">
        <v>181.57</v>
      </c>
      <c r="E2339">
        <v>71.0685</v>
      </c>
      <c r="F2339">
        <v>56.932512000000003</v>
      </c>
      <c r="G2339">
        <v>4.7816627499999997</v>
      </c>
      <c r="H2339">
        <v>121.81164800000001</v>
      </c>
      <c r="I2339">
        <v>12.362182764711349</v>
      </c>
      <c r="J2339">
        <v>11.9468172334294</v>
      </c>
      <c r="K2339">
        <v>44.668587896253598</v>
      </c>
      <c r="L2339">
        <v>41.461373989030399</v>
      </c>
      <c r="M2339">
        <v>125521816</v>
      </c>
      <c r="N2339">
        <v>36073609</v>
      </c>
      <c r="O2339">
        <v>44589760</v>
      </c>
      <c r="P2339">
        <v>2720565</v>
      </c>
      <c r="Q2339">
        <v>2903668</v>
      </c>
      <c r="R2339">
        <v>33503364</v>
      </c>
      <c r="S2339">
        <v>38703000</v>
      </c>
      <c r="T2339">
        <v>32854500</v>
      </c>
      <c r="U2339">
        <v>25658500</v>
      </c>
      <c r="V2339">
        <v>6492000</v>
      </c>
    </row>
    <row r="2340" spans="1:22" x14ac:dyDescent="0.3">
      <c r="A2340" s="2">
        <v>43978</v>
      </c>
      <c r="B2340">
        <v>2020</v>
      </c>
      <c r="C2340">
        <v>79.527500000000003</v>
      </c>
      <c r="D2340">
        <v>181.81</v>
      </c>
      <c r="E2340">
        <v>71.013999999999996</v>
      </c>
      <c r="F2340">
        <v>59.693024999999999</v>
      </c>
      <c r="G2340">
        <v>4.8539874000000003</v>
      </c>
      <c r="H2340">
        <v>122.7444</v>
      </c>
      <c r="I2340">
        <v>12.511602004826431</v>
      </c>
      <c r="J2340">
        <v>11.95098338592909</v>
      </c>
      <c r="K2340">
        <v>43.939112678670867</v>
      </c>
      <c r="L2340">
        <v>40.931873027659179</v>
      </c>
      <c r="M2340">
        <v>112945096</v>
      </c>
      <c r="N2340">
        <v>39517146</v>
      </c>
      <c r="O2340">
        <v>31683700</v>
      </c>
      <c r="P2340">
        <v>4266200</v>
      </c>
      <c r="Q2340">
        <v>3238084</v>
      </c>
      <c r="R2340">
        <v>36318547</v>
      </c>
      <c r="S2340">
        <v>38496500</v>
      </c>
      <c r="T2340">
        <v>33267000</v>
      </c>
      <c r="U2340">
        <v>24286400</v>
      </c>
      <c r="V2340">
        <v>8795000</v>
      </c>
    </row>
    <row r="2341" spans="1:22" x14ac:dyDescent="0.3">
      <c r="A2341" s="2">
        <v>43979</v>
      </c>
      <c r="B2341">
        <v>2020</v>
      </c>
      <c r="C2341">
        <v>79.5625</v>
      </c>
      <c r="D2341">
        <v>181.4</v>
      </c>
      <c r="E2341">
        <v>70.912000000000006</v>
      </c>
      <c r="F2341">
        <v>59.842799999999997</v>
      </c>
      <c r="G2341">
        <v>4.7421103000000002</v>
      </c>
      <c r="H2341">
        <v>124.78332</v>
      </c>
      <c r="I2341">
        <v>12.95855788886824</v>
      </c>
      <c r="J2341">
        <v>12.20182283590411</v>
      </c>
      <c r="K2341">
        <v>44.852257944619957</v>
      </c>
      <c r="L2341">
        <v>40.754506597286749</v>
      </c>
      <c r="M2341">
        <v>133796412</v>
      </c>
      <c r="N2341">
        <v>33831824</v>
      </c>
      <c r="O2341">
        <v>35195740</v>
      </c>
      <c r="P2341">
        <v>2340231</v>
      </c>
      <c r="Q2341">
        <v>2724151</v>
      </c>
      <c r="R2341">
        <v>46035437</v>
      </c>
      <c r="S2341">
        <v>48670500</v>
      </c>
      <c r="T2341">
        <v>46105000</v>
      </c>
      <c r="U2341">
        <v>28688000</v>
      </c>
      <c r="V2341">
        <v>10093000</v>
      </c>
    </row>
    <row r="2342" spans="1:22" x14ac:dyDescent="0.3">
      <c r="A2342" s="2">
        <v>43980</v>
      </c>
      <c r="B2342">
        <v>2020</v>
      </c>
      <c r="C2342">
        <v>79.484999999999999</v>
      </c>
      <c r="D2342">
        <v>183.25</v>
      </c>
      <c r="E2342">
        <v>71.676000000000002</v>
      </c>
      <c r="F2342">
        <v>58.375480000000003</v>
      </c>
      <c r="G2342">
        <v>4.5585217000000009</v>
      </c>
      <c r="H2342">
        <v>125.9623</v>
      </c>
      <c r="I2342">
        <v>12.531305073740841</v>
      </c>
      <c r="J2342">
        <v>12.162625170206841</v>
      </c>
      <c r="K2342">
        <v>44.81959001947871</v>
      </c>
      <c r="L2342">
        <v>40.38586402003525</v>
      </c>
      <c r="M2342">
        <v>153598128</v>
      </c>
      <c r="N2342">
        <v>42146720</v>
      </c>
      <c r="O2342">
        <v>37050440</v>
      </c>
      <c r="P2342">
        <v>3477078</v>
      </c>
      <c r="Q2342">
        <v>8886659</v>
      </c>
      <c r="R2342">
        <v>44117643</v>
      </c>
      <c r="S2342">
        <v>109161500</v>
      </c>
      <c r="T2342">
        <v>48334000</v>
      </c>
      <c r="U2342">
        <v>21512900</v>
      </c>
      <c r="V2342">
        <v>13496000</v>
      </c>
    </row>
    <row r="2343" spans="1:22" x14ac:dyDescent="0.3">
      <c r="A2343" s="2">
        <v>43981</v>
      </c>
      <c r="B2343">
        <v>2020</v>
      </c>
    </row>
    <row r="2344" spans="1:22" x14ac:dyDescent="0.3">
      <c r="A2344" s="2">
        <v>43982</v>
      </c>
      <c r="B2344">
        <v>2020</v>
      </c>
    </row>
    <row r="2345" spans="1:22" x14ac:dyDescent="0.3">
      <c r="A2345" s="2">
        <v>43983</v>
      </c>
      <c r="B2345">
        <v>2020</v>
      </c>
      <c r="C2345">
        <v>80.462500000000006</v>
      </c>
      <c r="D2345">
        <v>182.83</v>
      </c>
      <c r="E2345">
        <v>71.743499999999997</v>
      </c>
      <c r="G2345">
        <v>4.7416859999999996</v>
      </c>
      <c r="I2345">
        <v>12.49302844394869</v>
      </c>
      <c r="J2345">
        <v>12.364169959100201</v>
      </c>
      <c r="K2345">
        <v>46.644357687302467</v>
      </c>
      <c r="L2345">
        <v>41.327384272169553</v>
      </c>
      <c r="M2345">
        <v>81018612</v>
      </c>
      <c r="N2345">
        <v>22668821</v>
      </c>
      <c r="O2345">
        <v>25185080</v>
      </c>
      <c r="R2345">
        <v>25425125</v>
      </c>
      <c r="S2345">
        <v>22533500</v>
      </c>
      <c r="T2345">
        <v>31119000</v>
      </c>
      <c r="U2345">
        <v>27294300</v>
      </c>
      <c r="V2345">
        <v>11297000</v>
      </c>
    </row>
    <row r="2346" spans="1:22" x14ac:dyDescent="0.3">
      <c r="A2346" s="2">
        <v>43984</v>
      </c>
      <c r="B2346">
        <v>2020</v>
      </c>
      <c r="C2346">
        <v>80.834999999999994</v>
      </c>
      <c r="D2346">
        <v>184.91</v>
      </c>
      <c r="E2346">
        <v>72.115499999999997</v>
      </c>
      <c r="F2346">
        <v>61.848089999999999</v>
      </c>
      <c r="G2346">
        <v>4.8250071999999999</v>
      </c>
      <c r="H2346">
        <v>129.551356</v>
      </c>
      <c r="I2346">
        <v>12.46480817002484</v>
      </c>
      <c r="J2346">
        <v>12.51870704020609</v>
      </c>
      <c r="K2346">
        <v>47.704480632992919</v>
      </c>
      <c r="L2346">
        <v>40.54650841843776</v>
      </c>
      <c r="M2346">
        <v>87642816</v>
      </c>
      <c r="N2346">
        <v>30794585</v>
      </c>
      <c r="O2346">
        <v>23441380</v>
      </c>
      <c r="P2346">
        <v>2911717</v>
      </c>
      <c r="Q2346">
        <v>4767770</v>
      </c>
      <c r="R2346">
        <v>33315203</v>
      </c>
      <c r="S2346">
        <v>29813500</v>
      </c>
      <c r="T2346">
        <v>43745000</v>
      </c>
      <c r="U2346">
        <v>27313200</v>
      </c>
      <c r="V2346">
        <v>7874000</v>
      </c>
    </row>
    <row r="2347" spans="1:22" x14ac:dyDescent="0.3">
      <c r="A2347" s="2">
        <v>43985</v>
      </c>
      <c r="B2347">
        <v>2020</v>
      </c>
      <c r="C2347">
        <v>81.28</v>
      </c>
      <c r="D2347">
        <v>185.36</v>
      </c>
      <c r="E2347">
        <v>71.962500000000006</v>
      </c>
      <c r="F2347">
        <v>65.152125999999996</v>
      </c>
      <c r="G2347">
        <v>5.0594656000000002</v>
      </c>
      <c r="H2347">
        <v>133.76524800000001</v>
      </c>
      <c r="I2347">
        <v>12.698558442750899</v>
      </c>
      <c r="J2347">
        <v>12.52494596823065</v>
      </c>
      <c r="K2347">
        <v>47.020475622073278</v>
      </c>
      <c r="L2347">
        <v>40.978789826462219</v>
      </c>
      <c r="M2347">
        <v>104491216</v>
      </c>
      <c r="N2347">
        <v>27311016</v>
      </c>
      <c r="O2347">
        <v>27732800</v>
      </c>
      <c r="P2347">
        <v>2928586</v>
      </c>
      <c r="Q2347">
        <v>4160300</v>
      </c>
      <c r="R2347">
        <v>44163205</v>
      </c>
      <c r="S2347">
        <v>32221500</v>
      </c>
      <c r="T2347">
        <v>41023000</v>
      </c>
      <c r="U2347">
        <v>33204300</v>
      </c>
      <c r="V2347">
        <v>11349000</v>
      </c>
    </row>
    <row r="2348" spans="1:22" x14ac:dyDescent="0.3">
      <c r="A2348" s="2">
        <v>43986</v>
      </c>
      <c r="B2348">
        <v>2020</v>
      </c>
      <c r="C2348">
        <v>80.58</v>
      </c>
      <c r="D2348">
        <v>182.92</v>
      </c>
      <c r="E2348">
        <v>70.715000000000003</v>
      </c>
      <c r="F2348">
        <v>65.787503000000001</v>
      </c>
      <c r="G2348">
        <v>5.0328393999999994</v>
      </c>
      <c r="H2348">
        <v>135.49484000000001</v>
      </c>
      <c r="I2348">
        <v>12.799853170597411</v>
      </c>
      <c r="J2348">
        <v>12.721111239790771</v>
      </c>
      <c r="K2348">
        <v>47.490134899513627</v>
      </c>
      <c r="L2348">
        <v>41.51601358171974</v>
      </c>
      <c r="M2348">
        <v>87560364</v>
      </c>
      <c r="N2348">
        <v>28761809</v>
      </c>
      <c r="O2348">
        <v>26982100</v>
      </c>
      <c r="P2348">
        <v>2655148</v>
      </c>
      <c r="Q2348">
        <v>3330477</v>
      </c>
      <c r="R2348">
        <v>33989171</v>
      </c>
      <c r="S2348">
        <v>39300000</v>
      </c>
      <c r="T2348">
        <v>41834500</v>
      </c>
      <c r="U2348">
        <v>28472400</v>
      </c>
      <c r="V2348">
        <v>11177000</v>
      </c>
    </row>
    <row r="2349" spans="1:22" x14ac:dyDescent="0.3">
      <c r="A2349" s="2">
        <v>43987</v>
      </c>
      <c r="B2349">
        <v>2020</v>
      </c>
      <c r="C2349">
        <v>82.875</v>
      </c>
      <c r="D2349">
        <v>187.2</v>
      </c>
      <c r="E2349">
        <v>72.001000000000005</v>
      </c>
      <c r="F2349">
        <v>67.181449999999998</v>
      </c>
      <c r="G2349">
        <v>5.3630060000000004</v>
      </c>
      <c r="H2349">
        <v>136.77917400000001</v>
      </c>
      <c r="I2349">
        <v>12.87835990888383</v>
      </c>
      <c r="J2349">
        <v>12.653296692482909</v>
      </c>
      <c r="K2349">
        <v>47.562642369020502</v>
      </c>
      <c r="L2349">
        <v>41.776765375854211</v>
      </c>
      <c r="M2349">
        <v>137250200</v>
      </c>
      <c r="N2349">
        <v>39893643</v>
      </c>
      <c r="O2349">
        <v>42647000</v>
      </c>
      <c r="P2349">
        <v>4301595</v>
      </c>
      <c r="Q2349">
        <v>4439972</v>
      </c>
      <c r="R2349">
        <v>47745247</v>
      </c>
      <c r="S2349">
        <v>26825500</v>
      </c>
      <c r="T2349">
        <v>26929000</v>
      </c>
      <c r="U2349">
        <v>21335800</v>
      </c>
      <c r="V2349">
        <v>9990000</v>
      </c>
    </row>
    <row r="2350" spans="1:22" x14ac:dyDescent="0.3">
      <c r="A2350" s="2">
        <v>43988</v>
      </c>
      <c r="B2350">
        <v>2020</v>
      </c>
    </row>
    <row r="2351" spans="1:22" x14ac:dyDescent="0.3">
      <c r="A2351" s="2">
        <v>43989</v>
      </c>
      <c r="B2351">
        <v>2020</v>
      </c>
    </row>
    <row r="2352" spans="1:22" x14ac:dyDescent="0.3">
      <c r="A2352" s="2">
        <v>43990</v>
      </c>
      <c r="B2352">
        <v>2020</v>
      </c>
      <c r="C2352">
        <v>83.364999999999995</v>
      </c>
      <c r="D2352">
        <v>188.36</v>
      </c>
      <c r="E2352">
        <v>72.402000000000001</v>
      </c>
      <c r="F2352">
        <v>68.513788000000005</v>
      </c>
      <c r="G2352">
        <v>5.3426835000000006</v>
      </c>
      <c r="H2352">
        <v>135.74040199999999</v>
      </c>
      <c r="I2352">
        <v>13.23912441119424</v>
      </c>
      <c r="J2352">
        <v>13.030635803084881</v>
      </c>
      <c r="K2352">
        <v>49.173362889073623</v>
      </c>
      <c r="L2352">
        <v>41.627412949108717</v>
      </c>
      <c r="M2352">
        <v>95654536</v>
      </c>
      <c r="N2352">
        <v>33211590</v>
      </c>
      <c r="O2352">
        <v>33877620</v>
      </c>
      <c r="P2352">
        <v>2789528</v>
      </c>
      <c r="Q2352">
        <v>2824410</v>
      </c>
      <c r="R2352">
        <v>35680242</v>
      </c>
      <c r="S2352">
        <v>31710500</v>
      </c>
      <c r="T2352">
        <v>27986000</v>
      </c>
      <c r="U2352">
        <v>22764100</v>
      </c>
      <c r="V2352">
        <v>10410000</v>
      </c>
    </row>
    <row r="2353" spans="1:22" x14ac:dyDescent="0.3">
      <c r="A2353" s="2">
        <v>43991</v>
      </c>
      <c r="B2353">
        <v>2020</v>
      </c>
      <c r="C2353">
        <v>85.997500000000002</v>
      </c>
      <c r="D2353">
        <v>189.8</v>
      </c>
      <c r="E2353">
        <v>72.603999999999999</v>
      </c>
      <c r="F2353">
        <v>67.388762999999997</v>
      </c>
      <c r="G2353">
        <v>5.1670547999999998</v>
      </c>
      <c r="H2353">
        <v>136.88732400000001</v>
      </c>
      <c r="I2353">
        <v>13.22131451912365</v>
      </c>
      <c r="J2353">
        <v>13.10779308206461</v>
      </c>
      <c r="K2353">
        <v>49.740066839955439</v>
      </c>
      <c r="L2353">
        <v>41.960638692907537</v>
      </c>
      <c r="M2353">
        <v>147712364</v>
      </c>
      <c r="N2353">
        <v>29783916</v>
      </c>
      <c r="O2353">
        <v>33623100</v>
      </c>
      <c r="P2353">
        <v>2856264</v>
      </c>
      <c r="Q2353">
        <v>3690623</v>
      </c>
      <c r="R2353">
        <v>35161032</v>
      </c>
      <c r="S2353">
        <v>29232500</v>
      </c>
      <c r="T2353">
        <v>25088000</v>
      </c>
      <c r="U2353">
        <v>25035500</v>
      </c>
      <c r="V2353">
        <v>5946000</v>
      </c>
    </row>
    <row r="2354" spans="1:22" x14ac:dyDescent="0.3">
      <c r="A2354" s="2">
        <v>43992</v>
      </c>
      <c r="B2354">
        <v>2020</v>
      </c>
      <c r="C2354">
        <v>88.21</v>
      </c>
      <c r="D2354">
        <v>196.84</v>
      </c>
      <c r="E2354">
        <v>73.234999999999999</v>
      </c>
      <c r="F2354">
        <v>66.846039000000005</v>
      </c>
      <c r="G2354">
        <v>5.1094158000000007</v>
      </c>
      <c r="H2354">
        <v>136.73414600000001</v>
      </c>
      <c r="I2354">
        <v>13.23260585711621</v>
      </c>
      <c r="J2354">
        <v>13.336154433874279</v>
      </c>
      <c r="K2354">
        <v>49.944040290990493</v>
      </c>
      <c r="L2354">
        <v>42.286886774855439</v>
      </c>
      <c r="M2354">
        <v>166651752</v>
      </c>
      <c r="N2354">
        <v>43872329</v>
      </c>
      <c r="O2354">
        <v>31762320</v>
      </c>
      <c r="P2354">
        <v>2191842</v>
      </c>
      <c r="Q2354">
        <v>2326294</v>
      </c>
      <c r="R2354">
        <v>32323112</v>
      </c>
      <c r="S2354">
        <v>23854000</v>
      </c>
      <c r="T2354">
        <v>30655500</v>
      </c>
      <c r="U2354">
        <v>18864100</v>
      </c>
      <c r="V2354">
        <v>5763000</v>
      </c>
    </row>
    <row r="2355" spans="1:22" x14ac:dyDescent="0.3">
      <c r="A2355" s="2">
        <v>43993</v>
      </c>
      <c r="B2355">
        <v>2020</v>
      </c>
      <c r="C2355">
        <v>83.974999999999994</v>
      </c>
      <c r="D2355">
        <v>186.27</v>
      </c>
      <c r="E2355">
        <v>70.094999999999999</v>
      </c>
      <c r="F2355">
        <v>63.195444000000002</v>
      </c>
      <c r="G2355">
        <v>4.7505325000000003</v>
      </c>
      <c r="H2355">
        <v>132.23095599999999</v>
      </c>
      <c r="I2355">
        <v>12.94525684289464</v>
      </c>
      <c r="J2355">
        <v>13.401872169103861</v>
      </c>
      <c r="K2355">
        <v>48.603299587551547</v>
      </c>
      <c r="L2355">
        <v>44.085114360704907</v>
      </c>
      <c r="M2355">
        <v>201662452</v>
      </c>
      <c r="N2355">
        <v>52854672</v>
      </c>
      <c r="O2355">
        <v>47144860</v>
      </c>
      <c r="P2355">
        <v>3214148</v>
      </c>
      <c r="Q2355">
        <v>3438234</v>
      </c>
      <c r="R2355">
        <v>33331225</v>
      </c>
      <c r="S2355">
        <v>29786000</v>
      </c>
      <c r="T2355">
        <v>43734000</v>
      </c>
      <c r="U2355">
        <v>24753200</v>
      </c>
      <c r="V2355">
        <v>22289000</v>
      </c>
    </row>
    <row r="2356" spans="1:22" x14ac:dyDescent="0.3">
      <c r="A2356" s="2">
        <v>43994</v>
      </c>
      <c r="B2356">
        <v>2020</v>
      </c>
      <c r="C2356">
        <v>84.7</v>
      </c>
      <c r="D2356">
        <v>187.74</v>
      </c>
      <c r="E2356">
        <v>70.646000000000001</v>
      </c>
      <c r="F2356">
        <v>63.090139999999998</v>
      </c>
      <c r="G2356">
        <v>4.7558964000000001</v>
      </c>
      <c r="H2356">
        <v>129.55108000000001</v>
      </c>
      <c r="I2356">
        <v>12.74976744186046</v>
      </c>
      <c r="J2356">
        <v>13.13816727069768</v>
      </c>
      <c r="K2356">
        <v>47.172093023255812</v>
      </c>
      <c r="L2356">
        <v>44.31627906976744</v>
      </c>
      <c r="M2356">
        <v>200146052</v>
      </c>
      <c r="N2356">
        <v>43373587</v>
      </c>
      <c r="O2356">
        <v>36675120</v>
      </c>
      <c r="P2356">
        <v>2348746</v>
      </c>
      <c r="Q2356">
        <v>3261941</v>
      </c>
      <c r="R2356">
        <v>32130872</v>
      </c>
      <c r="S2356">
        <v>36581500</v>
      </c>
      <c r="T2356">
        <v>40554500</v>
      </c>
      <c r="U2356">
        <v>34513100</v>
      </c>
      <c r="V2356">
        <v>17439000</v>
      </c>
    </row>
    <row r="2357" spans="1:22" x14ac:dyDescent="0.3">
      <c r="A2357" s="2">
        <v>43995</v>
      </c>
      <c r="B2357">
        <v>2020</v>
      </c>
    </row>
    <row r="2358" spans="1:22" x14ac:dyDescent="0.3">
      <c r="A2358" s="2">
        <v>43996</v>
      </c>
      <c r="B2358">
        <v>2020</v>
      </c>
    </row>
    <row r="2359" spans="1:22" x14ac:dyDescent="0.3">
      <c r="A2359" s="2">
        <v>43997</v>
      </c>
      <c r="B2359">
        <v>2020</v>
      </c>
      <c r="C2359">
        <v>85.747500000000002</v>
      </c>
      <c r="D2359">
        <v>188.94</v>
      </c>
      <c r="E2359">
        <v>71.037000000000006</v>
      </c>
      <c r="F2359">
        <v>63.139575000000008</v>
      </c>
      <c r="G2359">
        <v>4.7265768000000001</v>
      </c>
      <c r="H2359">
        <v>129.05526</v>
      </c>
      <c r="I2359">
        <v>12.495337560611709</v>
      </c>
      <c r="J2359">
        <v>13.01526726781052</v>
      </c>
      <c r="K2359">
        <v>45.73853039910481</v>
      </c>
      <c r="L2359">
        <v>43.798955613577021</v>
      </c>
      <c r="M2359">
        <v>138808920</v>
      </c>
      <c r="N2359">
        <v>32770189</v>
      </c>
      <c r="O2359">
        <v>30553040</v>
      </c>
      <c r="P2359">
        <v>1887970</v>
      </c>
      <c r="Q2359">
        <v>2819896</v>
      </c>
      <c r="R2359">
        <v>34895721</v>
      </c>
      <c r="S2359">
        <v>21524000</v>
      </c>
      <c r="T2359">
        <v>32803500</v>
      </c>
      <c r="U2359">
        <v>24198000</v>
      </c>
      <c r="V2359">
        <v>12094000</v>
      </c>
    </row>
    <row r="2360" spans="1:22" x14ac:dyDescent="0.3">
      <c r="A2360" s="2">
        <v>43998</v>
      </c>
      <c r="B2360">
        <v>2020</v>
      </c>
      <c r="C2360">
        <v>88.02</v>
      </c>
      <c r="D2360">
        <v>193.57</v>
      </c>
      <c r="E2360">
        <v>72.323499999999996</v>
      </c>
      <c r="F2360">
        <v>64.306476000000004</v>
      </c>
      <c r="G2360">
        <v>4.8331934000000008</v>
      </c>
      <c r="H2360">
        <v>133.88637600000001</v>
      </c>
      <c r="I2360">
        <v>13.081796161729089</v>
      </c>
      <c r="J2360">
        <v>13.292811552077509</v>
      </c>
      <c r="K2360">
        <v>46.972237749208134</v>
      </c>
      <c r="L2360">
        <v>44.33575554313397</v>
      </c>
      <c r="M2360">
        <v>165428728</v>
      </c>
      <c r="N2360">
        <v>42556656</v>
      </c>
      <c r="O2360">
        <v>30696520</v>
      </c>
      <c r="P2360">
        <v>2628679</v>
      </c>
      <c r="Q2360">
        <v>3929508</v>
      </c>
      <c r="R2360">
        <v>40009894</v>
      </c>
      <c r="S2360">
        <v>36452000</v>
      </c>
      <c r="T2360">
        <v>29150000</v>
      </c>
      <c r="U2360">
        <v>26553200</v>
      </c>
      <c r="V2360">
        <v>9737000</v>
      </c>
    </row>
    <row r="2361" spans="1:22" x14ac:dyDescent="0.3">
      <c r="A2361" s="2">
        <v>43999</v>
      </c>
      <c r="B2361">
        <v>2020</v>
      </c>
      <c r="C2361">
        <v>87.897499999999994</v>
      </c>
      <c r="D2361">
        <v>194.24</v>
      </c>
      <c r="E2361">
        <v>72.626999999999995</v>
      </c>
      <c r="F2361">
        <v>64.308706000000001</v>
      </c>
      <c r="G2361">
        <v>4.7916710999999994</v>
      </c>
      <c r="H2361">
        <v>135.04154399999999</v>
      </c>
      <c r="I2361">
        <v>12.944356417187061</v>
      </c>
      <c r="J2361">
        <v>13.635037399571249</v>
      </c>
      <c r="K2361">
        <v>49.352222947152569</v>
      </c>
      <c r="L2361">
        <v>45.428278497530052</v>
      </c>
      <c r="M2361">
        <v>114406504</v>
      </c>
      <c r="N2361">
        <v>25687822</v>
      </c>
      <c r="O2361">
        <v>30610000</v>
      </c>
      <c r="P2361">
        <v>1759639</v>
      </c>
      <c r="Q2361">
        <v>3340030</v>
      </c>
      <c r="R2361">
        <v>29547504</v>
      </c>
      <c r="S2361">
        <v>23684000</v>
      </c>
      <c r="T2361">
        <v>41111500</v>
      </c>
      <c r="U2361">
        <v>33935400</v>
      </c>
      <c r="V2361">
        <v>13768000</v>
      </c>
    </row>
    <row r="2362" spans="1:22" x14ac:dyDescent="0.3">
      <c r="A2362" s="2">
        <v>44000</v>
      </c>
      <c r="B2362">
        <v>2020</v>
      </c>
      <c r="C2362">
        <v>87.932500000000005</v>
      </c>
      <c r="D2362">
        <v>196.32</v>
      </c>
      <c r="E2362">
        <v>71.705999999999989</v>
      </c>
      <c r="F2362">
        <v>63.928933999999998</v>
      </c>
      <c r="G2362">
        <v>4.7357986000000007</v>
      </c>
      <c r="H2362">
        <v>134.77575999999999</v>
      </c>
      <c r="I2362">
        <v>12.8873502994012</v>
      </c>
      <c r="J2362">
        <v>13.680203415044909</v>
      </c>
      <c r="K2362">
        <v>50.954341317365277</v>
      </c>
      <c r="L2362">
        <v>46.884356287425163</v>
      </c>
      <c r="M2362">
        <v>96820384</v>
      </c>
      <c r="N2362">
        <v>23061648</v>
      </c>
      <c r="O2362">
        <v>34861420</v>
      </c>
      <c r="P2362">
        <v>2039514</v>
      </c>
      <c r="Q2362">
        <v>3548641</v>
      </c>
      <c r="R2362">
        <v>23664713</v>
      </c>
      <c r="S2362">
        <v>17525500</v>
      </c>
      <c r="T2362">
        <v>24853500</v>
      </c>
      <c r="U2362">
        <v>32340500</v>
      </c>
      <c r="V2362">
        <v>17523000</v>
      </c>
    </row>
    <row r="2363" spans="1:22" x14ac:dyDescent="0.3">
      <c r="A2363" s="2">
        <v>44001</v>
      </c>
      <c r="B2363">
        <v>2020</v>
      </c>
      <c r="C2363">
        <v>87.43</v>
      </c>
      <c r="D2363">
        <v>195.15</v>
      </c>
      <c r="E2363">
        <v>71.231999999999999</v>
      </c>
      <c r="F2363">
        <v>63.721749000000003</v>
      </c>
      <c r="G2363">
        <v>4.840835199999999</v>
      </c>
      <c r="H2363">
        <v>138.211164</v>
      </c>
      <c r="I2363">
        <v>12.824784724822161</v>
      </c>
      <c r="J2363">
        <v>13.59069734930738</v>
      </c>
      <c r="K2363">
        <v>51.319730438038192</v>
      </c>
      <c r="L2363">
        <v>47.285660801198063</v>
      </c>
      <c r="M2363">
        <v>264475808</v>
      </c>
      <c r="N2363">
        <v>44441141</v>
      </c>
      <c r="O2363">
        <v>52783340</v>
      </c>
      <c r="P2363">
        <v>3912795</v>
      </c>
      <c r="Q2363">
        <v>11148444</v>
      </c>
      <c r="R2363">
        <v>71343764</v>
      </c>
      <c r="S2363">
        <v>29101500</v>
      </c>
      <c r="T2363">
        <v>24652500</v>
      </c>
      <c r="U2363">
        <v>28569800</v>
      </c>
      <c r="V2363">
        <v>13190000</v>
      </c>
    </row>
    <row r="2364" spans="1:22" x14ac:dyDescent="0.3">
      <c r="A2364" s="2">
        <v>44002</v>
      </c>
      <c r="B2364">
        <v>2020</v>
      </c>
    </row>
    <row r="2365" spans="1:22" x14ac:dyDescent="0.3">
      <c r="A2365" s="2">
        <v>44003</v>
      </c>
      <c r="B2365">
        <v>2020</v>
      </c>
    </row>
    <row r="2366" spans="1:22" x14ac:dyDescent="0.3">
      <c r="A2366" s="2">
        <v>44004</v>
      </c>
      <c r="B2366">
        <v>2020</v>
      </c>
      <c r="C2366">
        <v>89.717500000000001</v>
      </c>
      <c r="D2366">
        <v>200.57</v>
      </c>
      <c r="E2366">
        <v>72.533000000000001</v>
      </c>
      <c r="F2366">
        <v>64.593096000000003</v>
      </c>
      <c r="G2366">
        <v>4.7531464000000003</v>
      </c>
      <c r="H2366">
        <v>139.65892199999999</v>
      </c>
      <c r="I2366">
        <v>12.759427341630021</v>
      </c>
      <c r="J2366">
        <v>13.577957591466269</v>
      </c>
      <c r="K2366">
        <v>51.576681950032743</v>
      </c>
      <c r="L2366">
        <v>46.926171984654253</v>
      </c>
      <c r="M2366">
        <v>135445264</v>
      </c>
      <c r="N2366">
        <v>32818929</v>
      </c>
      <c r="O2366">
        <v>29441440</v>
      </c>
      <c r="P2366">
        <v>1442690</v>
      </c>
      <c r="Q2366">
        <v>2872553</v>
      </c>
      <c r="R2366">
        <v>22493533</v>
      </c>
      <c r="S2366">
        <v>14133000</v>
      </c>
      <c r="T2366">
        <v>20592500</v>
      </c>
      <c r="U2366">
        <v>21944800</v>
      </c>
      <c r="V2366">
        <v>7142000</v>
      </c>
    </row>
    <row r="2367" spans="1:22" x14ac:dyDescent="0.3">
      <c r="A2367" s="2">
        <v>44005</v>
      </c>
      <c r="B2367">
        <v>2020</v>
      </c>
      <c r="C2367">
        <v>91.632499999999993</v>
      </c>
      <c r="D2367">
        <v>201.91</v>
      </c>
      <c r="E2367">
        <v>73.198999999999998</v>
      </c>
      <c r="F2367">
        <v>66.055869000000001</v>
      </c>
      <c r="G2367">
        <v>4.8512015999999996</v>
      </c>
      <c r="H2367">
        <v>141.92795000000001</v>
      </c>
      <c r="I2367">
        <v>12.95388372311449</v>
      </c>
      <c r="J2367">
        <v>13.688092946369871</v>
      </c>
      <c r="K2367">
        <v>51.629567014182399</v>
      </c>
      <c r="L2367">
        <v>46.210200056353898</v>
      </c>
      <c r="M2367">
        <v>212155476</v>
      </c>
      <c r="N2367">
        <v>30917447</v>
      </c>
      <c r="O2367">
        <v>37751660</v>
      </c>
      <c r="P2367">
        <v>2185453</v>
      </c>
      <c r="Q2367">
        <v>3193594</v>
      </c>
      <c r="R2367">
        <v>18775238</v>
      </c>
      <c r="S2367">
        <v>25700000</v>
      </c>
      <c r="T2367">
        <v>24382000</v>
      </c>
      <c r="U2367">
        <v>41890600</v>
      </c>
      <c r="V2367">
        <v>11658000</v>
      </c>
    </row>
    <row r="2368" spans="1:22" x14ac:dyDescent="0.3">
      <c r="A2368" s="2">
        <v>44006</v>
      </c>
      <c r="B2368">
        <v>2020</v>
      </c>
      <c r="C2368">
        <v>90.015000000000001</v>
      </c>
      <c r="D2368">
        <v>197.84</v>
      </c>
      <c r="E2368">
        <v>71.635000000000005</v>
      </c>
      <c r="F2368">
        <v>63.359803999999997</v>
      </c>
      <c r="G2368">
        <v>4.7401983999999997</v>
      </c>
      <c r="H2368">
        <v>135.44878</v>
      </c>
      <c r="I2368">
        <v>13.061874005429191</v>
      </c>
      <c r="J2368">
        <v>13.65982224094356</v>
      </c>
      <c r="K2368">
        <v>50.510156323130197</v>
      </c>
      <c r="L2368">
        <v>46.23233174202003</v>
      </c>
      <c r="M2368">
        <v>192623396</v>
      </c>
      <c r="N2368">
        <v>36740647</v>
      </c>
      <c r="O2368">
        <v>31591580</v>
      </c>
      <c r="P2368">
        <v>1797898</v>
      </c>
      <c r="Q2368">
        <v>3178092</v>
      </c>
      <c r="R2368">
        <v>28745818</v>
      </c>
      <c r="S2368">
        <v>26051000</v>
      </c>
      <c r="T2368">
        <v>23150500</v>
      </c>
      <c r="U2368">
        <v>21338800</v>
      </c>
      <c r="V2368">
        <v>9114000</v>
      </c>
    </row>
    <row r="2369" spans="1:22" x14ac:dyDescent="0.3">
      <c r="A2369" s="2">
        <v>44007</v>
      </c>
      <c r="B2369">
        <v>2020</v>
      </c>
      <c r="C2369">
        <v>91.21</v>
      </c>
      <c r="D2369">
        <v>200.34</v>
      </c>
      <c r="E2369">
        <v>72.054999999999993</v>
      </c>
      <c r="F2369">
        <v>64.083715999999995</v>
      </c>
      <c r="G2369">
        <v>4.7736270000000003</v>
      </c>
      <c r="H2369">
        <v>135.62216000000001</v>
      </c>
      <c r="I2369">
        <v>12.6784214945424</v>
      </c>
      <c r="J2369">
        <v>13.444883356656399</v>
      </c>
      <c r="K2369">
        <v>50.097956898964448</v>
      </c>
      <c r="L2369">
        <v>45.032185838231179</v>
      </c>
      <c r="M2369">
        <v>137522512</v>
      </c>
      <c r="N2369">
        <v>27803933</v>
      </c>
      <c r="O2369">
        <v>23958140</v>
      </c>
      <c r="P2369">
        <v>1722272</v>
      </c>
      <c r="Q2369">
        <v>2709382</v>
      </c>
      <c r="R2369">
        <v>17691349</v>
      </c>
      <c r="S2369">
        <v>29914500</v>
      </c>
      <c r="T2369">
        <v>21083500</v>
      </c>
      <c r="U2369">
        <v>17122200</v>
      </c>
      <c r="V2369">
        <v>9533000</v>
      </c>
    </row>
    <row r="2370" spans="1:22" x14ac:dyDescent="0.3">
      <c r="A2370" s="2">
        <v>44008</v>
      </c>
      <c r="B2370">
        <v>2020</v>
      </c>
      <c r="C2370">
        <v>88.407499999999999</v>
      </c>
      <c r="D2370">
        <v>196.33</v>
      </c>
      <c r="E2370">
        <v>68.126999999999995</v>
      </c>
      <c r="F2370">
        <v>62.629710000000003</v>
      </c>
      <c r="G2370">
        <v>4.6953269999999998</v>
      </c>
      <c r="H2370">
        <v>137.14076</v>
      </c>
      <c r="I2370">
        <v>12.820608549561319</v>
      </c>
      <c r="J2370">
        <v>13.38706227926078</v>
      </c>
      <c r="K2370">
        <v>51.642710472279262</v>
      </c>
      <c r="L2370">
        <v>45.267873809968258</v>
      </c>
      <c r="M2370">
        <v>205256844</v>
      </c>
      <c r="N2370">
        <v>54675780</v>
      </c>
      <c r="O2370">
        <v>97640280</v>
      </c>
      <c r="P2370">
        <v>1953166</v>
      </c>
      <c r="Q2370">
        <v>2213330</v>
      </c>
      <c r="R2370">
        <v>18163561</v>
      </c>
      <c r="S2370">
        <v>23512000</v>
      </c>
      <c r="T2370">
        <v>20696000</v>
      </c>
      <c r="U2370">
        <v>20858500</v>
      </c>
      <c r="V2370">
        <v>7029000</v>
      </c>
    </row>
    <row r="2371" spans="1:22" x14ac:dyDescent="0.3">
      <c r="A2371" s="2">
        <v>44009</v>
      </c>
      <c r="B2371">
        <v>2020</v>
      </c>
    </row>
    <row r="2372" spans="1:22" x14ac:dyDescent="0.3">
      <c r="A2372" s="2">
        <v>44010</v>
      </c>
      <c r="B2372">
        <v>2020</v>
      </c>
    </row>
    <row r="2373" spans="1:22" x14ac:dyDescent="0.3">
      <c r="A2373" s="2">
        <v>44011</v>
      </c>
      <c r="B2373">
        <v>2020</v>
      </c>
      <c r="C2373">
        <v>90.444999999999993</v>
      </c>
      <c r="D2373">
        <v>198.44</v>
      </c>
      <c r="E2373">
        <v>69.858500000000006</v>
      </c>
      <c r="F2373">
        <v>63.668317000000002</v>
      </c>
      <c r="G2373">
        <v>4.7261135999999997</v>
      </c>
      <c r="H2373">
        <v>137.46338800000001</v>
      </c>
      <c r="I2373">
        <v>12.543379419133339</v>
      </c>
      <c r="J2373">
        <v>12.944179643685629</v>
      </c>
      <c r="K2373">
        <v>49.921128328848482</v>
      </c>
      <c r="L2373">
        <v>44.576412730815633</v>
      </c>
      <c r="M2373">
        <v>130646076</v>
      </c>
      <c r="N2373">
        <v>26701586</v>
      </c>
      <c r="O2373">
        <v>45073560</v>
      </c>
      <c r="P2373">
        <v>1859116</v>
      </c>
      <c r="Q2373">
        <v>2611429</v>
      </c>
      <c r="R2373">
        <v>24801415</v>
      </c>
      <c r="S2373">
        <v>25504000</v>
      </c>
      <c r="T2373">
        <v>26758000</v>
      </c>
      <c r="U2373">
        <v>17002700</v>
      </c>
      <c r="V2373">
        <v>6116000</v>
      </c>
    </row>
    <row r="2374" spans="1:22" x14ac:dyDescent="0.3">
      <c r="A2374" s="2">
        <v>44012</v>
      </c>
      <c r="B2374">
        <v>2020</v>
      </c>
      <c r="C2374">
        <v>91.2</v>
      </c>
      <c r="D2374">
        <v>203.51</v>
      </c>
      <c r="E2374">
        <v>70.902500000000003</v>
      </c>
      <c r="F2374">
        <v>63.882726000000012</v>
      </c>
      <c r="G2374">
        <v>4.6866894000000006</v>
      </c>
      <c r="H2374">
        <v>139.772976</v>
      </c>
      <c r="I2374">
        <v>12.54196420291199</v>
      </c>
      <c r="J2374">
        <v>13.06257881480108</v>
      </c>
      <c r="K2374">
        <v>50.542520634331822</v>
      </c>
      <c r="L2374">
        <v>44.523787443197627</v>
      </c>
      <c r="M2374">
        <v>140223284</v>
      </c>
      <c r="N2374">
        <v>34310283</v>
      </c>
      <c r="O2374">
        <v>40286400</v>
      </c>
      <c r="P2374">
        <v>2049620</v>
      </c>
      <c r="Q2374">
        <v>2438697</v>
      </c>
      <c r="R2374">
        <v>23302204</v>
      </c>
      <c r="S2374">
        <v>23943500</v>
      </c>
      <c r="T2374">
        <v>21614500</v>
      </c>
      <c r="U2374">
        <v>13309900</v>
      </c>
      <c r="V2374">
        <v>6900000</v>
      </c>
    </row>
    <row r="2375" spans="1:22" x14ac:dyDescent="0.3">
      <c r="A2375" s="2">
        <v>44013</v>
      </c>
      <c r="B2375">
        <v>2020</v>
      </c>
      <c r="C2375">
        <v>91.027500000000003</v>
      </c>
      <c r="D2375">
        <v>204.7</v>
      </c>
      <c r="E2375">
        <v>72.099999999999994</v>
      </c>
      <c r="F2375">
        <v>63.303680000000007</v>
      </c>
      <c r="G2375">
        <v>4.6466763000000002</v>
      </c>
      <c r="H2375">
        <v>139.51590400000001</v>
      </c>
      <c r="I2375">
        <v>12.392478123254509</v>
      </c>
      <c r="J2375">
        <v>13.19767392291938</v>
      </c>
      <c r="K2375">
        <v>51.675665611617937</v>
      </c>
      <c r="L2375">
        <v>44.488921988456532</v>
      </c>
      <c r="M2375">
        <v>110737236</v>
      </c>
      <c r="N2375">
        <v>32061206</v>
      </c>
      <c r="O2375">
        <v>42182480</v>
      </c>
      <c r="P2375">
        <v>1639962</v>
      </c>
      <c r="Q2375">
        <v>1980506</v>
      </c>
      <c r="R2375">
        <v>21955002</v>
      </c>
      <c r="S2375">
        <v>25141000</v>
      </c>
      <c r="T2375">
        <v>19713500</v>
      </c>
      <c r="U2375">
        <v>30304700</v>
      </c>
      <c r="V2375">
        <v>5909000</v>
      </c>
    </row>
    <row r="2376" spans="1:22" x14ac:dyDescent="0.3">
      <c r="A2376" s="2">
        <v>44014</v>
      </c>
      <c r="B2376">
        <v>2020</v>
      </c>
      <c r="C2376">
        <v>91.027500000000003</v>
      </c>
      <c r="D2376">
        <v>206.26</v>
      </c>
      <c r="E2376">
        <v>73.496499999999997</v>
      </c>
      <c r="F2376">
        <v>65.072055000000006</v>
      </c>
      <c r="G2376">
        <v>4.8485751000000006</v>
      </c>
      <c r="H2376">
        <v>143.349414</v>
      </c>
      <c r="I2376">
        <v>12.597825076679991</v>
      </c>
      <c r="J2376">
        <v>13.297383585835121</v>
      </c>
      <c r="K2376">
        <v>52.328283297704253</v>
      </c>
      <c r="L2376">
        <v>44.883353471512223</v>
      </c>
      <c r="M2376">
        <v>114041468</v>
      </c>
      <c r="N2376">
        <v>29315762</v>
      </c>
      <c r="O2376">
        <v>57218300</v>
      </c>
      <c r="P2376">
        <v>2018441</v>
      </c>
      <c r="Q2376">
        <v>2649799</v>
      </c>
      <c r="R2376">
        <v>28848989</v>
      </c>
      <c r="S2376">
        <v>28370500</v>
      </c>
      <c r="T2376">
        <v>22788000</v>
      </c>
      <c r="U2376">
        <v>23721300</v>
      </c>
      <c r="V2376">
        <v>10114000</v>
      </c>
    </row>
    <row r="2377" spans="1:22" x14ac:dyDescent="0.3">
      <c r="A2377" s="2">
        <v>44015</v>
      </c>
      <c r="B2377">
        <v>2020</v>
      </c>
      <c r="F2377">
        <v>64.371691999999996</v>
      </c>
      <c r="G2377">
        <v>4.7818614999999998</v>
      </c>
      <c r="H2377">
        <v>143.42543599999999</v>
      </c>
      <c r="I2377">
        <v>12.57743465724119</v>
      </c>
      <c r="J2377">
        <v>13.32679573435029</v>
      </c>
      <c r="K2377">
        <v>53.743837782531863</v>
      </c>
      <c r="L2377">
        <v>46.525904567017022</v>
      </c>
      <c r="P2377">
        <v>903202</v>
      </c>
      <c r="Q2377">
        <v>1407442</v>
      </c>
      <c r="R2377">
        <v>12219933</v>
      </c>
      <c r="S2377">
        <v>19218500</v>
      </c>
      <c r="T2377">
        <v>15505000</v>
      </c>
      <c r="U2377">
        <v>23892400</v>
      </c>
      <c r="V2377">
        <v>14071000</v>
      </c>
    </row>
    <row r="2378" spans="1:22" x14ac:dyDescent="0.3">
      <c r="A2378" s="2">
        <v>44016</v>
      </c>
      <c r="B2378">
        <v>2020</v>
      </c>
    </row>
    <row r="2379" spans="1:22" x14ac:dyDescent="0.3">
      <c r="A2379" s="2">
        <v>44017</v>
      </c>
      <c r="B2379">
        <v>2020</v>
      </c>
    </row>
    <row r="2380" spans="1:22" x14ac:dyDescent="0.3">
      <c r="A2380" s="2">
        <v>44018</v>
      </c>
      <c r="B2380">
        <v>2020</v>
      </c>
      <c r="C2380">
        <v>93.462500000000006</v>
      </c>
      <c r="D2380">
        <v>210.7</v>
      </c>
      <c r="E2380">
        <v>74.982500000000002</v>
      </c>
      <c r="F2380">
        <v>66.100722000000005</v>
      </c>
      <c r="G2380">
        <v>5.101995249999999</v>
      </c>
      <c r="H2380">
        <v>147.805104</v>
      </c>
      <c r="I2380">
        <v>12.7680565897245</v>
      </c>
      <c r="J2380">
        <v>13.457985219657481</v>
      </c>
      <c r="K2380">
        <v>55.081906180193592</v>
      </c>
      <c r="L2380">
        <v>46.937825763216679</v>
      </c>
      <c r="M2380">
        <v>118655652</v>
      </c>
      <c r="N2380">
        <v>31897629</v>
      </c>
      <c r="O2380">
        <v>44712600</v>
      </c>
      <c r="P2380">
        <v>1512797</v>
      </c>
      <c r="Q2380">
        <v>1962994</v>
      </c>
      <c r="R2380">
        <v>35183109</v>
      </c>
      <c r="S2380">
        <v>20675000</v>
      </c>
      <c r="T2380">
        <v>16029500</v>
      </c>
      <c r="U2380">
        <v>23873200</v>
      </c>
      <c r="V2380">
        <v>9091000</v>
      </c>
    </row>
    <row r="2381" spans="1:22" x14ac:dyDescent="0.3">
      <c r="A2381" s="2">
        <v>44019</v>
      </c>
      <c r="B2381">
        <v>2020</v>
      </c>
      <c r="C2381">
        <v>93.172499999999999</v>
      </c>
      <c r="D2381">
        <v>208.25</v>
      </c>
      <c r="E2381">
        <v>74.496000000000009</v>
      </c>
      <c r="F2381">
        <v>66.215850000000003</v>
      </c>
      <c r="G2381">
        <v>4.9630839999999994</v>
      </c>
      <c r="H2381">
        <v>145.39261999999999</v>
      </c>
      <c r="I2381">
        <v>12.593005952380951</v>
      </c>
      <c r="J2381">
        <v>13.3095890141369</v>
      </c>
      <c r="K2381">
        <v>57.570684523809533</v>
      </c>
      <c r="L2381">
        <v>47.953869047619037</v>
      </c>
      <c r="M2381">
        <v>112424456</v>
      </c>
      <c r="N2381">
        <v>33600732</v>
      </c>
      <c r="O2381">
        <v>42363880</v>
      </c>
      <c r="P2381">
        <v>1505768</v>
      </c>
      <c r="Q2381">
        <v>1782075</v>
      </c>
      <c r="R2381">
        <v>19117806</v>
      </c>
      <c r="S2381">
        <v>21976000</v>
      </c>
      <c r="T2381">
        <v>20723500</v>
      </c>
      <c r="U2381">
        <v>36006400</v>
      </c>
      <c r="V2381">
        <v>12216000</v>
      </c>
    </row>
    <row r="2382" spans="1:22" x14ac:dyDescent="0.3">
      <c r="A2382" s="2">
        <v>44020</v>
      </c>
      <c r="B2382">
        <v>2020</v>
      </c>
      <c r="C2382">
        <v>95.342500000000001</v>
      </c>
      <c r="D2382">
        <v>212.83</v>
      </c>
      <c r="E2382">
        <v>75.179999999999993</v>
      </c>
      <c r="F2382">
        <v>65.771472000000003</v>
      </c>
      <c r="G2382">
        <v>4.8351409500000004</v>
      </c>
      <c r="H2382">
        <v>145.98500799999999</v>
      </c>
      <c r="I2382">
        <v>12.54054054054054</v>
      </c>
      <c r="J2382">
        <v>13.208878117427769</v>
      </c>
      <c r="K2382">
        <v>56.095060577819197</v>
      </c>
      <c r="L2382">
        <v>46.253494874184533</v>
      </c>
      <c r="M2382">
        <v>117091880</v>
      </c>
      <c r="N2382">
        <v>33600025</v>
      </c>
      <c r="O2382">
        <v>31765840</v>
      </c>
      <c r="P2382">
        <v>1362427</v>
      </c>
      <c r="Q2382">
        <v>1659263</v>
      </c>
      <c r="R2382">
        <v>31153265</v>
      </c>
      <c r="S2382">
        <v>23367000</v>
      </c>
      <c r="T2382">
        <v>16331500</v>
      </c>
      <c r="U2382">
        <v>28817500</v>
      </c>
      <c r="V2382">
        <v>14132000</v>
      </c>
    </row>
    <row r="2383" spans="1:22" x14ac:dyDescent="0.3">
      <c r="A2383" s="2">
        <v>44021</v>
      </c>
      <c r="B2383">
        <v>2020</v>
      </c>
      <c r="C2383">
        <v>95.682500000000005</v>
      </c>
      <c r="D2383">
        <v>214.32</v>
      </c>
      <c r="E2383">
        <v>75.933000000000007</v>
      </c>
      <c r="F2383">
        <v>64.855503999999996</v>
      </c>
      <c r="G2383">
        <v>4.7073130000000001</v>
      </c>
      <c r="H2383">
        <v>152.06718799999999</v>
      </c>
      <c r="I2383">
        <v>12.50396048830491</v>
      </c>
      <c r="J2383">
        <v>13.63960659957133</v>
      </c>
      <c r="K2383">
        <v>58.624545708694427</v>
      </c>
      <c r="L2383">
        <v>46.267822197372098</v>
      </c>
      <c r="M2383">
        <v>125642608</v>
      </c>
      <c r="N2383">
        <v>33121681</v>
      </c>
      <c r="O2383">
        <v>41836660</v>
      </c>
      <c r="P2383">
        <v>1231470</v>
      </c>
      <c r="Q2383">
        <v>4127715</v>
      </c>
      <c r="R2383">
        <v>18698403</v>
      </c>
      <c r="S2383">
        <v>20008500</v>
      </c>
      <c r="T2383">
        <v>38326000</v>
      </c>
      <c r="U2383">
        <v>33662000</v>
      </c>
      <c r="V2383">
        <v>9922000</v>
      </c>
    </row>
    <row r="2384" spans="1:22" x14ac:dyDescent="0.3">
      <c r="A2384" s="2">
        <v>44022</v>
      </c>
      <c r="B2384">
        <v>2020</v>
      </c>
      <c r="C2384">
        <v>95.92</v>
      </c>
      <c r="D2384">
        <v>213.67</v>
      </c>
      <c r="E2384">
        <v>76.950500000000005</v>
      </c>
      <c r="F2384">
        <v>66.319699999999997</v>
      </c>
      <c r="G2384">
        <v>4.7704806</v>
      </c>
      <c r="H2384">
        <v>152.59520000000001</v>
      </c>
      <c r="I2384">
        <v>12.28697034889159</v>
      </c>
      <c r="J2384">
        <v>13.881554690861471</v>
      </c>
      <c r="K2384">
        <v>58.619399494902247</v>
      </c>
      <c r="L2384">
        <v>45.53362641474137</v>
      </c>
      <c r="M2384">
        <v>90257320</v>
      </c>
      <c r="N2384">
        <v>26177633</v>
      </c>
      <c r="O2384">
        <v>35921260</v>
      </c>
      <c r="P2384">
        <v>1532862</v>
      </c>
      <c r="Q2384">
        <v>2106071</v>
      </c>
      <c r="R2384">
        <v>19158866</v>
      </c>
      <c r="S2384">
        <v>33231500</v>
      </c>
      <c r="T2384">
        <v>44498000</v>
      </c>
      <c r="U2384">
        <v>30112500</v>
      </c>
      <c r="V2384">
        <v>8994000</v>
      </c>
    </row>
    <row r="2385" spans="1:22" x14ac:dyDescent="0.3">
      <c r="A2385" s="2">
        <v>44023</v>
      </c>
      <c r="B2385">
        <v>2020</v>
      </c>
    </row>
    <row r="2386" spans="1:22" x14ac:dyDescent="0.3">
      <c r="A2386" s="2">
        <v>44024</v>
      </c>
      <c r="B2386">
        <v>2020</v>
      </c>
    </row>
    <row r="2387" spans="1:22" x14ac:dyDescent="0.3">
      <c r="A2387" s="2">
        <v>44025</v>
      </c>
      <c r="B2387">
        <v>2020</v>
      </c>
      <c r="C2387">
        <v>95.477500000000006</v>
      </c>
      <c r="D2387">
        <v>207.07</v>
      </c>
      <c r="E2387">
        <v>75.611500000000007</v>
      </c>
      <c r="F2387">
        <v>66.84384</v>
      </c>
      <c r="G2387">
        <v>4.8037920000000014</v>
      </c>
      <c r="H2387">
        <v>156.33273600000001</v>
      </c>
      <c r="I2387">
        <v>12.619203135205749</v>
      </c>
      <c r="J2387">
        <v>14.417455817859469</v>
      </c>
      <c r="K2387">
        <v>60.949892693850892</v>
      </c>
      <c r="L2387">
        <v>45.535131100121298</v>
      </c>
      <c r="M2387">
        <v>191649140</v>
      </c>
      <c r="N2387">
        <v>38135606</v>
      </c>
      <c r="O2387">
        <v>42954560</v>
      </c>
      <c r="P2387">
        <v>1073725</v>
      </c>
      <c r="Q2387">
        <v>2162648</v>
      </c>
      <c r="R2387">
        <v>16779640</v>
      </c>
      <c r="S2387">
        <v>26204500</v>
      </c>
      <c r="T2387">
        <v>44772500</v>
      </c>
      <c r="U2387">
        <v>27271800</v>
      </c>
      <c r="V2387">
        <v>7804000</v>
      </c>
    </row>
    <row r="2388" spans="1:22" x14ac:dyDescent="0.3">
      <c r="A2388" s="2">
        <v>44026</v>
      </c>
      <c r="B2388">
        <v>2020</v>
      </c>
      <c r="C2388">
        <v>97.057500000000005</v>
      </c>
      <c r="D2388">
        <v>208.35</v>
      </c>
      <c r="E2388">
        <v>76.042999999999992</v>
      </c>
      <c r="F2388">
        <v>66.057579000000004</v>
      </c>
      <c r="G2388">
        <v>4.8152949999999999</v>
      </c>
      <c r="H2388">
        <v>152.73178200000001</v>
      </c>
      <c r="I2388">
        <v>12.5820895522388</v>
      </c>
      <c r="J2388">
        <v>14.128711529850751</v>
      </c>
      <c r="K2388">
        <v>60.102611940298502</v>
      </c>
      <c r="L2388">
        <v>44.869402985074622</v>
      </c>
      <c r="M2388">
        <v>170989364</v>
      </c>
      <c r="N2388">
        <v>37591820</v>
      </c>
      <c r="O2388">
        <v>38108000</v>
      </c>
      <c r="P2388">
        <v>1371809</v>
      </c>
      <c r="Q2388">
        <v>2563924</v>
      </c>
      <c r="R2388">
        <v>19233940</v>
      </c>
      <c r="S2388">
        <v>20668000</v>
      </c>
      <c r="T2388">
        <v>31938500</v>
      </c>
      <c r="U2388">
        <v>28066300</v>
      </c>
      <c r="V2388">
        <v>8940000</v>
      </c>
    </row>
    <row r="2389" spans="1:22" x14ac:dyDescent="0.3">
      <c r="A2389" s="2">
        <v>44027</v>
      </c>
      <c r="B2389">
        <v>2020</v>
      </c>
      <c r="C2389">
        <v>97.724999999999994</v>
      </c>
      <c r="D2389">
        <v>208.04</v>
      </c>
      <c r="E2389">
        <v>75.844000000000008</v>
      </c>
      <c r="F2389">
        <v>66.856426999999996</v>
      </c>
      <c r="G2389">
        <v>4.8594546000000003</v>
      </c>
      <c r="H2389">
        <v>156.663738</v>
      </c>
      <c r="I2389">
        <v>12.782868898447729</v>
      </c>
      <c r="J2389">
        <v>14.494841784178041</v>
      </c>
      <c r="K2389">
        <v>60.753693659996259</v>
      </c>
      <c r="L2389">
        <v>45.548905928558071</v>
      </c>
      <c r="M2389">
        <v>153197932</v>
      </c>
      <c r="N2389">
        <v>32179409</v>
      </c>
      <c r="O2389">
        <v>31026500</v>
      </c>
      <c r="P2389">
        <v>1465863</v>
      </c>
      <c r="Q2389">
        <v>2797576</v>
      </c>
      <c r="R2389">
        <v>25405970</v>
      </c>
      <c r="S2389">
        <v>23768000</v>
      </c>
      <c r="T2389">
        <v>37120000</v>
      </c>
      <c r="U2389">
        <v>23916900</v>
      </c>
      <c r="V2389">
        <v>8677000</v>
      </c>
    </row>
    <row r="2390" spans="1:22" x14ac:dyDescent="0.3">
      <c r="A2390" s="2">
        <v>44028</v>
      </c>
      <c r="B2390">
        <v>2020</v>
      </c>
      <c r="C2390">
        <v>96.522499999999994</v>
      </c>
      <c r="D2390">
        <v>203.92</v>
      </c>
      <c r="E2390">
        <v>75.746000000000009</v>
      </c>
      <c r="F2390">
        <v>67.05069300000001</v>
      </c>
      <c r="G2390">
        <v>4.8539327999999999</v>
      </c>
      <c r="H2390">
        <v>154.546314</v>
      </c>
      <c r="I2390">
        <v>12.669092266069599</v>
      </c>
      <c r="J2390">
        <v>14.550015396958671</v>
      </c>
      <c r="K2390">
        <v>59.735049911372329</v>
      </c>
      <c r="L2390">
        <v>44.547065957645302</v>
      </c>
      <c r="M2390">
        <v>110577672</v>
      </c>
      <c r="N2390">
        <v>29940653</v>
      </c>
      <c r="O2390">
        <v>26484540</v>
      </c>
      <c r="P2390">
        <v>999456</v>
      </c>
      <c r="Q2390">
        <v>2111962</v>
      </c>
      <c r="R2390">
        <v>18008940</v>
      </c>
      <c r="S2390">
        <v>26943000</v>
      </c>
      <c r="T2390">
        <v>41009000</v>
      </c>
      <c r="U2390">
        <v>23481400</v>
      </c>
      <c r="V2390">
        <v>9865000</v>
      </c>
    </row>
    <row r="2391" spans="1:22" x14ac:dyDescent="0.3">
      <c r="A2391" s="2">
        <v>44029</v>
      </c>
      <c r="B2391">
        <v>2020</v>
      </c>
      <c r="C2391">
        <v>96.327500000000001</v>
      </c>
      <c r="D2391">
        <v>202.88</v>
      </c>
      <c r="E2391">
        <v>75.842500000000001</v>
      </c>
      <c r="F2391">
        <v>68.301254999999998</v>
      </c>
      <c r="G2391">
        <v>4.7660093500000009</v>
      </c>
      <c r="H2391">
        <v>155.40164999999999</v>
      </c>
      <c r="I2391">
        <v>12.731009997197051</v>
      </c>
      <c r="J2391">
        <v>14.463048406988699</v>
      </c>
      <c r="K2391">
        <v>59.93646641128656</v>
      </c>
      <c r="L2391">
        <v>44.520227973465389</v>
      </c>
      <c r="M2391">
        <v>92186900</v>
      </c>
      <c r="N2391">
        <v>31635281</v>
      </c>
      <c r="O2391">
        <v>34264620</v>
      </c>
      <c r="P2391">
        <v>1858811</v>
      </c>
      <c r="Q2391">
        <v>2284279</v>
      </c>
      <c r="R2391">
        <v>26011699</v>
      </c>
      <c r="S2391">
        <v>16074000</v>
      </c>
      <c r="T2391">
        <v>20256000</v>
      </c>
      <c r="U2391">
        <v>22565000</v>
      </c>
      <c r="V2391">
        <v>6561000</v>
      </c>
    </row>
    <row r="2392" spans="1:22" x14ac:dyDescent="0.3">
      <c r="A2392" s="2">
        <v>44030</v>
      </c>
      <c r="B2392">
        <v>2020</v>
      </c>
    </row>
    <row r="2393" spans="1:22" x14ac:dyDescent="0.3">
      <c r="A2393" s="2">
        <v>44031</v>
      </c>
      <c r="B2393">
        <v>2020</v>
      </c>
    </row>
    <row r="2394" spans="1:22" x14ac:dyDescent="0.3">
      <c r="A2394" s="2">
        <v>44032</v>
      </c>
      <c r="B2394">
        <v>2020</v>
      </c>
      <c r="C2394">
        <v>98.357500000000002</v>
      </c>
      <c r="D2394">
        <v>211.6</v>
      </c>
      <c r="E2394">
        <v>78.191999999999993</v>
      </c>
      <c r="F2394">
        <v>67.604489999999998</v>
      </c>
      <c r="G2394">
        <v>4.7352692999999997</v>
      </c>
      <c r="H2394">
        <v>159.276636</v>
      </c>
      <c r="I2394">
        <v>12.667101705975581</v>
      </c>
      <c r="J2394">
        <v>14.66897822876853</v>
      </c>
      <c r="K2394">
        <v>58.469283117367389</v>
      </c>
      <c r="L2394">
        <v>43.833317796215162</v>
      </c>
      <c r="M2394">
        <v>90317908</v>
      </c>
      <c r="N2394">
        <v>36884836</v>
      </c>
      <c r="O2394">
        <v>30165540</v>
      </c>
      <c r="P2394">
        <v>1314311</v>
      </c>
      <c r="Q2394">
        <v>1720263</v>
      </c>
      <c r="R2394">
        <v>15784830</v>
      </c>
      <c r="S2394">
        <v>12793000</v>
      </c>
      <c r="T2394">
        <v>20148000</v>
      </c>
      <c r="U2394">
        <v>25969200</v>
      </c>
      <c r="V2394">
        <v>8875000</v>
      </c>
    </row>
    <row r="2395" spans="1:22" x14ac:dyDescent="0.3">
      <c r="A2395" s="2">
        <v>44033</v>
      </c>
      <c r="B2395">
        <v>2020</v>
      </c>
      <c r="C2395">
        <v>97</v>
      </c>
      <c r="D2395">
        <v>208.75</v>
      </c>
      <c r="E2395">
        <v>77.796000000000006</v>
      </c>
      <c r="F2395">
        <v>70.040312</v>
      </c>
      <c r="G2395">
        <v>4.8544458499999994</v>
      </c>
      <c r="H2395">
        <v>163.36597599999999</v>
      </c>
      <c r="I2395">
        <v>12.69439760164887</v>
      </c>
      <c r="J2395">
        <v>14.97413806070826</v>
      </c>
      <c r="K2395">
        <v>60.558366123290241</v>
      </c>
      <c r="L2395">
        <v>44.84729248641559</v>
      </c>
      <c r="M2395">
        <v>103645836</v>
      </c>
      <c r="N2395">
        <v>38105777</v>
      </c>
      <c r="O2395">
        <v>27554360</v>
      </c>
      <c r="P2395">
        <v>2151595</v>
      </c>
      <c r="Q2395">
        <v>2029889</v>
      </c>
      <c r="R2395">
        <v>25105796</v>
      </c>
      <c r="S2395">
        <v>20404000</v>
      </c>
      <c r="T2395">
        <v>29275000</v>
      </c>
      <c r="U2395">
        <v>23967000</v>
      </c>
      <c r="V2395">
        <v>11847000</v>
      </c>
    </row>
    <row r="2396" spans="1:22" x14ac:dyDescent="0.3">
      <c r="A2396" s="2">
        <v>44034</v>
      </c>
      <c r="B2396">
        <v>2020</v>
      </c>
      <c r="C2396">
        <v>97.272499999999994</v>
      </c>
      <c r="D2396">
        <v>211.75</v>
      </c>
      <c r="E2396">
        <v>78.242499999999993</v>
      </c>
      <c r="F2396">
        <v>69.392537999999988</v>
      </c>
      <c r="G2396">
        <v>4.7190585</v>
      </c>
      <c r="H2396">
        <v>164.67124799999999</v>
      </c>
      <c r="I2396">
        <v>12.555275678701371</v>
      </c>
      <c r="J2396">
        <v>14.699501856516459</v>
      </c>
      <c r="K2396">
        <v>60.565351245452</v>
      </c>
      <c r="L2396">
        <v>44.48176135833566</v>
      </c>
      <c r="M2396">
        <v>89001652</v>
      </c>
      <c r="N2396">
        <v>49605692</v>
      </c>
      <c r="O2396">
        <v>24482000</v>
      </c>
      <c r="P2396">
        <v>1255270</v>
      </c>
      <c r="Q2396">
        <v>1497826</v>
      </c>
      <c r="R2396">
        <v>23817148</v>
      </c>
      <c r="S2396">
        <v>17611000</v>
      </c>
      <c r="T2396">
        <v>17448500</v>
      </c>
      <c r="U2396">
        <v>20289000</v>
      </c>
      <c r="V2396">
        <v>8428000</v>
      </c>
    </row>
    <row r="2397" spans="1:22" x14ac:dyDescent="0.3">
      <c r="A2397" s="2">
        <v>44035</v>
      </c>
      <c r="B2397">
        <v>2020</v>
      </c>
      <c r="C2397">
        <v>92.844999999999999</v>
      </c>
      <c r="D2397">
        <v>202.54</v>
      </c>
      <c r="E2397">
        <v>75.837500000000006</v>
      </c>
      <c r="F2397">
        <v>71.056299999999993</v>
      </c>
      <c r="G2397">
        <v>4.6786895000000008</v>
      </c>
      <c r="H2397">
        <v>164.14411999999999</v>
      </c>
      <c r="M2397">
        <v>197004432</v>
      </c>
      <c r="N2397">
        <v>67457035</v>
      </c>
      <c r="O2397">
        <v>33909960</v>
      </c>
      <c r="P2397">
        <v>2012658</v>
      </c>
      <c r="Q2397">
        <v>2013707</v>
      </c>
      <c r="R2397">
        <v>19025820</v>
      </c>
    </row>
    <row r="2398" spans="1:22" x14ac:dyDescent="0.3">
      <c r="A2398" s="2">
        <v>44036</v>
      </c>
      <c r="B2398">
        <v>2020</v>
      </c>
      <c r="C2398">
        <v>92.614999999999995</v>
      </c>
      <c r="D2398">
        <v>201.3</v>
      </c>
      <c r="E2398">
        <v>75.410499999999999</v>
      </c>
      <c r="F2398">
        <v>70.065969999999993</v>
      </c>
      <c r="G2398">
        <v>4.6646072500000004</v>
      </c>
      <c r="H2398">
        <v>157.81713999999999</v>
      </c>
      <c r="M2398">
        <v>185438864</v>
      </c>
      <c r="N2398">
        <v>39826989</v>
      </c>
      <c r="O2398">
        <v>29907620</v>
      </c>
      <c r="P2398">
        <v>1595443</v>
      </c>
      <c r="Q2398">
        <v>2911843</v>
      </c>
      <c r="R2398">
        <v>17826919</v>
      </c>
    </row>
    <row r="2399" spans="1:22" x14ac:dyDescent="0.3">
      <c r="A2399" s="2">
        <v>44037</v>
      </c>
      <c r="B2399">
        <v>2020</v>
      </c>
    </row>
    <row r="2400" spans="1:22" x14ac:dyDescent="0.3">
      <c r="A2400" s="2">
        <v>44038</v>
      </c>
      <c r="B2400">
        <v>2020</v>
      </c>
    </row>
    <row r="2401" spans="1:22" x14ac:dyDescent="0.3">
      <c r="A2401" s="2">
        <v>44039</v>
      </c>
      <c r="B2401">
        <v>2020</v>
      </c>
      <c r="C2401">
        <v>94.81</v>
      </c>
      <c r="D2401">
        <v>203.85</v>
      </c>
      <c r="E2401">
        <v>76.471500000000006</v>
      </c>
      <c r="F2401">
        <v>70.176375000000007</v>
      </c>
      <c r="G2401">
        <v>4.5454563000000006</v>
      </c>
      <c r="H2401">
        <v>163.60785000000001</v>
      </c>
      <c r="I2401">
        <v>12.79582146248813</v>
      </c>
      <c r="J2401">
        <v>14.84740036467236</v>
      </c>
      <c r="K2401">
        <v>61.718898385565048</v>
      </c>
      <c r="L2401">
        <v>45.109211775878443</v>
      </c>
      <c r="M2401">
        <v>121214192</v>
      </c>
      <c r="N2401">
        <v>30160867</v>
      </c>
      <c r="O2401">
        <v>27123700</v>
      </c>
      <c r="P2401">
        <v>931048</v>
      </c>
      <c r="Q2401">
        <v>2146435</v>
      </c>
      <c r="R2401">
        <v>18364835</v>
      </c>
      <c r="S2401">
        <v>25582000</v>
      </c>
      <c r="T2401">
        <v>25116500</v>
      </c>
      <c r="U2401">
        <v>21580600</v>
      </c>
      <c r="V2401">
        <v>7823000</v>
      </c>
    </row>
    <row r="2402" spans="1:22" x14ac:dyDescent="0.3">
      <c r="A2402" s="2">
        <v>44040</v>
      </c>
      <c r="B2402">
        <v>2020</v>
      </c>
      <c r="C2402">
        <v>93.252499999999998</v>
      </c>
      <c r="D2402">
        <v>202.02</v>
      </c>
      <c r="E2402">
        <v>75.182500000000005</v>
      </c>
      <c r="F2402">
        <v>70.175299999999993</v>
      </c>
      <c r="G2402">
        <v>4.5738810000000001</v>
      </c>
      <c r="H2402">
        <v>161.66136</v>
      </c>
      <c r="I2402">
        <v>12.632781267846941</v>
      </c>
      <c r="J2402">
        <v>14.993890093280029</v>
      </c>
      <c r="K2402">
        <v>63.24957167332952</v>
      </c>
      <c r="L2402">
        <v>45.012373881591472</v>
      </c>
      <c r="M2402">
        <v>103625500</v>
      </c>
      <c r="N2402">
        <v>23251388</v>
      </c>
      <c r="O2402">
        <v>30910680</v>
      </c>
      <c r="P2402">
        <v>1163934</v>
      </c>
      <c r="Q2402">
        <v>1923632</v>
      </c>
      <c r="R2402">
        <v>27830038</v>
      </c>
      <c r="S2402">
        <v>23719000</v>
      </c>
      <c r="T2402">
        <v>19437500</v>
      </c>
      <c r="U2402">
        <v>20213000</v>
      </c>
      <c r="V2402">
        <v>6781000</v>
      </c>
    </row>
    <row r="2403" spans="1:22" x14ac:dyDescent="0.3">
      <c r="A2403" s="2">
        <v>44041</v>
      </c>
      <c r="B2403">
        <v>2020</v>
      </c>
      <c r="C2403">
        <v>95.04</v>
      </c>
      <c r="D2403">
        <v>204.06</v>
      </c>
      <c r="E2403">
        <v>76.1755</v>
      </c>
      <c r="F2403">
        <v>68.630645999999999</v>
      </c>
      <c r="G2403">
        <v>4.7004802000000003</v>
      </c>
      <c r="H2403">
        <v>164.31794400000001</v>
      </c>
      <c r="I2403">
        <v>12.25333333333333</v>
      </c>
      <c r="J2403">
        <v>14.83895340190476</v>
      </c>
      <c r="K2403">
        <v>64.180952380952391</v>
      </c>
      <c r="L2403">
        <v>45.019047619047633</v>
      </c>
      <c r="M2403">
        <v>90329256</v>
      </c>
      <c r="N2403">
        <v>19632602</v>
      </c>
      <c r="O2403">
        <v>22675460</v>
      </c>
      <c r="P2403">
        <v>1780245</v>
      </c>
      <c r="Q2403">
        <v>1576655</v>
      </c>
      <c r="R2403">
        <v>31542925</v>
      </c>
      <c r="S2403">
        <v>32327500</v>
      </c>
      <c r="T2403">
        <v>17367500</v>
      </c>
      <c r="U2403">
        <v>19506200</v>
      </c>
      <c r="V2403">
        <v>6538000</v>
      </c>
    </row>
    <row r="2404" spans="1:22" x14ac:dyDescent="0.3">
      <c r="A2404" s="2">
        <v>44042</v>
      </c>
      <c r="B2404">
        <v>2020</v>
      </c>
      <c r="C2404">
        <v>96.19</v>
      </c>
      <c r="D2404">
        <v>203.9</v>
      </c>
      <c r="E2404">
        <v>76.918499999999995</v>
      </c>
      <c r="F2404">
        <v>66.291263999999984</v>
      </c>
      <c r="G2404">
        <v>4.5324730000000004</v>
      </c>
      <c r="H2404">
        <v>157.60700800000001</v>
      </c>
      <c r="I2404">
        <v>12.26298237255836</v>
      </c>
      <c r="J2404">
        <v>14.87510427441639</v>
      </c>
      <c r="K2404">
        <v>65.726536445926627</v>
      </c>
      <c r="L2404">
        <v>45.069080514530732</v>
      </c>
      <c r="M2404">
        <v>158130020</v>
      </c>
      <c r="N2404">
        <v>25079596</v>
      </c>
      <c r="O2404">
        <v>36042420</v>
      </c>
      <c r="P2404">
        <v>2283364</v>
      </c>
      <c r="Q2404">
        <v>2662433</v>
      </c>
      <c r="R2404">
        <v>28303469</v>
      </c>
      <c r="S2404">
        <v>22763000</v>
      </c>
      <c r="T2404">
        <v>18000000</v>
      </c>
      <c r="U2404">
        <v>21443800</v>
      </c>
      <c r="V2404">
        <v>5922000</v>
      </c>
    </row>
    <row r="2405" spans="1:22" x14ac:dyDescent="0.3">
      <c r="A2405" s="2">
        <v>44043</v>
      </c>
      <c r="B2405">
        <v>2020</v>
      </c>
      <c r="C2405">
        <v>106.26</v>
      </c>
      <c r="D2405">
        <v>205.01</v>
      </c>
      <c r="E2405">
        <v>74.397500000000008</v>
      </c>
      <c r="F2405">
        <v>64.496770000000012</v>
      </c>
      <c r="G2405">
        <v>4.4824778000000007</v>
      </c>
      <c r="H2405">
        <v>157.73999800000001</v>
      </c>
      <c r="I2405">
        <v>11.747921390778529</v>
      </c>
      <c r="J2405">
        <v>14.555372358276649</v>
      </c>
      <c r="K2405">
        <v>62.311035525321238</v>
      </c>
      <c r="L2405">
        <v>43.877551020408163</v>
      </c>
      <c r="M2405">
        <v>374295468</v>
      </c>
      <c r="N2405">
        <v>51247969</v>
      </c>
      <c r="O2405">
        <v>91527640</v>
      </c>
      <c r="P2405">
        <v>1926062</v>
      </c>
      <c r="Q2405">
        <v>2530930</v>
      </c>
      <c r="R2405">
        <v>30827519</v>
      </c>
      <c r="S2405">
        <v>32558500</v>
      </c>
      <c r="T2405">
        <v>24693000</v>
      </c>
      <c r="U2405">
        <v>32522500</v>
      </c>
      <c r="V2405">
        <v>9074000</v>
      </c>
    </row>
    <row r="2406" spans="1:22" x14ac:dyDescent="0.3">
      <c r="A2406" s="2">
        <v>44044</v>
      </c>
      <c r="B2406">
        <v>2020</v>
      </c>
    </row>
    <row r="2407" spans="1:22" x14ac:dyDescent="0.3">
      <c r="A2407" s="2">
        <v>44045</v>
      </c>
      <c r="B2407">
        <v>2020</v>
      </c>
    </row>
    <row r="2408" spans="1:22" x14ac:dyDescent="0.3">
      <c r="A2408" s="2">
        <v>44046</v>
      </c>
      <c r="B2408">
        <v>2020</v>
      </c>
      <c r="C2408">
        <v>108.9375</v>
      </c>
      <c r="D2408">
        <v>216.54</v>
      </c>
      <c r="E2408">
        <v>74.138000000000005</v>
      </c>
      <c r="F2408">
        <v>66.041128999999998</v>
      </c>
      <c r="G2408">
        <v>4.3385204999999996</v>
      </c>
      <c r="H2408">
        <v>161.59574599999999</v>
      </c>
      <c r="I2408">
        <v>11.933264209633331</v>
      </c>
      <c r="J2408">
        <v>14.94900929022528</v>
      </c>
      <c r="K2408">
        <v>65.340748421151844</v>
      </c>
      <c r="L2408">
        <v>44.273729852012437</v>
      </c>
      <c r="M2408">
        <v>308151388</v>
      </c>
      <c r="N2408">
        <v>78983009</v>
      </c>
      <c r="O2408">
        <v>45521700</v>
      </c>
      <c r="P2408">
        <v>1812786</v>
      </c>
      <c r="Q2408">
        <v>2374262</v>
      </c>
      <c r="R2408">
        <v>46694052</v>
      </c>
      <c r="S2408">
        <v>20577000</v>
      </c>
      <c r="T2408">
        <v>28632500</v>
      </c>
      <c r="U2408">
        <v>21806200</v>
      </c>
      <c r="V2408">
        <v>9121000</v>
      </c>
    </row>
    <row r="2409" spans="1:22" x14ac:dyDescent="0.3">
      <c r="A2409" s="2">
        <v>44047</v>
      </c>
      <c r="B2409">
        <v>2020</v>
      </c>
      <c r="C2409">
        <v>109.66500000000001</v>
      </c>
      <c r="D2409">
        <v>213.29</v>
      </c>
      <c r="E2409">
        <v>73.664999999999992</v>
      </c>
      <c r="F2409">
        <v>68.477291999999991</v>
      </c>
      <c r="G2409">
        <v>4.3989855000000002</v>
      </c>
      <c r="H2409">
        <v>159.379896</v>
      </c>
      <c r="I2409">
        <v>12.36690307328605</v>
      </c>
      <c r="J2409">
        <v>15.66809838676123</v>
      </c>
      <c r="K2409">
        <v>65.068557919621753</v>
      </c>
      <c r="L2409">
        <v>45.002364066193863</v>
      </c>
      <c r="M2409">
        <v>172792368</v>
      </c>
      <c r="N2409">
        <v>49280056</v>
      </c>
      <c r="O2409">
        <v>37212180</v>
      </c>
      <c r="P2409">
        <v>1873398</v>
      </c>
      <c r="Q2409">
        <v>2028269</v>
      </c>
      <c r="R2409">
        <v>26845061</v>
      </c>
      <c r="S2409">
        <v>24323500</v>
      </c>
      <c r="T2409">
        <v>50618500</v>
      </c>
      <c r="U2409">
        <v>23409900</v>
      </c>
      <c r="V2409">
        <v>14680000</v>
      </c>
    </row>
    <row r="2410" spans="1:22" x14ac:dyDescent="0.3">
      <c r="A2410" s="2">
        <v>44048</v>
      </c>
      <c r="B2410">
        <v>2020</v>
      </c>
      <c r="C2410">
        <v>110.0625</v>
      </c>
      <c r="D2410">
        <v>212.94</v>
      </c>
      <c r="E2410">
        <v>73.954499999999996</v>
      </c>
      <c r="F2410">
        <v>66.643149000000008</v>
      </c>
      <c r="G2410">
        <v>4.3771981499999999</v>
      </c>
      <c r="H2410">
        <v>161.47280000000001</v>
      </c>
      <c r="I2410">
        <v>12.598067083570211</v>
      </c>
      <c r="J2410">
        <v>15.44623506158802</v>
      </c>
      <c r="K2410">
        <v>62.469205988250891</v>
      </c>
      <c r="L2410">
        <v>46.522645442486258</v>
      </c>
      <c r="M2410">
        <v>121991952</v>
      </c>
      <c r="N2410">
        <v>28858621</v>
      </c>
      <c r="O2410">
        <v>29150360</v>
      </c>
      <c r="P2410">
        <v>3067112</v>
      </c>
      <c r="Q2410">
        <v>1568042</v>
      </c>
      <c r="R2410">
        <v>24254984</v>
      </c>
      <c r="S2410">
        <v>26741000</v>
      </c>
      <c r="T2410">
        <v>51709000</v>
      </c>
      <c r="U2410">
        <v>19566600</v>
      </c>
      <c r="V2410">
        <v>13651000</v>
      </c>
    </row>
    <row r="2411" spans="1:22" x14ac:dyDescent="0.3">
      <c r="A2411" s="2">
        <v>44049</v>
      </c>
      <c r="B2411">
        <v>2020</v>
      </c>
      <c r="C2411">
        <v>113.9025</v>
      </c>
      <c r="D2411">
        <v>216.35</v>
      </c>
      <c r="E2411">
        <v>75.247500000000002</v>
      </c>
      <c r="F2411">
        <v>65.61323999999999</v>
      </c>
      <c r="G2411">
        <v>4.2760170500000001</v>
      </c>
      <c r="H2411">
        <v>160.66512</v>
      </c>
      <c r="I2411">
        <v>12.893439514599921</v>
      </c>
      <c r="J2411">
        <v>15.31396214637846</v>
      </c>
      <c r="K2411">
        <v>62.078119074706109</v>
      </c>
      <c r="L2411">
        <v>46.634433067880167</v>
      </c>
      <c r="M2411">
        <v>202428900</v>
      </c>
      <c r="N2411">
        <v>32656843</v>
      </c>
      <c r="O2411">
        <v>33305220</v>
      </c>
      <c r="P2411">
        <v>2453738</v>
      </c>
      <c r="Q2411">
        <v>1582722</v>
      </c>
      <c r="R2411">
        <v>26425405</v>
      </c>
      <c r="S2411">
        <v>56855000</v>
      </c>
      <c r="T2411">
        <v>23553000</v>
      </c>
      <c r="U2411">
        <v>17155100</v>
      </c>
      <c r="V2411">
        <v>11131000</v>
      </c>
    </row>
    <row r="2412" spans="1:22" x14ac:dyDescent="0.3">
      <c r="A2412" s="2">
        <v>44050</v>
      </c>
      <c r="B2412">
        <v>2020</v>
      </c>
      <c r="C2412">
        <v>111.1125</v>
      </c>
      <c r="D2412">
        <v>212.48</v>
      </c>
      <c r="E2412">
        <v>74.918499999999995</v>
      </c>
      <c r="F2412">
        <v>64.611810000000006</v>
      </c>
      <c r="G2412">
        <v>4.2458231</v>
      </c>
      <c r="H2412">
        <v>161.49421799999999</v>
      </c>
      <c r="I2412">
        <v>12.97491039426523</v>
      </c>
      <c r="J2412">
        <v>15.338519005847949</v>
      </c>
      <c r="K2412">
        <v>61.507262780607427</v>
      </c>
      <c r="L2412">
        <v>47.594793435200913</v>
      </c>
      <c r="M2412">
        <v>198045612</v>
      </c>
      <c r="N2412">
        <v>27820421</v>
      </c>
      <c r="O2412">
        <v>27725880</v>
      </c>
      <c r="P2412">
        <v>1984567</v>
      </c>
      <c r="Q2412">
        <v>1527331</v>
      </c>
      <c r="R2412">
        <v>17533189</v>
      </c>
      <c r="S2412">
        <v>38323500</v>
      </c>
      <c r="T2412">
        <v>25209500</v>
      </c>
      <c r="U2412">
        <v>15342100</v>
      </c>
      <c r="V2412">
        <v>26629000</v>
      </c>
    </row>
    <row r="2413" spans="1:22" x14ac:dyDescent="0.3">
      <c r="A2413" s="2">
        <v>44051</v>
      </c>
      <c r="B2413">
        <v>2020</v>
      </c>
    </row>
    <row r="2414" spans="1:22" x14ac:dyDescent="0.3">
      <c r="A2414" s="2">
        <v>44052</v>
      </c>
      <c r="B2414">
        <v>2020</v>
      </c>
    </row>
    <row r="2415" spans="1:22" x14ac:dyDescent="0.3">
      <c r="A2415" s="2">
        <v>44053</v>
      </c>
      <c r="B2415">
        <v>2020</v>
      </c>
      <c r="C2415">
        <v>112.72750000000001</v>
      </c>
      <c r="D2415">
        <v>208.25</v>
      </c>
      <c r="E2415">
        <v>74.840999999999994</v>
      </c>
      <c r="F2415">
        <v>65.052855000000008</v>
      </c>
      <c r="G2415">
        <v>4.3311349999999997</v>
      </c>
      <c r="H2415">
        <v>158.59498199999999</v>
      </c>
      <c r="M2415">
        <v>212403424</v>
      </c>
      <c r="N2415">
        <v>36716462</v>
      </c>
      <c r="O2415">
        <v>20546580</v>
      </c>
      <c r="P2415">
        <v>1367342</v>
      </c>
      <c r="Q2415">
        <v>1492682</v>
      </c>
      <c r="R2415">
        <v>19636550</v>
      </c>
    </row>
    <row r="2416" spans="1:22" x14ac:dyDescent="0.3">
      <c r="A2416" s="2">
        <v>44054</v>
      </c>
      <c r="B2416">
        <v>2020</v>
      </c>
      <c r="C2416">
        <v>109.375</v>
      </c>
      <c r="D2416">
        <v>203.38</v>
      </c>
      <c r="E2416">
        <v>74.027000000000001</v>
      </c>
      <c r="F2416">
        <v>68.907433999999995</v>
      </c>
      <c r="G2416">
        <v>4.5291399999999999</v>
      </c>
      <c r="H2416">
        <v>161.38041000000001</v>
      </c>
      <c r="I2416">
        <v>13.42218884925849</v>
      </c>
      <c r="J2416">
        <v>15.285140321006191</v>
      </c>
      <c r="K2416">
        <v>59.705275014079213</v>
      </c>
      <c r="L2416">
        <v>46.968274826356293</v>
      </c>
      <c r="M2416">
        <v>187902376</v>
      </c>
      <c r="N2416">
        <v>36446459</v>
      </c>
      <c r="O2416">
        <v>31097060</v>
      </c>
      <c r="P2416">
        <v>3142904</v>
      </c>
      <c r="Q2416">
        <v>2024722</v>
      </c>
      <c r="R2416">
        <v>35713366</v>
      </c>
      <c r="S2416">
        <v>47353500</v>
      </c>
      <c r="T2416">
        <v>26133000</v>
      </c>
      <c r="U2416">
        <v>18400100</v>
      </c>
      <c r="V2416">
        <v>13615000</v>
      </c>
    </row>
    <row r="2417" spans="1:22" x14ac:dyDescent="0.3">
      <c r="A2417" s="2">
        <v>44055</v>
      </c>
      <c r="B2417">
        <v>2020</v>
      </c>
      <c r="C2417">
        <v>113.01</v>
      </c>
      <c r="D2417">
        <v>209.19</v>
      </c>
      <c r="E2417">
        <v>75.361999999999995</v>
      </c>
      <c r="F2417">
        <v>69.419504000000003</v>
      </c>
      <c r="G2417">
        <v>4.6580123999999996</v>
      </c>
      <c r="H2417">
        <v>162.823936</v>
      </c>
      <c r="I2417">
        <v>13.56173359543199</v>
      </c>
      <c r="J2417">
        <v>15.109727555929981</v>
      </c>
      <c r="K2417">
        <v>57.961246840775061</v>
      </c>
      <c r="L2417">
        <v>47.233923055321533</v>
      </c>
      <c r="M2417">
        <v>165944820</v>
      </c>
      <c r="N2417">
        <v>28041364</v>
      </c>
      <c r="O2417">
        <v>22531200</v>
      </c>
      <c r="P2417">
        <v>1663294</v>
      </c>
      <c r="Q2417">
        <v>1550526</v>
      </c>
      <c r="R2417">
        <v>29009885</v>
      </c>
      <c r="S2417">
        <v>34724500</v>
      </c>
      <c r="T2417">
        <v>22790500</v>
      </c>
      <c r="U2417">
        <v>27137300</v>
      </c>
      <c r="V2417">
        <v>8215000</v>
      </c>
    </row>
    <row r="2418" spans="1:22" x14ac:dyDescent="0.3">
      <c r="A2418" s="2">
        <v>44056</v>
      </c>
      <c r="B2418">
        <v>2020</v>
      </c>
      <c r="C2418">
        <v>115.01</v>
      </c>
      <c r="D2418">
        <v>208.7</v>
      </c>
      <c r="E2418">
        <v>75.83250000000001</v>
      </c>
      <c r="F2418">
        <v>68.869476000000006</v>
      </c>
      <c r="G2418">
        <v>4.4962499999999999</v>
      </c>
      <c r="H2418">
        <v>162.034704</v>
      </c>
      <c r="I2418">
        <v>13.632110778443121</v>
      </c>
      <c r="J2418">
        <v>15.52743244760479</v>
      </c>
      <c r="K2418">
        <v>60.095434131736532</v>
      </c>
      <c r="L2418">
        <v>47.904191616766468</v>
      </c>
      <c r="M2418">
        <v>210082064</v>
      </c>
      <c r="N2418">
        <v>22588870</v>
      </c>
      <c r="O2418">
        <v>22394220</v>
      </c>
      <c r="P2418">
        <v>1025918</v>
      </c>
      <c r="Q2418">
        <v>1432603</v>
      </c>
      <c r="R2418">
        <v>18424796</v>
      </c>
      <c r="S2418">
        <v>34598000</v>
      </c>
      <c r="T2418">
        <v>31163500</v>
      </c>
      <c r="U2418">
        <v>18655800</v>
      </c>
      <c r="V2418">
        <v>10687000</v>
      </c>
    </row>
    <row r="2419" spans="1:22" x14ac:dyDescent="0.3">
      <c r="A2419" s="2">
        <v>44057</v>
      </c>
      <c r="B2419">
        <v>2020</v>
      </c>
      <c r="C2419">
        <v>114.9075</v>
      </c>
      <c r="D2419">
        <v>208.9</v>
      </c>
      <c r="E2419">
        <v>75.231500000000011</v>
      </c>
      <c r="F2419">
        <v>68.961590000000001</v>
      </c>
      <c r="G2419">
        <v>4.4713713000000004</v>
      </c>
      <c r="H2419">
        <v>160.19177999999999</v>
      </c>
      <c r="I2419">
        <v>13.48797896318557</v>
      </c>
      <c r="J2419">
        <v>15.9010605785124</v>
      </c>
      <c r="K2419">
        <v>59.410217881292247</v>
      </c>
      <c r="L2419">
        <v>48.196844477836208</v>
      </c>
      <c r="M2419">
        <v>165565208</v>
      </c>
      <c r="N2419">
        <v>17958936</v>
      </c>
      <c r="O2419">
        <v>21941180</v>
      </c>
      <c r="P2419">
        <v>1131446</v>
      </c>
      <c r="Q2419">
        <v>1258424</v>
      </c>
      <c r="R2419">
        <v>17940412</v>
      </c>
      <c r="S2419">
        <v>24891000</v>
      </c>
      <c r="T2419">
        <v>30026000</v>
      </c>
      <c r="U2419">
        <v>16614900</v>
      </c>
      <c r="V2419">
        <v>6880000</v>
      </c>
    </row>
    <row r="2420" spans="1:22" x14ac:dyDescent="0.3">
      <c r="A2420" s="2">
        <v>44058</v>
      </c>
      <c r="B2420">
        <v>2020</v>
      </c>
    </row>
    <row r="2421" spans="1:22" x14ac:dyDescent="0.3">
      <c r="A2421" s="2">
        <v>44059</v>
      </c>
      <c r="B2421">
        <v>2020</v>
      </c>
    </row>
    <row r="2422" spans="1:22" x14ac:dyDescent="0.3">
      <c r="A2422" s="2">
        <v>44060</v>
      </c>
      <c r="B2422">
        <v>2020</v>
      </c>
      <c r="C2422">
        <v>114.6075</v>
      </c>
      <c r="D2422">
        <v>210.28</v>
      </c>
      <c r="E2422">
        <v>75.811999999999998</v>
      </c>
      <c r="F2422">
        <v>68.691984000000005</v>
      </c>
      <c r="G2422">
        <v>4.4373309499999998</v>
      </c>
      <c r="H2422">
        <v>161.00128799999999</v>
      </c>
      <c r="I2422">
        <v>13.50316067553543</v>
      </c>
      <c r="J2422">
        <v>15.8845849646193</v>
      </c>
      <c r="K2422">
        <v>58.84517407302576</v>
      </c>
      <c r="L2422">
        <v>48.636663836210957</v>
      </c>
      <c r="M2422">
        <v>119561444</v>
      </c>
      <c r="N2422">
        <v>20184757</v>
      </c>
      <c r="O2422">
        <v>19998680</v>
      </c>
      <c r="P2422">
        <v>829378</v>
      </c>
      <c r="Q2422">
        <v>951666</v>
      </c>
      <c r="R2422">
        <v>17271935</v>
      </c>
      <c r="S2422">
        <v>16037000</v>
      </c>
      <c r="T2422">
        <v>18724000</v>
      </c>
      <c r="U2422">
        <v>13131400</v>
      </c>
      <c r="V2422">
        <v>8876000</v>
      </c>
    </row>
    <row r="2423" spans="1:22" x14ac:dyDescent="0.3">
      <c r="A2423" s="2">
        <v>44061</v>
      </c>
      <c r="B2423">
        <v>2020</v>
      </c>
      <c r="C2423">
        <v>115.5625</v>
      </c>
      <c r="D2423">
        <v>211.49</v>
      </c>
      <c r="E2423">
        <v>77.789000000000001</v>
      </c>
      <c r="F2423">
        <v>68.703615999999997</v>
      </c>
      <c r="G2423">
        <v>4.3993140000000004</v>
      </c>
      <c r="H2423">
        <v>161.51795200000001</v>
      </c>
      <c r="I2423">
        <v>13.624454148471621</v>
      </c>
      <c r="J2423">
        <v>15.877571171444851</v>
      </c>
      <c r="K2423">
        <v>58.800075944560483</v>
      </c>
      <c r="L2423">
        <v>50.151889120941718</v>
      </c>
      <c r="M2423">
        <v>105633540</v>
      </c>
      <c r="N2423">
        <v>21336167</v>
      </c>
      <c r="O2423">
        <v>28377000</v>
      </c>
      <c r="P2423">
        <v>1148139</v>
      </c>
      <c r="Q2423">
        <v>1577919</v>
      </c>
      <c r="R2423">
        <v>26552427</v>
      </c>
      <c r="S2423">
        <v>21201000</v>
      </c>
      <c r="T2423">
        <v>20306500</v>
      </c>
      <c r="U2423">
        <v>11173200</v>
      </c>
      <c r="V2423">
        <v>13866000</v>
      </c>
    </row>
    <row r="2424" spans="1:22" x14ac:dyDescent="0.3">
      <c r="A2424" s="2">
        <v>44062</v>
      </c>
      <c r="B2424">
        <v>2020</v>
      </c>
      <c r="C2424">
        <v>115.7075</v>
      </c>
      <c r="D2424">
        <v>209.7</v>
      </c>
      <c r="E2424">
        <v>77.230499999999992</v>
      </c>
      <c r="F2424">
        <v>69.189350000000005</v>
      </c>
      <c r="G2424">
        <v>4.4181739999999996</v>
      </c>
      <c r="H2424">
        <v>162.53855200000001</v>
      </c>
      <c r="I2424">
        <v>13.610139033386931</v>
      </c>
      <c r="J2424">
        <v>15.382394215454459</v>
      </c>
      <c r="K2424">
        <v>60.503168447933412</v>
      </c>
      <c r="L2424">
        <v>50.487089756928022</v>
      </c>
      <c r="M2424">
        <v>145538008</v>
      </c>
      <c r="N2424">
        <v>27627561</v>
      </c>
      <c r="O2424">
        <v>30471840</v>
      </c>
      <c r="P2424">
        <v>1224278</v>
      </c>
      <c r="Q2424">
        <v>1248577</v>
      </c>
      <c r="R2424">
        <v>10204312</v>
      </c>
      <c r="S2424">
        <v>16316500</v>
      </c>
      <c r="T2424">
        <v>37368500</v>
      </c>
      <c r="U2424">
        <v>17108100</v>
      </c>
      <c r="V2424">
        <v>10003000</v>
      </c>
    </row>
    <row r="2425" spans="1:22" x14ac:dyDescent="0.3">
      <c r="A2425" s="2">
        <v>44063</v>
      </c>
      <c r="B2425">
        <v>2020</v>
      </c>
      <c r="C2425">
        <v>118.27500000000001</v>
      </c>
      <c r="D2425">
        <v>214.58</v>
      </c>
      <c r="E2425">
        <v>78.8125</v>
      </c>
      <c r="F2425">
        <v>68.030106000000004</v>
      </c>
      <c r="G2425">
        <v>4.3381926000000002</v>
      </c>
      <c r="H2425">
        <v>161.85451599999999</v>
      </c>
      <c r="I2425">
        <v>13.384978743504959</v>
      </c>
      <c r="J2425">
        <v>15.054989245158239</v>
      </c>
      <c r="K2425">
        <v>59.196976854038731</v>
      </c>
      <c r="L2425">
        <v>50.35427491733585</v>
      </c>
      <c r="M2425">
        <v>126907188</v>
      </c>
      <c r="N2425">
        <v>26981478</v>
      </c>
      <c r="O2425">
        <v>26382620</v>
      </c>
      <c r="P2425">
        <v>1021586</v>
      </c>
      <c r="Q2425">
        <v>1533941</v>
      </c>
      <c r="R2425">
        <v>15480441</v>
      </c>
      <c r="S2425">
        <v>14443500</v>
      </c>
      <c r="T2425">
        <v>40503000</v>
      </c>
      <c r="U2425">
        <v>12530800</v>
      </c>
      <c r="V2425">
        <v>8849000</v>
      </c>
    </row>
    <row r="2426" spans="1:22" x14ac:dyDescent="0.3">
      <c r="A2426" s="2">
        <v>44064</v>
      </c>
      <c r="B2426">
        <v>2020</v>
      </c>
      <c r="C2426">
        <v>124.37</v>
      </c>
      <c r="D2426">
        <v>213.02</v>
      </c>
      <c r="E2426">
        <v>78.778499999999994</v>
      </c>
      <c r="F2426">
        <v>66.882413</v>
      </c>
      <c r="G2426">
        <v>4.2915456999999986</v>
      </c>
      <c r="H2426">
        <v>159.87734</v>
      </c>
      <c r="I2426">
        <v>13.377408386853039</v>
      </c>
      <c r="J2426">
        <v>14.92461025311674</v>
      </c>
      <c r="K2426">
        <v>59.114091424253871</v>
      </c>
      <c r="L2426">
        <v>51.662259161314687</v>
      </c>
      <c r="M2426">
        <v>338054640</v>
      </c>
      <c r="N2426">
        <v>36249319</v>
      </c>
      <c r="O2426">
        <v>34845500</v>
      </c>
      <c r="P2426">
        <v>1395089</v>
      </c>
      <c r="Q2426">
        <v>2025280</v>
      </c>
      <c r="R2426">
        <v>20547379</v>
      </c>
      <c r="S2426">
        <v>14287000</v>
      </c>
      <c r="T2426">
        <v>28817500</v>
      </c>
      <c r="U2426">
        <v>9760700</v>
      </c>
      <c r="V2426">
        <v>15275000</v>
      </c>
    </row>
    <row r="2427" spans="1:22" x14ac:dyDescent="0.3">
      <c r="A2427" s="2">
        <v>44065</v>
      </c>
      <c r="B2427">
        <v>2020</v>
      </c>
    </row>
    <row r="2428" spans="1:22" x14ac:dyDescent="0.3">
      <c r="A2428" s="2">
        <v>44066</v>
      </c>
      <c r="B2428">
        <v>2020</v>
      </c>
    </row>
    <row r="2429" spans="1:22" x14ac:dyDescent="0.3">
      <c r="A2429" s="2">
        <v>44067</v>
      </c>
      <c r="B2429">
        <v>2020</v>
      </c>
      <c r="C2429">
        <v>125.8575</v>
      </c>
      <c r="D2429">
        <v>213.69</v>
      </c>
      <c r="E2429">
        <v>79.257500000000007</v>
      </c>
      <c r="F2429">
        <v>68.734999999999999</v>
      </c>
      <c r="G2429">
        <v>4.4173220000000004</v>
      </c>
      <c r="H2429">
        <v>163.548</v>
      </c>
      <c r="I2429">
        <v>13.344036264047601</v>
      </c>
      <c r="J2429">
        <v>15.14477899518368</v>
      </c>
      <c r="K2429">
        <v>59.202946453867213</v>
      </c>
      <c r="L2429">
        <v>54.131646047785431</v>
      </c>
      <c r="M2429">
        <v>345937768</v>
      </c>
      <c r="N2429">
        <v>25460147</v>
      </c>
      <c r="O2429">
        <v>25637860</v>
      </c>
      <c r="P2429">
        <v>1591298</v>
      </c>
      <c r="Q2429">
        <v>1425467</v>
      </c>
      <c r="R2429">
        <v>13871647</v>
      </c>
      <c r="S2429">
        <v>13343500</v>
      </c>
      <c r="T2429">
        <v>18602500</v>
      </c>
      <c r="U2429">
        <v>8092100</v>
      </c>
      <c r="V2429">
        <v>21456000</v>
      </c>
    </row>
    <row r="2430" spans="1:22" x14ac:dyDescent="0.3">
      <c r="A2430" s="2">
        <v>44068</v>
      </c>
      <c r="B2430">
        <v>2020</v>
      </c>
      <c r="C2430">
        <v>124.825</v>
      </c>
      <c r="D2430">
        <v>216.47</v>
      </c>
      <c r="E2430">
        <v>80.29249999999999</v>
      </c>
      <c r="F2430">
        <v>68.450540000000004</v>
      </c>
      <c r="G2430">
        <v>4.3929242500000001</v>
      </c>
      <c r="H2430">
        <v>164.49391199999999</v>
      </c>
      <c r="I2430">
        <v>13.43291995490417</v>
      </c>
      <c r="J2430">
        <v>15.095196676061629</v>
      </c>
      <c r="K2430">
        <v>60.334460729049233</v>
      </c>
      <c r="L2430">
        <v>52.639984968057121</v>
      </c>
      <c r="M2430">
        <v>211495788</v>
      </c>
      <c r="N2430">
        <v>23043696</v>
      </c>
      <c r="O2430">
        <v>25149260</v>
      </c>
      <c r="P2430">
        <v>1268883</v>
      </c>
      <c r="Q2430">
        <v>1458054</v>
      </c>
      <c r="R2430">
        <v>20293019</v>
      </c>
      <c r="S2430">
        <v>20393000</v>
      </c>
      <c r="T2430">
        <v>18356500</v>
      </c>
      <c r="U2430">
        <v>15612200</v>
      </c>
      <c r="V2430">
        <v>19800000</v>
      </c>
    </row>
    <row r="2431" spans="1:22" x14ac:dyDescent="0.3">
      <c r="A2431" s="2">
        <v>44069</v>
      </c>
      <c r="B2431">
        <v>2020</v>
      </c>
      <c r="C2431">
        <v>126.52249999999999</v>
      </c>
      <c r="D2431">
        <v>221.15</v>
      </c>
      <c r="E2431">
        <v>82.206500000000005</v>
      </c>
      <c r="F2431">
        <v>70.305744000000004</v>
      </c>
      <c r="G2431">
        <v>4.3817624000000004</v>
      </c>
      <c r="H2431">
        <v>168.32203200000001</v>
      </c>
      <c r="I2431">
        <v>13.43835487218187</v>
      </c>
      <c r="J2431">
        <v>15.4227387359683</v>
      </c>
      <c r="K2431">
        <v>62.635600415055187</v>
      </c>
      <c r="L2431">
        <v>54.268465239128382</v>
      </c>
      <c r="M2431">
        <v>163022268</v>
      </c>
      <c r="N2431">
        <v>39600828</v>
      </c>
      <c r="O2431">
        <v>52187260</v>
      </c>
      <c r="P2431">
        <v>1463492</v>
      </c>
      <c r="Q2431">
        <v>1442643</v>
      </c>
      <c r="R2431">
        <v>12909934</v>
      </c>
      <c r="S2431">
        <v>13868500</v>
      </c>
      <c r="T2431">
        <v>23254000</v>
      </c>
      <c r="U2431">
        <v>16441300</v>
      </c>
      <c r="V2431">
        <v>18960000</v>
      </c>
    </row>
    <row r="2432" spans="1:22" x14ac:dyDescent="0.3">
      <c r="A2432" s="2">
        <v>44070</v>
      </c>
      <c r="B2432">
        <v>2020</v>
      </c>
      <c r="C2432">
        <v>125.01</v>
      </c>
      <c r="D2432">
        <v>226.58</v>
      </c>
      <c r="E2432">
        <v>81.426000000000002</v>
      </c>
      <c r="F2432">
        <v>70.310119999999998</v>
      </c>
      <c r="G2432">
        <v>4.3246831500000003</v>
      </c>
      <c r="H2432">
        <v>165.58269200000001</v>
      </c>
      <c r="I2432">
        <v>13.260217472815899</v>
      </c>
      <c r="J2432">
        <v>15.30441946569179</v>
      </c>
      <c r="K2432">
        <v>62.035995500562422</v>
      </c>
      <c r="L2432">
        <v>53.665166854143223</v>
      </c>
      <c r="M2432">
        <v>155552384</v>
      </c>
      <c r="N2432">
        <v>57602195</v>
      </c>
      <c r="O2432">
        <v>31350060</v>
      </c>
      <c r="P2432">
        <v>1836847</v>
      </c>
      <c r="Q2432">
        <v>1504126</v>
      </c>
      <c r="R2432">
        <v>16044039</v>
      </c>
      <c r="S2432">
        <v>12679500</v>
      </c>
      <c r="T2432">
        <v>23447500</v>
      </c>
      <c r="U2432">
        <v>12200400</v>
      </c>
      <c r="V2432">
        <v>10452000</v>
      </c>
    </row>
    <row r="2433" spans="1:22" x14ac:dyDescent="0.3">
      <c r="A2433" s="2">
        <v>44071</v>
      </c>
      <c r="B2433">
        <v>2020</v>
      </c>
      <c r="C2433">
        <v>124.8075</v>
      </c>
      <c r="D2433">
        <v>228.91</v>
      </c>
      <c r="E2433">
        <v>81.971500000000006</v>
      </c>
      <c r="F2433">
        <v>70.870328999999998</v>
      </c>
      <c r="G2433">
        <v>4.3999090499999998</v>
      </c>
      <c r="H2433">
        <v>166.160664</v>
      </c>
      <c r="I2433">
        <v>13.388994307400379</v>
      </c>
      <c r="J2433">
        <v>14.98533882352941</v>
      </c>
      <c r="K2433">
        <v>60.692599620493347</v>
      </c>
      <c r="L2433">
        <v>53.500948766603408</v>
      </c>
      <c r="M2433">
        <v>187629916</v>
      </c>
      <c r="N2433">
        <v>26292896</v>
      </c>
      <c r="O2433">
        <v>22423900</v>
      </c>
      <c r="P2433">
        <v>1090761</v>
      </c>
      <c r="Q2433">
        <v>1449213</v>
      </c>
      <c r="R2433">
        <v>26117816</v>
      </c>
      <c r="S2433">
        <v>28873000</v>
      </c>
      <c r="T2433">
        <v>35790000</v>
      </c>
      <c r="U2433">
        <v>19036500</v>
      </c>
      <c r="V2433">
        <v>17525000</v>
      </c>
    </row>
    <row r="2434" spans="1:22" x14ac:dyDescent="0.3">
      <c r="A2434" s="2">
        <v>44072</v>
      </c>
      <c r="B2434">
        <v>2020</v>
      </c>
    </row>
    <row r="2435" spans="1:22" x14ac:dyDescent="0.3">
      <c r="A2435" s="2">
        <v>44073</v>
      </c>
      <c r="B2435">
        <v>2020</v>
      </c>
    </row>
    <row r="2436" spans="1:22" x14ac:dyDescent="0.3">
      <c r="A2436" s="2">
        <v>44074</v>
      </c>
      <c r="B2436">
        <v>2020</v>
      </c>
      <c r="C2436">
        <v>129.04</v>
      </c>
      <c r="D2436">
        <v>225.53</v>
      </c>
      <c r="E2436">
        <v>81.476500000000001</v>
      </c>
      <c r="F2436">
        <v>71.843159999999997</v>
      </c>
      <c r="H2436">
        <v>164.874976</v>
      </c>
      <c r="I2436">
        <v>13.24135324135324</v>
      </c>
      <c r="J2436">
        <v>14.97813852390852</v>
      </c>
      <c r="K2436">
        <v>62.351162351162351</v>
      </c>
      <c r="L2436">
        <v>53.619353619353618</v>
      </c>
      <c r="M2436">
        <v>225768339</v>
      </c>
      <c r="N2436">
        <v>28774156</v>
      </c>
      <c r="O2436">
        <v>26421940</v>
      </c>
      <c r="P2436">
        <v>2133443</v>
      </c>
      <c r="Q2436">
        <v>1656416</v>
      </c>
      <c r="S2436">
        <v>22006500</v>
      </c>
      <c r="T2436">
        <v>22599000</v>
      </c>
      <c r="U2436">
        <v>17905300</v>
      </c>
      <c r="V2436">
        <v>11711000</v>
      </c>
    </row>
    <row r="2437" spans="1:22" x14ac:dyDescent="0.3">
      <c r="A2437" s="2">
        <v>44075</v>
      </c>
      <c r="B2437">
        <v>2020</v>
      </c>
      <c r="C2437">
        <v>134.18</v>
      </c>
      <c r="D2437">
        <v>227.27</v>
      </c>
      <c r="E2437">
        <v>82.753999999999991</v>
      </c>
      <c r="F2437">
        <v>71.759141999999997</v>
      </c>
      <c r="G2437">
        <v>4.2452639999999997</v>
      </c>
      <c r="H2437">
        <v>165.45297600000001</v>
      </c>
      <c r="I2437">
        <v>13.16544048292775</v>
      </c>
      <c r="J2437">
        <v>15.02185280701754</v>
      </c>
      <c r="K2437">
        <v>61.488398415393327</v>
      </c>
      <c r="L2437">
        <v>55.263157894736842</v>
      </c>
      <c r="M2437">
        <v>152470142</v>
      </c>
      <c r="N2437">
        <v>25791235</v>
      </c>
      <c r="O2437">
        <v>22675320</v>
      </c>
      <c r="P2437">
        <v>1566399</v>
      </c>
      <c r="Q2437">
        <v>1785599</v>
      </c>
      <c r="R2437">
        <v>30401792</v>
      </c>
      <c r="S2437">
        <v>19728000</v>
      </c>
      <c r="T2437">
        <v>19673500</v>
      </c>
      <c r="U2437">
        <v>11447000</v>
      </c>
      <c r="V2437">
        <v>17745000</v>
      </c>
    </row>
    <row r="2438" spans="1:22" x14ac:dyDescent="0.3">
      <c r="A2438" s="2">
        <v>44076</v>
      </c>
      <c r="B2438">
        <v>2020</v>
      </c>
      <c r="C2438">
        <v>131.4</v>
      </c>
      <c r="D2438">
        <v>231.65</v>
      </c>
      <c r="E2438">
        <v>85.869500000000002</v>
      </c>
      <c r="F2438">
        <v>71.550072</v>
      </c>
      <c r="G2438">
        <v>4.2709576</v>
      </c>
      <c r="H2438">
        <v>167.64920000000001</v>
      </c>
      <c r="I2438">
        <v>13.13365357445606</v>
      </c>
      <c r="J2438">
        <v>15.12819504568145</v>
      </c>
      <c r="K2438">
        <v>61.985494960911737</v>
      </c>
      <c r="L2438">
        <v>56.089290760101719</v>
      </c>
      <c r="M2438">
        <v>200118991</v>
      </c>
      <c r="N2438">
        <v>34080839</v>
      </c>
      <c r="O2438">
        <v>49521440</v>
      </c>
      <c r="P2438">
        <v>1404861</v>
      </c>
      <c r="Q2438">
        <v>2284225</v>
      </c>
      <c r="R2438">
        <v>19384329</v>
      </c>
      <c r="S2438">
        <v>14908500</v>
      </c>
      <c r="T2438">
        <v>19217000</v>
      </c>
      <c r="U2438">
        <v>11202000</v>
      </c>
      <c r="V2438">
        <v>18835000</v>
      </c>
    </row>
    <row r="2439" spans="1:22" x14ac:dyDescent="0.3">
      <c r="A2439" s="2">
        <v>44077</v>
      </c>
      <c r="B2439">
        <v>2020</v>
      </c>
      <c r="C2439">
        <v>120.88</v>
      </c>
      <c r="D2439">
        <v>217.3</v>
      </c>
      <c r="E2439">
        <v>81.475499999999997</v>
      </c>
      <c r="F2439">
        <v>71.944639999999993</v>
      </c>
      <c r="G2439">
        <v>4.2073695000000004</v>
      </c>
      <c r="H2439">
        <v>162.490756</v>
      </c>
      <c r="I2439">
        <v>13.17689190462727</v>
      </c>
      <c r="J2439">
        <v>15.147535580058429</v>
      </c>
      <c r="K2439">
        <v>61.671849967015348</v>
      </c>
      <c r="L2439">
        <v>57.035152200546598</v>
      </c>
      <c r="M2439">
        <v>257599640</v>
      </c>
      <c r="N2439">
        <v>58400288</v>
      </c>
      <c r="O2439">
        <v>63725740</v>
      </c>
      <c r="P2439">
        <v>1727583</v>
      </c>
      <c r="Q2439">
        <v>2355908</v>
      </c>
      <c r="R2439">
        <v>26422917</v>
      </c>
      <c r="S2439">
        <v>16797000</v>
      </c>
      <c r="T2439">
        <v>19152500</v>
      </c>
      <c r="U2439">
        <v>9652900</v>
      </c>
      <c r="V2439">
        <v>25739000</v>
      </c>
    </row>
    <row r="2440" spans="1:22" x14ac:dyDescent="0.3">
      <c r="A2440" s="2">
        <v>44078</v>
      </c>
      <c r="B2440">
        <v>2020</v>
      </c>
      <c r="C2440">
        <v>120.96</v>
      </c>
      <c r="D2440">
        <v>214.25</v>
      </c>
      <c r="E2440">
        <v>79.060500000000005</v>
      </c>
      <c r="F2440">
        <v>72.643230000000003</v>
      </c>
      <c r="G2440">
        <v>4.2350887500000001</v>
      </c>
      <c r="H2440">
        <v>157.23981000000001</v>
      </c>
      <c r="I2440">
        <v>13.261810653115001</v>
      </c>
      <c r="J2440">
        <v>14.878418550724639</v>
      </c>
      <c r="K2440">
        <v>59.608507434594387</v>
      </c>
      <c r="L2440">
        <v>56.277056277056268</v>
      </c>
      <c r="M2440">
        <v>332607163</v>
      </c>
      <c r="N2440">
        <v>59664072</v>
      </c>
      <c r="O2440">
        <v>55850660</v>
      </c>
      <c r="P2440">
        <v>1634908</v>
      </c>
      <c r="Q2440">
        <v>3145260</v>
      </c>
      <c r="R2440">
        <v>20500058</v>
      </c>
      <c r="S2440">
        <v>20013500</v>
      </c>
      <c r="T2440">
        <v>24660500</v>
      </c>
      <c r="U2440">
        <v>14175600</v>
      </c>
      <c r="V2440">
        <v>16101000</v>
      </c>
    </row>
    <row r="2441" spans="1:22" x14ac:dyDescent="0.3">
      <c r="A2441" s="2">
        <v>44079</v>
      </c>
      <c r="B2441">
        <v>2020</v>
      </c>
    </row>
    <row r="2442" spans="1:22" x14ac:dyDescent="0.3">
      <c r="A2442" s="2">
        <v>44080</v>
      </c>
      <c r="B2442">
        <v>2020</v>
      </c>
    </row>
    <row r="2443" spans="1:22" x14ac:dyDescent="0.3">
      <c r="A2443" s="2">
        <v>44081</v>
      </c>
      <c r="B2443">
        <v>2020</v>
      </c>
      <c r="F2443">
        <v>73.944527999999991</v>
      </c>
      <c r="G2443">
        <v>4.2571780999999991</v>
      </c>
      <c r="H2443">
        <v>161.66651200000001</v>
      </c>
      <c r="I2443">
        <v>13.1063029162747</v>
      </c>
      <c r="J2443">
        <v>14.71131485606773</v>
      </c>
      <c r="K2443">
        <v>55.32455315145814</v>
      </c>
      <c r="L2443">
        <v>55.456255879586081</v>
      </c>
      <c r="P2443">
        <v>1268510</v>
      </c>
      <c r="Q2443">
        <v>1212227</v>
      </c>
      <c r="R2443">
        <v>9808218</v>
      </c>
      <c r="S2443">
        <v>20615500</v>
      </c>
      <c r="T2443">
        <v>19227500</v>
      </c>
      <c r="U2443">
        <v>30995200</v>
      </c>
      <c r="V2443">
        <v>11570000</v>
      </c>
    </row>
    <row r="2444" spans="1:22" x14ac:dyDescent="0.3">
      <c r="A2444" s="2">
        <v>44082</v>
      </c>
      <c r="B2444">
        <v>2020</v>
      </c>
      <c r="C2444">
        <v>112.82</v>
      </c>
      <c r="D2444">
        <v>202.66</v>
      </c>
      <c r="E2444">
        <v>76.179999999999993</v>
      </c>
      <c r="F2444">
        <v>74.515332000000001</v>
      </c>
      <c r="G2444">
        <v>4.1913584999999998</v>
      </c>
      <c r="H2444">
        <v>157.405824</v>
      </c>
      <c r="I2444">
        <v>13.244595487586141</v>
      </c>
      <c r="J2444">
        <v>14.82932803738318</v>
      </c>
      <c r="K2444">
        <v>55.177947701312178</v>
      </c>
      <c r="L2444">
        <v>53.837439818748223</v>
      </c>
      <c r="M2444">
        <v>231366563</v>
      </c>
      <c r="N2444">
        <v>52924330</v>
      </c>
      <c r="O2444">
        <v>54031720</v>
      </c>
      <c r="P2444">
        <v>1534636</v>
      </c>
      <c r="Q2444">
        <v>2137498</v>
      </c>
      <c r="R2444">
        <v>31890012</v>
      </c>
      <c r="S2444">
        <v>21390500</v>
      </c>
      <c r="T2444">
        <v>17164500</v>
      </c>
      <c r="U2444">
        <v>34178800</v>
      </c>
      <c r="V2444">
        <v>17471000</v>
      </c>
    </row>
    <row r="2445" spans="1:22" x14ac:dyDescent="0.3">
      <c r="A2445" s="2">
        <v>44083</v>
      </c>
      <c r="B2445">
        <v>2020</v>
      </c>
      <c r="C2445">
        <v>117.32</v>
      </c>
      <c r="D2445">
        <v>211.29</v>
      </c>
      <c r="E2445">
        <v>77.361500000000007</v>
      </c>
      <c r="F2445">
        <v>75.23869599999999</v>
      </c>
      <c r="G2445">
        <v>4.2643600999999993</v>
      </c>
      <c r="H2445">
        <v>162.328608</v>
      </c>
      <c r="I2445">
        <v>12.96188235294118</v>
      </c>
      <c r="J2445">
        <v>14.50279643482353</v>
      </c>
      <c r="K2445">
        <v>53.43058823529411</v>
      </c>
      <c r="L2445">
        <v>54.475294117647053</v>
      </c>
      <c r="M2445">
        <v>176940455</v>
      </c>
      <c r="N2445">
        <v>45678986</v>
      </c>
      <c r="O2445">
        <v>39241560</v>
      </c>
      <c r="P2445">
        <v>1374055</v>
      </c>
      <c r="Q2445">
        <v>1936110</v>
      </c>
      <c r="R2445">
        <v>22694224</v>
      </c>
      <c r="S2445">
        <v>35819500</v>
      </c>
      <c r="T2445">
        <v>28649000</v>
      </c>
      <c r="U2445">
        <v>38629400</v>
      </c>
      <c r="V2445">
        <v>17147000</v>
      </c>
    </row>
    <row r="2446" spans="1:22" x14ac:dyDescent="0.3">
      <c r="A2446" s="2">
        <v>44084</v>
      </c>
      <c r="B2446">
        <v>2020</v>
      </c>
      <c r="C2446">
        <v>113.49</v>
      </c>
      <c r="D2446">
        <v>205.37</v>
      </c>
      <c r="E2446">
        <v>76.302499999999995</v>
      </c>
      <c r="F2446">
        <v>75.582892000000001</v>
      </c>
      <c r="G2446">
        <v>4.1652594999999986</v>
      </c>
      <c r="H2446">
        <v>161.29251600000001</v>
      </c>
      <c r="I2446">
        <v>13.1003955547184</v>
      </c>
      <c r="J2446">
        <v>14.760278455452999</v>
      </c>
      <c r="K2446">
        <v>54.624223017517423</v>
      </c>
      <c r="L2446">
        <v>55.594273874552641</v>
      </c>
      <c r="M2446">
        <v>182274391</v>
      </c>
      <c r="N2446">
        <v>35461514</v>
      </c>
      <c r="O2446">
        <v>33023880</v>
      </c>
      <c r="P2446">
        <v>1185784</v>
      </c>
      <c r="Q2446">
        <v>1567887</v>
      </c>
      <c r="R2446">
        <v>20074441</v>
      </c>
      <c r="S2446">
        <v>21490000</v>
      </c>
      <c r="T2446">
        <v>30217500</v>
      </c>
      <c r="U2446">
        <v>25329600</v>
      </c>
      <c r="V2446">
        <v>13220000</v>
      </c>
    </row>
    <row r="2447" spans="1:22" x14ac:dyDescent="0.3">
      <c r="A2447" s="2">
        <v>44085</v>
      </c>
      <c r="B2447">
        <v>2020</v>
      </c>
      <c r="C2447">
        <v>112</v>
      </c>
      <c r="D2447">
        <v>204.03</v>
      </c>
      <c r="E2447">
        <v>75.787999999999997</v>
      </c>
      <c r="F2447">
        <v>76.123746999999995</v>
      </c>
      <c r="G2447">
        <v>4.1295680999999993</v>
      </c>
      <c r="H2447">
        <v>160.39134999999999</v>
      </c>
      <c r="I2447">
        <v>13.10474755086662</v>
      </c>
      <c r="J2447">
        <v>14.754074881311229</v>
      </c>
      <c r="K2447">
        <v>55.199698568198947</v>
      </c>
      <c r="L2447">
        <v>55.793142426526003</v>
      </c>
      <c r="M2447">
        <v>180860325</v>
      </c>
      <c r="N2447">
        <v>33620073</v>
      </c>
      <c r="O2447">
        <v>30706740</v>
      </c>
      <c r="P2447">
        <v>1435601</v>
      </c>
      <c r="Q2447">
        <v>1558938</v>
      </c>
      <c r="R2447">
        <v>14006536</v>
      </c>
      <c r="S2447">
        <v>23824500</v>
      </c>
      <c r="T2447">
        <v>23220500</v>
      </c>
      <c r="U2447">
        <v>19490700</v>
      </c>
      <c r="V2447">
        <v>11151000</v>
      </c>
    </row>
    <row r="2448" spans="1:22" x14ac:dyDescent="0.3">
      <c r="A2448" s="2">
        <v>44086</v>
      </c>
      <c r="B2448">
        <v>2020</v>
      </c>
    </row>
    <row r="2449" spans="1:22" x14ac:dyDescent="0.3">
      <c r="A2449" s="2">
        <v>44087</v>
      </c>
      <c r="B2449">
        <v>2020</v>
      </c>
    </row>
    <row r="2450" spans="1:22" x14ac:dyDescent="0.3">
      <c r="A2450" s="2">
        <v>44088</v>
      </c>
      <c r="B2450">
        <v>2020</v>
      </c>
      <c r="C2450">
        <v>115.355</v>
      </c>
      <c r="D2450">
        <v>205.41</v>
      </c>
      <c r="E2450">
        <v>75.441499999999991</v>
      </c>
      <c r="F2450">
        <v>76.091204000000005</v>
      </c>
      <c r="G2450">
        <v>4.1447827999999998</v>
      </c>
      <c r="H2450">
        <v>160.86905200000001</v>
      </c>
      <c r="I2450">
        <v>13.34027449124468</v>
      </c>
      <c r="J2450">
        <v>14.908351517274021</v>
      </c>
      <c r="K2450">
        <v>60.435399905347843</v>
      </c>
      <c r="L2450">
        <v>56.081400851869383</v>
      </c>
      <c r="M2450">
        <v>140150087</v>
      </c>
      <c r="N2450">
        <v>30375768</v>
      </c>
      <c r="O2450">
        <v>42660140</v>
      </c>
      <c r="P2450">
        <v>1017966</v>
      </c>
      <c r="Q2450">
        <v>1090646</v>
      </c>
      <c r="R2450">
        <v>14125254</v>
      </c>
      <c r="S2450">
        <v>16699500</v>
      </c>
      <c r="T2450">
        <v>17626000</v>
      </c>
      <c r="U2450">
        <v>35465700</v>
      </c>
      <c r="V2450">
        <v>6418000</v>
      </c>
    </row>
    <row r="2451" spans="1:22" x14ac:dyDescent="0.3">
      <c r="A2451" s="2">
        <v>44089</v>
      </c>
      <c r="B2451">
        <v>2020</v>
      </c>
      <c r="C2451">
        <v>115.54</v>
      </c>
      <c r="D2451">
        <v>208.78</v>
      </c>
      <c r="E2451">
        <v>76.756</v>
      </c>
      <c r="F2451">
        <v>76.238495999999998</v>
      </c>
      <c r="G2451">
        <v>4.1618604000000001</v>
      </c>
      <c r="H2451">
        <v>160.34738400000001</v>
      </c>
      <c r="I2451">
        <v>13.400341361653711</v>
      </c>
      <c r="J2451">
        <v>14.575260887540299</v>
      </c>
      <c r="K2451">
        <v>60.752892091788361</v>
      </c>
      <c r="L2451">
        <v>56.637587710980469</v>
      </c>
      <c r="M2451">
        <v>184642039</v>
      </c>
      <c r="N2451">
        <v>21823942</v>
      </c>
      <c r="O2451">
        <v>23041100</v>
      </c>
      <c r="P2451">
        <v>1084823</v>
      </c>
      <c r="Q2451">
        <v>1378521</v>
      </c>
      <c r="R2451">
        <v>19763498</v>
      </c>
      <c r="S2451">
        <v>18899000</v>
      </c>
      <c r="T2451">
        <v>49245000</v>
      </c>
      <c r="U2451">
        <v>20172700</v>
      </c>
      <c r="V2451">
        <v>8782000</v>
      </c>
    </row>
    <row r="2452" spans="1:22" x14ac:dyDescent="0.3">
      <c r="A2452" s="2">
        <v>44090</v>
      </c>
      <c r="B2452">
        <v>2020</v>
      </c>
      <c r="C2452">
        <v>112.13</v>
      </c>
      <c r="D2452">
        <v>205.05</v>
      </c>
      <c r="E2452">
        <v>75.604500000000002</v>
      </c>
      <c r="F2452">
        <v>76.571342999999999</v>
      </c>
      <c r="G2452">
        <v>4.1143429999999999</v>
      </c>
      <c r="H2452">
        <v>160.88146800000001</v>
      </c>
      <c r="I2452">
        <v>13.46806482364156</v>
      </c>
      <c r="J2452">
        <v>14.929474108674929</v>
      </c>
      <c r="K2452">
        <v>63.908484270734021</v>
      </c>
      <c r="L2452">
        <v>57.035271687321249</v>
      </c>
      <c r="M2452">
        <v>155026675</v>
      </c>
      <c r="N2452">
        <v>26372464</v>
      </c>
      <c r="O2452">
        <v>22143380</v>
      </c>
      <c r="P2452">
        <v>1175318</v>
      </c>
      <c r="Q2452">
        <v>1639969</v>
      </c>
      <c r="R2452">
        <v>23437576</v>
      </c>
      <c r="S2452">
        <v>15153000</v>
      </c>
      <c r="T2452">
        <v>37036000</v>
      </c>
      <c r="U2452">
        <v>31271000</v>
      </c>
      <c r="V2452">
        <v>7570000</v>
      </c>
    </row>
    <row r="2453" spans="1:22" x14ac:dyDescent="0.3">
      <c r="A2453" s="2">
        <v>44091</v>
      </c>
      <c r="B2453">
        <v>2020</v>
      </c>
      <c r="C2453">
        <v>110.34</v>
      </c>
      <c r="D2453">
        <v>202.91</v>
      </c>
      <c r="E2453">
        <v>74.352000000000004</v>
      </c>
      <c r="F2453">
        <v>76.618381999999997</v>
      </c>
      <c r="G2453">
        <v>4.0211304000000014</v>
      </c>
      <c r="H2453">
        <v>160.21174400000001</v>
      </c>
      <c r="I2453">
        <v>13.39502050939616</v>
      </c>
      <c r="J2453">
        <v>14.79750942287513</v>
      </c>
      <c r="K2453">
        <v>63.121243918725547</v>
      </c>
      <c r="L2453">
        <v>56.262520270914813</v>
      </c>
      <c r="M2453">
        <v>178010968</v>
      </c>
      <c r="N2453">
        <v>34011257</v>
      </c>
      <c r="O2453">
        <v>40007120</v>
      </c>
      <c r="P2453">
        <v>1064841</v>
      </c>
      <c r="Q2453">
        <v>1575107</v>
      </c>
      <c r="R2453">
        <v>22968577</v>
      </c>
      <c r="S2453">
        <v>16123000</v>
      </c>
      <c r="T2453">
        <v>27147000</v>
      </c>
      <c r="U2453">
        <v>19306200</v>
      </c>
      <c r="V2453">
        <v>9525000</v>
      </c>
    </row>
    <row r="2454" spans="1:22" x14ac:dyDescent="0.3">
      <c r="A2454" s="2">
        <v>44092</v>
      </c>
      <c r="B2454">
        <v>2020</v>
      </c>
      <c r="C2454">
        <v>106.84</v>
      </c>
      <c r="D2454">
        <v>200.39</v>
      </c>
      <c r="E2454">
        <v>72.55449999999999</v>
      </c>
      <c r="F2454">
        <v>75.633884000000009</v>
      </c>
      <c r="G2454">
        <v>3.9371040000000002</v>
      </c>
      <c r="H2454">
        <v>160.7843</v>
      </c>
      <c r="I2454">
        <v>13.485342019543969</v>
      </c>
      <c r="J2454">
        <v>15.21035825062272</v>
      </c>
      <c r="K2454">
        <v>62.703583061889248</v>
      </c>
      <c r="L2454">
        <v>57.194864916650701</v>
      </c>
      <c r="M2454">
        <v>287104882</v>
      </c>
      <c r="N2454">
        <v>55225326</v>
      </c>
      <c r="O2454">
        <v>63055760</v>
      </c>
      <c r="P2454">
        <v>3248812</v>
      </c>
      <c r="Q2454">
        <v>6750513</v>
      </c>
      <c r="R2454">
        <v>59970607</v>
      </c>
      <c r="S2454">
        <v>28528000</v>
      </c>
      <c r="T2454">
        <v>32952000</v>
      </c>
      <c r="U2454">
        <v>22004900</v>
      </c>
      <c r="V2454">
        <v>8832000</v>
      </c>
    </row>
    <row r="2455" spans="1:22" x14ac:dyDescent="0.3">
      <c r="A2455" s="2">
        <v>44093</v>
      </c>
      <c r="B2455">
        <v>2020</v>
      </c>
    </row>
    <row r="2456" spans="1:22" x14ac:dyDescent="0.3">
      <c r="A2456" s="2">
        <v>44094</v>
      </c>
      <c r="B2456">
        <v>2020</v>
      </c>
    </row>
    <row r="2457" spans="1:22" x14ac:dyDescent="0.3">
      <c r="A2457" s="2">
        <v>44095</v>
      </c>
      <c r="B2457">
        <v>2020</v>
      </c>
      <c r="C2457">
        <v>110.08</v>
      </c>
      <c r="D2457">
        <v>202.54</v>
      </c>
      <c r="E2457">
        <v>71.507000000000005</v>
      </c>
      <c r="F2457">
        <v>71.021309000000002</v>
      </c>
      <c r="G2457">
        <v>3.6835200000000001</v>
      </c>
      <c r="H2457">
        <v>153.80709999999999</v>
      </c>
      <c r="M2457">
        <v>195713815</v>
      </c>
      <c r="N2457">
        <v>39839657</v>
      </c>
      <c r="O2457">
        <v>56908100</v>
      </c>
      <c r="P2457">
        <v>2508068</v>
      </c>
      <c r="Q2457">
        <v>2611450</v>
      </c>
      <c r="R2457">
        <v>38785343</v>
      </c>
    </row>
    <row r="2458" spans="1:22" x14ac:dyDescent="0.3">
      <c r="A2458" s="2">
        <v>44096</v>
      </c>
      <c r="B2458">
        <v>2020</v>
      </c>
      <c r="C2458">
        <v>111.81</v>
      </c>
      <c r="D2458">
        <v>207.42</v>
      </c>
      <c r="E2458">
        <v>72.991</v>
      </c>
      <c r="F2458">
        <v>70.902832000000004</v>
      </c>
      <c r="G2458">
        <v>3.6521990999999998</v>
      </c>
      <c r="H2458">
        <v>155.078</v>
      </c>
      <c r="M2458">
        <v>183055373</v>
      </c>
      <c r="N2458">
        <v>33517065</v>
      </c>
      <c r="O2458">
        <v>33950840</v>
      </c>
      <c r="P2458">
        <v>1335710</v>
      </c>
      <c r="Q2458">
        <v>2181539</v>
      </c>
      <c r="R2458">
        <v>30692981</v>
      </c>
    </row>
    <row r="2459" spans="1:22" x14ac:dyDescent="0.3">
      <c r="A2459" s="2">
        <v>44097</v>
      </c>
      <c r="B2459">
        <v>2020</v>
      </c>
      <c r="C2459">
        <v>107.12</v>
      </c>
      <c r="D2459">
        <v>200.59</v>
      </c>
      <c r="E2459">
        <v>70.469500000000011</v>
      </c>
      <c r="F2459">
        <v>71.207375999999996</v>
      </c>
      <c r="G2459">
        <v>3.7027192499999999</v>
      </c>
      <c r="H2459">
        <v>154.1892</v>
      </c>
      <c r="I2459">
        <v>13.43388351356479</v>
      </c>
      <c r="J2459">
        <v>14.84497535192563</v>
      </c>
      <c r="K2459">
        <v>60.472396129766651</v>
      </c>
      <c r="L2459">
        <v>57.313602731929429</v>
      </c>
      <c r="M2459">
        <v>150718671</v>
      </c>
      <c r="N2459">
        <v>30803780</v>
      </c>
      <c r="O2459">
        <v>37725980</v>
      </c>
      <c r="P2459">
        <v>1432762</v>
      </c>
      <c r="Q2459">
        <v>1486774</v>
      </c>
      <c r="R2459">
        <v>29437822</v>
      </c>
      <c r="S2459">
        <v>28209500</v>
      </c>
      <c r="T2459">
        <v>35694500</v>
      </c>
      <c r="U2459">
        <v>16134100</v>
      </c>
      <c r="V2459">
        <v>11437000</v>
      </c>
    </row>
    <row r="2460" spans="1:22" x14ac:dyDescent="0.3">
      <c r="A2460" s="2">
        <v>44098</v>
      </c>
      <c r="B2460">
        <v>2020</v>
      </c>
      <c r="C2460">
        <v>108.22</v>
      </c>
      <c r="D2460">
        <v>203.19</v>
      </c>
      <c r="E2460">
        <v>71.143000000000001</v>
      </c>
      <c r="F2460">
        <v>70.724431999999993</v>
      </c>
      <c r="G2460">
        <v>3.6559984000000001</v>
      </c>
      <c r="H2460">
        <v>153.90494799999999</v>
      </c>
      <c r="I2460">
        <v>13.138630760477909</v>
      </c>
      <c r="J2460">
        <v>14.75071389152285</v>
      </c>
      <c r="K2460">
        <v>57.718566281054429</v>
      </c>
      <c r="L2460">
        <v>56.153992034894749</v>
      </c>
      <c r="M2460">
        <v>167743349</v>
      </c>
      <c r="N2460">
        <v>31202493</v>
      </c>
      <c r="O2460">
        <v>34552220</v>
      </c>
      <c r="P2460">
        <v>1589221</v>
      </c>
      <c r="Q2460">
        <v>1784629</v>
      </c>
      <c r="R2460">
        <v>25203596</v>
      </c>
      <c r="S2460">
        <v>24755500</v>
      </c>
      <c r="T2460">
        <v>27068500</v>
      </c>
      <c r="U2460">
        <v>18115700</v>
      </c>
      <c r="V2460">
        <v>9683000</v>
      </c>
    </row>
    <row r="2461" spans="1:22" x14ac:dyDescent="0.3">
      <c r="A2461" s="2">
        <v>44099</v>
      </c>
      <c r="B2461">
        <v>2020</v>
      </c>
      <c r="C2461">
        <v>112.28</v>
      </c>
      <c r="D2461">
        <v>207.82</v>
      </c>
      <c r="E2461">
        <v>71.953000000000003</v>
      </c>
      <c r="F2461">
        <v>68.621814000000001</v>
      </c>
      <c r="G2461">
        <v>3.59939505</v>
      </c>
      <c r="H2461">
        <v>151.00052400000001</v>
      </c>
      <c r="I2461">
        <v>13.315026986080859</v>
      </c>
      <c r="J2461">
        <v>14.63042079348546</v>
      </c>
      <c r="K2461">
        <v>58.365685067701918</v>
      </c>
      <c r="L2461">
        <v>55.884859388315498</v>
      </c>
      <c r="M2461">
        <v>149981441</v>
      </c>
      <c r="N2461">
        <v>29437312</v>
      </c>
      <c r="O2461">
        <v>30333540</v>
      </c>
      <c r="P2461">
        <v>1428136</v>
      </c>
      <c r="Q2461">
        <v>2232956</v>
      </c>
      <c r="R2461">
        <v>22773026</v>
      </c>
      <c r="S2461">
        <v>25681000</v>
      </c>
      <c r="T2461">
        <v>31532500</v>
      </c>
      <c r="U2461">
        <v>12869300</v>
      </c>
      <c r="V2461">
        <v>7834000</v>
      </c>
    </row>
    <row r="2462" spans="1:22" x14ac:dyDescent="0.3">
      <c r="A2462" s="2">
        <v>44100</v>
      </c>
      <c r="B2462">
        <v>2020</v>
      </c>
    </row>
    <row r="2463" spans="1:22" x14ac:dyDescent="0.3">
      <c r="A2463" s="2">
        <v>44101</v>
      </c>
      <c r="B2463">
        <v>2020</v>
      </c>
    </row>
    <row r="2464" spans="1:22" x14ac:dyDescent="0.3">
      <c r="A2464" s="2">
        <v>44102</v>
      </c>
      <c r="B2464">
        <v>2020</v>
      </c>
      <c r="C2464">
        <v>114.96</v>
      </c>
      <c r="D2464">
        <v>209.44</v>
      </c>
      <c r="E2464">
        <v>72.933000000000007</v>
      </c>
      <c r="F2464">
        <v>71.952487999999988</v>
      </c>
      <c r="G2464">
        <v>3.9654845999999999</v>
      </c>
      <c r="H2464">
        <v>156.95969600000001</v>
      </c>
      <c r="I2464">
        <v>13.60174308450171</v>
      </c>
      <c r="J2464">
        <v>14.78011004736643</v>
      </c>
      <c r="K2464">
        <v>60.070102311481627</v>
      </c>
      <c r="L2464">
        <v>56.93444486547935</v>
      </c>
      <c r="M2464">
        <v>137672403</v>
      </c>
      <c r="N2464">
        <v>32004936</v>
      </c>
      <c r="O2464">
        <v>30784720</v>
      </c>
      <c r="P2464">
        <v>1666530</v>
      </c>
      <c r="Q2464">
        <v>2404084</v>
      </c>
      <c r="R2464">
        <v>54567459</v>
      </c>
      <c r="S2464">
        <v>37334000</v>
      </c>
      <c r="T2464">
        <v>24681500</v>
      </c>
      <c r="U2464">
        <v>12644000</v>
      </c>
      <c r="V2464">
        <v>10699000</v>
      </c>
    </row>
    <row r="2465" spans="1:22" x14ac:dyDescent="0.3">
      <c r="A2465" s="2">
        <v>44103</v>
      </c>
      <c r="B2465">
        <v>2020</v>
      </c>
      <c r="C2465">
        <v>114.09</v>
      </c>
      <c r="D2465">
        <v>207.26</v>
      </c>
      <c r="E2465">
        <v>73.301000000000002</v>
      </c>
      <c r="F2465">
        <v>72.775599999999997</v>
      </c>
      <c r="G2465">
        <v>3.836919</v>
      </c>
      <c r="H2465">
        <v>157.47700800000001</v>
      </c>
      <c r="I2465">
        <v>13.46394094264622</v>
      </c>
      <c r="J2465">
        <v>14.804034450123041</v>
      </c>
      <c r="K2465">
        <v>60.921824720802583</v>
      </c>
      <c r="L2465">
        <v>57.656634487980313</v>
      </c>
      <c r="M2465">
        <v>100060526</v>
      </c>
      <c r="N2465">
        <v>24464472</v>
      </c>
      <c r="O2465">
        <v>31822240</v>
      </c>
      <c r="P2465">
        <v>1409149</v>
      </c>
      <c r="Q2465">
        <v>1286122</v>
      </c>
      <c r="R2465">
        <v>28197660</v>
      </c>
      <c r="S2465">
        <v>29231000</v>
      </c>
      <c r="T2465">
        <v>23776000</v>
      </c>
      <c r="U2465">
        <v>15984700</v>
      </c>
      <c r="V2465">
        <v>11108000</v>
      </c>
    </row>
    <row r="2466" spans="1:22" x14ac:dyDescent="0.3">
      <c r="A2466" s="2">
        <v>44104</v>
      </c>
      <c r="B2466">
        <v>2020</v>
      </c>
      <c r="C2466">
        <v>115.81</v>
      </c>
      <c r="D2466">
        <v>210.33</v>
      </c>
      <c r="E2466">
        <v>73.28</v>
      </c>
      <c r="F2466">
        <v>72.664677999999995</v>
      </c>
      <c r="G2466">
        <v>3.8926664999999998</v>
      </c>
      <c r="H2466">
        <v>155.621272</v>
      </c>
      <c r="I2466">
        <v>13.1374964465081</v>
      </c>
      <c r="J2466">
        <v>14.518595402255279</v>
      </c>
      <c r="K2466">
        <v>61.300104235762348</v>
      </c>
      <c r="L2466">
        <v>56.533687103193408</v>
      </c>
      <c r="M2466">
        <v>142675184</v>
      </c>
      <c r="N2466">
        <v>33829088</v>
      </c>
      <c r="O2466">
        <v>40923400</v>
      </c>
      <c r="P2466">
        <v>1485337</v>
      </c>
      <c r="Q2466">
        <v>1911468</v>
      </c>
      <c r="R2466">
        <v>21141891</v>
      </c>
      <c r="S2466">
        <v>27261500</v>
      </c>
      <c r="T2466">
        <v>25971500</v>
      </c>
      <c r="U2466">
        <v>14518200</v>
      </c>
      <c r="V2466">
        <v>9574000</v>
      </c>
    </row>
    <row r="2467" spans="1:22" x14ac:dyDescent="0.3">
      <c r="A2467" s="2">
        <v>44105</v>
      </c>
      <c r="B2467">
        <v>2020</v>
      </c>
      <c r="C2467">
        <v>116.79</v>
      </c>
      <c r="D2467">
        <v>212.46</v>
      </c>
      <c r="E2467">
        <v>74.39500000000001</v>
      </c>
      <c r="F2467">
        <v>73.594170000000005</v>
      </c>
      <c r="G2467">
        <v>3.9275123999999999</v>
      </c>
      <c r="H2467">
        <v>157.07763</v>
      </c>
      <c r="M2467">
        <v>116120440</v>
      </c>
      <c r="N2467">
        <v>27158418</v>
      </c>
      <c r="O2467">
        <v>32884420</v>
      </c>
      <c r="P2467">
        <v>1376243</v>
      </c>
      <c r="Q2467">
        <v>1575372</v>
      </c>
      <c r="R2467">
        <v>19009799</v>
      </c>
    </row>
    <row r="2468" spans="1:22" x14ac:dyDescent="0.3">
      <c r="A2468" s="2">
        <v>44106</v>
      </c>
      <c r="B2468">
        <v>2020</v>
      </c>
      <c r="C2468">
        <v>113.02</v>
      </c>
      <c r="D2468">
        <v>206.19</v>
      </c>
      <c r="E2468">
        <v>72.78</v>
      </c>
      <c r="F2468">
        <v>73.073447999999999</v>
      </c>
      <c r="G2468">
        <v>3.9853342</v>
      </c>
      <c r="H2468">
        <v>155.56816800000001</v>
      </c>
      <c r="I2468">
        <v>13.07962418145582</v>
      </c>
      <c r="J2468">
        <v>14.03555676378476</v>
      </c>
      <c r="K2468">
        <v>61.9056657492645</v>
      </c>
      <c r="L2468">
        <v>55.233937553383313</v>
      </c>
      <c r="M2468">
        <v>144711986</v>
      </c>
      <c r="N2468">
        <v>33154781</v>
      </c>
      <c r="O2468">
        <v>31222640</v>
      </c>
      <c r="P2468">
        <v>891578</v>
      </c>
      <c r="Q2468">
        <v>1417115</v>
      </c>
      <c r="R2468">
        <v>26779307</v>
      </c>
      <c r="S2468">
        <v>24475000</v>
      </c>
      <c r="T2468">
        <v>46094000</v>
      </c>
      <c r="U2468">
        <v>21689800</v>
      </c>
      <c r="V2468">
        <v>13448000</v>
      </c>
    </row>
    <row r="2469" spans="1:22" x14ac:dyDescent="0.3">
      <c r="A2469" s="2">
        <v>44107</v>
      </c>
      <c r="B2469">
        <v>2020</v>
      </c>
    </row>
    <row r="2470" spans="1:22" x14ac:dyDescent="0.3">
      <c r="A2470" s="2">
        <v>44108</v>
      </c>
      <c r="B2470">
        <v>2020</v>
      </c>
    </row>
    <row r="2471" spans="1:22" x14ac:dyDescent="0.3">
      <c r="A2471" s="2">
        <v>44109</v>
      </c>
      <c r="B2471">
        <v>2020</v>
      </c>
      <c r="C2471">
        <v>116.5</v>
      </c>
      <c r="D2471">
        <v>210.38</v>
      </c>
      <c r="E2471">
        <v>74.141499999999994</v>
      </c>
      <c r="F2471">
        <v>75.472161</v>
      </c>
      <c r="G2471">
        <v>4.0150536499999996</v>
      </c>
      <c r="H2471">
        <v>156.05987999999999</v>
      </c>
      <c r="I2471">
        <v>13.065431164901661</v>
      </c>
      <c r="J2471">
        <v>14.2345084795764</v>
      </c>
      <c r="K2471">
        <v>63.823751891074117</v>
      </c>
      <c r="L2471">
        <v>53.81996974281391</v>
      </c>
      <c r="M2471">
        <v>106243839</v>
      </c>
      <c r="N2471">
        <v>21331561</v>
      </c>
      <c r="O2471">
        <v>21601160</v>
      </c>
      <c r="P2471">
        <v>1224129</v>
      </c>
      <c r="Q2471">
        <v>1229708</v>
      </c>
      <c r="R2471">
        <v>19412588</v>
      </c>
      <c r="S2471">
        <v>20136000</v>
      </c>
      <c r="T2471">
        <v>26781500</v>
      </c>
      <c r="U2471">
        <v>14338400</v>
      </c>
      <c r="V2471">
        <v>12509000</v>
      </c>
    </row>
    <row r="2472" spans="1:22" x14ac:dyDescent="0.3">
      <c r="A2472" s="2">
        <v>44110</v>
      </c>
      <c r="B2472">
        <v>2020</v>
      </c>
      <c r="C2472">
        <v>113.16</v>
      </c>
      <c r="D2472">
        <v>205.91</v>
      </c>
      <c r="E2472">
        <v>72.551000000000002</v>
      </c>
      <c r="F2472">
        <v>76.399784999999994</v>
      </c>
      <c r="G2472">
        <v>4.0717565000000002</v>
      </c>
      <c r="H2472">
        <v>154.87302600000001</v>
      </c>
      <c r="I2472">
        <v>13.17553493656504</v>
      </c>
      <c r="J2472">
        <v>14.13778897178565</v>
      </c>
      <c r="K2472">
        <v>65.451619011550832</v>
      </c>
      <c r="L2472">
        <v>54.298428327968182</v>
      </c>
      <c r="M2472">
        <v>161498212</v>
      </c>
      <c r="N2472">
        <v>28554261</v>
      </c>
      <c r="O2472">
        <v>26095040</v>
      </c>
      <c r="P2472">
        <v>1654516</v>
      </c>
      <c r="Q2472">
        <v>1379980</v>
      </c>
      <c r="R2472">
        <v>20298851</v>
      </c>
      <c r="S2472">
        <v>23551000</v>
      </c>
      <c r="T2472">
        <v>22573000</v>
      </c>
      <c r="U2472">
        <v>19114100</v>
      </c>
      <c r="V2472">
        <v>9664000</v>
      </c>
    </row>
    <row r="2473" spans="1:22" x14ac:dyDescent="0.3">
      <c r="A2473" s="2">
        <v>44111</v>
      </c>
      <c r="B2473">
        <v>2020</v>
      </c>
      <c r="C2473">
        <v>115.08</v>
      </c>
      <c r="D2473">
        <v>209.83</v>
      </c>
      <c r="E2473">
        <v>72.957000000000008</v>
      </c>
      <c r="F2473">
        <v>77.389127999999999</v>
      </c>
      <c r="G2473">
        <v>4.0746526000000003</v>
      </c>
      <c r="H2473">
        <v>153.48333600000001</v>
      </c>
      <c r="I2473">
        <v>13.218195545488861</v>
      </c>
      <c r="J2473">
        <v>13.988009229898079</v>
      </c>
      <c r="K2473">
        <v>65.637976594941492</v>
      </c>
      <c r="L2473">
        <v>54.605511513778787</v>
      </c>
      <c r="M2473">
        <v>96848985</v>
      </c>
      <c r="N2473">
        <v>25681054</v>
      </c>
      <c r="O2473">
        <v>36108960</v>
      </c>
      <c r="P2473">
        <v>1467108</v>
      </c>
      <c r="Q2473">
        <v>1654910</v>
      </c>
      <c r="R2473">
        <v>18426307</v>
      </c>
      <c r="S2473">
        <v>21226000</v>
      </c>
      <c r="T2473">
        <v>21605000</v>
      </c>
      <c r="U2473">
        <v>16077400</v>
      </c>
      <c r="V2473">
        <v>6868000</v>
      </c>
    </row>
    <row r="2474" spans="1:22" x14ac:dyDescent="0.3">
      <c r="A2474" s="2">
        <v>44112</v>
      </c>
      <c r="B2474">
        <v>2020</v>
      </c>
      <c r="C2474">
        <v>114.97</v>
      </c>
      <c r="D2474">
        <v>210.58</v>
      </c>
      <c r="E2474">
        <v>74.171500000000009</v>
      </c>
      <c r="F2474">
        <v>77.253860000000003</v>
      </c>
      <c r="G2474">
        <v>4.0641399000000007</v>
      </c>
      <c r="H2474">
        <v>155.56567000000001</v>
      </c>
      <c r="I2474">
        <v>13.27044618432223</v>
      </c>
      <c r="J2474">
        <v>14.09297512310159</v>
      </c>
      <c r="K2474">
        <v>66.833317611546079</v>
      </c>
      <c r="L2474">
        <v>55.023111027261578</v>
      </c>
      <c r="M2474">
        <v>83477153</v>
      </c>
      <c r="N2474">
        <v>19925837</v>
      </c>
      <c r="O2474">
        <v>26076040</v>
      </c>
      <c r="P2474">
        <v>1309221</v>
      </c>
      <c r="Q2474">
        <v>1563472</v>
      </c>
      <c r="R2474">
        <v>18036267</v>
      </c>
      <c r="S2474">
        <v>24101500</v>
      </c>
      <c r="T2474">
        <v>21685000</v>
      </c>
      <c r="U2474">
        <v>20443700</v>
      </c>
      <c r="V2474">
        <v>6916000</v>
      </c>
    </row>
    <row r="2475" spans="1:22" x14ac:dyDescent="0.3">
      <c r="A2475" s="2">
        <v>44113</v>
      </c>
      <c r="B2475">
        <v>2020</v>
      </c>
      <c r="C2475">
        <v>116.97</v>
      </c>
      <c r="D2475">
        <v>215.81</v>
      </c>
      <c r="E2475">
        <v>75.522500000000008</v>
      </c>
      <c r="F2475">
        <v>76.494810000000001</v>
      </c>
      <c r="G2475">
        <v>4.0283879999999996</v>
      </c>
      <c r="H2475">
        <v>157.31683799999999</v>
      </c>
      <c r="I2475">
        <v>13.18259224219489</v>
      </c>
      <c r="J2475">
        <v>14.188448011352889</v>
      </c>
      <c r="K2475">
        <v>66.196783349101224</v>
      </c>
      <c r="L2475">
        <v>54.995269631031221</v>
      </c>
      <c r="M2475">
        <v>100506865</v>
      </c>
      <c r="N2475">
        <v>26458047</v>
      </c>
      <c r="O2475">
        <v>32966800</v>
      </c>
      <c r="P2475">
        <v>1254025</v>
      </c>
      <c r="Q2475">
        <v>1506407</v>
      </c>
      <c r="R2475">
        <v>16937694</v>
      </c>
      <c r="S2475">
        <v>16979500</v>
      </c>
      <c r="T2475">
        <v>24416000</v>
      </c>
      <c r="U2475">
        <v>16809800</v>
      </c>
      <c r="V2475">
        <v>5619000</v>
      </c>
    </row>
    <row r="2476" spans="1:22" x14ac:dyDescent="0.3">
      <c r="A2476" s="2">
        <v>44114</v>
      </c>
      <c r="B2476">
        <v>2020</v>
      </c>
    </row>
    <row r="2477" spans="1:22" x14ac:dyDescent="0.3">
      <c r="A2477" s="2">
        <v>44115</v>
      </c>
      <c r="B2477">
        <v>2020</v>
      </c>
    </row>
    <row r="2478" spans="1:22" x14ac:dyDescent="0.3">
      <c r="A2478" s="2">
        <v>44116</v>
      </c>
      <c r="B2478">
        <v>2020</v>
      </c>
      <c r="C2478">
        <v>124.4</v>
      </c>
      <c r="D2478">
        <v>221.4</v>
      </c>
      <c r="E2478">
        <v>78.229500000000002</v>
      </c>
      <c r="F2478">
        <v>76.87779900000001</v>
      </c>
      <c r="G2478">
        <v>4.0260166000000002</v>
      </c>
      <c r="H2478">
        <v>158.716218</v>
      </c>
      <c r="I2478">
        <v>13.123813140903909</v>
      </c>
      <c r="J2478">
        <v>14.06938802886441</v>
      </c>
      <c r="K2478">
        <v>68.19217622483859</v>
      </c>
      <c r="L2478">
        <v>55.763387770603877</v>
      </c>
      <c r="M2478">
        <v>240226769</v>
      </c>
      <c r="N2478">
        <v>40461368</v>
      </c>
      <c r="O2478">
        <v>55343280</v>
      </c>
      <c r="P2478">
        <v>1019626</v>
      </c>
      <c r="Q2478">
        <v>1157483</v>
      </c>
      <c r="R2478">
        <v>16131875</v>
      </c>
      <c r="S2478">
        <v>13191000</v>
      </c>
      <c r="T2478">
        <v>21677000</v>
      </c>
      <c r="U2478">
        <v>19359000</v>
      </c>
      <c r="V2478">
        <v>5832000</v>
      </c>
    </row>
    <row r="2479" spans="1:22" x14ac:dyDescent="0.3">
      <c r="A2479" s="2">
        <v>44117</v>
      </c>
      <c r="B2479">
        <v>2020</v>
      </c>
      <c r="C2479">
        <v>121.1</v>
      </c>
      <c r="D2479">
        <v>222.86</v>
      </c>
      <c r="E2479">
        <v>78.353499999999997</v>
      </c>
      <c r="F2479">
        <v>75.397374999999997</v>
      </c>
      <c r="G2479">
        <v>3.9547816</v>
      </c>
      <c r="H2479">
        <v>157.34288000000001</v>
      </c>
      <c r="I2479">
        <v>13.321963236687511</v>
      </c>
      <c r="J2479">
        <v>14.29671417472048</v>
      </c>
      <c r="K2479">
        <v>66.875118438506718</v>
      </c>
      <c r="L2479">
        <v>56.272503316278183</v>
      </c>
      <c r="M2479">
        <v>262330451</v>
      </c>
      <c r="N2479">
        <v>28950843</v>
      </c>
      <c r="O2479">
        <v>39072180</v>
      </c>
      <c r="P2479">
        <v>1122504</v>
      </c>
      <c r="Q2479">
        <v>1326801</v>
      </c>
      <c r="R2479">
        <v>17432868</v>
      </c>
      <c r="S2479">
        <v>18338500</v>
      </c>
      <c r="T2479">
        <v>20738000</v>
      </c>
      <c r="U2479">
        <v>20907300</v>
      </c>
      <c r="V2479">
        <v>5986000</v>
      </c>
    </row>
    <row r="2480" spans="1:22" x14ac:dyDescent="0.3">
      <c r="A2480" s="2">
        <v>44118</v>
      </c>
      <c r="B2480">
        <v>2020</v>
      </c>
      <c r="C2480">
        <v>121.19</v>
      </c>
      <c r="D2480">
        <v>220.86</v>
      </c>
      <c r="E2480">
        <v>78.171999999999997</v>
      </c>
      <c r="F2480">
        <v>75.300408000000004</v>
      </c>
      <c r="G2480">
        <v>3.8605456</v>
      </c>
      <c r="H2480">
        <v>157.83943199999999</v>
      </c>
      <c r="I2480">
        <v>13.190679980979549</v>
      </c>
      <c r="J2480">
        <v>14.17014198193058</v>
      </c>
      <c r="K2480">
        <v>68.140751307655734</v>
      </c>
      <c r="L2480">
        <v>56.224441274369951</v>
      </c>
      <c r="M2480">
        <v>151062308</v>
      </c>
      <c r="N2480">
        <v>23451713</v>
      </c>
      <c r="O2480">
        <v>33184560</v>
      </c>
      <c r="P2480">
        <v>964688</v>
      </c>
      <c r="Q2480">
        <v>1168173</v>
      </c>
      <c r="R2480">
        <v>28577945</v>
      </c>
      <c r="S2480">
        <v>15327000</v>
      </c>
      <c r="T2480">
        <v>21886500</v>
      </c>
      <c r="U2480">
        <v>15926300</v>
      </c>
      <c r="V2480">
        <v>5902000</v>
      </c>
    </row>
    <row r="2481" spans="1:22" x14ac:dyDescent="0.3">
      <c r="A2481" s="2">
        <v>44119</v>
      </c>
      <c r="B2481">
        <v>2020</v>
      </c>
      <c r="C2481">
        <v>120.71</v>
      </c>
      <c r="D2481">
        <v>219.66</v>
      </c>
      <c r="E2481">
        <v>77.773499999999999</v>
      </c>
      <c r="F2481">
        <v>72.720248999999995</v>
      </c>
      <c r="G2481">
        <v>3.8669085000000001</v>
      </c>
      <c r="H2481">
        <v>152.71603200000001</v>
      </c>
      <c r="I2481">
        <v>13.12268716196983</v>
      </c>
      <c r="J2481">
        <v>14.04013319859569</v>
      </c>
      <c r="K2481">
        <v>66.571781003890308</v>
      </c>
      <c r="L2481">
        <v>55.584021254388468</v>
      </c>
      <c r="M2481">
        <v>112559219</v>
      </c>
      <c r="N2481">
        <v>22733064</v>
      </c>
      <c r="O2481">
        <v>31229700</v>
      </c>
      <c r="P2481">
        <v>1977291</v>
      </c>
      <c r="Q2481">
        <v>2092833</v>
      </c>
      <c r="R2481">
        <v>28612014</v>
      </c>
      <c r="S2481">
        <v>14224000</v>
      </c>
      <c r="T2481">
        <v>19968500</v>
      </c>
      <c r="U2481">
        <v>15339400</v>
      </c>
      <c r="V2481">
        <v>6271000</v>
      </c>
    </row>
    <row r="2482" spans="1:22" x14ac:dyDescent="0.3">
      <c r="A2482" s="2">
        <v>44120</v>
      </c>
      <c r="B2482">
        <v>2020</v>
      </c>
      <c r="C2482">
        <v>119.02</v>
      </c>
      <c r="D2482">
        <v>219.66</v>
      </c>
      <c r="E2482">
        <v>78.385000000000005</v>
      </c>
      <c r="F2482">
        <v>73.970327999999995</v>
      </c>
      <c r="G2482">
        <v>3.9592673999999999</v>
      </c>
      <c r="H2482">
        <v>155.675196</v>
      </c>
      <c r="I2482">
        <v>12.958254269449711</v>
      </c>
      <c r="J2482">
        <v>13.760088294117651</v>
      </c>
      <c r="K2482">
        <v>66.631878557874757</v>
      </c>
      <c r="L2482">
        <v>54.952561669829223</v>
      </c>
      <c r="M2482">
        <v>115393808</v>
      </c>
      <c r="N2482">
        <v>26057882</v>
      </c>
      <c r="O2482">
        <v>34206500</v>
      </c>
      <c r="P2482">
        <v>1515264</v>
      </c>
      <c r="Q2482">
        <v>1982619</v>
      </c>
      <c r="R2482">
        <v>27803499</v>
      </c>
      <c r="S2482">
        <v>18851000</v>
      </c>
      <c r="T2482">
        <v>26878500</v>
      </c>
      <c r="U2482">
        <v>12232200</v>
      </c>
      <c r="V2482">
        <v>5873000</v>
      </c>
    </row>
    <row r="2483" spans="1:22" x14ac:dyDescent="0.3">
      <c r="A2483" s="2">
        <v>44121</v>
      </c>
      <c r="B2483">
        <v>2020</v>
      </c>
    </row>
    <row r="2484" spans="1:22" x14ac:dyDescent="0.3">
      <c r="A2484" s="2">
        <v>44122</v>
      </c>
      <c r="B2484">
        <v>2020</v>
      </c>
    </row>
    <row r="2485" spans="1:22" x14ac:dyDescent="0.3">
      <c r="A2485" s="2">
        <v>44123</v>
      </c>
      <c r="B2485">
        <v>2020</v>
      </c>
      <c r="C2485">
        <v>115.98</v>
      </c>
      <c r="D2485">
        <v>214.22</v>
      </c>
      <c r="E2485">
        <v>76.497500000000002</v>
      </c>
      <c r="F2485">
        <v>74.957083999999995</v>
      </c>
      <c r="G2485">
        <v>4.0146835000000003</v>
      </c>
      <c r="H2485">
        <v>154.3442</v>
      </c>
      <c r="I2485">
        <v>13.175867956744449</v>
      </c>
      <c r="J2485">
        <v>14.05785147600076</v>
      </c>
      <c r="K2485">
        <v>68.715613735534063</v>
      </c>
      <c r="L2485">
        <v>55.245683930942903</v>
      </c>
      <c r="M2485">
        <v>120639337</v>
      </c>
      <c r="N2485">
        <v>27625841</v>
      </c>
      <c r="O2485">
        <v>29733040</v>
      </c>
      <c r="P2485">
        <v>1035903</v>
      </c>
      <c r="Q2485">
        <v>1413353</v>
      </c>
      <c r="R2485">
        <v>18011565</v>
      </c>
      <c r="S2485">
        <v>15235000</v>
      </c>
      <c r="T2485">
        <v>21254500</v>
      </c>
      <c r="U2485">
        <v>17742400</v>
      </c>
      <c r="V2485">
        <v>4202000</v>
      </c>
    </row>
    <row r="2486" spans="1:22" x14ac:dyDescent="0.3">
      <c r="A2486" s="2">
        <v>44124</v>
      </c>
      <c r="B2486">
        <v>2020</v>
      </c>
      <c r="C2486">
        <v>117.51</v>
      </c>
      <c r="D2486">
        <v>214.65</v>
      </c>
      <c r="E2486">
        <v>77.554000000000002</v>
      </c>
      <c r="F2486">
        <v>75.775588999999997</v>
      </c>
      <c r="G2486">
        <v>3.9926370000000002</v>
      </c>
      <c r="H2486">
        <v>150.84155799999999</v>
      </c>
      <c r="I2486">
        <v>13.0662119920432</v>
      </c>
      <c r="J2486">
        <v>14.27458236241357</v>
      </c>
      <c r="K2486">
        <v>67.632850241545896</v>
      </c>
      <c r="L2486">
        <v>54.201004073126839</v>
      </c>
      <c r="M2486">
        <v>124423728</v>
      </c>
      <c r="N2486">
        <v>22753511</v>
      </c>
      <c r="O2486">
        <v>41718300</v>
      </c>
      <c r="P2486">
        <v>1491163</v>
      </c>
      <c r="Q2486">
        <v>1948091</v>
      </c>
      <c r="R2486">
        <v>15681446</v>
      </c>
      <c r="S2486">
        <v>11712000</v>
      </c>
      <c r="T2486">
        <v>22822000</v>
      </c>
      <c r="U2486">
        <v>13156600</v>
      </c>
      <c r="V2486">
        <v>7660000</v>
      </c>
    </row>
    <row r="2487" spans="1:22" x14ac:dyDescent="0.3">
      <c r="A2487" s="2">
        <v>44125</v>
      </c>
      <c r="B2487">
        <v>2020</v>
      </c>
      <c r="C2487">
        <v>116.87</v>
      </c>
      <c r="D2487">
        <v>214.8</v>
      </c>
      <c r="E2487">
        <v>79.299499999999995</v>
      </c>
      <c r="F2487">
        <v>75.767994000000002</v>
      </c>
      <c r="G2487">
        <v>3.9786768000000001</v>
      </c>
      <c r="H2487">
        <v>148.33000799999999</v>
      </c>
      <c r="I2487">
        <v>13.4130705195675</v>
      </c>
      <c r="J2487">
        <v>14.41206237106497</v>
      </c>
      <c r="K2487">
        <v>67.830829585685578</v>
      </c>
      <c r="L2487">
        <v>53.822600708066211</v>
      </c>
      <c r="M2487">
        <v>89945980</v>
      </c>
      <c r="N2487">
        <v>22724906</v>
      </c>
      <c r="O2487">
        <v>60321060</v>
      </c>
      <c r="P2487">
        <v>1553620</v>
      </c>
      <c r="Q2487">
        <v>2433244</v>
      </c>
      <c r="R2487">
        <v>17809066</v>
      </c>
      <c r="S2487">
        <v>23975000</v>
      </c>
      <c r="T2487">
        <v>22838500</v>
      </c>
      <c r="U2487">
        <v>11730700</v>
      </c>
      <c r="V2487">
        <v>8964000</v>
      </c>
    </row>
    <row r="2488" spans="1:22" x14ac:dyDescent="0.3">
      <c r="A2488" s="2">
        <v>44126</v>
      </c>
      <c r="B2488">
        <v>2020</v>
      </c>
      <c r="C2488">
        <v>115.75</v>
      </c>
      <c r="D2488">
        <v>214.89</v>
      </c>
      <c r="E2488">
        <v>80.332999999999998</v>
      </c>
      <c r="F2488">
        <v>75.672622000000004</v>
      </c>
      <c r="G2488">
        <v>4.0198172000000003</v>
      </c>
      <c r="H2488">
        <v>147.18389999999999</v>
      </c>
      <c r="I2488">
        <v>13.2926247495468</v>
      </c>
      <c r="J2488">
        <v>14.22520948764431</v>
      </c>
      <c r="K2488">
        <v>67.627134815380202</v>
      </c>
      <c r="L2488">
        <v>53.286900104951812</v>
      </c>
      <c r="M2488">
        <v>101987954</v>
      </c>
      <c r="N2488">
        <v>22351450</v>
      </c>
      <c r="O2488">
        <v>30515460</v>
      </c>
      <c r="P2488">
        <v>1218032</v>
      </c>
      <c r="Q2488">
        <v>2360335</v>
      </c>
      <c r="R2488">
        <v>22017853</v>
      </c>
      <c r="S2488">
        <v>16037500</v>
      </c>
      <c r="T2488">
        <v>16507000</v>
      </c>
      <c r="U2488">
        <v>11985900</v>
      </c>
      <c r="V2488">
        <v>8970000</v>
      </c>
    </row>
    <row r="2489" spans="1:22" x14ac:dyDescent="0.3">
      <c r="A2489" s="2">
        <v>44127</v>
      </c>
      <c r="B2489">
        <v>2020</v>
      </c>
      <c r="C2489">
        <v>115.04</v>
      </c>
      <c r="D2489">
        <v>216.23</v>
      </c>
      <c r="E2489">
        <v>81.649000000000001</v>
      </c>
      <c r="F2489">
        <v>75.712298999999987</v>
      </c>
      <c r="G2489">
        <v>4.1884847999999986</v>
      </c>
      <c r="H2489">
        <v>147.91907</v>
      </c>
      <c r="I2489">
        <v>13.31487492839412</v>
      </c>
      <c r="J2489">
        <v>14.24200141302272</v>
      </c>
      <c r="K2489">
        <v>67.615046782509083</v>
      </c>
      <c r="L2489">
        <v>52.539621920947113</v>
      </c>
      <c r="M2489">
        <v>82572645</v>
      </c>
      <c r="N2489">
        <v>18879608</v>
      </c>
      <c r="O2489">
        <v>30548040</v>
      </c>
      <c r="P2489">
        <v>974170</v>
      </c>
      <c r="Q2489">
        <v>1746267</v>
      </c>
      <c r="R2489">
        <v>34164005</v>
      </c>
      <c r="S2489">
        <v>19816500</v>
      </c>
      <c r="T2489">
        <v>15778500</v>
      </c>
      <c r="U2489">
        <v>9330100</v>
      </c>
      <c r="V2489">
        <v>10594000</v>
      </c>
    </row>
    <row r="2490" spans="1:22" x14ac:dyDescent="0.3">
      <c r="A2490" s="2">
        <v>44128</v>
      </c>
      <c r="B2490">
        <v>2020</v>
      </c>
    </row>
    <row r="2491" spans="1:22" x14ac:dyDescent="0.3">
      <c r="A2491" s="2">
        <v>44129</v>
      </c>
      <c r="B2491">
        <v>2020</v>
      </c>
    </row>
    <row r="2492" spans="1:22" x14ac:dyDescent="0.3">
      <c r="A2492" s="2">
        <v>44130</v>
      </c>
      <c r="B2492">
        <v>2020</v>
      </c>
      <c r="C2492">
        <v>115.05</v>
      </c>
      <c r="D2492">
        <v>210.08</v>
      </c>
      <c r="E2492">
        <v>79.214500000000001</v>
      </c>
      <c r="F2492">
        <v>74.688935999999998</v>
      </c>
      <c r="G2492">
        <v>4.1588950500000008</v>
      </c>
      <c r="H2492">
        <v>115.206</v>
      </c>
      <c r="I2492">
        <v>13.332061796681289</v>
      </c>
      <c r="J2492">
        <v>14.58407440205989</v>
      </c>
      <c r="K2492">
        <v>65.687583444592789</v>
      </c>
      <c r="L2492">
        <v>52.536715620827771</v>
      </c>
      <c r="M2492">
        <v>111850657</v>
      </c>
      <c r="N2492">
        <v>37111561</v>
      </c>
      <c r="O2492">
        <v>35826340</v>
      </c>
      <c r="P2492">
        <v>1118941</v>
      </c>
      <c r="Q2492">
        <v>22200336</v>
      </c>
      <c r="R2492">
        <v>25939294</v>
      </c>
      <c r="S2492">
        <v>13375000</v>
      </c>
      <c r="T2492">
        <v>19666000</v>
      </c>
      <c r="U2492">
        <v>11327700</v>
      </c>
      <c r="V2492">
        <v>5691000</v>
      </c>
    </row>
    <row r="2493" spans="1:22" x14ac:dyDescent="0.3">
      <c r="A2493" s="2">
        <v>44131</v>
      </c>
      <c r="B2493">
        <v>2020</v>
      </c>
      <c r="C2493">
        <v>116.6</v>
      </c>
      <c r="D2493">
        <v>213.25</v>
      </c>
      <c r="E2493">
        <v>79.944000000000003</v>
      </c>
      <c r="F2493">
        <v>72.688275000000004</v>
      </c>
      <c r="G2493">
        <v>4.3127565000000008</v>
      </c>
      <c r="H2493">
        <v>114.64337500000001</v>
      </c>
      <c r="I2493">
        <v>13.33269488603716</v>
      </c>
      <c r="J2493">
        <v>14.79715322735108</v>
      </c>
      <c r="K2493">
        <v>66.184638958054009</v>
      </c>
      <c r="L2493">
        <v>54.61597395135032</v>
      </c>
      <c r="M2493">
        <v>92276772</v>
      </c>
      <c r="N2493">
        <v>36700325</v>
      </c>
      <c r="O2493">
        <v>25902760</v>
      </c>
      <c r="P2493">
        <v>1839591</v>
      </c>
      <c r="Q2493">
        <v>14314818</v>
      </c>
      <c r="R2493">
        <v>42087054</v>
      </c>
      <c r="S2493">
        <v>16171500</v>
      </c>
      <c r="T2493">
        <v>26933000</v>
      </c>
      <c r="U2493">
        <v>11340000</v>
      </c>
      <c r="V2493">
        <v>9750000</v>
      </c>
    </row>
    <row r="2494" spans="1:22" x14ac:dyDescent="0.3">
      <c r="A2494" s="2">
        <v>44132</v>
      </c>
      <c r="B2494">
        <v>2020</v>
      </c>
      <c r="C2494">
        <v>111.2</v>
      </c>
      <c r="D2494">
        <v>202.68</v>
      </c>
      <c r="E2494">
        <v>75.539999999999992</v>
      </c>
      <c r="F2494">
        <v>68.226306000000008</v>
      </c>
      <c r="G2494">
        <v>4.1438099999999993</v>
      </c>
      <c r="H2494">
        <v>108.39122399999999</v>
      </c>
      <c r="I2494">
        <v>13.218941717791409</v>
      </c>
      <c r="J2494">
        <v>15.081964524539879</v>
      </c>
      <c r="K2494">
        <v>67.129984662576689</v>
      </c>
      <c r="L2494">
        <v>55.090107361963192</v>
      </c>
      <c r="M2494">
        <v>143937823</v>
      </c>
      <c r="N2494">
        <v>51195593</v>
      </c>
      <c r="O2494">
        <v>45173500</v>
      </c>
      <c r="P2494">
        <v>3729376</v>
      </c>
      <c r="Q2494">
        <v>11914772</v>
      </c>
      <c r="R2494">
        <v>37610087</v>
      </c>
      <c r="S2494">
        <v>18801000</v>
      </c>
      <c r="T2494">
        <v>30454000</v>
      </c>
      <c r="U2494">
        <v>12797600</v>
      </c>
      <c r="V2494">
        <v>11477000</v>
      </c>
    </row>
    <row r="2495" spans="1:22" x14ac:dyDescent="0.3">
      <c r="A2495" s="2">
        <v>44133</v>
      </c>
      <c r="B2495">
        <v>2020</v>
      </c>
      <c r="C2495">
        <v>115.32</v>
      </c>
      <c r="D2495">
        <v>204.72</v>
      </c>
      <c r="E2495">
        <v>77.844000000000008</v>
      </c>
      <c r="F2495">
        <v>68.001114000000001</v>
      </c>
      <c r="G2495">
        <v>4.1815439999999997</v>
      </c>
      <c r="H2495">
        <v>108.722508</v>
      </c>
      <c r="I2495">
        <v>13.167144221585479</v>
      </c>
      <c r="J2495">
        <v>16.032927602674309</v>
      </c>
      <c r="K2495">
        <v>65.9694364851958</v>
      </c>
      <c r="L2495">
        <v>55.491881566380137</v>
      </c>
      <c r="M2495">
        <v>146129173</v>
      </c>
      <c r="N2495">
        <v>31432563</v>
      </c>
      <c r="O2495">
        <v>55406860</v>
      </c>
      <c r="P2495">
        <v>1788596</v>
      </c>
      <c r="Q2495">
        <v>8118477</v>
      </c>
      <c r="R2495">
        <v>27603191</v>
      </c>
      <c r="S2495">
        <v>20499500</v>
      </c>
      <c r="T2495">
        <v>95988500</v>
      </c>
      <c r="U2495">
        <v>11047900</v>
      </c>
      <c r="V2495">
        <v>8240000</v>
      </c>
    </row>
    <row r="2496" spans="1:22" x14ac:dyDescent="0.3">
      <c r="A2496" s="2">
        <v>44134</v>
      </c>
      <c r="B2496">
        <v>2020</v>
      </c>
      <c r="C2496">
        <v>108.86</v>
      </c>
      <c r="D2496">
        <v>202.47</v>
      </c>
      <c r="E2496">
        <v>80.805499999999995</v>
      </c>
      <c r="F2496">
        <v>68.338728000000003</v>
      </c>
      <c r="G2496">
        <v>4.2003261000000007</v>
      </c>
      <c r="H2496">
        <v>106.549254</v>
      </c>
      <c r="I2496">
        <v>13.0001910949742</v>
      </c>
      <c r="J2496">
        <v>15.80940511752341</v>
      </c>
      <c r="K2496">
        <v>64.905407987769919</v>
      </c>
      <c r="L2496">
        <v>54.442958150200653</v>
      </c>
      <c r="M2496">
        <v>190573476</v>
      </c>
      <c r="N2496">
        <v>36980111</v>
      </c>
      <c r="O2496">
        <v>99923940</v>
      </c>
      <c r="P2496">
        <v>1564460</v>
      </c>
      <c r="Q2496">
        <v>6772568</v>
      </c>
      <c r="R2496">
        <v>24067585</v>
      </c>
      <c r="S2496">
        <v>26039000</v>
      </c>
      <c r="T2496">
        <v>47082000</v>
      </c>
      <c r="U2496">
        <v>14443100</v>
      </c>
      <c r="V2496">
        <v>9851000</v>
      </c>
    </row>
    <row r="2497" spans="1:22" x14ac:dyDescent="0.3">
      <c r="A2497" s="2">
        <v>44135</v>
      </c>
      <c r="B2497">
        <v>2020</v>
      </c>
    </row>
    <row r="2498" spans="1:22" x14ac:dyDescent="0.3">
      <c r="A2498" s="2">
        <v>44136</v>
      </c>
      <c r="B2498">
        <v>2020</v>
      </c>
    </row>
    <row r="2499" spans="1:22" x14ac:dyDescent="0.3">
      <c r="A2499" s="2">
        <v>44137</v>
      </c>
      <c r="B2499">
        <v>2020</v>
      </c>
      <c r="C2499">
        <v>108.77</v>
      </c>
      <c r="D2499">
        <v>202.33</v>
      </c>
      <c r="E2499">
        <v>81.215999999999994</v>
      </c>
      <c r="F2499">
        <v>69.395904000000002</v>
      </c>
      <c r="G2499">
        <v>4.2928482499999996</v>
      </c>
      <c r="H2499">
        <v>104.861304</v>
      </c>
      <c r="I2499">
        <v>13.255126371006201</v>
      </c>
      <c r="J2499">
        <v>15.95177250548403</v>
      </c>
      <c r="K2499">
        <v>63.862660944206013</v>
      </c>
      <c r="L2499">
        <v>54.926084883166432</v>
      </c>
      <c r="M2499">
        <v>122866899</v>
      </c>
      <c r="N2499">
        <v>30842163</v>
      </c>
      <c r="O2499">
        <v>44228980</v>
      </c>
      <c r="P2499">
        <v>1548483</v>
      </c>
      <c r="Q2499">
        <v>6750240</v>
      </c>
      <c r="R2499">
        <v>23994977</v>
      </c>
      <c r="S2499">
        <v>28606000</v>
      </c>
      <c r="T2499">
        <v>34058500</v>
      </c>
      <c r="U2499">
        <v>14611900</v>
      </c>
      <c r="V2499">
        <v>8371000</v>
      </c>
    </row>
    <row r="2500" spans="1:22" x14ac:dyDescent="0.3">
      <c r="A2500" s="2">
        <v>44138</v>
      </c>
      <c r="B2500">
        <v>2020</v>
      </c>
      <c r="C2500">
        <v>110.44</v>
      </c>
      <c r="D2500">
        <v>206.43</v>
      </c>
      <c r="E2500">
        <v>82.283000000000001</v>
      </c>
      <c r="F2500">
        <v>72.742519999999999</v>
      </c>
      <c r="G2500">
        <v>4.5232708500000003</v>
      </c>
      <c r="H2500">
        <v>110.01545</v>
      </c>
      <c r="M2500">
        <v>107624448</v>
      </c>
      <c r="N2500">
        <v>27512030</v>
      </c>
      <c r="O2500">
        <v>31432820</v>
      </c>
      <c r="P2500">
        <v>1655547</v>
      </c>
      <c r="Q2500">
        <v>5304596</v>
      </c>
      <c r="R2500">
        <v>32647445</v>
      </c>
    </row>
    <row r="2501" spans="1:22" x14ac:dyDescent="0.3">
      <c r="A2501" s="2">
        <v>44139</v>
      </c>
      <c r="B2501">
        <v>2020</v>
      </c>
      <c r="C2501">
        <v>114.95</v>
      </c>
      <c r="D2501">
        <v>216.39</v>
      </c>
      <c r="E2501">
        <v>87.29249999999999</v>
      </c>
      <c r="F2501">
        <v>73.242180000000005</v>
      </c>
      <c r="G2501">
        <v>4.32085265</v>
      </c>
      <c r="H2501">
        <v>113.342625</v>
      </c>
      <c r="I2501">
        <v>13.34225877402697</v>
      </c>
      <c r="J2501">
        <v>16.240750943865351</v>
      </c>
      <c r="K2501">
        <v>62.494023142392663</v>
      </c>
      <c r="L2501">
        <v>54.202926269484557</v>
      </c>
      <c r="M2501">
        <v>138235482</v>
      </c>
      <c r="N2501">
        <v>42311777</v>
      </c>
      <c r="O2501">
        <v>71342980</v>
      </c>
      <c r="P2501">
        <v>1934346</v>
      </c>
      <c r="Q2501">
        <v>5385873</v>
      </c>
      <c r="R2501">
        <v>34357586</v>
      </c>
      <c r="S2501">
        <v>31390500</v>
      </c>
      <c r="T2501">
        <v>47150500</v>
      </c>
      <c r="U2501">
        <v>21179800</v>
      </c>
      <c r="V2501">
        <v>12933000</v>
      </c>
    </row>
    <row r="2502" spans="1:22" x14ac:dyDescent="0.3">
      <c r="A2502" s="2">
        <v>44140</v>
      </c>
      <c r="B2502">
        <v>2020</v>
      </c>
      <c r="C2502">
        <v>119.03</v>
      </c>
      <c r="D2502">
        <v>223.29</v>
      </c>
      <c r="E2502">
        <v>88.125</v>
      </c>
      <c r="F2502">
        <v>76.471637000000001</v>
      </c>
      <c r="G2502">
        <v>4.4035650000000004</v>
      </c>
      <c r="H2502">
        <v>115.91726300000001</v>
      </c>
      <c r="I2502">
        <v>13.46702661010413</v>
      </c>
      <c r="J2502">
        <v>16.973405192826839</v>
      </c>
      <c r="K2502">
        <v>66.236020053991524</v>
      </c>
      <c r="L2502">
        <v>55.833011955264183</v>
      </c>
      <c r="M2502">
        <v>126387074</v>
      </c>
      <c r="N2502">
        <v>36080137</v>
      </c>
      <c r="O2502">
        <v>39758140</v>
      </c>
      <c r="P2502">
        <v>2058301</v>
      </c>
      <c r="Q2502">
        <v>6031481</v>
      </c>
      <c r="R2502">
        <v>27427977</v>
      </c>
      <c r="S2502">
        <v>28217000</v>
      </c>
      <c r="T2502">
        <v>50603500</v>
      </c>
      <c r="U2502">
        <v>15803100</v>
      </c>
      <c r="V2502">
        <v>12793000</v>
      </c>
    </row>
    <row r="2503" spans="1:22" x14ac:dyDescent="0.3">
      <c r="A2503" s="2">
        <v>44141</v>
      </c>
      <c r="B2503">
        <v>2020</v>
      </c>
      <c r="C2503">
        <v>118.69</v>
      </c>
      <c r="D2503">
        <v>223.72</v>
      </c>
      <c r="E2503">
        <v>87.986500000000007</v>
      </c>
      <c r="F2503">
        <v>75.539397999999991</v>
      </c>
      <c r="G2503">
        <v>4.4434212000000004</v>
      </c>
      <c r="H2503">
        <v>115.542725</v>
      </c>
      <c r="I2503">
        <v>13.590860683512441</v>
      </c>
      <c r="J2503">
        <v>16.888935356762509</v>
      </c>
      <c r="K2503">
        <v>65.078904056539827</v>
      </c>
      <c r="L2503">
        <v>55.968632006970658</v>
      </c>
      <c r="M2503">
        <v>114457922</v>
      </c>
      <c r="N2503">
        <v>25231895</v>
      </c>
      <c r="O2503">
        <v>28621680</v>
      </c>
      <c r="P2503">
        <v>1771124</v>
      </c>
      <c r="Q2503">
        <v>4410580</v>
      </c>
      <c r="R2503">
        <v>23409835</v>
      </c>
      <c r="S2503">
        <v>55464500</v>
      </c>
      <c r="T2503">
        <v>30039000</v>
      </c>
      <c r="U2503">
        <v>14652300</v>
      </c>
      <c r="V2503">
        <v>23818000</v>
      </c>
    </row>
    <row r="2504" spans="1:22" x14ac:dyDescent="0.3">
      <c r="A2504" s="2">
        <v>44142</v>
      </c>
      <c r="B2504">
        <v>2020</v>
      </c>
    </row>
    <row r="2505" spans="1:22" x14ac:dyDescent="0.3">
      <c r="A2505" s="2">
        <v>44143</v>
      </c>
      <c r="B2505">
        <v>2020</v>
      </c>
    </row>
    <row r="2506" spans="1:22" x14ac:dyDescent="0.3">
      <c r="A2506" s="2">
        <v>44144</v>
      </c>
      <c r="B2506">
        <v>2020</v>
      </c>
      <c r="C2506">
        <v>116.32</v>
      </c>
      <c r="D2506">
        <v>218.39</v>
      </c>
      <c r="E2506">
        <v>88.070999999999998</v>
      </c>
      <c r="F2506">
        <v>79.931896999999992</v>
      </c>
      <c r="G2506">
        <v>4.9147340000000002</v>
      </c>
      <c r="H2506">
        <v>116.97264300000001</v>
      </c>
      <c r="I2506">
        <v>13.60326190024654</v>
      </c>
      <c r="J2506">
        <v>16.677079347619951</v>
      </c>
      <c r="K2506">
        <v>67.162905366963784</v>
      </c>
      <c r="L2506">
        <v>53.622226436563629</v>
      </c>
      <c r="M2506">
        <v>154515315</v>
      </c>
      <c r="N2506">
        <v>44394950</v>
      </c>
      <c r="O2506">
        <v>53440480</v>
      </c>
      <c r="P2506">
        <v>4097264</v>
      </c>
      <c r="Q2506">
        <v>8836477</v>
      </c>
      <c r="R2506">
        <v>51280074</v>
      </c>
      <c r="S2506">
        <v>39193000</v>
      </c>
      <c r="T2506">
        <v>27300000</v>
      </c>
      <c r="U2506">
        <v>16360700</v>
      </c>
      <c r="V2506">
        <v>16415000</v>
      </c>
    </row>
    <row r="2507" spans="1:22" x14ac:dyDescent="0.3">
      <c r="A2507" s="2">
        <v>44145</v>
      </c>
      <c r="B2507">
        <v>2020</v>
      </c>
      <c r="C2507">
        <v>115.97</v>
      </c>
      <c r="D2507">
        <v>211.01</v>
      </c>
      <c r="E2507">
        <v>86.885999999999996</v>
      </c>
      <c r="F2507">
        <v>82.149000000000001</v>
      </c>
      <c r="G2507">
        <v>4.9499761500000004</v>
      </c>
      <c r="H2507">
        <v>117.12438</v>
      </c>
      <c r="I2507">
        <v>13.80246913580247</v>
      </c>
      <c r="J2507">
        <v>16.15895696106363</v>
      </c>
      <c r="K2507">
        <v>64.083570750237413</v>
      </c>
      <c r="L2507">
        <v>51.291547958214622</v>
      </c>
      <c r="M2507">
        <v>138023390</v>
      </c>
      <c r="N2507">
        <v>44045120</v>
      </c>
      <c r="O2507">
        <v>43021160</v>
      </c>
      <c r="P2507">
        <v>3193087</v>
      </c>
      <c r="Q2507">
        <v>5525046</v>
      </c>
      <c r="R2507">
        <v>62029509</v>
      </c>
      <c r="S2507">
        <v>44128500</v>
      </c>
      <c r="T2507">
        <v>42378000</v>
      </c>
      <c r="U2507">
        <v>23748600</v>
      </c>
      <c r="V2507">
        <v>25027000</v>
      </c>
    </row>
    <row r="2508" spans="1:22" x14ac:dyDescent="0.3">
      <c r="A2508" s="2">
        <v>44146</v>
      </c>
      <c r="B2508">
        <v>2020</v>
      </c>
      <c r="C2508">
        <v>119.49</v>
      </c>
      <c r="D2508">
        <v>216.55</v>
      </c>
      <c r="E2508">
        <v>87.361500000000007</v>
      </c>
      <c r="F2508">
        <v>82.811282000000006</v>
      </c>
      <c r="G2508">
        <v>5.1170952000000014</v>
      </c>
      <c r="H2508">
        <v>119.519496</v>
      </c>
      <c r="I2508">
        <v>14.21426541631145</v>
      </c>
      <c r="J2508">
        <v>16.334458804584639</v>
      </c>
      <c r="K2508">
        <v>62.337785355688183</v>
      </c>
      <c r="L2508">
        <v>48.953301127214168</v>
      </c>
      <c r="M2508">
        <v>112294954</v>
      </c>
      <c r="N2508">
        <v>29440788</v>
      </c>
      <c r="O2508">
        <v>31838120</v>
      </c>
      <c r="P2508">
        <v>2169822</v>
      </c>
      <c r="Q2508">
        <v>3926755</v>
      </c>
      <c r="R2508">
        <v>45413979</v>
      </c>
      <c r="S2508">
        <v>50376500</v>
      </c>
      <c r="T2508">
        <v>32690000</v>
      </c>
      <c r="U2508">
        <v>21810000</v>
      </c>
      <c r="V2508">
        <v>24495000</v>
      </c>
    </row>
    <row r="2509" spans="1:22" x14ac:dyDescent="0.3">
      <c r="A2509" s="2">
        <v>44147</v>
      </c>
      <c r="B2509">
        <v>2020</v>
      </c>
      <c r="C2509">
        <v>119.21</v>
      </c>
      <c r="D2509">
        <v>215.44</v>
      </c>
      <c r="E2509">
        <v>87.140999999999991</v>
      </c>
      <c r="F2509">
        <v>83.426000000000002</v>
      </c>
      <c r="G2509">
        <v>4.8857100000000004</v>
      </c>
      <c r="H2509">
        <v>118.3304</v>
      </c>
      <c r="I2509">
        <v>14.133637486930899</v>
      </c>
      <c r="J2509">
        <v>16.607921908563821</v>
      </c>
      <c r="K2509">
        <v>63.482558692139527</v>
      </c>
      <c r="L2509">
        <v>51.230871590153029</v>
      </c>
      <c r="M2509">
        <v>103350674</v>
      </c>
      <c r="N2509">
        <v>21616115</v>
      </c>
      <c r="O2509">
        <v>26487260</v>
      </c>
      <c r="P2509">
        <v>1975554</v>
      </c>
      <c r="Q2509">
        <v>3102238</v>
      </c>
      <c r="R2509">
        <v>32115332</v>
      </c>
      <c r="S2509">
        <v>29082000</v>
      </c>
      <c r="T2509">
        <v>33623000</v>
      </c>
      <c r="U2509">
        <v>18022200</v>
      </c>
      <c r="V2509">
        <v>16456000</v>
      </c>
    </row>
    <row r="2510" spans="1:22" x14ac:dyDescent="0.3">
      <c r="A2510" s="2">
        <v>44148</v>
      </c>
      <c r="B2510">
        <v>2020</v>
      </c>
      <c r="C2510">
        <v>119.26</v>
      </c>
      <c r="D2510">
        <v>216.51</v>
      </c>
      <c r="E2510">
        <v>88.613</v>
      </c>
      <c r="F2510">
        <v>83.657123999999996</v>
      </c>
      <c r="G2510">
        <v>4.9151676000000002</v>
      </c>
      <c r="H2510">
        <v>119.702772</v>
      </c>
      <c r="I2510">
        <v>13.98719051715897</v>
      </c>
      <c r="J2510">
        <v>17.00587764458465</v>
      </c>
      <c r="K2510">
        <v>63.731956791893701</v>
      </c>
      <c r="L2510">
        <v>52.079151132778897</v>
      </c>
      <c r="M2510">
        <v>81688586</v>
      </c>
      <c r="N2510">
        <v>18630307</v>
      </c>
      <c r="O2510">
        <v>29757540</v>
      </c>
      <c r="P2510">
        <v>1693385</v>
      </c>
      <c r="Q2510">
        <v>3047022</v>
      </c>
      <c r="R2510">
        <v>30640704</v>
      </c>
      <c r="S2510">
        <v>28673000</v>
      </c>
      <c r="T2510">
        <v>44151500</v>
      </c>
      <c r="U2510">
        <v>15828400</v>
      </c>
      <c r="V2510">
        <v>12150000</v>
      </c>
    </row>
    <row r="2511" spans="1:22" x14ac:dyDescent="0.3">
      <c r="A2511" s="2">
        <v>44149</v>
      </c>
      <c r="B2511">
        <v>2020</v>
      </c>
    </row>
    <row r="2512" spans="1:22" x14ac:dyDescent="0.3">
      <c r="A2512" s="2">
        <v>44150</v>
      </c>
      <c r="B2512">
        <v>2020</v>
      </c>
    </row>
    <row r="2513" spans="1:22" x14ac:dyDescent="0.3">
      <c r="A2513" s="2">
        <v>44151</v>
      </c>
      <c r="B2513">
        <v>2020</v>
      </c>
      <c r="C2513">
        <v>120.3</v>
      </c>
      <c r="D2513">
        <v>217.23</v>
      </c>
      <c r="E2513">
        <v>88.701499999999996</v>
      </c>
      <c r="F2513">
        <v>86.197918000000001</v>
      </c>
      <c r="G2513">
        <v>5.1309936</v>
      </c>
      <c r="H2513">
        <v>118.751576</v>
      </c>
      <c r="I2513">
        <v>14.298832982590399</v>
      </c>
      <c r="J2513">
        <v>17.318342274727371</v>
      </c>
      <c r="K2513">
        <v>64.941649129519803</v>
      </c>
      <c r="L2513">
        <v>51.119188827243157</v>
      </c>
      <c r="M2513">
        <v>91183018</v>
      </c>
      <c r="N2513">
        <v>24953344</v>
      </c>
      <c r="O2513">
        <v>25467860</v>
      </c>
      <c r="P2513">
        <v>2219047</v>
      </c>
      <c r="Q2513">
        <v>3911790</v>
      </c>
      <c r="R2513">
        <v>32809900</v>
      </c>
      <c r="S2513">
        <v>27563500</v>
      </c>
      <c r="T2513">
        <v>29905000</v>
      </c>
      <c r="U2513">
        <v>13236100</v>
      </c>
      <c r="V2513">
        <v>10812000</v>
      </c>
    </row>
    <row r="2514" spans="1:22" x14ac:dyDescent="0.3">
      <c r="A2514" s="2">
        <v>44152</v>
      </c>
      <c r="B2514">
        <v>2020</v>
      </c>
      <c r="C2514">
        <v>119.39</v>
      </c>
      <c r="D2514">
        <v>214.46</v>
      </c>
      <c r="E2514">
        <v>88.082999999999998</v>
      </c>
      <c r="F2514">
        <v>86.421954999999983</v>
      </c>
      <c r="G2514">
        <v>4.9869372000000007</v>
      </c>
      <c r="H2514">
        <v>116.886139</v>
      </c>
      <c r="I2514">
        <v>14.274201285618339</v>
      </c>
      <c r="J2514">
        <v>17.217948797850902</v>
      </c>
      <c r="K2514">
        <v>64.280917202340973</v>
      </c>
      <c r="L2514">
        <v>51.031372925261437</v>
      </c>
      <c r="M2514">
        <v>74270973</v>
      </c>
      <c r="N2514">
        <v>24154112</v>
      </c>
      <c r="O2514">
        <v>21320680</v>
      </c>
      <c r="P2514">
        <v>1234159</v>
      </c>
      <c r="Q2514">
        <v>3743907</v>
      </c>
      <c r="R2514">
        <v>62477029</v>
      </c>
      <c r="S2514">
        <v>23499500</v>
      </c>
      <c r="T2514">
        <v>27940000</v>
      </c>
      <c r="U2514">
        <v>13103200</v>
      </c>
      <c r="V2514">
        <v>13487000</v>
      </c>
    </row>
    <row r="2515" spans="1:22" x14ac:dyDescent="0.3">
      <c r="A2515" s="2">
        <v>44153</v>
      </c>
      <c r="B2515">
        <v>2020</v>
      </c>
      <c r="C2515">
        <v>118.03</v>
      </c>
      <c r="D2515">
        <v>211.08</v>
      </c>
      <c r="E2515">
        <v>87.032000000000011</v>
      </c>
      <c r="F2515">
        <v>87.683690000000013</v>
      </c>
      <c r="G2515">
        <v>5.1136072000000006</v>
      </c>
      <c r="H2515">
        <v>118.7</v>
      </c>
      <c r="I2515">
        <v>14.09804488105557</v>
      </c>
      <c r="J2515">
        <v>16.970120676105179</v>
      </c>
      <c r="K2515">
        <v>63.941057497833</v>
      </c>
      <c r="L2515">
        <v>51.276124434171237</v>
      </c>
      <c r="M2515">
        <v>76322111</v>
      </c>
      <c r="N2515">
        <v>28372789</v>
      </c>
      <c r="O2515">
        <v>20107540</v>
      </c>
      <c r="P2515">
        <v>1311194</v>
      </c>
      <c r="Q2515">
        <v>3200979</v>
      </c>
      <c r="R2515">
        <v>24259917</v>
      </c>
      <c r="S2515">
        <v>22772000</v>
      </c>
      <c r="T2515">
        <v>25137000</v>
      </c>
      <c r="U2515">
        <v>11401200</v>
      </c>
      <c r="V2515">
        <v>10165000</v>
      </c>
    </row>
    <row r="2516" spans="1:22" x14ac:dyDescent="0.3">
      <c r="A2516" s="2">
        <v>44154</v>
      </c>
      <c r="B2516">
        <v>2020</v>
      </c>
      <c r="C2516">
        <v>118.64</v>
      </c>
      <c r="D2516">
        <v>212.42</v>
      </c>
      <c r="E2516">
        <v>87.9285</v>
      </c>
      <c r="F2516">
        <v>87.66040000000001</v>
      </c>
      <c r="G2516">
        <v>5.0806386000000012</v>
      </c>
      <c r="H2516">
        <v>117.772932</v>
      </c>
      <c r="I2516">
        <v>14.063372820957341</v>
      </c>
      <c r="J2516">
        <v>16.99216695174805</v>
      </c>
      <c r="K2516">
        <v>63.343927573918911</v>
      </c>
      <c r="L2516">
        <v>52.412597515169033</v>
      </c>
      <c r="M2516">
        <v>74112972</v>
      </c>
      <c r="N2516">
        <v>24792746</v>
      </c>
      <c r="O2516">
        <v>20106800</v>
      </c>
      <c r="P2516">
        <v>1721623</v>
      </c>
      <c r="Q2516">
        <v>2786093</v>
      </c>
      <c r="R2516">
        <v>22764198</v>
      </c>
      <c r="S2516">
        <v>32636500</v>
      </c>
      <c r="T2516">
        <v>27805000</v>
      </c>
      <c r="U2516">
        <v>12745000</v>
      </c>
      <c r="V2516">
        <v>11886000</v>
      </c>
    </row>
    <row r="2517" spans="1:22" x14ac:dyDescent="0.3">
      <c r="A2517" s="2">
        <v>44155</v>
      </c>
      <c r="B2517">
        <v>2020</v>
      </c>
      <c r="C2517">
        <v>117.34</v>
      </c>
      <c r="D2517">
        <v>210.39</v>
      </c>
      <c r="E2517">
        <v>86.819000000000003</v>
      </c>
      <c r="F2517">
        <v>87.897410000000008</v>
      </c>
      <c r="G2517">
        <v>5.0575901999999999</v>
      </c>
      <c r="H2517">
        <v>117.11752</v>
      </c>
      <c r="I2517">
        <v>14.160246533127889</v>
      </c>
      <c r="J2517">
        <v>16.964812394067799</v>
      </c>
      <c r="K2517">
        <v>64.9942218798151</v>
      </c>
      <c r="L2517">
        <v>52.532742681047758</v>
      </c>
      <c r="M2517">
        <v>73604287</v>
      </c>
      <c r="N2517">
        <v>22843119</v>
      </c>
      <c r="O2517">
        <v>27706440</v>
      </c>
      <c r="P2517">
        <v>1692504</v>
      </c>
      <c r="Q2517">
        <v>3909221</v>
      </c>
      <c r="R2517">
        <v>23184503</v>
      </c>
      <c r="S2517">
        <v>20376000</v>
      </c>
      <c r="T2517">
        <v>22838500</v>
      </c>
      <c r="U2517">
        <v>12652100</v>
      </c>
      <c r="V2517">
        <v>10145000</v>
      </c>
    </row>
    <row r="2518" spans="1:22" x14ac:dyDescent="0.3">
      <c r="A2518" s="2">
        <v>44156</v>
      </c>
      <c r="B2518">
        <v>2020</v>
      </c>
    </row>
    <row r="2519" spans="1:22" x14ac:dyDescent="0.3">
      <c r="A2519" s="2">
        <v>44157</v>
      </c>
      <c r="B2519">
        <v>2020</v>
      </c>
    </row>
    <row r="2520" spans="1:22" x14ac:dyDescent="0.3">
      <c r="A2520" s="2">
        <v>44158</v>
      </c>
      <c r="B2520">
        <v>2020</v>
      </c>
      <c r="C2520">
        <v>113.85</v>
      </c>
      <c r="D2520">
        <v>210.11</v>
      </c>
      <c r="E2520">
        <v>86.378</v>
      </c>
      <c r="F2520">
        <v>87.493149000000003</v>
      </c>
      <c r="G2520">
        <v>5.1118079999999999</v>
      </c>
      <c r="H2520">
        <v>116.37334799999999</v>
      </c>
      <c r="M2520">
        <v>127959318</v>
      </c>
      <c r="N2520">
        <v>25683507</v>
      </c>
      <c r="O2520">
        <v>22552360</v>
      </c>
      <c r="P2520">
        <v>1503910</v>
      </c>
      <c r="Q2520">
        <v>3197048</v>
      </c>
      <c r="R2520">
        <v>19385338</v>
      </c>
    </row>
    <row r="2521" spans="1:22" x14ac:dyDescent="0.3">
      <c r="A2521" s="2">
        <v>44159</v>
      </c>
      <c r="B2521">
        <v>2020</v>
      </c>
      <c r="C2521">
        <v>115.17</v>
      </c>
      <c r="D2521">
        <v>213.86</v>
      </c>
      <c r="E2521">
        <v>88.195000000000007</v>
      </c>
      <c r="F2521">
        <v>91.042164000000014</v>
      </c>
      <c r="G2521">
        <v>5.3325299499999996</v>
      </c>
      <c r="H2521">
        <v>115.58365499999999</v>
      </c>
      <c r="I2521">
        <v>14.204339099684599</v>
      </c>
      <c r="J2521">
        <v>17.30162234540763</v>
      </c>
      <c r="K2521">
        <v>65.325432476345227</v>
      </c>
      <c r="L2521">
        <v>52.556628118130561</v>
      </c>
      <c r="M2521">
        <v>113874218</v>
      </c>
      <c r="N2521">
        <v>33979731</v>
      </c>
      <c r="O2521">
        <v>28006120</v>
      </c>
      <c r="P2521">
        <v>1844609</v>
      </c>
      <c r="Q2521">
        <v>3815389</v>
      </c>
      <c r="R2521">
        <v>36174125</v>
      </c>
      <c r="S2521">
        <v>27571500</v>
      </c>
      <c r="T2521">
        <v>37377500</v>
      </c>
      <c r="U2521">
        <v>13138000</v>
      </c>
      <c r="V2521">
        <v>11975000</v>
      </c>
    </row>
    <row r="2522" spans="1:22" x14ac:dyDescent="0.3">
      <c r="A2522" s="2">
        <v>44160</v>
      </c>
      <c r="B2522">
        <v>2020</v>
      </c>
      <c r="C2522">
        <v>116.03</v>
      </c>
      <c r="D2522">
        <v>213.87</v>
      </c>
      <c r="E2522">
        <v>88.206500000000005</v>
      </c>
      <c r="F2522">
        <v>89.846640000000008</v>
      </c>
      <c r="G2522">
        <v>5.3296523000000002</v>
      </c>
      <c r="H2522">
        <v>117.58708799999999</v>
      </c>
      <c r="I2522">
        <v>14.088556641748131</v>
      </c>
      <c r="J2522">
        <v>17.93473714778608</v>
      </c>
      <c r="K2522">
        <v>65.842438182863717</v>
      </c>
      <c r="L2522">
        <v>52.86563158903585</v>
      </c>
      <c r="M2522">
        <v>76499234</v>
      </c>
      <c r="N2522">
        <v>21012887</v>
      </c>
      <c r="O2522">
        <v>19599140</v>
      </c>
      <c r="P2522">
        <v>1489748</v>
      </c>
      <c r="Q2522">
        <v>3385039</v>
      </c>
      <c r="R2522">
        <v>32600484</v>
      </c>
      <c r="S2522">
        <v>33473500</v>
      </c>
      <c r="T2522">
        <v>60542000</v>
      </c>
      <c r="U2522">
        <v>17179500</v>
      </c>
      <c r="V2522">
        <v>12413000</v>
      </c>
    </row>
    <row r="2523" spans="1:22" x14ac:dyDescent="0.3">
      <c r="A2523" s="2">
        <v>44161</v>
      </c>
      <c r="B2523">
        <v>2020</v>
      </c>
      <c r="F2523">
        <v>88.311069000000003</v>
      </c>
      <c r="G2523">
        <v>5.3128889000000008</v>
      </c>
      <c r="H2523">
        <v>118.582002</v>
      </c>
      <c r="I2523">
        <v>14.005371187416079</v>
      </c>
      <c r="J2523">
        <v>17.846040395165929</v>
      </c>
      <c r="K2523">
        <v>67.993477843851906</v>
      </c>
      <c r="L2523">
        <v>55.352004603874917</v>
      </c>
      <c r="P2523">
        <v>1215517</v>
      </c>
      <c r="Q2523">
        <v>2528429</v>
      </c>
      <c r="R2523">
        <v>20694627</v>
      </c>
      <c r="S2523">
        <v>22660000</v>
      </c>
      <c r="T2523">
        <v>30636500</v>
      </c>
      <c r="U2523">
        <v>16806200</v>
      </c>
      <c r="V2523">
        <v>18435000</v>
      </c>
    </row>
    <row r="2524" spans="1:22" x14ac:dyDescent="0.3">
      <c r="A2524" s="2">
        <v>44162</v>
      </c>
      <c r="B2524">
        <v>2020</v>
      </c>
      <c r="C2524">
        <v>116.59</v>
      </c>
      <c r="D2524">
        <v>215.23</v>
      </c>
      <c r="E2524">
        <v>89.350999999999999</v>
      </c>
      <c r="F2524">
        <v>87.393713000000005</v>
      </c>
      <c r="G2524">
        <v>5.3913874500000007</v>
      </c>
      <c r="H2524">
        <v>119.737398</v>
      </c>
      <c r="I2524">
        <v>13.9421320772854</v>
      </c>
      <c r="J2524">
        <v>17.991848359127179</v>
      </c>
      <c r="K2524">
        <v>69.691435162933772</v>
      </c>
      <c r="L2524">
        <v>55.93578775353263</v>
      </c>
      <c r="M2524">
        <v>46691331</v>
      </c>
      <c r="N2524">
        <v>14512213</v>
      </c>
      <c r="O2524">
        <v>14790140</v>
      </c>
      <c r="P2524">
        <v>1699488</v>
      </c>
      <c r="Q2524">
        <v>3031566</v>
      </c>
      <c r="R2524">
        <v>80108704</v>
      </c>
      <c r="S2524">
        <v>37279000</v>
      </c>
      <c r="T2524">
        <v>34819000</v>
      </c>
      <c r="U2524">
        <v>21511400</v>
      </c>
      <c r="V2524">
        <v>15159000</v>
      </c>
    </row>
    <row r="2525" spans="1:22" x14ac:dyDescent="0.3">
      <c r="A2525" s="2">
        <v>44163</v>
      </c>
      <c r="B2525">
        <v>2020</v>
      </c>
    </row>
    <row r="2526" spans="1:22" x14ac:dyDescent="0.3">
      <c r="A2526" s="2">
        <v>44164</v>
      </c>
      <c r="B2526">
        <v>2020</v>
      </c>
    </row>
    <row r="2527" spans="1:22" x14ac:dyDescent="0.3">
      <c r="A2527" s="2">
        <v>44165</v>
      </c>
      <c r="B2527">
        <v>2020</v>
      </c>
      <c r="C2527">
        <v>119.05</v>
      </c>
      <c r="D2527">
        <v>214.07</v>
      </c>
      <c r="E2527">
        <v>87.72</v>
      </c>
      <c r="F2527">
        <v>87.312016000000014</v>
      </c>
      <c r="G2527">
        <v>5.1843022499999991</v>
      </c>
      <c r="H2527">
        <v>121.906892</v>
      </c>
      <c r="I2527">
        <v>13.422188129254961</v>
      </c>
      <c r="J2527">
        <v>17.749452503595741</v>
      </c>
      <c r="K2527">
        <v>69.728641288714158</v>
      </c>
      <c r="L2527">
        <v>56.822322370313543</v>
      </c>
      <c r="M2527">
        <v>169410176</v>
      </c>
      <c r="N2527">
        <v>33064753</v>
      </c>
      <c r="O2527">
        <v>32417740</v>
      </c>
      <c r="P2527">
        <v>1921018</v>
      </c>
      <c r="Q2527">
        <v>6755003</v>
      </c>
      <c r="R2527">
        <v>38676666</v>
      </c>
      <c r="S2527">
        <v>46772500</v>
      </c>
      <c r="T2527">
        <v>44954000</v>
      </c>
      <c r="U2527">
        <v>19121700</v>
      </c>
      <c r="V2527">
        <v>16289000</v>
      </c>
    </row>
    <row r="2528" spans="1:22" x14ac:dyDescent="0.3">
      <c r="A2528" s="2">
        <v>44166</v>
      </c>
      <c r="B2528">
        <v>2020</v>
      </c>
      <c r="C2528">
        <v>122.72</v>
      </c>
      <c r="D2528">
        <v>216.21</v>
      </c>
      <c r="E2528">
        <v>89.768000000000001</v>
      </c>
      <c r="F2528">
        <v>90.072509999999994</v>
      </c>
      <c r="G2528">
        <v>5.4494559000000002</v>
      </c>
      <c r="H2528">
        <v>121.91949</v>
      </c>
      <c r="I2528">
        <v>13.45346496693185</v>
      </c>
      <c r="J2528">
        <v>17.918172337774369</v>
      </c>
      <c r="K2528">
        <v>69.970286590625904</v>
      </c>
      <c r="L2528">
        <v>54.988977283619278</v>
      </c>
      <c r="M2528">
        <v>128166803</v>
      </c>
      <c r="N2528">
        <v>30931318</v>
      </c>
      <c r="O2528">
        <v>37362680</v>
      </c>
      <c r="P2528">
        <v>1367290</v>
      </c>
      <c r="Q2528">
        <v>3321058</v>
      </c>
      <c r="R2528">
        <v>23753832</v>
      </c>
      <c r="S2528">
        <v>31431500</v>
      </c>
      <c r="T2528">
        <v>28298000</v>
      </c>
      <c r="U2528">
        <v>16500500</v>
      </c>
      <c r="V2528">
        <v>15970000</v>
      </c>
    </row>
    <row r="2529" spans="1:22" x14ac:dyDescent="0.3">
      <c r="A2529" s="2">
        <v>44167</v>
      </c>
      <c r="B2529">
        <v>2020</v>
      </c>
      <c r="C2529">
        <v>123.08</v>
      </c>
      <c r="D2529">
        <v>215.37</v>
      </c>
      <c r="E2529">
        <v>91.248500000000007</v>
      </c>
      <c r="F2529">
        <v>89.887269000000003</v>
      </c>
      <c r="G2529">
        <v>5.5858091999999999</v>
      </c>
      <c r="H2529">
        <v>122.50209</v>
      </c>
      <c r="I2529">
        <v>13.547028992440911</v>
      </c>
      <c r="J2529">
        <v>17.555118526456791</v>
      </c>
      <c r="K2529">
        <v>69.41919433547028</v>
      </c>
      <c r="L2529">
        <v>54.549803846521861</v>
      </c>
      <c r="M2529">
        <v>89004195</v>
      </c>
      <c r="N2529">
        <v>23724509</v>
      </c>
      <c r="O2529">
        <v>29424700</v>
      </c>
      <c r="P2529">
        <v>1004048</v>
      </c>
      <c r="Q2529">
        <v>2366829</v>
      </c>
      <c r="R2529">
        <v>25254675</v>
      </c>
      <c r="S2529">
        <v>34411500</v>
      </c>
      <c r="T2529">
        <v>40171000</v>
      </c>
      <c r="U2529">
        <v>14637200</v>
      </c>
      <c r="V2529">
        <v>10685000</v>
      </c>
    </row>
    <row r="2530" spans="1:22" x14ac:dyDescent="0.3">
      <c r="A2530" s="2">
        <v>44168</v>
      </c>
      <c r="B2530">
        <v>2020</v>
      </c>
      <c r="C2530">
        <v>122.94</v>
      </c>
      <c r="D2530">
        <v>214.24</v>
      </c>
      <c r="E2530">
        <v>91.091999999999999</v>
      </c>
      <c r="F2530">
        <v>90.232634000000004</v>
      </c>
      <c r="G2530">
        <v>5.6823261</v>
      </c>
      <c r="H2530">
        <v>122.55314</v>
      </c>
      <c r="I2530">
        <v>13.79283788987293</v>
      </c>
      <c r="J2530">
        <v>17.931521765498651</v>
      </c>
      <c r="K2530">
        <v>71.053138236426662</v>
      </c>
      <c r="L2530">
        <v>54.149018097805168</v>
      </c>
      <c r="M2530">
        <v>78967630</v>
      </c>
      <c r="N2530">
        <v>25120922</v>
      </c>
      <c r="O2530">
        <v>24727320</v>
      </c>
      <c r="P2530">
        <v>1219270</v>
      </c>
      <c r="Q2530">
        <v>2525876</v>
      </c>
      <c r="R2530">
        <v>32969214</v>
      </c>
      <c r="S2530">
        <v>31729000</v>
      </c>
      <c r="T2530">
        <v>24314500</v>
      </c>
      <c r="U2530">
        <v>14502100</v>
      </c>
      <c r="V2530">
        <v>10237000</v>
      </c>
    </row>
    <row r="2531" spans="1:22" x14ac:dyDescent="0.3">
      <c r="A2531" s="2">
        <v>44169</v>
      </c>
      <c r="B2531">
        <v>2020</v>
      </c>
      <c r="C2531">
        <v>122.25</v>
      </c>
      <c r="D2531">
        <v>214.36</v>
      </c>
      <c r="E2531">
        <v>91.188000000000002</v>
      </c>
      <c r="F2531">
        <v>91.019279999999995</v>
      </c>
      <c r="G2531">
        <v>5.69436345</v>
      </c>
      <c r="H2531">
        <v>124.81603200000001</v>
      </c>
      <c r="I2531">
        <v>13.793699577410679</v>
      </c>
      <c r="J2531">
        <v>17.87553244141375</v>
      </c>
      <c r="K2531">
        <v>69.727237802535527</v>
      </c>
      <c r="L2531">
        <v>54.677295428351897</v>
      </c>
      <c r="M2531">
        <v>78260421</v>
      </c>
      <c r="N2531">
        <v>24666039</v>
      </c>
      <c r="O2531">
        <v>20544840</v>
      </c>
      <c r="P2531">
        <v>1130945</v>
      </c>
      <c r="Q2531">
        <v>2577941</v>
      </c>
      <c r="R2531">
        <v>33729641</v>
      </c>
      <c r="S2531">
        <v>23686000</v>
      </c>
      <c r="T2531">
        <v>17286500</v>
      </c>
      <c r="U2531">
        <v>13626100</v>
      </c>
      <c r="V2531">
        <v>8806000</v>
      </c>
    </row>
    <row r="2532" spans="1:22" x14ac:dyDescent="0.3">
      <c r="A2532" s="2">
        <v>44170</v>
      </c>
      <c r="B2532">
        <v>2020</v>
      </c>
    </row>
    <row r="2533" spans="1:22" x14ac:dyDescent="0.3">
      <c r="A2533" s="2">
        <v>44171</v>
      </c>
      <c r="B2533">
        <v>2020</v>
      </c>
    </row>
    <row r="2534" spans="1:22" x14ac:dyDescent="0.3">
      <c r="A2534" s="2">
        <v>44172</v>
      </c>
      <c r="B2534">
        <v>2020</v>
      </c>
      <c r="C2534">
        <v>123.75</v>
      </c>
      <c r="D2534">
        <v>214.29</v>
      </c>
      <c r="E2534">
        <v>90.851500000000001</v>
      </c>
      <c r="F2534">
        <v>89.420210000000012</v>
      </c>
      <c r="G2534">
        <v>5.4999542000000012</v>
      </c>
      <c r="H2534">
        <v>123.416876</v>
      </c>
      <c r="I2534">
        <v>13.85517838253678</v>
      </c>
      <c r="J2534">
        <v>17.74746124627368</v>
      </c>
      <c r="K2534">
        <v>68.496970862582941</v>
      </c>
      <c r="L2534">
        <v>55.553418597942112</v>
      </c>
      <c r="M2534">
        <v>86711990</v>
      </c>
      <c r="N2534">
        <v>24619997</v>
      </c>
      <c r="O2534">
        <v>22287820</v>
      </c>
      <c r="P2534">
        <v>1128524</v>
      </c>
      <c r="Q2534">
        <v>2416933</v>
      </c>
      <c r="R2534">
        <v>21627713</v>
      </c>
      <c r="S2534">
        <v>22603500</v>
      </c>
      <c r="T2534">
        <v>16569500</v>
      </c>
      <c r="U2534">
        <v>10179500</v>
      </c>
      <c r="V2534">
        <v>11093000</v>
      </c>
    </row>
    <row r="2535" spans="1:22" x14ac:dyDescent="0.3">
      <c r="A2535" s="2">
        <v>44173</v>
      </c>
      <c r="B2535">
        <v>2020</v>
      </c>
      <c r="C2535">
        <v>124.38</v>
      </c>
      <c r="D2535">
        <v>216.01</v>
      </c>
      <c r="E2535">
        <v>90.566499999999991</v>
      </c>
      <c r="F2535">
        <v>88.451615000000004</v>
      </c>
      <c r="G2535">
        <v>5.3501447999999989</v>
      </c>
      <c r="H2535">
        <v>123.66992</v>
      </c>
      <c r="I2535">
        <v>13.82694708537405</v>
      </c>
      <c r="J2535">
        <v>17.776725262652459</v>
      </c>
      <c r="K2535">
        <v>68.126380485931051</v>
      </c>
      <c r="L2535">
        <v>56.074138096610007</v>
      </c>
      <c r="M2535">
        <v>82225512</v>
      </c>
      <c r="N2535">
        <v>23284094</v>
      </c>
      <c r="O2535">
        <v>19935360</v>
      </c>
      <c r="P2535">
        <v>1217153</v>
      </c>
      <c r="Q2535">
        <v>2271543</v>
      </c>
      <c r="R2535">
        <v>25474678</v>
      </c>
      <c r="S2535">
        <v>20672000</v>
      </c>
      <c r="T2535">
        <v>17574500</v>
      </c>
      <c r="U2535">
        <v>8045500</v>
      </c>
      <c r="V2535">
        <v>10588000</v>
      </c>
    </row>
    <row r="2536" spans="1:22" x14ac:dyDescent="0.3">
      <c r="A2536" s="2">
        <v>44174</v>
      </c>
      <c r="B2536">
        <v>2020</v>
      </c>
      <c r="C2536">
        <v>121.78</v>
      </c>
      <c r="D2536">
        <v>211.8</v>
      </c>
      <c r="E2536">
        <v>88.893000000000001</v>
      </c>
      <c r="F2536">
        <v>88.282535999999993</v>
      </c>
      <c r="G2536">
        <v>5.3885130000000014</v>
      </c>
      <c r="H2536">
        <v>123.230976</v>
      </c>
      <c r="I2536">
        <v>14.08663983132068</v>
      </c>
      <c r="J2536">
        <v>18.048086149127851</v>
      </c>
      <c r="K2536">
        <v>71.77496645581752</v>
      </c>
      <c r="L2536">
        <v>56.497987349051179</v>
      </c>
      <c r="M2536">
        <v>115089193</v>
      </c>
      <c r="N2536">
        <v>32440603</v>
      </c>
      <c r="O2536">
        <v>31728520</v>
      </c>
      <c r="P2536">
        <v>1340551</v>
      </c>
      <c r="Q2536">
        <v>3008739</v>
      </c>
      <c r="R2536">
        <v>20242336</v>
      </c>
      <c r="S2536">
        <v>28535500</v>
      </c>
      <c r="T2536">
        <v>22473500</v>
      </c>
      <c r="U2536">
        <v>31629400</v>
      </c>
      <c r="V2536">
        <v>10435000</v>
      </c>
    </row>
    <row r="2537" spans="1:22" x14ac:dyDescent="0.3">
      <c r="A2537" s="2">
        <v>44175</v>
      </c>
      <c r="B2537">
        <v>2020</v>
      </c>
      <c r="C2537">
        <v>123.24</v>
      </c>
      <c r="D2537">
        <v>210.52</v>
      </c>
      <c r="E2537">
        <v>88.382500000000007</v>
      </c>
      <c r="F2537">
        <v>86.488320000000002</v>
      </c>
      <c r="G2537">
        <v>5.3659264999999996</v>
      </c>
      <c r="H2537">
        <v>122.63016</v>
      </c>
      <c r="I2537">
        <v>14.343240651965489</v>
      </c>
      <c r="J2537">
        <v>17.95624656951103</v>
      </c>
      <c r="K2537">
        <v>79.635666347075755</v>
      </c>
      <c r="L2537">
        <v>56.577181208053688</v>
      </c>
      <c r="M2537">
        <v>81312170</v>
      </c>
      <c r="N2537">
        <v>26467017</v>
      </c>
      <c r="O2537">
        <v>28688320</v>
      </c>
      <c r="P2537">
        <v>1903460</v>
      </c>
      <c r="Q2537">
        <v>3176748</v>
      </c>
      <c r="R2537">
        <v>23968710</v>
      </c>
      <c r="S2537">
        <v>32708000</v>
      </c>
      <c r="T2537">
        <v>18551500</v>
      </c>
      <c r="U2537">
        <v>68384400</v>
      </c>
      <c r="V2537">
        <v>10882000</v>
      </c>
    </row>
    <row r="2538" spans="1:22" x14ac:dyDescent="0.3">
      <c r="A2538" s="2">
        <v>44176</v>
      </c>
      <c r="B2538">
        <v>2020</v>
      </c>
      <c r="C2538">
        <v>122.41</v>
      </c>
      <c r="D2538">
        <v>213.26</v>
      </c>
      <c r="E2538">
        <v>88.74</v>
      </c>
      <c r="F2538">
        <v>85.43696700000001</v>
      </c>
      <c r="G2538">
        <v>5.2983356000000006</v>
      </c>
      <c r="H2538">
        <v>120.867075</v>
      </c>
      <c r="I2538">
        <v>15.05003849114704</v>
      </c>
      <c r="J2538">
        <v>18.09533038106235</v>
      </c>
      <c r="K2538">
        <v>76.145111624326404</v>
      </c>
      <c r="L2538">
        <v>58.063895304080063</v>
      </c>
      <c r="M2538">
        <v>86939786</v>
      </c>
      <c r="N2538">
        <v>30979440</v>
      </c>
      <c r="O2538">
        <v>18628620</v>
      </c>
      <c r="P2538">
        <v>2093004</v>
      </c>
      <c r="Q2538">
        <v>2898929</v>
      </c>
      <c r="R2538">
        <v>20563853</v>
      </c>
      <c r="S2538">
        <v>78526000</v>
      </c>
      <c r="T2538">
        <v>24039500</v>
      </c>
      <c r="U2538">
        <v>45612000</v>
      </c>
      <c r="V2538">
        <v>20538000</v>
      </c>
    </row>
    <row r="2539" spans="1:22" x14ac:dyDescent="0.3">
      <c r="A2539" s="2">
        <v>44177</v>
      </c>
      <c r="B2539">
        <v>2020</v>
      </c>
    </row>
    <row r="2540" spans="1:22" x14ac:dyDescent="0.3">
      <c r="A2540" s="2">
        <v>44178</v>
      </c>
      <c r="B2540">
        <v>2020</v>
      </c>
    </row>
    <row r="2541" spans="1:22" x14ac:dyDescent="0.3">
      <c r="A2541" s="2">
        <v>44179</v>
      </c>
      <c r="B2541">
        <v>2020</v>
      </c>
      <c r="C2541">
        <v>121.78</v>
      </c>
      <c r="D2541">
        <v>214.2</v>
      </c>
      <c r="E2541">
        <v>87.613</v>
      </c>
      <c r="F2541">
        <v>87.428177999999988</v>
      </c>
      <c r="G2541">
        <v>5.379338999999999</v>
      </c>
      <c r="H2541">
        <v>121.494894</v>
      </c>
      <c r="I2541">
        <v>15.290837419478899</v>
      </c>
      <c r="J2541">
        <v>17.94212170175944</v>
      </c>
      <c r="K2541">
        <v>77.761753677531004</v>
      </c>
      <c r="L2541">
        <v>59.830785501394089</v>
      </c>
      <c r="M2541">
        <v>79075988</v>
      </c>
      <c r="N2541">
        <v>28798379</v>
      </c>
      <c r="O2541">
        <v>33049420</v>
      </c>
      <c r="P2541">
        <v>1663325</v>
      </c>
      <c r="Q2541">
        <v>3244975</v>
      </c>
      <c r="R2541">
        <v>24908631</v>
      </c>
      <c r="S2541">
        <v>45357000</v>
      </c>
      <c r="T2541">
        <v>17491500</v>
      </c>
      <c r="U2541">
        <v>25308900</v>
      </c>
      <c r="V2541">
        <v>19353000</v>
      </c>
    </row>
    <row r="2542" spans="1:22" x14ac:dyDescent="0.3">
      <c r="A2542" s="2">
        <v>44180</v>
      </c>
      <c r="B2542">
        <v>2020</v>
      </c>
      <c r="C2542">
        <v>127.88</v>
      </c>
      <c r="D2542">
        <v>214.13</v>
      </c>
      <c r="E2542">
        <v>88.054000000000002</v>
      </c>
      <c r="F2542">
        <v>89.821145999999999</v>
      </c>
      <c r="G2542">
        <v>5.4075894999999994</v>
      </c>
      <c r="H2542">
        <v>122.436948</v>
      </c>
      <c r="I2542">
        <v>15.241492335871969</v>
      </c>
      <c r="J2542">
        <v>17.8930882290562</v>
      </c>
      <c r="K2542">
        <v>77.113660464667888</v>
      </c>
      <c r="L2542">
        <v>59.40422250072303</v>
      </c>
      <c r="M2542">
        <v>157572262</v>
      </c>
      <c r="N2542">
        <v>27018106</v>
      </c>
      <c r="O2542">
        <v>21365840</v>
      </c>
      <c r="P2542">
        <v>1962219</v>
      </c>
      <c r="Q2542">
        <v>2635245</v>
      </c>
      <c r="R2542">
        <v>29019518</v>
      </c>
      <c r="S2542">
        <v>24025500</v>
      </c>
      <c r="T2542">
        <v>17974500</v>
      </c>
      <c r="U2542">
        <v>16765800</v>
      </c>
      <c r="V2542">
        <v>20100000</v>
      </c>
    </row>
    <row r="2543" spans="1:22" x14ac:dyDescent="0.3">
      <c r="A2543" s="2">
        <v>44181</v>
      </c>
      <c r="B2543">
        <v>2020</v>
      </c>
      <c r="C2543">
        <v>127.81</v>
      </c>
      <c r="D2543">
        <v>219.28</v>
      </c>
      <c r="E2543">
        <v>87.859499999999997</v>
      </c>
      <c r="F2543">
        <v>90.573867000000021</v>
      </c>
      <c r="G2543">
        <v>5.3479869999999998</v>
      </c>
      <c r="H2543">
        <v>125.09732</v>
      </c>
      <c r="I2543">
        <v>15.400945672102671</v>
      </c>
      <c r="J2543">
        <v>17.974780285631571</v>
      </c>
      <c r="K2543">
        <v>77.48721412718325</v>
      </c>
      <c r="L2543">
        <v>61.188844929074591</v>
      </c>
      <c r="M2543">
        <v>98208591</v>
      </c>
      <c r="N2543">
        <v>35023253</v>
      </c>
      <c r="O2543">
        <v>24676720</v>
      </c>
      <c r="P2543">
        <v>1974499</v>
      </c>
      <c r="Q2543">
        <v>3282115</v>
      </c>
      <c r="R2543">
        <v>28270680</v>
      </c>
      <c r="S2543">
        <v>29555500</v>
      </c>
      <c r="T2543">
        <v>13851500</v>
      </c>
      <c r="U2543">
        <v>13100000</v>
      </c>
      <c r="V2543">
        <v>21980000</v>
      </c>
    </row>
    <row r="2544" spans="1:22" x14ac:dyDescent="0.3">
      <c r="A2544" s="2">
        <v>44182</v>
      </c>
      <c r="B2544">
        <v>2020</v>
      </c>
      <c r="C2544">
        <v>128.69999999999999</v>
      </c>
      <c r="D2544">
        <v>219.42</v>
      </c>
      <c r="E2544">
        <v>87.025499999999994</v>
      </c>
      <c r="F2544">
        <v>90.454279999999997</v>
      </c>
      <c r="G2544">
        <v>5.3717579999999998</v>
      </c>
      <c r="H2544">
        <v>128.72999999999999</v>
      </c>
      <c r="I2544">
        <v>15.521924718665121</v>
      </c>
      <c r="J2544">
        <v>18.551832411719051</v>
      </c>
      <c r="K2544">
        <v>81.005044625533571</v>
      </c>
      <c r="L2544">
        <v>65.580131936360104</v>
      </c>
      <c r="M2544">
        <v>94359811</v>
      </c>
      <c r="N2544">
        <v>32515784</v>
      </c>
      <c r="O2544">
        <v>34880100</v>
      </c>
      <c r="P2544">
        <v>1581472</v>
      </c>
      <c r="Q2544">
        <v>4064972</v>
      </c>
      <c r="R2544">
        <v>26666021</v>
      </c>
      <c r="S2544">
        <v>25085500</v>
      </c>
      <c r="T2544">
        <v>43496000</v>
      </c>
      <c r="U2544">
        <v>22467700</v>
      </c>
      <c r="V2544">
        <v>43133000</v>
      </c>
    </row>
    <row r="2545" spans="1:22" x14ac:dyDescent="0.3">
      <c r="A2545" s="2">
        <v>44183</v>
      </c>
      <c r="B2545">
        <v>2020</v>
      </c>
      <c r="C2545">
        <v>126.655</v>
      </c>
      <c r="D2545">
        <v>218.59</v>
      </c>
      <c r="E2545">
        <v>86.311000000000007</v>
      </c>
      <c r="F2545">
        <v>90.786303000000004</v>
      </c>
      <c r="G2545">
        <v>5.2373392499999998</v>
      </c>
      <c r="H2545">
        <v>127.58296199999999</v>
      </c>
      <c r="I2545">
        <v>15.312106842156201</v>
      </c>
      <c r="J2545">
        <v>18.931545795025649</v>
      </c>
      <c r="K2545">
        <v>80.847769282880094</v>
      </c>
      <c r="L2545">
        <v>64.56982483305913</v>
      </c>
      <c r="M2545">
        <v>192541496</v>
      </c>
      <c r="N2545">
        <v>63354922</v>
      </c>
      <c r="O2545">
        <v>85256740</v>
      </c>
      <c r="P2545">
        <v>3039475</v>
      </c>
      <c r="Q2545">
        <v>11530301</v>
      </c>
      <c r="R2545">
        <v>47169500</v>
      </c>
      <c r="S2545">
        <v>34311000</v>
      </c>
      <c r="T2545">
        <v>39164000</v>
      </c>
      <c r="U2545">
        <v>21645200</v>
      </c>
      <c r="V2545">
        <v>22597000</v>
      </c>
    </row>
    <row r="2546" spans="1:22" x14ac:dyDescent="0.3">
      <c r="A2546" s="2">
        <v>44184</v>
      </c>
      <c r="B2546">
        <v>2020</v>
      </c>
    </row>
    <row r="2547" spans="1:22" x14ac:dyDescent="0.3">
      <c r="A2547" s="2">
        <v>44185</v>
      </c>
      <c r="B2547">
        <v>2020</v>
      </c>
    </row>
    <row r="2548" spans="1:22" x14ac:dyDescent="0.3">
      <c r="A2548" s="2">
        <v>44186</v>
      </c>
      <c r="B2548">
        <v>2020</v>
      </c>
      <c r="C2548">
        <v>128.22999999999999</v>
      </c>
      <c r="D2548">
        <v>222.59</v>
      </c>
      <c r="E2548">
        <v>86.727999999999994</v>
      </c>
      <c r="F2548">
        <v>88.062492000000006</v>
      </c>
      <c r="G2548">
        <v>5.0903527000000004</v>
      </c>
      <c r="H2548">
        <v>124.146456</v>
      </c>
      <c r="I2548">
        <v>15.185221007834411</v>
      </c>
      <c r="J2548">
        <v>19.19731054260567</v>
      </c>
      <c r="K2548">
        <v>82.106586710513596</v>
      </c>
      <c r="L2548">
        <v>63.110552277783157</v>
      </c>
      <c r="M2548">
        <v>121251553</v>
      </c>
      <c r="N2548">
        <v>37181886</v>
      </c>
      <c r="O2548">
        <v>33974140</v>
      </c>
      <c r="P2548">
        <v>1896920</v>
      </c>
      <c r="Q2548">
        <v>3958655</v>
      </c>
      <c r="R2548">
        <v>21880473</v>
      </c>
      <c r="S2548">
        <v>23712000</v>
      </c>
      <c r="T2548">
        <v>20895500</v>
      </c>
      <c r="U2548">
        <v>14491200</v>
      </c>
      <c r="V2548">
        <v>12727000</v>
      </c>
    </row>
    <row r="2549" spans="1:22" x14ac:dyDescent="0.3">
      <c r="A2549" s="2">
        <v>44187</v>
      </c>
      <c r="B2549">
        <v>2020</v>
      </c>
      <c r="C2549">
        <v>131.88</v>
      </c>
      <c r="D2549">
        <v>223.94</v>
      </c>
      <c r="E2549">
        <v>86.010999999999996</v>
      </c>
      <c r="F2549">
        <v>87.781749999999988</v>
      </c>
      <c r="G2549">
        <v>5.1264165999999998</v>
      </c>
      <c r="H2549">
        <v>126.15734999999999</v>
      </c>
      <c r="I2549">
        <v>15.006271104679209</v>
      </c>
      <c r="J2549">
        <v>18.486618359864931</v>
      </c>
      <c r="K2549">
        <v>79.951760733236853</v>
      </c>
      <c r="L2549">
        <v>62.13217559093102</v>
      </c>
      <c r="M2549">
        <v>169351825</v>
      </c>
      <c r="N2549">
        <v>22643397</v>
      </c>
      <c r="O2549">
        <v>20376580</v>
      </c>
      <c r="P2549">
        <v>739335</v>
      </c>
      <c r="Q2549">
        <v>2628214</v>
      </c>
      <c r="R2549">
        <v>12174528</v>
      </c>
      <c r="S2549">
        <v>19459000</v>
      </c>
      <c r="T2549">
        <v>17734500</v>
      </c>
      <c r="U2549">
        <v>14278600</v>
      </c>
      <c r="V2549">
        <v>13625000</v>
      </c>
    </row>
    <row r="2550" spans="1:22" x14ac:dyDescent="0.3">
      <c r="A2550" s="2">
        <v>44188</v>
      </c>
      <c r="B2550">
        <v>2020</v>
      </c>
      <c r="C2550">
        <v>130.96</v>
      </c>
      <c r="D2550">
        <v>221.02</v>
      </c>
      <c r="E2550">
        <v>86.411500000000004</v>
      </c>
      <c r="F2550">
        <v>89.428205999999989</v>
      </c>
      <c r="G2550">
        <v>5.2017414000000004</v>
      </c>
      <c r="H2550">
        <v>126.45231200000001</v>
      </c>
      <c r="I2550">
        <v>14.903474903474899</v>
      </c>
      <c r="J2550">
        <v>18.688873648648649</v>
      </c>
      <c r="K2550">
        <v>77.944015444015449</v>
      </c>
      <c r="L2550">
        <v>62.239382239382238</v>
      </c>
      <c r="M2550">
        <v>88223692</v>
      </c>
      <c r="N2550">
        <v>18699638</v>
      </c>
      <c r="O2550">
        <v>22973680</v>
      </c>
      <c r="P2550">
        <v>981237</v>
      </c>
      <c r="Q2550">
        <v>1628435</v>
      </c>
      <c r="R2550">
        <v>14529565</v>
      </c>
      <c r="S2550">
        <v>17744000</v>
      </c>
      <c r="T2550">
        <v>10700500</v>
      </c>
      <c r="U2550">
        <v>16096600</v>
      </c>
      <c r="V2550">
        <v>9146000</v>
      </c>
    </row>
    <row r="2551" spans="1:22" x14ac:dyDescent="0.3">
      <c r="A2551" s="2">
        <v>44189</v>
      </c>
      <c r="B2551">
        <v>2020</v>
      </c>
      <c r="C2551">
        <v>131.97</v>
      </c>
      <c r="D2551">
        <v>222.75</v>
      </c>
      <c r="E2551">
        <v>86.707999999999998</v>
      </c>
      <c r="G2551">
        <v>5.2256679999999998</v>
      </c>
      <c r="I2551">
        <v>14.93922438742041</v>
      </c>
      <c r="J2551">
        <v>18.567644086436431</v>
      </c>
      <c r="K2551">
        <v>76.615859540806497</v>
      </c>
      <c r="L2551">
        <v>62.444530194867838</v>
      </c>
      <c r="M2551">
        <v>54930064</v>
      </c>
      <c r="N2551">
        <v>10550572</v>
      </c>
      <c r="O2551">
        <v>9312760</v>
      </c>
      <c r="R2551">
        <v>6092329</v>
      </c>
      <c r="S2551">
        <v>13676000</v>
      </c>
      <c r="T2551">
        <v>12486000</v>
      </c>
      <c r="U2551">
        <v>17027600</v>
      </c>
      <c r="V2551">
        <v>6061000</v>
      </c>
    </row>
    <row r="2552" spans="1:22" x14ac:dyDescent="0.3">
      <c r="A2552" s="2">
        <v>44190</v>
      </c>
      <c r="B2552">
        <v>2020</v>
      </c>
      <c r="I2552">
        <v>15.0613941796384</v>
      </c>
      <c r="J2552">
        <v>18.356265070095709</v>
      </c>
      <c r="K2552">
        <v>74.36913854781011</v>
      </c>
      <c r="L2552">
        <v>62.525379483708782</v>
      </c>
      <c r="S2552">
        <v>9966500</v>
      </c>
      <c r="T2552">
        <v>12326000</v>
      </c>
      <c r="U2552">
        <v>13149600</v>
      </c>
      <c r="V2552">
        <v>5200000</v>
      </c>
    </row>
    <row r="2553" spans="1:22" x14ac:dyDescent="0.3">
      <c r="A2553" s="2">
        <v>44191</v>
      </c>
      <c r="B2553">
        <v>2020</v>
      </c>
    </row>
    <row r="2554" spans="1:22" x14ac:dyDescent="0.3">
      <c r="A2554" s="2">
        <v>44192</v>
      </c>
      <c r="B2554">
        <v>2020</v>
      </c>
    </row>
    <row r="2555" spans="1:22" x14ac:dyDescent="0.3">
      <c r="A2555" s="2">
        <v>44193</v>
      </c>
      <c r="B2555">
        <v>2020</v>
      </c>
      <c r="C2555">
        <v>136.69</v>
      </c>
      <c r="D2555">
        <v>224.96</v>
      </c>
      <c r="E2555">
        <v>88.698000000000008</v>
      </c>
      <c r="F2555">
        <v>89.701893999999982</v>
      </c>
      <c r="H2555">
        <v>128.480356</v>
      </c>
      <c r="I2555">
        <v>15.210399614829081</v>
      </c>
      <c r="J2555">
        <v>18.69898865671642</v>
      </c>
      <c r="K2555">
        <v>74.203177660086666</v>
      </c>
      <c r="L2555">
        <v>63.437650457390468</v>
      </c>
      <c r="M2555">
        <v>124486237</v>
      </c>
      <c r="N2555">
        <v>17933496</v>
      </c>
      <c r="O2555">
        <v>27650740</v>
      </c>
      <c r="P2555">
        <v>799942</v>
      </c>
      <c r="Q2555">
        <v>2057725</v>
      </c>
      <c r="S2555">
        <v>18226500</v>
      </c>
      <c r="T2555">
        <v>15854500</v>
      </c>
      <c r="U2555">
        <v>15953100</v>
      </c>
      <c r="V2555">
        <v>11893000</v>
      </c>
    </row>
    <row r="2556" spans="1:22" x14ac:dyDescent="0.3">
      <c r="A2556" s="2">
        <v>44194</v>
      </c>
      <c r="B2556">
        <v>2020</v>
      </c>
      <c r="C2556">
        <v>134.87</v>
      </c>
      <c r="D2556">
        <v>224.15</v>
      </c>
      <c r="E2556">
        <v>87.888000000000005</v>
      </c>
      <c r="F2556">
        <v>89.562471999999985</v>
      </c>
      <c r="G2556">
        <v>5.1740895</v>
      </c>
      <c r="H2556">
        <v>130.74456000000001</v>
      </c>
      <c r="I2556">
        <v>15.481502946005991</v>
      </c>
      <c r="J2556">
        <v>19.143712991403451</v>
      </c>
      <c r="K2556">
        <v>77.803535207186314</v>
      </c>
      <c r="L2556">
        <v>63.614411281754073</v>
      </c>
      <c r="M2556">
        <v>121047324</v>
      </c>
      <c r="N2556">
        <v>17403213</v>
      </c>
      <c r="O2556">
        <v>19725740</v>
      </c>
      <c r="P2556">
        <v>786472</v>
      </c>
      <c r="Q2556">
        <v>2479039</v>
      </c>
      <c r="R2556">
        <v>16381390</v>
      </c>
      <c r="S2556">
        <v>25593500</v>
      </c>
      <c r="T2556">
        <v>20990500</v>
      </c>
      <c r="U2556">
        <v>16022000</v>
      </c>
      <c r="V2556">
        <v>8986000</v>
      </c>
    </row>
    <row r="2557" spans="1:22" x14ac:dyDescent="0.3">
      <c r="A2557" s="2">
        <v>44195</v>
      </c>
      <c r="B2557">
        <v>2020</v>
      </c>
      <c r="C2557">
        <v>133.72</v>
      </c>
      <c r="D2557">
        <v>221.68</v>
      </c>
      <c r="E2557">
        <v>86.8125</v>
      </c>
      <c r="F2557">
        <v>88.763447000000014</v>
      </c>
      <c r="G2557">
        <v>5.2084170000000007</v>
      </c>
      <c r="H2557">
        <v>131.76265799999999</v>
      </c>
      <c r="I2557">
        <v>15.413075060532689</v>
      </c>
      <c r="J2557">
        <v>19.00163960290557</v>
      </c>
      <c r="K2557">
        <v>78.043583535108965</v>
      </c>
      <c r="L2557">
        <v>63.757869249394673</v>
      </c>
      <c r="M2557">
        <v>96452124</v>
      </c>
      <c r="N2557">
        <v>20272337</v>
      </c>
      <c r="O2557">
        <v>21026160</v>
      </c>
      <c r="P2557">
        <v>644923</v>
      </c>
      <c r="Q2557">
        <v>1526766</v>
      </c>
      <c r="R2557">
        <v>12133425</v>
      </c>
      <c r="S2557">
        <v>23459000</v>
      </c>
      <c r="T2557">
        <v>16222500</v>
      </c>
      <c r="U2557">
        <v>15488900</v>
      </c>
      <c r="V2557">
        <v>7847000</v>
      </c>
    </row>
    <row r="2558" spans="1:22" x14ac:dyDescent="0.3">
      <c r="A2558" s="2">
        <v>44196</v>
      </c>
      <c r="B2558">
        <v>2020</v>
      </c>
      <c r="C2558">
        <v>132.69</v>
      </c>
      <c r="D2558">
        <v>222.42</v>
      </c>
      <c r="E2558">
        <v>87.632000000000005</v>
      </c>
      <c r="G2558">
        <v>5.1716813500000001</v>
      </c>
      <c r="M2558">
        <v>99116586</v>
      </c>
      <c r="N2558">
        <v>20942132</v>
      </c>
      <c r="O2558">
        <v>21069580</v>
      </c>
      <c r="R2558">
        <v>9986413</v>
      </c>
    </row>
    <row r="2559" spans="1:22" x14ac:dyDescent="0.3">
      <c r="A2559" s="2">
        <v>44197</v>
      </c>
      <c r="B2559">
        <v>2021</v>
      </c>
    </row>
    <row r="2560" spans="1:22" x14ac:dyDescent="0.3">
      <c r="A2560" s="2">
        <v>44198</v>
      </c>
      <c r="B2560">
        <v>2021</v>
      </c>
    </row>
    <row r="2561" spans="1:22" x14ac:dyDescent="0.3">
      <c r="A2561" s="2">
        <v>44199</v>
      </c>
      <c r="B2561">
        <v>2021</v>
      </c>
    </row>
    <row r="2562" spans="1:22" x14ac:dyDescent="0.3">
      <c r="A2562" s="2">
        <v>44200</v>
      </c>
      <c r="B2562">
        <v>2021</v>
      </c>
      <c r="C2562">
        <v>129.41</v>
      </c>
      <c r="D2562">
        <v>217.69</v>
      </c>
      <c r="E2562">
        <v>86.3065</v>
      </c>
      <c r="F2562">
        <v>88.050058000000007</v>
      </c>
      <c r="G2562">
        <v>5.1598281000000012</v>
      </c>
      <c r="H2562">
        <v>129.048596</v>
      </c>
      <c r="I2562">
        <v>15.36731924791626</v>
      </c>
      <c r="J2562">
        <v>19.291845309168441</v>
      </c>
      <c r="K2562">
        <v>77.611940298507463</v>
      </c>
      <c r="L2562">
        <v>63.529753828261278</v>
      </c>
      <c r="M2562">
        <v>143301887</v>
      </c>
      <c r="N2562">
        <v>37130139</v>
      </c>
      <c r="O2562">
        <v>37323900</v>
      </c>
      <c r="P2562">
        <v>1250834</v>
      </c>
      <c r="Q2562">
        <v>2928515</v>
      </c>
      <c r="R2562">
        <v>14705763</v>
      </c>
      <c r="S2562">
        <v>21387000</v>
      </c>
      <c r="T2562">
        <v>18945500</v>
      </c>
      <c r="U2562">
        <v>12201400</v>
      </c>
      <c r="V2562">
        <v>7790000</v>
      </c>
    </row>
    <row r="2563" spans="1:22" x14ac:dyDescent="0.3">
      <c r="A2563" s="2">
        <v>44201</v>
      </c>
      <c r="B2563">
        <v>2021</v>
      </c>
      <c r="C2563">
        <v>131.01</v>
      </c>
      <c r="D2563">
        <v>217.9</v>
      </c>
      <c r="E2563">
        <v>87.002499999999998</v>
      </c>
      <c r="F2563">
        <v>87.157799999999995</v>
      </c>
      <c r="G2563">
        <v>5.1614538000000003</v>
      </c>
      <c r="H2563">
        <v>129.19919999999999</v>
      </c>
      <c r="I2563">
        <v>15.22065270336094</v>
      </c>
      <c r="J2563">
        <v>19.642324188991719</v>
      </c>
      <c r="K2563">
        <v>78.129566488066246</v>
      </c>
      <c r="L2563">
        <v>64.383828543594745</v>
      </c>
      <c r="M2563">
        <v>97664898</v>
      </c>
      <c r="N2563">
        <v>23822953</v>
      </c>
      <c r="O2563">
        <v>20359240</v>
      </c>
      <c r="P2563">
        <v>1542690</v>
      </c>
      <c r="Q2563">
        <v>2798888</v>
      </c>
      <c r="R2563">
        <v>16658547</v>
      </c>
      <c r="S2563">
        <v>29285500</v>
      </c>
      <c r="T2563">
        <v>24981000</v>
      </c>
      <c r="U2563">
        <v>13213000</v>
      </c>
      <c r="V2563">
        <v>8744000</v>
      </c>
    </row>
    <row r="2564" spans="1:22" x14ac:dyDescent="0.3">
      <c r="A2564" s="2">
        <v>44202</v>
      </c>
      <c r="B2564">
        <v>2021</v>
      </c>
      <c r="C2564">
        <v>126.6</v>
      </c>
      <c r="D2564">
        <v>212.25</v>
      </c>
      <c r="E2564">
        <v>86.144000000000005</v>
      </c>
      <c r="F2564">
        <v>87.310600999999991</v>
      </c>
      <c r="G2564">
        <v>5.6617207499999997</v>
      </c>
      <c r="H2564">
        <v>129.72985199999999</v>
      </c>
      <c r="I2564">
        <v>15.14969479701579</v>
      </c>
      <c r="J2564">
        <v>19.092174033523889</v>
      </c>
      <c r="K2564">
        <v>78.674547040015511</v>
      </c>
      <c r="L2564">
        <v>62.765235926751288</v>
      </c>
      <c r="M2564">
        <v>155087970</v>
      </c>
      <c r="N2564">
        <v>35930653</v>
      </c>
      <c r="O2564">
        <v>46588020</v>
      </c>
      <c r="P2564">
        <v>1679300</v>
      </c>
      <c r="Q2564">
        <v>3018802</v>
      </c>
      <c r="R2564">
        <v>48903582</v>
      </c>
      <c r="S2564">
        <v>21993000</v>
      </c>
      <c r="T2564">
        <v>21242000</v>
      </c>
      <c r="U2564">
        <v>13805600</v>
      </c>
      <c r="V2564">
        <v>15340000</v>
      </c>
    </row>
    <row r="2565" spans="1:22" x14ac:dyDescent="0.3">
      <c r="A2565" s="2">
        <v>44203</v>
      </c>
      <c r="B2565">
        <v>2021</v>
      </c>
      <c r="C2565">
        <v>130.91999999999999</v>
      </c>
      <c r="D2565">
        <v>218.29</v>
      </c>
      <c r="E2565">
        <v>88.716999999999999</v>
      </c>
      <c r="F2565">
        <v>87.113131999999993</v>
      </c>
      <c r="G2565">
        <v>5.6501934000000009</v>
      </c>
      <c r="H2565">
        <v>128.20423199999999</v>
      </c>
      <c r="I2565">
        <v>15.05198305737389</v>
      </c>
      <c r="J2565">
        <v>19.171027878321141</v>
      </c>
      <c r="K2565">
        <v>76.944551405467863</v>
      </c>
      <c r="L2565">
        <v>62.331536388140172</v>
      </c>
      <c r="M2565">
        <v>109578157</v>
      </c>
      <c r="N2565">
        <v>27694480</v>
      </c>
      <c r="O2565">
        <v>41936580</v>
      </c>
      <c r="P2565">
        <v>2156329</v>
      </c>
      <c r="Q2565">
        <v>3176143</v>
      </c>
      <c r="R2565">
        <v>30407422</v>
      </c>
      <c r="S2565">
        <v>28129500</v>
      </c>
      <c r="T2565">
        <v>20919000</v>
      </c>
      <c r="U2565">
        <v>17531400</v>
      </c>
      <c r="V2565">
        <v>8888000</v>
      </c>
    </row>
    <row r="2566" spans="1:22" x14ac:dyDescent="0.3">
      <c r="A2566" s="2">
        <v>44204</v>
      </c>
      <c r="B2566">
        <v>2021</v>
      </c>
      <c r="C2566">
        <v>132.05000000000001</v>
      </c>
      <c r="D2566">
        <v>219.62</v>
      </c>
      <c r="E2566">
        <v>89.891499999999994</v>
      </c>
      <c r="F2566">
        <v>86.202220999999994</v>
      </c>
      <c r="G2566">
        <v>5.5915650000000001</v>
      </c>
      <c r="H2566">
        <v>129.847522</v>
      </c>
      <c r="I2566">
        <v>15.26877584383114</v>
      </c>
      <c r="J2566">
        <v>19.655198682565629</v>
      </c>
      <c r="K2566">
        <v>76.815078372920482</v>
      </c>
      <c r="L2566">
        <v>62.861813635926531</v>
      </c>
      <c r="M2566">
        <v>105158245</v>
      </c>
      <c r="N2566">
        <v>22956206</v>
      </c>
      <c r="O2566">
        <v>35484520</v>
      </c>
      <c r="P2566">
        <v>2128156</v>
      </c>
      <c r="Q2566">
        <v>3068744</v>
      </c>
      <c r="R2566">
        <v>21754013</v>
      </c>
      <c r="S2566">
        <v>30802500</v>
      </c>
      <c r="T2566">
        <v>30778000</v>
      </c>
      <c r="U2566">
        <v>17066400</v>
      </c>
      <c r="V2566">
        <v>12218000</v>
      </c>
    </row>
    <row r="2567" spans="1:22" x14ac:dyDescent="0.3">
      <c r="A2567" s="2">
        <v>44205</v>
      </c>
      <c r="B2567">
        <v>2021</v>
      </c>
    </row>
    <row r="2568" spans="1:22" x14ac:dyDescent="0.3">
      <c r="A2568" s="2">
        <v>44206</v>
      </c>
      <c r="B2568">
        <v>2021</v>
      </c>
    </row>
    <row r="2569" spans="1:22" x14ac:dyDescent="0.3">
      <c r="A2569" s="2">
        <v>44207</v>
      </c>
      <c r="B2569">
        <v>2021</v>
      </c>
      <c r="C2569">
        <v>128.97999999999999</v>
      </c>
      <c r="D2569">
        <v>217.49</v>
      </c>
      <c r="E2569">
        <v>87.814499999999995</v>
      </c>
      <c r="F2569">
        <v>84.317309999999992</v>
      </c>
      <c r="G2569">
        <v>5.5213131999999998</v>
      </c>
      <c r="H2569">
        <v>129.018868</v>
      </c>
      <c r="M2569">
        <v>100620880</v>
      </c>
      <c r="N2569">
        <v>23047029</v>
      </c>
      <c r="O2569">
        <v>34812360</v>
      </c>
      <c r="P2569">
        <v>1613495</v>
      </c>
      <c r="Q2569">
        <v>2910670</v>
      </c>
      <c r="R2569">
        <v>14788431</v>
      </c>
    </row>
    <row r="2570" spans="1:22" x14ac:dyDescent="0.3">
      <c r="A2570" s="2">
        <v>44208</v>
      </c>
      <c r="B2570">
        <v>2021</v>
      </c>
      <c r="C2570">
        <v>128.80000000000001</v>
      </c>
      <c r="D2570">
        <v>214.93</v>
      </c>
      <c r="E2570">
        <v>86.871499999999997</v>
      </c>
      <c r="F2570">
        <v>85.030200000000008</v>
      </c>
      <c r="G2570">
        <v>5.6239872000000002</v>
      </c>
      <c r="H2570">
        <v>128.73845</v>
      </c>
      <c r="I2570">
        <v>15.165257494235201</v>
      </c>
      <c r="J2570">
        <v>19.885627305918518</v>
      </c>
      <c r="K2570">
        <v>77.79592621060722</v>
      </c>
      <c r="L2570">
        <v>63.941199077632589</v>
      </c>
      <c r="M2570">
        <v>91951145</v>
      </c>
      <c r="N2570">
        <v>23249336</v>
      </c>
      <c r="O2570">
        <v>29534300</v>
      </c>
      <c r="P2570">
        <v>1554361</v>
      </c>
      <c r="Q2570">
        <v>2349072</v>
      </c>
      <c r="R2570">
        <v>14226500</v>
      </c>
      <c r="S2570">
        <v>26775500</v>
      </c>
      <c r="T2570">
        <v>28967000</v>
      </c>
      <c r="U2570">
        <v>13345000</v>
      </c>
      <c r="V2570">
        <v>10818000</v>
      </c>
    </row>
    <row r="2571" spans="1:22" x14ac:dyDescent="0.3">
      <c r="A2571" s="2">
        <v>44209</v>
      </c>
      <c r="B2571">
        <v>2021</v>
      </c>
      <c r="C2571">
        <v>130.88999999999999</v>
      </c>
      <c r="D2571">
        <v>216.34</v>
      </c>
      <c r="E2571">
        <v>87.362499999999997</v>
      </c>
      <c r="F2571">
        <v>84.084479999999999</v>
      </c>
      <c r="G2571">
        <v>5.4989660000000002</v>
      </c>
      <c r="H2571">
        <v>128.17044000000001</v>
      </c>
      <c r="I2571">
        <v>15.10589141316904</v>
      </c>
      <c r="J2571">
        <v>19.64846726992684</v>
      </c>
      <c r="K2571">
        <v>80.140546784751649</v>
      </c>
      <c r="L2571">
        <v>63.332691567192917</v>
      </c>
      <c r="M2571">
        <v>88636831</v>
      </c>
      <c r="N2571">
        <v>20087080</v>
      </c>
      <c r="O2571">
        <v>23431800</v>
      </c>
      <c r="P2571">
        <v>1403891</v>
      </c>
      <c r="Q2571">
        <v>2650567</v>
      </c>
      <c r="R2571">
        <v>14846329</v>
      </c>
      <c r="S2571">
        <v>25074000</v>
      </c>
      <c r="T2571">
        <v>23386000</v>
      </c>
      <c r="U2571">
        <v>19372000</v>
      </c>
      <c r="V2571">
        <v>10670000</v>
      </c>
    </row>
    <row r="2572" spans="1:22" x14ac:dyDescent="0.3">
      <c r="A2572" s="2">
        <v>44210</v>
      </c>
      <c r="B2572">
        <v>2021</v>
      </c>
      <c r="C2572">
        <v>128.91</v>
      </c>
      <c r="D2572">
        <v>213.02</v>
      </c>
      <c r="E2572">
        <v>86.546000000000006</v>
      </c>
      <c r="F2572">
        <v>84.894347999999994</v>
      </c>
      <c r="G2572">
        <v>5.5878497999999999</v>
      </c>
      <c r="H2572">
        <v>126.76972000000001</v>
      </c>
      <c r="I2572">
        <v>15.17221418234443</v>
      </c>
      <c r="J2572">
        <v>19.784086348287509</v>
      </c>
      <c r="K2572">
        <v>82.672455378678251</v>
      </c>
      <c r="L2572">
        <v>63.492522913651712</v>
      </c>
      <c r="M2572">
        <v>90221755</v>
      </c>
      <c r="N2572">
        <v>29346737</v>
      </c>
      <c r="O2572">
        <v>29212340</v>
      </c>
      <c r="P2572">
        <v>1322126</v>
      </c>
      <c r="Q2572">
        <v>3522890</v>
      </c>
      <c r="R2572">
        <v>14734678</v>
      </c>
      <c r="S2572">
        <v>27088000</v>
      </c>
      <c r="T2572">
        <v>22769500</v>
      </c>
      <c r="U2572">
        <v>26056100</v>
      </c>
      <c r="V2572">
        <v>9202000</v>
      </c>
    </row>
    <row r="2573" spans="1:22" x14ac:dyDescent="0.3">
      <c r="A2573" s="2">
        <v>44211</v>
      </c>
      <c r="B2573">
        <v>2021</v>
      </c>
      <c r="C2573">
        <v>127.14</v>
      </c>
      <c r="D2573">
        <v>212.65</v>
      </c>
      <c r="E2573">
        <v>86.381</v>
      </c>
      <c r="F2573">
        <v>83.944453999999993</v>
      </c>
      <c r="G2573">
        <v>5.4866195000000006</v>
      </c>
      <c r="H2573">
        <v>125.19708799999999</v>
      </c>
      <c r="I2573">
        <v>14.898372025816389</v>
      </c>
      <c r="J2573">
        <v>19.40446030247567</v>
      </c>
      <c r="K2573">
        <v>82.053752047008956</v>
      </c>
      <c r="L2573">
        <v>63.279067527213172</v>
      </c>
      <c r="M2573">
        <v>111598531</v>
      </c>
      <c r="N2573">
        <v>31746512</v>
      </c>
      <c r="O2573">
        <v>31444280</v>
      </c>
      <c r="P2573">
        <v>1945807</v>
      </c>
      <c r="Q2573">
        <v>5733895</v>
      </c>
      <c r="R2573">
        <v>19036050</v>
      </c>
      <c r="S2573">
        <v>30425000</v>
      </c>
      <c r="T2573">
        <v>20408500</v>
      </c>
      <c r="U2573">
        <v>17035600</v>
      </c>
      <c r="V2573">
        <v>8382000</v>
      </c>
    </row>
    <row r="2574" spans="1:22" x14ac:dyDescent="0.3">
      <c r="A2574" s="2">
        <v>44212</v>
      </c>
      <c r="B2574">
        <v>2021</v>
      </c>
    </row>
    <row r="2575" spans="1:22" x14ac:dyDescent="0.3">
      <c r="A2575" s="2">
        <v>44213</v>
      </c>
      <c r="B2575">
        <v>2021</v>
      </c>
    </row>
    <row r="2576" spans="1:22" x14ac:dyDescent="0.3">
      <c r="A2576" s="2">
        <v>44214</v>
      </c>
      <c r="B2576">
        <v>2021</v>
      </c>
      <c r="F2576">
        <v>83.909174999999991</v>
      </c>
      <c r="G2576">
        <v>5.4731430000000003</v>
      </c>
      <c r="H2576">
        <v>124.6623</v>
      </c>
      <c r="I2576">
        <v>14.72709739633558</v>
      </c>
      <c r="J2576">
        <v>19.277884204435871</v>
      </c>
      <c r="K2576">
        <v>81.996142719382831</v>
      </c>
      <c r="L2576">
        <v>63.201542912246857</v>
      </c>
      <c r="P2576">
        <v>964708</v>
      </c>
      <c r="Q2576">
        <v>2176600</v>
      </c>
      <c r="R2576">
        <v>8328892</v>
      </c>
      <c r="S2576">
        <v>19487000</v>
      </c>
      <c r="T2576">
        <v>12900500</v>
      </c>
      <c r="U2576">
        <v>10198400</v>
      </c>
      <c r="V2576">
        <v>9633000</v>
      </c>
    </row>
    <row r="2577" spans="1:22" x14ac:dyDescent="0.3">
      <c r="A2577" s="2">
        <v>44215</v>
      </c>
      <c r="B2577">
        <v>2021</v>
      </c>
      <c r="C2577">
        <v>127.83</v>
      </c>
      <c r="D2577">
        <v>216.44</v>
      </c>
      <c r="E2577">
        <v>89.223500000000001</v>
      </c>
      <c r="F2577">
        <v>82.834913999999998</v>
      </c>
      <c r="G2577">
        <v>5.6060062500000001</v>
      </c>
      <c r="H2577">
        <v>125.93719</v>
      </c>
      <c r="I2577">
        <v>14.84020023103581</v>
      </c>
      <c r="J2577">
        <v>19.47401826145553</v>
      </c>
      <c r="K2577">
        <v>84.30881786676936</v>
      </c>
      <c r="L2577">
        <v>63.400077011936858</v>
      </c>
      <c r="M2577">
        <v>90757329</v>
      </c>
      <c r="N2577">
        <v>30480859</v>
      </c>
      <c r="O2577">
        <v>41659020</v>
      </c>
      <c r="P2577">
        <v>1472535</v>
      </c>
      <c r="Q2577">
        <v>2676831</v>
      </c>
      <c r="R2577">
        <v>26935488</v>
      </c>
      <c r="S2577">
        <v>20948500</v>
      </c>
      <c r="T2577">
        <v>13332000</v>
      </c>
      <c r="U2577">
        <v>14431100</v>
      </c>
      <c r="V2577">
        <v>6873000</v>
      </c>
    </row>
    <row r="2578" spans="1:22" x14ac:dyDescent="0.3">
      <c r="A2578" s="2">
        <v>44216</v>
      </c>
      <c r="B2578">
        <v>2021</v>
      </c>
      <c r="C2578">
        <v>132.03</v>
      </c>
      <c r="D2578">
        <v>224.34</v>
      </c>
      <c r="E2578">
        <v>94.003500000000003</v>
      </c>
      <c r="F2578">
        <v>85.70545300000002</v>
      </c>
      <c r="G2578">
        <v>5.5659360000000007</v>
      </c>
      <c r="H2578">
        <v>126.954002</v>
      </c>
      <c r="I2578">
        <v>14.83783783783784</v>
      </c>
      <c r="J2578">
        <v>19.499031718146721</v>
      </c>
      <c r="K2578">
        <v>83.918918918918919</v>
      </c>
      <c r="L2578">
        <v>62.471042471042473</v>
      </c>
      <c r="M2578">
        <v>104319489</v>
      </c>
      <c r="N2578">
        <v>37777260</v>
      </c>
      <c r="O2578">
        <v>64151400</v>
      </c>
      <c r="P2578">
        <v>1533660</v>
      </c>
      <c r="Q2578">
        <v>2631285</v>
      </c>
      <c r="R2578">
        <v>21736574</v>
      </c>
      <c r="S2578">
        <v>22139500</v>
      </c>
      <c r="T2578">
        <v>11512000</v>
      </c>
      <c r="U2578">
        <v>16549400</v>
      </c>
      <c r="V2578">
        <v>9721000</v>
      </c>
    </row>
    <row r="2579" spans="1:22" x14ac:dyDescent="0.3">
      <c r="A2579" s="2">
        <v>44217</v>
      </c>
      <c r="B2579">
        <v>2021</v>
      </c>
      <c r="C2579">
        <v>136.87</v>
      </c>
      <c r="D2579">
        <v>224.97</v>
      </c>
      <c r="E2579">
        <v>94.20750000000001</v>
      </c>
      <c r="F2579">
        <v>86.598072000000002</v>
      </c>
      <c r="G2579">
        <v>5.6704560000000006</v>
      </c>
      <c r="H2579">
        <v>127.467308</v>
      </c>
      <c r="I2579">
        <v>14.95702559150169</v>
      </c>
      <c r="J2579">
        <v>19.53607935296958</v>
      </c>
      <c r="K2579">
        <v>86.393046837276671</v>
      </c>
      <c r="L2579">
        <v>60.608401738290681</v>
      </c>
      <c r="M2579">
        <v>120529544</v>
      </c>
      <c r="N2579">
        <v>30749553</v>
      </c>
      <c r="O2579">
        <v>58659460</v>
      </c>
      <c r="P2579">
        <v>1273815</v>
      </c>
      <c r="Q2579">
        <v>2136404</v>
      </c>
      <c r="R2579">
        <v>20473174</v>
      </c>
      <c r="S2579">
        <v>26310000</v>
      </c>
      <c r="T2579">
        <v>15440000</v>
      </c>
      <c r="U2579">
        <v>19181000</v>
      </c>
      <c r="V2579">
        <v>15267000</v>
      </c>
    </row>
    <row r="2580" spans="1:22" x14ac:dyDescent="0.3">
      <c r="A2580" s="2">
        <v>44218</v>
      </c>
      <c r="B2580">
        <v>2021</v>
      </c>
      <c r="C2580">
        <v>139.07</v>
      </c>
      <c r="D2580">
        <v>225.95</v>
      </c>
      <c r="E2580">
        <v>94.628</v>
      </c>
      <c r="F2580">
        <v>86.689874999999986</v>
      </c>
      <c r="G2580">
        <v>5.5721406499999997</v>
      </c>
      <c r="H2580">
        <v>127.38849</v>
      </c>
      <c r="I2580">
        <v>14.75773046912629</v>
      </c>
      <c r="J2580">
        <v>19.257456815335711</v>
      </c>
      <c r="K2580">
        <v>84.770253347461704</v>
      </c>
      <c r="L2580">
        <v>61.574029476928999</v>
      </c>
      <c r="M2580">
        <v>114459360</v>
      </c>
      <c r="N2580">
        <v>30172663</v>
      </c>
      <c r="O2580">
        <v>32743900</v>
      </c>
      <c r="P2580">
        <v>1716661</v>
      </c>
      <c r="Q2580">
        <v>2571192</v>
      </c>
      <c r="R2580">
        <v>15913359</v>
      </c>
      <c r="S2580">
        <v>22639500</v>
      </c>
      <c r="T2580">
        <v>18419000</v>
      </c>
      <c r="U2580">
        <v>12853300</v>
      </c>
      <c r="V2580">
        <v>13584000</v>
      </c>
    </row>
    <row r="2581" spans="1:22" x14ac:dyDescent="0.3">
      <c r="A2581" s="2">
        <v>44219</v>
      </c>
      <c r="B2581">
        <v>2021</v>
      </c>
    </row>
    <row r="2582" spans="1:22" x14ac:dyDescent="0.3">
      <c r="A2582" s="2">
        <v>44220</v>
      </c>
      <c r="B2582">
        <v>2021</v>
      </c>
    </row>
    <row r="2583" spans="1:22" x14ac:dyDescent="0.3">
      <c r="A2583" s="2">
        <v>44221</v>
      </c>
      <c r="B2583">
        <v>2021</v>
      </c>
      <c r="C2583">
        <v>142.91999999999999</v>
      </c>
      <c r="D2583">
        <v>229.53</v>
      </c>
      <c r="E2583">
        <v>94.713999999999999</v>
      </c>
      <c r="F2583">
        <v>85.270044999999982</v>
      </c>
      <c r="G2583">
        <v>5.4420270000000004</v>
      </c>
      <c r="H2583">
        <v>128.15404000000001</v>
      </c>
      <c r="I2583">
        <v>14.793332691010701</v>
      </c>
      <c r="J2583">
        <v>18.930346083437708</v>
      </c>
      <c r="K2583">
        <v>83.476250120435495</v>
      </c>
      <c r="L2583">
        <v>60.391174486944792</v>
      </c>
      <c r="M2583">
        <v>157611713</v>
      </c>
      <c r="N2583">
        <v>33152095</v>
      </c>
      <c r="O2583">
        <v>50586920</v>
      </c>
      <c r="P2583">
        <v>1582566</v>
      </c>
      <c r="Q2583">
        <v>3204268</v>
      </c>
      <c r="R2583">
        <v>20462758</v>
      </c>
      <c r="S2583">
        <v>19970000</v>
      </c>
      <c r="T2583">
        <v>26108500</v>
      </c>
      <c r="U2583">
        <v>10860700</v>
      </c>
      <c r="V2583">
        <v>12027000</v>
      </c>
    </row>
    <row r="2584" spans="1:22" x14ac:dyDescent="0.3">
      <c r="A2584" s="2">
        <v>44222</v>
      </c>
      <c r="B2584">
        <v>2021</v>
      </c>
      <c r="C2584">
        <v>143.16</v>
      </c>
      <c r="D2584">
        <v>232.33</v>
      </c>
      <c r="E2584">
        <v>95.397500000000008</v>
      </c>
      <c r="F2584">
        <v>87.627656000000002</v>
      </c>
      <c r="G2584">
        <v>5.4955463999999994</v>
      </c>
      <c r="H2584">
        <v>133.702686</v>
      </c>
      <c r="I2584">
        <v>14.46759259259259</v>
      </c>
      <c r="J2584">
        <v>18.922832648533952</v>
      </c>
      <c r="K2584">
        <v>83.574459876543202</v>
      </c>
      <c r="L2584">
        <v>59.992283950617278</v>
      </c>
      <c r="M2584">
        <v>98390555</v>
      </c>
      <c r="N2584">
        <v>49169601</v>
      </c>
      <c r="O2584">
        <v>31461560</v>
      </c>
      <c r="P2584">
        <v>2034716</v>
      </c>
      <c r="Q2584">
        <v>4297991</v>
      </c>
      <c r="R2584">
        <v>12658084</v>
      </c>
      <c r="S2584">
        <v>34543000</v>
      </c>
      <c r="T2584">
        <v>19053500</v>
      </c>
      <c r="U2584">
        <v>8939700</v>
      </c>
      <c r="V2584">
        <v>9022000</v>
      </c>
    </row>
    <row r="2585" spans="1:22" x14ac:dyDescent="0.3">
      <c r="A2585" s="2">
        <v>44223</v>
      </c>
      <c r="B2585">
        <v>2021</v>
      </c>
      <c r="C2585">
        <v>142.06</v>
      </c>
      <c r="D2585">
        <v>232.9</v>
      </c>
      <c r="E2585">
        <v>90.947000000000003</v>
      </c>
      <c r="F2585">
        <v>86.413458000000006</v>
      </c>
      <c r="G2585">
        <v>5.4872569499999999</v>
      </c>
      <c r="H2585">
        <v>132.861752</v>
      </c>
      <c r="I2585">
        <v>14.46718554818872</v>
      </c>
      <c r="J2585">
        <v>18.824425463630249</v>
      </c>
      <c r="K2585">
        <v>82.579033342942253</v>
      </c>
      <c r="L2585">
        <v>60.161429806860767</v>
      </c>
      <c r="M2585">
        <v>140843759</v>
      </c>
      <c r="N2585">
        <v>69870638</v>
      </c>
      <c r="O2585">
        <v>82512620</v>
      </c>
      <c r="P2585">
        <v>2044649</v>
      </c>
      <c r="Q2585">
        <v>4689464</v>
      </c>
      <c r="R2585">
        <v>37499377</v>
      </c>
      <c r="S2585">
        <v>35456000</v>
      </c>
      <c r="T2585">
        <v>23889000</v>
      </c>
      <c r="U2585">
        <v>8113400</v>
      </c>
      <c r="V2585">
        <v>7282000</v>
      </c>
    </row>
    <row r="2586" spans="1:22" x14ac:dyDescent="0.3">
      <c r="A2586" s="2">
        <v>44224</v>
      </c>
      <c r="B2586">
        <v>2021</v>
      </c>
      <c r="C2586">
        <v>137.09</v>
      </c>
      <c r="D2586">
        <v>238.93</v>
      </c>
      <c r="E2586">
        <v>92.66</v>
      </c>
      <c r="F2586">
        <v>85.978374999999986</v>
      </c>
      <c r="G2586">
        <v>5.4265740999999998</v>
      </c>
      <c r="H2586">
        <v>131.31375</v>
      </c>
      <c r="I2586">
        <v>14.18816533998274</v>
      </c>
      <c r="J2586">
        <v>18.358400680924522</v>
      </c>
      <c r="K2586">
        <v>79.45717847894889</v>
      </c>
      <c r="L2586">
        <v>59.134938141363769</v>
      </c>
      <c r="M2586">
        <v>142621128</v>
      </c>
      <c r="N2586">
        <v>49111159</v>
      </c>
      <c r="O2586">
        <v>55278100</v>
      </c>
      <c r="P2586">
        <v>2068608</v>
      </c>
      <c r="Q2586">
        <v>3379201</v>
      </c>
      <c r="R2586">
        <v>19377033</v>
      </c>
      <c r="S2586">
        <v>108059000</v>
      </c>
      <c r="T2586">
        <v>33012500</v>
      </c>
      <c r="U2586">
        <v>16688800</v>
      </c>
      <c r="V2586">
        <v>15348000</v>
      </c>
    </row>
    <row r="2587" spans="1:22" x14ac:dyDescent="0.3">
      <c r="A2587" s="2">
        <v>44225</v>
      </c>
      <c r="B2587">
        <v>2021</v>
      </c>
      <c r="C2587">
        <v>131.96</v>
      </c>
      <c r="D2587">
        <v>231.96</v>
      </c>
      <c r="E2587">
        <v>91.367999999999995</v>
      </c>
      <c r="F2587">
        <v>84.936132000000015</v>
      </c>
      <c r="G2587">
        <v>5.2459714999999996</v>
      </c>
      <c r="H2587">
        <v>127.14336</v>
      </c>
      <c r="I2587">
        <v>13.944603629417379</v>
      </c>
      <c r="J2587">
        <v>18.31033209169054</v>
      </c>
      <c r="K2587">
        <v>77.44030563514805</v>
      </c>
      <c r="L2587">
        <v>57.860553963705833</v>
      </c>
      <c r="M2587">
        <v>177523812</v>
      </c>
      <c r="N2587">
        <v>42503138</v>
      </c>
      <c r="O2587">
        <v>44530180</v>
      </c>
      <c r="P2587">
        <v>1924221</v>
      </c>
      <c r="Q2587">
        <v>4976294</v>
      </c>
      <c r="R2587">
        <v>29645355</v>
      </c>
      <c r="S2587">
        <v>37625000</v>
      </c>
      <c r="T2587">
        <v>23373500</v>
      </c>
      <c r="U2587">
        <v>14133300</v>
      </c>
      <c r="V2587">
        <v>10190000</v>
      </c>
    </row>
    <row r="2588" spans="1:22" x14ac:dyDescent="0.3">
      <c r="A2588" s="2">
        <v>44226</v>
      </c>
      <c r="B2588">
        <v>2021</v>
      </c>
    </row>
    <row r="2589" spans="1:22" x14ac:dyDescent="0.3">
      <c r="A2589" s="2">
        <v>44227</v>
      </c>
      <c r="B2589">
        <v>2021</v>
      </c>
    </row>
    <row r="2590" spans="1:22" x14ac:dyDescent="0.3">
      <c r="A2590" s="2">
        <v>44228</v>
      </c>
      <c r="B2590">
        <v>2021</v>
      </c>
      <c r="C2590">
        <v>134.13999999999999</v>
      </c>
      <c r="D2590">
        <v>239.65</v>
      </c>
      <c r="E2590">
        <v>94.653499999999994</v>
      </c>
      <c r="F2590">
        <v>84.345159999999993</v>
      </c>
      <c r="G2590">
        <v>5.2474811999999993</v>
      </c>
      <c r="H2590">
        <v>129.19728000000001</v>
      </c>
      <c r="I2590">
        <v>13.893333333333331</v>
      </c>
      <c r="J2590">
        <v>18.44877225714286</v>
      </c>
      <c r="K2590">
        <v>80.552380952380958</v>
      </c>
      <c r="L2590">
        <v>59.657142857142873</v>
      </c>
      <c r="M2590">
        <v>106239823</v>
      </c>
      <c r="N2590">
        <v>33314193</v>
      </c>
      <c r="O2590">
        <v>40252060</v>
      </c>
      <c r="P2590">
        <v>1139613</v>
      </c>
      <c r="Q2590">
        <v>2940295</v>
      </c>
      <c r="R2590">
        <v>14275698</v>
      </c>
      <c r="S2590">
        <v>30239000</v>
      </c>
      <c r="T2590">
        <v>13983000</v>
      </c>
      <c r="U2590">
        <v>11180200</v>
      </c>
      <c r="V2590">
        <v>9960000</v>
      </c>
    </row>
    <row r="2591" spans="1:22" x14ac:dyDescent="0.3">
      <c r="A2591" s="2">
        <v>44229</v>
      </c>
      <c r="B2591">
        <v>2021</v>
      </c>
      <c r="C2591">
        <v>134.99</v>
      </c>
      <c r="D2591">
        <v>239.51</v>
      </c>
      <c r="E2591">
        <v>95.955999999999989</v>
      </c>
      <c r="F2591">
        <v>85.827678999999989</v>
      </c>
      <c r="G2591">
        <v>5.3421181500000001</v>
      </c>
      <c r="H2591">
        <v>130.117694</v>
      </c>
      <c r="I2591">
        <v>14.18648905803996</v>
      </c>
      <c r="J2591">
        <v>18.993865470980019</v>
      </c>
      <c r="K2591">
        <v>81.446241674595626</v>
      </c>
      <c r="L2591">
        <v>59.372026641294013</v>
      </c>
      <c r="M2591">
        <v>83305367</v>
      </c>
      <c r="N2591">
        <v>25916337</v>
      </c>
      <c r="O2591">
        <v>66332400</v>
      </c>
      <c r="P2591">
        <v>1510601</v>
      </c>
      <c r="Q2591">
        <v>2729353</v>
      </c>
      <c r="R2591">
        <v>13757676</v>
      </c>
      <c r="S2591">
        <v>27231500</v>
      </c>
      <c r="T2591">
        <v>22003500</v>
      </c>
      <c r="U2591">
        <v>11823800</v>
      </c>
      <c r="V2591">
        <v>21011000</v>
      </c>
    </row>
    <row r="2592" spans="1:22" x14ac:dyDescent="0.3">
      <c r="A2592" s="2">
        <v>44230</v>
      </c>
      <c r="B2592">
        <v>2021</v>
      </c>
      <c r="C2592">
        <v>133.94</v>
      </c>
      <c r="D2592">
        <v>243</v>
      </c>
      <c r="E2592">
        <v>102.944</v>
      </c>
      <c r="F2592">
        <v>86.269671000000017</v>
      </c>
      <c r="G2592">
        <v>5.3068159000000001</v>
      </c>
      <c r="H2592">
        <v>130.80565200000001</v>
      </c>
      <c r="I2592">
        <v>14.821445576611749</v>
      </c>
      <c r="J2592">
        <v>19.318957042186462</v>
      </c>
      <c r="K2592">
        <v>82.963527283115894</v>
      </c>
      <c r="L2592">
        <v>59.518141129416243</v>
      </c>
      <c r="M2592">
        <v>89880937</v>
      </c>
      <c r="N2592">
        <v>27158104</v>
      </c>
      <c r="O2592">
        <v>97881640</v>
      </c>
      <c r="P2592">
        <v>2092011</v>
      </c>
      <c r="Q2592">
        <v>2555557</v>
      </c>
      <c r="R2592">
        <v>15048240</v>
      </c>
      <c r="S2592">
        <v>47840000</v>
      </c>
      <c r="T2592">
        <v>24319000</v>
      </c>
      <c r="U2592">
        <v>11559200</v>
      </c>
      <c r="V2592">
        <v>9847000</v>
      </c>
    </row>
    <row r="2593" spans="1:22" x14ac:dyDescent="0.3">
      <c r="A2593" s="2">
        <v>44231</v>
      </c>
      <c r="B2593">
        <v>2021</v>
      </c>
      <c r="C2593">
        <v>137.38999999999999</v>
      </c>
      <c r="D2593">
        <v>242.01</v>
      </c>
      <c r="E2593">
        <v>102.6815</v>
      </c>
      <c r="F2593">
        <v>84.647996999999989</v>
      </c>
      <c r="G2593">
        <v>5.4093600000000004</v>
      </c>
      <c r="H2593">
        <v>131.90590800000001</v>
      </c>
      <c r="I2593">
        <v>14.71597913703177</v>
      </c>
      <c r="J2593">
        <v>21.07444675201517</v>
      </c>
      <c r="K2593">
        <v>83.224276908487425</v>
      </c>
      <c r="L2593">
        <v>58.397344713134181</v>
      </c>
      <c r="M2593">
        <v>84183061</v>
      </c>
      <c r="N2593">
        <v>25296100</v>
      </c>
      <c r="O2593">
        <v>48595600</v>
      </c>
      <c r="P2593">
        <v>2440661</v>
      </c>
      <c r="Q2593">
        <v>2638688</v>
      </c>
      <c r="R2593">
        <v>18877161</v>
      </c>
      <c r="S2593">
        <v>25249500</v>
      </c>
      <c r="T2593">
        <v>88906500</v>
      </c>
      <c r="U2593">
        <v>12687000</v>
      </c>
      <c r="V2593">
        <v>7310000</v>
      </c>
    </row>
    <row r="2594" spans="1:22" x14ac:dyDescent="0.3">
      <c r="A2594" s="2">
        <v>44232</v>
      </c>
      <c r="B2594">
        <v>2021</v>
      </c>
      <c r="C2594">
        <v>136.76</v>
      </c>
      <c r="D2594">
        <v>242.2</v>
      </c>
      <c r="E2594">
        <v>104.4415</v>
      </c>
      <c r="F2594">
        <v>84.326189999999997</v>
      </c>
      <c r="G2594">
        <v>5.3902025</v>
      </c>
      <c r="H2594">
        <v>130.588224</v>
      </c>
      <c r="I2594">
        <v>15.039392501186519</v>
      </c>
      <c r="J2594">
        <v>22.542996962505931</v>
      </c>
      <c r="K2594">
        <v>86.198386331276694</v>
      </c>
      <c r="L2594">
        <v>60.161366872330333</v>
      </c>
      <c r="M2594">
        <v>75693830</v>
      </c>
      <c r="N2594">
        <v>18054752</v>
      </c>
      <c r="O2594">
        <v>29865120</v>
      </c>
      <c r="P2594">
        <v>1999900</v>
      </c>
      <c r="Q2594">
        <v>2471257</v>
      </c>
      <c r="R2594">
        <v>25216232</v>
      </c>
      <c r="S2594">
        <v>39170500</v>
      </c>
      <c r="T2594">
        <v>75340000</v>
      </c>
      <c r="U2594">
        <v>16816500</v>
      </c>
      <c r="V2594">
        <v>10909000</v>
      </c>
    </row>
    <row r="2595" spans="1:22" x14ac:dyDescent="0.3">
      <c r="A2595" s="2">
        <v>44233</v>
      </c>
      <c r="B2595">
        <v>2021</v>
      </c>
    </row>
    <row r="2596" spans="1:22" x14ac:dyDescent="0.3">
      <c r="A2596" s="2">
        <v>44234</v>
      </c>
      <c r="B2596">
        <v>2021</v>
      </c>
    </row>
    <row r="2597" spans="1:22" x14ac:dyDescent="0.3">
      <c r="A2597" s="2">
        <v>44235</v>
      </c>
      <c r="B2597">
        <v>2021</v>
      </c>
      <c r="C2597">
        <v>136.91</v>
      </c>
      <c r="D2597">
        <v>242.47</v>
      </c>
      <c r="E2597">
        <v>104.226</v>
      </c>
      <c r="F2597">
        <v>84.100107000000008</v>
      </c>
      <c r="G2597">
        <v>5.3648767999999993</v>
      </c>
      <c r="H2597">
        <v>131.26411200000001</v>
      </c>
      <c r="I2597">
        <v>15.2809202395665</v>
      </c>
      <c r="J2597">
        <v>21.933516142218838</v>
      </c>
      <c r="K2597">
        <v>90.170168266945524</v>
      </c>
      <c r="L2597">
        <v>60.31942199828881</v>
      </c>
      <c r="M2597">
        <v>71297214</v>
      </c>
      <c r="N2597">
        <v>22211929</v>
      </c>
      <c r="O2597">
        <v>28828860</v>
      </c>
      <c r="P2597">
        <v>1380555</v>
      </c>
      <c r="Q2597">
        <v>1738462</v>
      </c>
      <c r="R2597">
        <v>18679932</v>
      </c>
      <c r="S2597">
        <v>37398500</v>
      </c>
      <c r="T2597">
        <v>43923500</v>
      </c>
      <c r="U2597">
        <v>24769600</v>
      </c>
      <c r="V2597">
        <v>8772000</v>
      </c>
    </row>
    <row r="2598" spans="1:22" x14ac:dyDescent="0.3">
      <c r="A2598" s="2">
        <v>44236</v>
      </c>
      <c r="B2598">
        <v>2021</v>
      </c>
      <c r="C2598">
        <v>136.01</v>
      </c>
      <c r="D2598">
        <v>243.77</v>
      </c>
      <c r="E2598">
        <v>103.76949999999999</v>
      </c>
      <c r="F2598">
        <v>84.843944999999991</v>
      </c>
      <c r="G2598">
        <v>5.4502099999999993</v>
      </c>
      <c r="H2598">
        <v>131.79924</v>
      </c>
      <c r="I2598">
        <v>15.290742157612851</v>
      </c>
      <c r="J2598">
        <v>21.573093008798779</v>
      </c>
      <c r="K2598">
        <v>93.802601377199679</v>
      </c>
      <c r="L2598">
        <v>59.535195103289972</v>
      </c>
      <c r="M2598">
        <v>76774213</v>
      </c>
      <c r="N2598">
        <v>23564953</v>
      </c>
      <c r="O2598">
        <v>21891660</v>
      </c>
      <c r="P2598">
        <v>1209603</v>
      </c>
      <c r="Q2598">
        <v>1636590</v>
      </c>
      <c r="R2598">
        <v>16359900</v>
      </c>
      <c r="S2598">
        <v>34224000</v>
      </c>
      <c r="T2598">
        <v>40660000</v>
      </c>
      <c r="U2598">
        <v>28363100</v>
      </c>
      <c r="V2598">
        <v>10387000</v>
      </c>
    </row>
    <row r="2599" spans="1:22" x14ac:dyDescent="0.3">
      <c r="A2599" s="2">
        <v>44237</v>
      </c>
      <c r="B2599">
        <v>2021</v>
      </c>
      <c r="C2599">
        <v>135.38999999999999</v>
      </c>
      <c r="D2599">
        <v>242.82</v>
      </c>
      <c r="E2599">
        <v>104.324</v>
      </c>
      <c r="F2599">
        <v>84.965999999999994</v>
      </c>
      <c r="G2599">
        <v>5.5227923999999993</v>
      </c>
      <c r="H2599">
        <v>130.216464</v>
      </c>
      <c r="I2599">
        <v>15.54047596291695</v>
      </c>
      <c r="J2599">
        <v>21.85947860078371</v>
      </c>
      <c r="K2599">
        <v>95.202140877377431</v>
      </c>
      <c r="L2599">
        <v>61.502437159514493</v>
      </c>
      <c r="M2599">
        <v>73046563</v>
      </c>
      <c r="N2599">
        <v>22186706</v>
      </c>
      <c r="O2599">
        <v>25101600</v>
      </c>
      <c r="P2599">
        <v>1257565</v>
      </c>
      <c r="Q2599">
        <v>2256363</v>
      </c>
      <c r="R2599">
        <v>15380184</v>
      </c>
      <c r="S2599">
        <v>77501000</v>
      </c>
      <c r="T2599">
        <v>26021500</v>
      </c>
      <c r="U2599">
        <v>17708300</v>
      </c>
      <c r="V2599">
        <v>16028000</v>
      </c>
    </row>
    <row r="2600" spans="1:22" x14ac:dyDescent="0.3">
      <c r="A2600" s="2">
        <v>44238</v>
      </c>
      <c r="B2600">
        <v>2021</v>
      </c>
      <c r="C2600">
        <v>135.13</v>
      </c>
      <c r="D2600">
        <v>244.49</v>
      </c>
      <c r="E2600">
        <v>104.4375</v>
      </c>
      <c r="F2600">
        <v>85.592365999999984</v>
      </c>
      <c r="G2600">
        <v>5.4878008500000002</v>
      </c>
      <c r="H2600">
        <v>132.79065</v>
      </c>
      <c r="M2600">
        <v>64280029</v>
      </c>
      <c r="N2600">
        <v>15751059</v>
      </c>
      <c r="O2600">
        <v>20480580</v>
      </c>
      <c r="P2600">
        <v>1074731</v>
      </c>
      <c r="Q2600">
        <v>2086083</v>
      </c>
      <c r="R2600">
        <v>11732624</v>
      </c>
    </row>
    <row r="2601" spans="1:22" x14ac:dyDescent="0.3">
      <c r="A2601" s="2">
        <v>44239</v>
      </c>
      <c r="B2601">
        <v>2021</v>
      </c>
      <c r="C2601">
        <v>135.37</v>
      </c>
      <c r="D2601">
        <v>244.99</v>
      </c>
      <c r="E2601">
        <v>104.75149999999999</v>
      </c>
      <c r="F2601">
        <v>85.164074999999997</v>
      </c>
      <c r="G2601">
        <v>5.5685461999999992</v>
      </c>
      <c r="H2601">
        <v>131.60728800000001</v>
      </c>
      <c r="I2601">
        <v>16.03545220623273</v>
      </c>
      <c r="J2601">
        <v>21.533381425712381</v>
      </c>
      <c r="K2601">
        <v>93.367006575812439</v>
      </c>
      <c r="L2601">
        <v>63.223101115029067</v>
      </c>
      <c r="M2601">
        <v>60145130</v>
      </c>
      <c r="N2601">
        <v>16561079</v>
      </c>
      <c r="O2601">
        <v>18990500</v>
      </c>
      <c r="P2601">
        <v>813043</v>
      </c>
      <c r="Q2601">
        <v>1944941</v>
      </c>
      <c r="R2601">
        <v>14822185</v>
      </c>
      <c r="S2601">
        <v>63439000</v>
      </c>
      <c r="T2601">
        <v>19194500</v>
      </c>
      <c r="U2601">
        <v>12837200</v>
      </c>
      <c r="V2601">
        <v>20415000</v>
      </c>
    </row>
    <row r="2602" spans="1:22" x14ac:dyDescent="0.3">
      <c r="A2602" s="2">
        <v>44240</v>
      </c>
      <c r="B2602">
        <v>2021</v>
      </c>
    </row>
    <row r="2603" spans="1:22" x14ac:dyDescent="0.3">
      <c r="A2603" s="2">
        <v>44241</v>
      </c>
      <c r="B2603">
        <v>2021</v>
      </c>
    </row>
    <row r="2604" spans="1:22" x14ac:dyDescent="0.3">
      <c r="A2604" s="2">
        <v>44242</v>
      </c>
      <c r="B2604">
        <v>2021</v>
      </c>
      <c r="F2604">
        <v>85.83895600000001</v>
      </c>
      <c r="G2604">
        <v>5.7101803999999996</v>
      </c>
      <c r="H2604">
        <v>132.033804</v>
      </c>
      <c r="I2604">
        <v>16.060778727445399</v>
      </c>
      <c r="J2604">
        <v>21.684160854700849</v>
      </c>
      <c r="K2604">
        <v>95.014245014245006</v>
      </c>
      <c r="L2604">
        <v>63.247863247863243</v>
      </c>
      <c r="P2604">
        <v>916016</v>
      </c>
      <c r="Q2604">
        <v>1397921</v>
      </c>
      <c r="R2604">
        <v>16626780</v>
      </c>
      <c r="S2604">
        <v>32680500</v>
      </c>
      <c r="T2604">
        <v>17124000</v>
      </c>
      <c r="U2604">
        <v>12408000</v>
      </c>
      <c r="V2604">
        <v>10094000</v>
      </c>
    </row>
    <row r="2605" spans="1:22" x14ac:dyDescent="0.3">
      <c r="A2605" s="2">
        <v>44243</v>
      </c>
      <c r="B2605">
        <v>2021</v>
      </c>
      <c r="C2605">
        <v>133.19</v>
      </c>
      <c r="D2605">
        <v>243.7</v>
      </c>
      <c r="E2605">
        <v>105.535</v>
      </c>
      <c r="F2605">
        <v>85.87702800000001</v>
      </c>
      <c r="G2605">
        <v>5.9512857499999994</v>
      </c>
      <c r="H2605">
        <v>131.188906</v>
      </c>
      <c r="I2605">
        <v>15.68231183303428</v>
      </c>
      <c r="J2605">
        <v>22.049731759372929</v>
      </c>
      <c r="K2605">
        <v>98.40400415525545</v>
      </c>
      <c r="L2605">
        <v>64.538672207007266</v>
      </c>
      <c r="M2605">
        <v>80576316</v>
      </c>
      <c r="N2605">
        <v>26728487</v>
      </c>
      <c r="O2605">
        <v>31003900</v>
      </c>
      <c r="P2605">
        <v>821717</v>
      </c>
      <c r="Q2605">
        <v>1671300</v>
      </c>
      <c r="R2605">
        <v>28058930</v>
      </c>
      <c r="S2605">
        <v>38830000</v>
      </c>
      <c r="T2605">
        <v>31679000</v>
      </c>
      <c r="U2605">
        <v>14316000</v>
      </c>
      <c r="V2605">
        <v>17737000</v>
      </c>
    </row>
    <row r="2606" spans="1:22" x14ac:dyDescent="0.3">
      <c r="A2606" s="2">
        <v>44244</v>
      </c>
      <c r="B2606">
        <v>2021</v>
      </c>
      <c r="C2606">
        <v>130.84</v>
      </c>
      <c r="D2606">
        <v>244.2</v>
      </c>
      <c r="E2606">
        <v>105.931</v>
      </c>
      <c r="F2606">
        <v>85.350869999999986</v>
      </c>
      <c r="G2606">
        <v>5.9892560000000001</v>
      </c>
      <c r="H2606">
        <v>125.77388999999999</v>
      </c>
      <c r="I2606">
        <v>15.59126571509595</v>
      </c>
      <c r="J2606">
        <v>21.99844862463371</v>
      </c>
      <c r="K2606">
        <v>98.355232063522067</v>
      </c>
      <c r="L2606">
        <v>64.854901219396922</v>
      </c>
      <c r="M2606">
        <v>98085249</v>
      </c>
      <c r="N2606">
        <v>21673109</v>
      </c>
      <c r="O2606">
        <v>20303540</v>
      </c>
      <c r="P2606">
        <v>1229965</v>
      </c>
      <c r="Q2606">
        <v>3723507</v>
      </c>
      <c r="R2606">
        <v>19665796</v>
      </c>
      <c r="S2606">
        <v>22478500</v>
      </c>
      <c r="T2606">
        <v>19945000</v>
      </c>
      <c r="U2606">
        <v>10469800</v>
      </c>
      <c r="V2606">
        <v>10834000</v>
      </c>
    </row>
    <row r="2607" spans="1:22" x14ac:dyDescent="0.3">
      <c r="A2607" s="2">
        <v>44245</v>
      </c>
      <c r="B2607">
        <v>2021</v>
      </c>
      <c r="C2607">
        <v>129.71</v>
      </c>
      <c r="D2607">
        <v>243.79</v>
      </c>
      <c r="E2607">
        <v>105.29049999999999</v>
      </c>
      <c r="F2607">
        <v>85.818445999999994</v>
      </c>
      <c r="G2607">
        <v>5.8537088000000006</v>
      </c>
      <c r="H2607">
        <v>128.35916800000001</v>
      </c>
      <c r="I2607">
        <v>15.320397539044009</v>
      </c>
      <c r="J2607">
        <v>21.666491244675822</v>
      </c>
      <c r="K2607">
        <v>97.870326549929004</v>
      </c>
      <c r="L2607">
        <v>64.93137718883105</v>
      </c>
      <c r="M2607">
        <v>96856748</v>
      </c>
      <c r="N2607">
        <v>16925563</v>
      </c>
      <c r="O2607">
        <v>22570980</v>
      </c>
      <c r="P2607">
        <v>1410679</v>
      </c>
      <c r="Q2607">
        <v>3010056</v>
      </c>
      <c r="R2607">
        <v>20393050</v>
      </c>
      <c r="S2607">
        <v>35121000</v>
      </c>
      <c r="T2607">
        <v>20029500</v>
      </c>
      <c r="U2607">
        <v>9582500</v>
      </c>
      <c r="V2607">
        <v>11714000</v>
      </c>
    </row>
    <row r="2608" spans="1:22" x14ac:dyDescent="0.3">
      <c r="A2608" s="2">
        <v>44246</v>
      </c>
      <c r="B2608">
        <v>2021</v>
      </c>
      <c r="C2608">
        <v>129.87</v>
      </c>
      <c r="D2608">
        <v>240.97</v>
      </c>
      <c r="E2608">
        <v>104.4405</v>
      </c>
      <c r="F2608">
        <v>86.805065999999997</v>
      </c>
      <c r="G2608">
        <v>5.9450508500000003</v>
      </c>
      <c r="H2608">
        <v>127.260738</v>
      </c>
      <c r="I2608">
        <v>15.299250687660059</v>
      </c>
      <c r="J2608">
        <v>21.648376752347531</v>
      </c>
      <c r="K2608">
        <v>98.16940149862468</v>
      </c>
      <c r="L2608">
        <v>64.782320022763912</v>
      </c>
      <c r="M2608">
        <v>87668834</v>
      </c>
      <c r="N2608">
        <v>25262600</v>
      </c>
      <c r="O2608">
        <v>37938780</v>
      </c>
      <c r="P2608">
        <v>1210457</v>
      </c>
      <c r="Q2608">
        <v>3084644</v>
      </c>
      <c r="R2608">
        <v>23630187</v>
      </c>
      <c r="S2608">
        <v>20686500</v>
      </c>
      <c r="T2608">
        <v>15425500</v>
      </c>
      <c r="U2608">
        <v>8365000</v>
      </c>
      <c r="V2608">
        <v>9608000</v>
      </c>
    </row>
    <row r="2609" spans="1:22" x14ac:dyDescent="0.3">
      <c r="A2609" s="2">
        <v>44247</v>
      </c>
      <c r="B2609">
        <v>2021</v>
      </c>
    </row>
    <row r="2610" spans="1:22" x14ac:dyDescent="0.3">
      <c r="A2610" s="2">
        <v>44248</v>
      </c>
      <c r="B2610">
        <v>2021</v>
      </c>
    </row>
    <row r="2611" spans="1:22" x14ac:dyDescent="0.3">
      <c r="A2611" s="2">
        <v>44249</v>
      </c>
      <c r="B2611">
        <v>2021</v>
      </c>
      <c r="C2611">
        <v>126</v>
      </c>
      <c r="D2611">
        <v>234.51</v>
      </c>
      <c r="E2611">
        <v>102.71299999999999</v>
      </c>
      <c r="F2611">
        <v>86.699954999999989</v>
      </c>
      <c r="G2611">
        <v>6.0784952999999993</v>
      </c>
      <c r="H2611">
        <v>126.39435</v>
      </c>
      <c r="I2611">
        <v>15.345073774393139</v>
      </c>
      <c r="J2611">
        <v>21.753923769633509</v>
      </c>
      <c r="K2611">
        <v>100.2379819133746</v>
      </c>
      <c r="L2611">
        <v>64.759638267491667</v>
      </c>
      <c r="M2611">
        <v>103916419</v>
      </c>
      <c r="N2611">
        <v>36446936</v>
      </c>
      <c r="O2611">
        <v>29466340</v>
      </c>
      <c r="P2611">
        <v>1065258</v>
      </c>
      <c r="Q2611">
        <v>2407163</v>
      </c>
      <c r="R2611">
        <v>22174978</v>
      </c>
      <c r="S2611">
        <v>19143000</v>
      </c>
      <c r="T2611">
        <v>17116000</v>
      </c>
      <c r="U2611">
        <v>9338300</v>
      </c>
      <c r="V2611">
        <v>9066000</v>
      </c>
    </row>
    <row r="2612" spans="1:22" x14ac:dyDescent="0.3">
      <c r="A2612" s="2">
        <v>44250</v>
      </c>
      <c r="B2612">
        <v>2021</v>
      </c>
      <c r="C2612">
        <v>125.86</v>
      </c>
      <c r="D2612">
        <v>233.27</v>
      </c>
      <c r="E2612">
        <v>103.006</v>
      </c>
      <c r="F2612">
        <v>84.196071999999987</v>
      </c>
      <c r="G2612">
        <v>6.0313759999999998</v>
      </c>
      <c r="H2612">
        <v>124.98233999999999</v>
      </c>
      <c r="M2612">
        <v>158273022</v>
      </c>
      <c r="N2612">
        <v>30228704</v>
      </c>
      <c r="O2612">
        <v>34657980</v>
      </c>
      <c r="P2612">
        <v>1859119</v>
      </c>
      <c r="Q2612">
        <v>3507205</v>
      </c>
      <c r="R2612">
        <v>21788770</v>
      </c>
    </row>
    <row r="2613" spans="1:22" x14ac:dyDescent="0.3">
      <c r="A2613" s="2">
        <v>44251</v>
      </c>
      <c r="B2613">
        <v>2021</v>
      </c>
      <c r="C2613">
        <v>125.35</v>
      </c>
      <c r="D2613">
        <v>234.55</v>
      </c>
      <c r="E2613">
        <v>104.1905</v>
      </c>
      <c r="F2613">
        <v>85.46753799999999</v>
      </c>
      <c r="G2613">
        <v>6.0535592999999999</v>
      </c>
      <c r="H2613">
        <v>125.329724</v>
      </c>
      <c r="I2613">
        <v>14.904145811691381</v>
      </c>
      <c r="J2613">
        <v>20.40140622343942</v>
      </c>
      <c r="K2613">
        <v>94.267636226272543</v>
      </c>
      <c r="L2613">
        <v>62.744357351969022</v>
      </c>
      <c r="M2613">
        <v>111039904</v>
      </c>
      <c r="N2613">
        <v>26339746</v>
      </c>
      <c r="O2613">
        <v>22608740</v>
      </c>
      <c r="P2613">
        <v>1389110</v>
      </c>
      <c r="Q2613">
        <v>1945024</v>
      </c>
      <c r="R2613">
        <v>19780391</v>
      </c>
      <c r="S2613">
        <v>32805000</v>
      </c>
      <c r="T2613">
        <v>32219000</v>
      </c>
      <c r="U2613">
        <v>12776600</v>
      </c>
      <c r="V2613">
        <v>13362000</v>
      </c>
    </row>
    <row r="2614" spans="1:22" x14ac:dyDescent="0.3">
      <c r="A2614" s="2">
        <v>44252</v>
      </c>
      <c r="B2614">
        <v>2021</v>
      </c>
      <c r="C2614">
        <v>120.99</v>
      </c>
      <c r="D2614">
        <v>228.99</v>
      </c>
      <c r="E2614">
        <v>100.7975</v>
      </c>
      <c r="F2614">
        <v>87.322950000000006</v>
      </c>
      <c r="G2614">
        <v>6.1203847499999986</v>
      </c>
      <c r="H2614">
        <v>125.451936</v>
      </c>
      <c r="I2614">
        <v>15.08276899924755</v>
      </c>
      <c r="J2614">
        <v>20.758464804364181</v>
      </c>
      <c r="K2614">
        <v>97.488713318284425</v>
      </c>
      <c r="L2614">
        <v>64.296463506395796</v>
      </c>
      <c r="M2614">
        <v>148199540</v>
      </c>
      <c r="N2614">
        <v>39542235</v>
      </c>
      <c r="O2614">
        <v>41548180</v>
      </c>
      <c r="P2614">
        <v>1603942</v>
      </c>
      <c r="Q2614">
        <v>2288703</v>
      </c>
      <c r="R2614">
        <v>23979977</v>
      </c>
      <c r="S2614">
        <v>23664000</v>
      </c>
      <c r="T2614">
        <v>21539500</v>
      </c>
      <c r="U2614">
        <v>10565100</v>
      </c>
      <c r="V2614">
        <v>12360000</v>
      </c>
    </row>
    <row r="2615" spans="1:22" x14ac:dyDescent="0.3">
      <c r="A2615" s="2">
        <v>44253</v>
      </c>
      <c r="B2615">
        <v>2021</v>
      </c>
      <c r="C2615">
        <v>121.26</v>
      </c>
      <c r="D2615">
        <v>232.38</v>
      </c>
      <c r="E2615">
        <v>101.0955</v>
      </c>
      <c r="F2615">
        <v>86.372</v>
      </c>
      <c r="G2615">
        <v>5.9433590000000001</v>
      </c>
      <c r="H2615">
        <v>123.28848000000001</v>
      </c>
      <c r="I2615">
        <v>14.76418190342241</v>
      </c>
      <c r="J2615">
        <v>19.88935816221284</v>
      </c>
      <c r="K2615">
        <v>92.780121894045934</v>
      </c>
      <c r="L2615">
        <v>60.712611345522731</v>
      </c>
      <c r="M2615">
        <v>164560394</v>
      </c>
      <c r="N2615">
        <v>37819227</v>
      </c>
      <c r="O2615">
        <v>40041280</v>
      </c>
      <c r="P2615">
        <v>1502192</v>
      </c>
      <c r="Q2615">
        <v>3570702</v>
      </c>
      <c r="R2615">
        <v>39892143</v>
      </c>
      <c r="S2615">
        <v>37634000</v>
      </c>
      <c r="T2615">
        <v>30819000</v>
      </c>
      <c r="U2615">
        <v>14637700</v>
      </c>
      <c r="V2615">
        <v>16885000</v>
      </c>
    </row>
    <row r="2616" spans="1:22" x14ac:dyDescent="0.3">
      <c r="A2616" s="2">
        <v>44254</v>
      </c>
      <c r="B2616">
        <v>2021</v>
      </c>
    </row>
    <row r="2617" spans="1:22" x14ac:dyDescent="0.3">
      <c r="A2617" s="2">
        <v>44255</v>
      </c>
      <c r="B2617">
        <v>2021</v>
      </c>
    </row>
    <row r="2618" spans="1:22" x14ac:dyDescent="0.3">
      <c r="A2618" s="2">
        <v>44256</v>
      </c>
      <c r="B2618">
        <v>2021</v>
      </c>
      <c r="C2618">
        <v>127.79</v>
      </c>
      <c r="D2618">
        <v>236.94</v>
      </c>
      <c r="E2618">
        <v>103.483</v>
      </c>
      <c r="F2618">
        <v>86.815609999999992</v>
      </c>
      <c r="G2618">
        <v>5.8480678499999987</v>
      </c>
      <c r="H2618">
        <v>124.455776</v>
      </c>
      <c r="I2618">
        <v>14.84360367109945</v>
      </c>
      <c r="J2618">
        <v>20.374277364675031</v>
      </c>
      <c r="K2618">
        <v>97.724292938752569</v>
      </c>
      <c r="L2618">
        <v>61.125678966098519</v>
      </c>
      <c r="M2618">
        <v>116307892</v>
      </c>
      <c r="N2618">
        <v>25332837</v>
      </c>
      <c r="O2618">
        <v>26061780</v>
      </c>
      <c r="P2618">
        <v>1129798</v>
      </c>
      <c r="Q2618">
        <v>2424029</v>
      </c>
      <c r="R2618">
        <v>21210376</v>
      </c>
      <c r="S2618">
        <v>19482000</v>
      </c>
      <c r="T2618">
        <v>20933000</v>
      </c>
      <c r="U2618">
        <v>11236500</v>
      </c>
      <c r="V2618">
        <v>7160000</v>
      </c>
    </row>
    <row r="2619" spans="1:22" x14ac:dyDescent="0.3">
      <c r="A2619" s="2">
        <v>44257</v>
      </c>
      <c r="B2619">
        <v>2021</v>
      </c>
      <c r="C2619">
        <v>125.12</v>
      </c>
      <c r="D2619">
        <v>233.87</v>
      </c>
      <c r="E2619">
        <v>103.224</v>
      </c>
      <c r="F2619">
        <v>87.652479999999997</v>
      </c>
      <c r="G2619">
        <v>5.9189400000000001</v>
      </c>
      <c r="H2619">
        <v>125.02800000000001</v>
      </c>
      <c r="I2619">
        <v>14.845418774592471</v>
      </c>
      <c r="J2619">
        <v>20.27468627506089</v>
      </c>
      <c r="K2619">
        <v>97.245643620011251</v>
      </c>
      <c r="L2619">
        <v>60.445943413902953</v>
      </c>
      <c r="M2619">
        <v>102260945</v>
      </c>
      <c r="N2619">
        <v>22812459</v>
      </c>
      <c r="O2619">
        <v>25563680</v>
      </c>
      <c r="P2619">
        <v>1367788</v>
      </c>
      <c r="Q2619">
        <v>2283786</v>
      </c>
      <c r="R2619">
        <v>19071420</v>
      </c>
      <c r="S2619">
        <v>24477000</v>
      </c>
      <c r="T2619">
        <v>24563000</v>
      </c>
      <c r="U2619">
        <v>9830000</v>
      </c>
      <c r="V2619">
        <v>8154000</v>
      </c>
    </row>
    <row r="2620" spans="1:22" x14ac:dyDescent="0.3">
      <c r="A2620" s="2">
        <v>44258</v>
      </c>
      <c r="B2620">
        <v>2021</v>
      </c>
      <c r="C2620">
        <v>122.06</v>
      </c>
      <c r="D2620">
        <v>227.56</v>
      </c>
      <c r="E2620">
        <v>100.5705</v>
      </c>
      <c r="F2620">
        <v>91.852699999999999</v>
      </c>
      <c r="G2620">
        <v>6.0480459</v>
      </c>
      <c r="H2620">
        <v>124.4417</v>
      </c>
      <c r="I2620">
        <v>14.904637247569189</v>
      </c>
      <c r="J2620">
        <v>20.20623300299177</v>
      </c>
      <c r="K2620">
        <v>99.102468212415857</v>
      </c>
      <c r="L2620">
        <v>59.274495138369488</v>
      </c>
      <c r="M2620">
        <v>112966340</v>
      </c>
      <c r="N2620">
        <v>34029526</v>
      </c>
      <c r="O2620">
        <v>33892900</v>
      </c>
      <c r="P2620">
        <v>2754934</v>
      </c>
      <c r="Q2620">
        <v>2863412</v>
      </c>
      <c r="R2620">
        <v>21413190</v>
      </c>
      <c r="S2620">
        <v>21733500</v>
      </c>
      <c r="T2620">
        <v>17257000</v>
      </c>
      <c r="U2620">
        <v>8915700</v>
      </c>
      <c r="V2620">
        <v>8190000</v>
      </c>
    </row>
    <row r="2621" spans="1:22" x14ac:dyDescent="0.3">
      <c r="A2621" s="2">
        <v>44259</v>
      </c>
      <c r="B2621">
        <v>2021</v>
      </c>
      <c r="C2621">
        <v>120.13</v>
      </c>
      <c r="D2621">
        <v>226.73</v>
      </c>
      <c r="E2621">
        <v>101.6965</v>
      </c>
      <c r="F2621">
        <v>91.502226000000007</v>
      </c>
      <c r="G2621">
        <v>5.9385859999999999</v>
      </c>
      <c r="H2621">
        <v>123.154392</v>
      </c>
      <c r="I2621">
        <v>14.69895166527507</v>
      </c>
      <c r="J2621">
        <v>19.546278810650339</v>
      </c>
      <c r="K2621">
        <v>93.236849429446139</v>
      </c>
      <c r="L2621">
        <v>56.702848130624353</v>
      </c>
      <c r="M2621">
        <v>178154975</v>
      </c>
      <c r="N2621">
        <v>44727785</v>
      </c>
      <c r="O2621">
        <v>49215720</v>
      </c>
      <c r="P2621">
        <v>1536791</v>
      </c>
      <c r="Q2621">
        <v>2374159</v>
      </c>
      <c r="R2621">
        <v>21629102</v>
      </c>
      <c r="S2621">
        <v>27260000</v>
      </c>
      <c r="T2621">
        <v>25389000</v>
      </c>
      <c r="U2621">
        <v>16723400</v>
      </c>
      <c r="V2621">
        <v>10697000</v>
      </c>
    </row>
    <row r="2622" spans="1:22" x14ac:dyDescent="0.3">
      <c r="A2622" s="2">
        <v>44260</v>
      </c>
      <c r="B2622">
        <v>2021</v>
      </c>
      <c r="C2622">
        <v>121.42</v>
      </c>
      <c r="D2622">
        <v>231.6</v>
      </c>
      <c r="E2622">
        <v>104.8535</v>
      </c>
      <c r="F2622">
        <v>90.138103999999998</v>
      </c>
      <c r="G2622">
        <v>6.0498200000000004</v>
      </c>
      <c r="H2622">
        <v>121.240336</v>
      </c>
      <c r="I2622">
        <v>14.71924639822682</v>
      </c>
      <c r="J2622">
        <v>19.757312624676761</v>
      </c>
      <c r="K2622">
        <v>92.861100849649048</v>
      </c>
      <c r="L2622">
        <v>57.28666420391577</v>
      </c>
      <c r="M2622">
        <v>153766601</v>
      </c>
      <c r="N2622">
        <v>41872770</v>
      </c>
      <c r="O2622">
        <v>53099540</v>
      </c>
      <c r="P2622">
        <v>1139049</v>
      </c>
      <c r="Q2622">
        <v>2686348</v>
      </c>
      <c r="R2622">
        <v>26416473</v>
      </c>
      <c r="S2622">
        <v>33935000</v>
      </c>
      <c r="T2622">
        <v>32274000</v>
      </c>
      <c r="U2622">
        <v>17646400</v>
      </c>
      <c r="V2622">
        <v>11111000</v>
      </c>
    </row>
    <row r="2623" spans="1:22" x14ac:dyDescent="0.3">
      <c r="A2623" s="2">
        <v>44261</v>
      </c>
      <c r="B2623">
        <v>2021</v>
      </c>
    </row>
    <row r="2624" spans="1:22" x14ac:dyDescent="0.3">
      <c r="A2624" s="2">
        <v>44262</v>
      </c>
      <c r="B2624">
        <v>2021</v>
      </c>
    </row>
    <row r="2625" spans="1:22" x14ac:dyDescent="0.3">
      <c r="A2625" s="2">
        <v>44263</v>
      </c>
      <c r="B2625">
        <v>2021</v>
      </c>
      <c r="C2625">
        <v>116.36</v>
      </c>
      <c r="D2625">
        <v>227.39</v>
      </c>
      <c r="E2625">
        <v>100.375</v>
      </c>
      <c r="F2625">
        <v>94.429147999999998</v>
      </c>
      <c r="G2625">
        <v>6.3036645</v>
      </c>
      <c r="H2625">
        <v>124.09536199999999</v>
      </c>
      <c r="I2625">
        <v>14.6234386480529</v>
      </c>
      <c r="J2625">
        <v>19.306801138868479</v>
      </c>
      <c r="K2625">
        <v>90.17266715650257</v>
      </c>
      <c r="L2625">
        <v>54.86774430565761</v>
      </c>
      <c r="M2625">
        <v>154376610</v>
      </c>
      <c r="N2625">
        <v>35267440</v>
      </c>
      <c r="O2625">
        <v>36867420</v>
      </c>
      <c r="P2625">
        <v>2276793</v>
      </c>
      <c r="Q2625">
        <v>3353179</v>
      </c>
      <c r="R2625">
        <v>24883352</v>
      </c>
      <c r="S2625">
        <v>34496000</v>
      </c>
      <c r="T2625">
        <v>23363500</v>
      </c>
      <c r="U2625">
        <v>16223200</v>
      </c>
      <c r="V2625">
        <v>11306000</v>
      </c>
    </row>
    <row r="2626" spans="1:22" x14ac:dyDescent="0.3">
      <c r="A2626" s="2">
        <v>44264</v>
      </c>
      <c r="B2626">
        <v>2021</v>
      </c>
      <c r="C2626">
        <v>121.08499999999999</v>
      </c>
      <c r="D2626">
        <v>233.78</v>
      </c>
      <c r="E2626">
        <v>102.018</v>
      </c>
      <c r="F2626">
        <v>94.600674000000012</v>
      </c>
      <c r="G2626">
        <v>6.2136914999999986</v>
      </c>
      <c r="H2626">
        <v>125.99160000000001</v>
      </c>
      <c r="I2626">
        <v>15.09075831567309</v>
      </c>
      <c r="J2626">
        <v>18.99996198286188</v>
      </c>
      <c r="K2626">
        <v>93.338247489173497</v>
      </c>
      <c r="L2626">
        <v>54.206210264443008</v>
      </c>
      <c r="M2626">
        <v>129525780</v>
      </c>
      <c r="N2626">
        <v>33080531</v>
      </c>
      <c r="O2626">
        <v>33920620</v>
      </c>
      <c r="P2626">
        <v>1996142</v>
      </c>
      <c r="Q2626">
        <v>3782972</v>
      </c>
      <c r="R2626">
        <v>19496958</v>
      </c>
      <c r="S2626">
        <v>40585000</v>
      </c>
      <c r="T2626">
        <v>30417500</v>
      </c>
      <c r="U2626">
        <v>16505600</v>
      </c>
      <c r="V2626">
        <v>14907000</v>
      </c>
    </row>
    <row r="2627" spans="1:22" x14ac:dyDescent="0.3">
      <c r="A2627" s="2">
        <v>44265</v>
      </c>
      <c r="B2627">
        <v>2021</v>
      </c>
      <c r="C2627">
        <v>119.98</v>
      </c>
      <c r="D2627">
        <v>232.42</v>
      </c>
      <c r="E2627">
        <v>101.8095</v>
      </c>
      <c r="F2627">
        <v>96.859672000000018</v>
      </c>
      <c r="G2627">
        <v>6.2030205</v>
      </c>
      <c r="H2627">
        <v>126.010456</v>
      </c>
      <c r="I2627">
        <v>14.98110773200626</v>
      </c>
      <c r="J2627">
        <v>19.337474887107181</v>
      </c>
      <c r="K2627">
        <v>93.263293705649232</v>
      </c>
      <c r="L2627">
        <v>54.372868860012893</v>
      </c>
      <c r="M2627">
        <v>111943326</v>
      </c>
      <c r="N2627">
        <v>29746812</v>
      </c>
      <c r="O2627">
        <v>27100080</v>
      </c>
      <c r="P2627">
        <v>2054239</v>
      </c>
      <c r="Q2627">
        <v>2454844</v>
      </c>
      <c r="R2627">
        <v>12444584</v>
      </c>
      <c r="S2627">
        <v>28637000</v>
      </c>
      <c r="T2627">
        <v>29155000</v>
      </c>
      <c r="U2627">
        <v>14756000</v>
      </c>
      <c r="V2627">
        <v>9444000</v>
      </c>
    </row>
    <row r="2628" spans="1:22" x14ac:dyDescent="0.3">
      <c r="A2628" s="2">
        <v>44266</v>
      </c>
      <c r="B2628">
        <v>2021</v>
      </c>
      <c r="C2628">
        <v>121.96</v>
      </c>
      <c r="D2628">
        <v>237.13</v>
      </c>
      <c r="E2628">
        <v>105.027</v>
      </c>
      <c r="F2628">
        <v>94.004143999999997</v>
      </c>
      <c r="G2628">
        <v>5.9379485000000001</v>
      </c>
      <c r="H2628">
        <v>126.735592</v>
      </c>
      <c r="I2628">
        <v>14.910163088546939</v>
      </c>
      <c r="J2628">
        <v>19.35148764396941</v>
      </c>
      <c r="K2628">
        <v>94.812494241223618</v>
      </c>
      <c r="L2628">
        <v>55.044688104671508</v>
      </c>
      <c r="M2628">
        <v>103026514</v>
      </c>
      <c r="N2628">
        <v>29907586</v>
      </c>
      <c r="O2628">
        <v>27702600</v>
      </c>
      <c r="P2628">
        <v>2339736</v>
      </c>
      <c r="Q2628">
        <v>3000133</v>
      </c>
      <c r="R2628">
        <v>21560942</v>
      </c>
      <c r="S2628">
        <v>29117500</v>
      </c>
      <c r="T2628">
        <v>22556500</v>
      </c>
      <c r="U2628">
        <v>11014200</v>
      </c>
      <c r="V2628">
        <v>7660000</v>
      </c>
    </row>
    <row r="2629" spans="1:22" x14ac:dyDescent="0.3">
      <c r="A2629" s="2">
        <v>44267</v>
      </c>
      <c r="B2629">
        <v>2021</v>
      </c>
      <c r="C2629">
        <v>121.03</v>
      </c>
      <c r="D2629">
        <v>235.75</v>
      </c>
      <c r="E2629">
        <v>102.5</v>
      </c>
      <c r="F2629">
        <v>92.573104000000015</v>
      </c>
      <c r="G2629">
        <v>5.9641848000000008</v>
      </c>
      <c r="H2629">
        <v>123.11219199999999</v>
      </c>
      <c r="I2629">
        <v>14.939471753484961</v>
      </c>
      <c r="J2629">
        <v>19.820787619222301</v>
      </c>
      <c r="K2629">
        <v>97.533015407190021</v>
      </c>
      <c r="L2629">
        <v>55.621790168745413</v>
      </c>
      <c r="M2629">
        <v>88105050</v>
      </c>
      <c r="N2629">
        <v>22653662</v>
      </c>
      <c r="O2629">
        <v>33817980</v>
      </c>
      <c r="P2629">
        <v>1557579</v>
      </c>
      <c r="Q2629">
        <v>3164384</v>
      </c>
      <c r="R2629">
        <v>20993573</v>
      </c>
      <c r="S2629">
        <v>32525000</v>
      </c>
      <c r="T2629">
        <v>27889000</v>
      </c>
      <c r="U2629">
        <v>17351500</v>
      </c>
      <c r="V2629">
        <v>9026000</v>
      </c>
    </row>
    <row r="2630" spans="1:22" x14ac:dyDescent="0.3">
      <c r="A2630" s="2">
        <v>44268</v>
      </c>
      <c r="B2630">
        <v>2021</v>
      </c>
    </row>
    <row r="2631" spans="1:22" x14ac:dyDescent="0.3">
      <c r="A2631" s="2">
        <v>44269</v>
      </c>
      <c r="B2631">
        <v>2021</v>
      </c>
    </row>
    <row r="2632" spans="1:22" x14ac:dyDescent="0.3">
      <c r="A2632" s="2">
        <v>44270</v>
      </c>
      <c r="B2632">
        <v>2021</v>
      </c>
      <c r="C2632">
        <v>123.99</v>
      </c>
      <c r="D2632">
        <v>234.81</v>
      </c>
      <c r="E2632">
        <v>102.72199999999999</v>
      </c>
      <c r="F2632">
        <v>92.799840000000003</v>
      </c>
      <c r="G2632">
        <v>5.8906319999999992</v>
      </c>
      <c r="H2632">
        <v>122.452848</v>
      </c>
      <c r="I2632">
        <v>15.281722400366469</v>
      </c>
      <c r="J2632">
        <v>19.923147595052679</v>
      </c>
      <c r="K2632">
        <v>95.006871278057716</v>
      </c>
      <c r="L2632">
        <v>56.454420522217127</v>
      </c>
      <c r="M2632">
        <v>92590555</v>
      </c>
      <c r="N2632">
        <v>26042669</v>
      </c>
      <c r="O2632">
        <v>26214820</v>
      </c>
      <c r="P2632">
        <v>1512597</v>
      </c>
      <c r="Q2632">
        <v>2270453</v>
      </c>
      <c r="R2632">
        <v>17230835</v>
      </c>
      <c r="S2632">
        <v>32264000</v>
      </c>
      <c r="T2632">
        <v>16186000</v>
      </c>
      <c r="U2632">
        <v>12041200</v>
      </c>
      <c r="V2632">
        <v>8793000</v>
      </c>
    </row>
    <row r="2633" spans="1:22" x14ac:dyDescent="0.3">
      <c r="A2633" s="2">
        <v>44271</v>
      </c>
      <c r="B2633">
        <v>2021</v>
      </c>
      <c r="C2633">
        <v>125.57</v>
      </c>
      <c r="D2633">
        <v>237.71</v>
      </c>
      <c r="E2633">
        <v>104.19450000000001</v>
      </c>
      <c r="F2633">
        <v>95.819149999999993</v>
      </c>
      <c r="G2633">
        <v>5.8739603999999996</v>
      </c>
      <c r="H2633">
        <v>122.624706</v>
      </c>
      <c r="I2633">
        <v>15.171085221539309</v>
      </c>
      <c r="J2633">
        <v>20.272464076690209</v>
      </c>
      <c r="K2633">
        <v>97.422254839005589</v>
      </c>
      <c r="L2633">
        <v>58.379965140812772</v>
      </c>
      <c r="M2633">
        <v>115227936</v>
      </c>
      <c r="N2633">
        <v>28092196</v>
      </c>
      <c r="O2633">
        <v>31900300</v>
      </c>
      <c r="P2633">
        <v>2736407</v>
      </c>
      <c r="Q2633">
        <v>2245723</v>
      </c>
      <c r="R2633">
        <v>22454130</v>
      </c>
      <c r="S2633">
        <v>28501000</v>
      </c>
      <c r="T2633">
        <v>19121000</v>
      </c>
      <c r="U2633">
        <v>11346000</v>
      </c>
      <c r="V2633">
        <v>12953000</v>
      </c>
    </row>
    <row r="2634" spans="1:22" x14ac:dyDescent="0.3">
      <c r="A2634" s="2">
        <v>44272</v>
      </c>
      <c r="B2634">
        <v>2021</v>
      </c>
      <c r="C2634">
        <v>124.76</v>
      </c>
      <c r="D2634">
        <v>237.04</v>
      </c>
      <c r="E2634">
        <v>104.111</v>
      </c>
      <c r="F2634">
        <v>101.76576799999999</v>
      </c>
      <c r="G2634">
        <v>5.9672547999999992</v>
      </c>
      <c r="H2634">
        <v>122.6524</v>
      </c>
      <c r="I2634">
        <v>15.2077613033132</v>
      </c>
      <c r="J2634">
        <v>20.208619394105799</v>
      </c>
      <c r="K2634">
        <v>95.185795350540005</v>
      </c>
      <c r="L2634">
        <v>58.118250045762402</v>
      </c>
      <c r="M2634">
        <v>111932636</v>
      </c>
      <c r="N2634">
        <v>29562100</v>
      </c>
      <c r="O2634">
        <v>26382520</v>
      </c>
      <c r="P2634">
        <v>3793318</v>
      </c>
      <c r="Q2634">
        <v>2448739</v>
      </c>
      <c r="R2634">
        <v>22860581</v>
      </c>
      <c r="S2634">
        <v>26795500</v>
      </c>
      <c r="T2634">
        <v>16086500</v>
      </c>
      <c r="U2634">
        <v>9771000</v>
      </c>
      <c r="V2634">
        <v>9127000</v>
      </c>
    </row>
    <row r="2635" spans="1:22" x14ac:dyDescent="0.3">
      <c r="A2635" s="2">
        <v>44273</v>
      </c>
      <c r="B2635">
        <v>2021</v>
      </c>
      <c r="C2635">
        <v>120.53</v>
      </c>
      <c r="D2635">
        <v>230.72</v>
      </c>
      <c r="E2635">
        <v>101.06699999999999</v>
      </c>
      <c r="F2635">
        <v>102.73254799999999</v>
      </c>
      <c r="G2635">
        <v>6.1596225000000002</v>
      </c>
      <c r="H2635">
        <v>122.582404</v>
      </c>
      <c r="I2635">
        <v>15.87301587301587</v>
      </c>
      <c r="J2635">
        <v>20.354943591155148</v>
      </c>
      <c r="K2635">
        <v>93.770070648683358</v>
      </c>
      <c r="L2635">
        <v>58.133773740710147</v>
      </c>
      <c r="M2635">
        <v>121469755</v>
      </c>
      <c r="N2635">
        <v>34852251</v>
      </c>
      <c r="O2635">
        <v>31712960</v>
      </c>
      <c r="P2635">
        <v>3290237</v>
      </c>
      <c r="Q2635">
        <v>3138312</v>
      </c>
      <c r="R2635">
        <v>24868254</v>
      </c>
      <c r="S2635">
        <v>74761500</v>
      </c>
      <c r="T2635">
        <v>18992000</v>
      </c>
      <c r="U2635">
        <v>13941600</v>
      </c>
      <c r="V2635">
        <v>8108000</v>
      </c>
    </row>
    <row r="2636" spans="1:22" x14ac:dyDescent="0.3">
      <c r="A2636" s="2">
        <v>44274</v>
      </c>
      <c r="B2636">
        <v>2021</v>
      </c>
      <c r="C2636">
        <v>119.99</v>
      </c>
      <c r="D2636">
        <v>230.35</v>
      </c>
      <c r="E2636">
        <v>101.348</v>
      </c>
      <c r="F2636">
        <v>98.237341000000001</v>
      </c>
      <c r="G2636">
        <v>5.9806288500000004</v>
      </c>
      <c r="H2636">
        <v>123.37724</v>
      </c>
      <c r="I2636">
        <v>15.87948929916414</v>
      </c>
      <c r="J2636">
        <v>20.245969018094971</v>
      </c>
      <c r="K2636">
        <v>91.567925048222648</v>
      </c>
      <c r="L2636">
        <v>57.435473500505182</v>
      </c>
      <c r="M2636">
        <v>185549522</v>
      </c>
      <c r="N2636">
        <v>46430730</v>
      </c>
      <c r="O2636">
        <v>46071920</v>
      </c>
      <c r="P2636">
        <v>4996797</v>
      </c>
      <c r="Q2636">
        <v>6109000</v>
      </c>
      <c r="R2636">
        <v>65375844</v>
      </c>
      <c r="S2636">
        <v>49527500</v>
      </c>
      <c r="T2636">
        <v>24672500</v>
      </c>
      <c r="U2636">
        <v>20715700</v>
      </c>
      <c r="V2636">
        <v>11669000</v>
      </c>
    </row>
    <row r="2637" spans="1:22" x14ac:dyDescent="0.3">
      <c r="A2637" s="2">
        <v>44275</v>
      </c>
      <c r="B2637">
        <v>2021</v>
      </c>
    </row>
    <row r="2638" spans="1:22" x14ac:dyDescent="0.3">
      <c r="A2638" s="2">
        <v>44276</v>
      </c>
      <c r="B2638">
        <v>2021</v>
      </c>
    </row>
    <row r="2639" spans="1:22" x14ac:dyDescent="0.3">
      <c r="A2639" s="2">
        <v>44277</v>
      </c>
      <c r="B2639">
        <v>2021</v>
      </c>
      <c r="C2639">
        <v>123.39</v>
      </c>
      <c r="D2639">
        <v>235.99</v>
      </c>
      <c r="E2639">
        <v>101.53449999999999</v>
      </c>
      <c r="F2639">
        <v>101.136798</v>
      </c>
      <c r="G2639">
        <v>5.8926250000000007</v>
      </c>
      <c r="H2639">
        <v>123.5997</v>
      </c>
      <c r="I2639">
        <v>15.37697682971681</v>
      </c>
      <c r="J2639">
        <v>20.099824236851781</v>
      </c>
      <c r="K2639">
        <v>90.695108495770498</v>
      </c>
      <c r="L2639">
        <v>57.907318867230593</v>
      </c>
      <c r="M2639">
        <v>111912284</v>
      </c>
      <c r="N2639">
        <v>30127005</v>
      </c>
      <c r="O2639">
        <v>33535420</v>
      </c>
      <c r="P2639">
        <v>1824370</v>
      </c>
      <c r="Q2639">
        <v>2650789</v>
      </c>
      <c r="R2639">
        <v>17800131</v>
      </c>
      <c r="S2639">
        <v>43614000</v>
      </c>
      <c r="T2639">
        <v>16472500</v>
      </c>
      <c r="U2639">
        <v>14719700</v>
      </c>
      <c r="V2639">
        <v>7743000</v>
      </c>
    </row>
    <row r="2640" spans="1:22" x14ac:dyDescent="0.3">
      <c r="A2640" s="2">
        <v>44278</v>
      </c>
      <c r="B2640">
        <v>2021</v>
      </c>
      <c r="C2640">
        <v>122.54</v>
      </c>
      <c r="D2640">
        <v>237.58</v>
      </c>
      <c r="E2640">
        <v>102.0665</v>
      </c>
      <c r="F2640">
        <v>98.922951000000012</v>
      </c>
      <c r="G2640">
        <v>5.8390559999999994</v>
      </c>
      <c r="H2640">
        <v>122.19824199999999</v>
      </c>
      <c r="I2640">
        <v>15.275938189845469</v>
      </c>
      <c r="J2640">
        <v>20.230038281824871</v>
      </c>
      <c r="K2640">
        <v>89.909860191317136</v>
      </c>
      <c r="L2640">
        <v>58.848417954378213</v>
      </c>
      <c r="M2640">
        <v>95467142</v>
      </c>
      <c r="N2640">
        <v>31638376</v>
      </c>
      <c r="O2640">
        <v>28509120</v>
      </c>
      <c r="P2640">
        <v>1747435</v>
      </c>
      <c r="Q2640">
        <v>3066444</v>
      </c>
      <c r="R2640">
        <v>15818228</v>
      </c>
      <c r="S2640">
        <v>30356500</v>
      </c>
      <c r="T2640">
        <v>15945500</v>
      </c>
      <c r="U2640">
        <v>12144000</v>
      </c>
      <c r="V2640">
        <v>9906000</v>
      </c>
    </row>
    <row r="2641" spans="1:22" x14ac:dyDescent="0.3">
      <c r="A2641" s="2">
        <v>44279</v>
      </c>
      <c r="B2641">
        <v>2021</v>
      </c>
      <c r="C2641">
        <v>120.09</v>
      </c>
      <c r="D2641">
        <v>235.46</v>
      </c>
      <c r="E2641">
        <v>101.62649999999999</v>
      </c>
      <c r="F2641">
        <v>97.679193000000012</v>
      </c>
      <c r="G2641">
        <v>5.8101981</v>
      </c>
      <c r="H2641">
        <v>121.605214</v>
      </c>
      <c r="I2641">
        <v>14.92784263259491</v>
      </c>
      <c r="J2641">
        <v>19.682225985844291</v>
      </c>
      <c r="K2641">
        <v>85.853479180071687</v>
      </c>
      <c r="L2641">
        <v>58.038422649140543</v>
      </c>
      <c r="M2641">
        <v>88530485</v>
      </c>
      <c r="N2641">
        <v>25620127</v>
      </c>
      <c r="O2641">
        <v>25217060</v>
      </c>
      <c r="P2641">
        <v>2021024</v>
      </c>
      <c r="Q2641">
        <v>2270733</v>
      </c>
      <c r="R2641">
        <v>18151442</v>
      </c>
      <c r="S2641">
        <v>37637000</v>
      </c>
      <c r="T2641">
        <v>18248500</v>
      </c>
      <c r="U2641">
        <v>15248700</v>
      </c>
      <c r="V2641">
        <v>9248000</v>
      </c>
    </row>
    <row r="2642" spans="1:22" x14ac:dyDescent="0.3">
      <c r="A2642" s="2">
        <v>44280</v>
      </c>
      <c r="B2642">
        <v>2021</v>
      </c>
      <c r="C2642">
        <v>120.59</v>
      </c>
      <c r="D2642">
        <v>232.34</v>
      </c>
      <c r="E2642">
        <v>101.623</v>
      </c>
      <c r="F2642">
        <v>98.321250000000006</v>
      </c>
      <c r="G2642">
        <v>5.7891931999999997</v>
      </c>
      <c r="H2642">
        <v>120.64664999999999</v>
      </c>
      <c r="I2642">
        <v>14.949143223678179</v>
      </c>
      <c r="J2642">
        <v>19.603425373407859</v>
      </c>
      <c r="K2642">
        <v>83.15770182351325</v>
      </c>
      <c r="L2642">
        <v>57.09704022725191</v>
      </c>
      <c r="M2642">
        <v>98844681</v>
      </c>
      <c r="N2642">
        <v>34061853</v>
      </c>
      <c r="O2642">
        <v>35615740</v>
      </c>
      <c r="P2642">
        <v>1331719</v>
      </c>
      <c r="Q2642">
        <v>2657133</v>
      </c>
      <c r="R2642">
        <v>18441865</v>
      </c>
      <c r="S2642">
        <v>31401000</v>
      </c>
      <c r="T2642">
        <v>20741000</v>
      </c>
      <c r="U2642">
        <v>17124400</v>
      </c>
      <c r="V2642">
        <v>8373000</v>
      </c>
    </row>
    <row r="2643" spans="1:22" x14ac:dyDescent="0.3">
      <c r="A2643" s="2">
        <v>44281</v>
      </c>
      <c r="B2643">
        <v>2021</v>
      </c>
      <c r="C2643">
        <v>121.21</v>
      </c>
      <c r="D2643">
        <v>236.48</v>
      </c>
      <c r="E2643">
        <v>101.23650000000001</v>
      </c>
      <c r="F2643">
        <v>98.788410000000013</v>
      </c>
      <c r="G2643">
        <v>5.8303010999999989</v>
      </c>
      <c r="H2643">
        <v>121.29552</v>
      </c>
      <c r="I2643">
        <v>15.242523705324579</v>
      </c>
      <c r="J2643">
        <v>19.887746161560909</v>
      </c>
      <c r="K2643">
        <v>84.226841721371258</v>
      </c>
      <c r="L2643">
        <v>58.579504011670323</v>
      </c>
      <c r="M2643">
        <v>94071234</v>
      </c>
      <c r="N2643">
        <v>25479853</v>
      </c>
      <c r="O2643">
        <v>27977500</v>
      </c>
      <c r="P2643">
        <v>1423694</v>
      </c>
      <c r="Q2643">
        <v>1856833</v>
      </c>
      <c r="R2643">
        <v>17262591</v>
      </c>
      <c r="S2643">
        <v>28822500</v>
      </c>
      <c r="T2643">
        <v>21188500</v>
      </c>
      <c r="U2643">
        <v>11754500</v>
      </c>
      <c r="V2643">
        <v>10090000</v>
      </c>
    </row>
    <row r="2644" spans="1:22" x14ac:dyDescent="0.3">
      <c r="A2644" s="2">
        <v>44282</v>
      </c>
      <c r="B2644">
        <v>2021</v>
      </c>
    </row>
    <row r="2645" spans="1:22" x14ac:dyDescent="0.3">
      <c r="A2645" s="2">
        <v>44283</v>
      </c>
      <c r="B2645">
        <v>2021</v>
      </c>
    </row>
    <row r="2646" spans="1:22" x14ac:dyDescent="0.3">
      <c r="A2646" s="2">
        <v>44284</v>
      </c>
      <c r="B2646">
        <v>2021</v>
      </c>
      <c r="C2646">
        <v>121.39</v>
      </c>
      <c r="D2646">
        <v>235.24</v>
      </c>
      <c r="E2646">
        <v>102.2895</v>
      </c>
      <c r="F2646">
        <v>100.78543999999999</v>
      </c>
      <c r="G2646">
        <v>5.7605817999999998</v>
      </c>
      <c r="H2646">
        <v>122.80282</v>
      </c>
      <c r="I2646">
        <v>15.42737379260069</v>
      </c>
      <c r="J2646">
        <v>20.224522316384181</v>
      </c>
      <c r="K2646">
        <v>82.741024239110629</v>
      </c>
      <c r="L2646">
        <v>58.9119737561509</v>
      </c>
      <c r="M2646">
        <v>80819203</v>
      </c>
      <c r="N2646">
        <v>25227455</v>
      </c>
      <c r="O2646">
        <v>26492620</v>
      </c>
      <c r="P2646">
        <v>1633417</v>
      </c>
      <c r="Q2646">
        <v>2363532</v>
      </c>
      <c r="R2646">
        <v>13801008</v>
      </c>
      <c r="S2646">
        <v>46138500</v>
      </c>
      <c r="T2646">
        <v>25629000</v>
      </c>
      <c r="U2646">
        <v>16428700</v>
      </c>
      <c r="V2646">
        <v>10230000</v>
      </c>
    </row>
    <row r="2647" spans="1:22" x14ac:dyDescent="0.3">
      <c r="A2647" s="2">
        <v>44285</v>
      </c>
      <c r="B2647">
        <v>2021</v>
      </c>
      <c r="C2647">
        <v>119.9</v>
      </c>
      <c r="D2647">
        <v>231.85</v>
      </c>
      <c r="E2647">
        <v>102.3235</v>
      </c>
      <c r="F2647">
        <v>104.05584</v>
      </c>
      <c r="G2647">
        <v>5.9080873499999997</v>
      </c>
      <c r="H2647">
        <v>121.351608</v>
      </c>
      <c r="I2647">
        <v>15.16365944328588</v>
      </c>
      <c r="J2647">
        <v>19.88152437210989</v>
      </c>
      <c r="K2647">
        <v>83.162571402665691</v>
      </c>
      <c r="L2647">
        <v>57.620817843866163</v>
      </c>
      <c r="M2647">
        <v>85671919</v>
      </c>
      <c r="N2647">
        <v>24792012</v>
      </c>
      <c r="O2647">
        <v>27317120</v>
      </c>
      <c r="P2647">
        <v>1876880</v>
      </c>
      <c r="Q2647">
        <v>2187648</v>
      </c>
      <c r="R2647">
        <v>17367093</v>
      </c>
      <c r="S2647">
        <v>36770500</v>
      </c>
      <c r="T2647">
        <v>18692500</v>
      </c>
      <c r="U2647">
        <v>12463600</v>
      </c>
      <c r="V2647">
        <v>7234000</v>
      </c>
    </row>
    <row r="2648" spans="1:22" x14ac:dyDescent="0.3">
      <c r="A2648" s="2">
        <v>44286</v>
      </c>
      <c r="B2648">
        <v>2021</v>
      </c>
      <c r="C2648">
        <v>122.15</v>
      </c>
      <c r="D2648">
        <v>235.77</v>
      </c>
      <c r="E2648">
        <v>103.126</v>
      </c>
      <c r="F2648">
        <v>103.95225000000001</v>
      </c>
      <c r="G2648">
        <v>5.84016</v>
      </c>
      <c r="H2648">
        <v>122.6935</v>
      </c>
      <c r="I2648">
        <v>15.579061567670189</v>
      </c>
      <c r="J2648">
        <v>19.996463818822889</v>
      </c>
      <c r="K2648">
        <v>84.350420395985893</v>
      </c>
      <c r="L2648">
        <v>55.881023415604368</v>
      </c>
      <c r="M2648">
        <v>118323826</v>
      </c>
      <c r="N2648">
        <v>43623471</v>
      </c>
      <c r="O2648">
        <v>42569640</v>
      </c>
      <c r="P2648">
        <v>1750689</v>
      </c>
      <c r="Q2648">
        <v>2311988</v>
      </c>
      <c r="R2648">
        <v>22781750</v>
      </c>
      <c r="S2648">
        <v>54920000</v>
      </c>
      <c r="T2648">
        <v>30513500</v>
      </c>
      <c r="U2648">
        <v>12246400</v>
      </c>
      <c r="V2648">
        <v>8637000</v>
      </c>
    </row>
    <row r="2649" spans="1:22" x14ac:dyDescent="0.3">
      <c r="A2649" s="2">
        <v>44287</v>
      </c>
      <c r="B2649">
        <v>2021</v>
      </c>
      <c r="C2649">
        <v>123</v>
      </c>
      <c r="D2649">
        <v>242.35</v>
      </c>
      <c r="E2649">
        <v>106.489</v>
      </c>
      <c r="F2649">
        <v>104.39119100000001</v>
      </c>
      <c r="G2649">
        <v>5.8482007999999999</v>
      </c>
      <c r="H2649">
        <v>125.71209399999999</v>
      </c>
      <c r="I2649">
        <v>15.234219569542409</v>
      </c>
      <c r="J2649">
        <v>20.09676623259179</v>
      </c>
      <c r="K2649">
        <v>84.924941219026948</v>
      </c>
      <c r="L2649">
        <v>56.899981913546753</v>
      </c>
      <c r="M2649">
        <v>75089134</v>
      </c>
      <c r="N2649">
        <v>30337982</v>
      </c>
      <c r="O2649">
        <v>39880100</v>
      </c>
      <c r="P2649">
        <v>1547922</v>
      </c>
      <c r="Q2649">
        <v>2751618</v>
      </c>
      <c r="R2649">
        <v>13715032</v>
      </c>
      <c r="S2649">
        <v>32919500</v>
      </c>
      <c r="T2649">
        <v>22169000</v>
      </c>
      <c r="U2649">
        <v>13843700</v>
      </c>
      <c r="V2649">
        <v>8751000</v>
      </c>
    </row>
    <row r="2650" spans="1:22" x14ac:dyDescent="0.3">
      <c r="A2650" s="2">
        <v>44288</v>
      </c>
      <c r="B2650">
        <v>2021</v>
      </c>
      <c r="I2650">
        <v>15.28816621499548</v>
      </c>
      <c r="J2650">
        <v>21.022727009936759</v>
      </c>
      <c r="K2650">
        <v>88.410117434507669</v>
      </c>
      <c r="L2650">
        <v>56.856368563685628</v>
      </c>
      <c r="S2650">
        <v>21686500</v>
      </c>
      <c r="T2650">
        <v>29767500</v>
      </c>
      <c r="U2650">
        <v>13932100</v>
      </c>
      <c r="V2650">
        <v>5515000</v>
      </c>
    </row>
    <row r="2651" spans="1:22" x14ac:dyDescent="0.3">
      <c r="A2651" s="2">
        <v>44289</v>
      </c>
      <c r="B2651">
        <v>2021</v>
      </c>
    </row>
    <row r="2652" spans="1:22" x14ac:dyDescent="0.3">
      <c r="A2652" s="2">
        <v>44290</v>
      </c>
      <c r="B2652">
        <v>2021</v>
      </c>
    </row>
    <row r="2653" spans="1:22" x14ac:dyDescent="0.3">
      <c r="A2653" s="2">
        <v>44291</v>
      </c>
      <c r="B2653">
        <v>2021</v>
      </c>
      <c r="C2653">
        <v>125.9</v>
      </c>
      <c r="D2653">
        <v>249.07</v>
      </c>
      <c r="E2653">
        <v>110.94799999999999</v>
      </c>
      <c r="I2653">
        <v>15.36966394187103</v>
      </c>
      <c r="J2653">
        <v>21.362525722070849</v>
      </c>
      <c r="K2653">
        <v>90.762942779291564</v>
      </c>
      <c r="L2653">
        <v>57.529518619436878</v>
      </c>
      <c r="M2653">
        <v>88651175</v>
      </c>
      <c r="N2653">
        <v>36910609</v>
      </c>
      <c r="O2653">
        <v>48509600</v>
      </c>
      <c r="S2653">
        <v>20385000</v>
      </c>
      <c r="T2653">
        <v>18860500</v>
      </c>
      <c r="U2653">
        <v>12825600</v>
      </c>
      <c r="V2653">
        <v>5279000</v>
      </c>
    </row>
    <row r="2654" spans="1:22" x14ac:dyDescent="0.3">
      <c r="A2654" s="2">
        <v>44292</v>
      </c>
      <c r="B2654">
        <v>2021</v>
      </c>
      <c r="C2654">
        <v>126.21</v>
      </c>
      <c r="D2654">
        <v>247.86</v>
      </c>
      <c r="E2654">
        <v>110.46299999999999</v>
      </c>
      <c r="F2654">
        <v>106.22976</v>
      </c>
      <c r="G2654">
        <v>5.8999207000000009</v>
      </c>
      <c r="H2654">
        <v>129.11184</v>
      </c>
      <c r="I2654">
        <v>15.22752093192574</v>
      </c>
      <c r="J2654">
        <v>20.971288969785221</v>
      </c>
      <c r="K2654">
        <v>89.925373134328353</v>
      </c>
      <c r="L2654">
        <v>57.981434291954862</v>
      </c>
      <c r="M2654">
        <v>80171253</v>
      </c>
      <c r="N2654">
        <v>22931923</v>
      </c>
      <c r="O2654">
        <v>35240780</v>
      </c>
      <c r="P2654">
        <v>1385594</v>
      </c>
      <c r="Q2654">
        <v>3114114</v>
      </c>
      <c r="R2654">
        <v>17921674</v>
      </c>
      <c r="S2654">
        <v>27262000</v>
      </c>
      <c r="T2654">
        <v>22996000</v>
      </c>
      <c r="U2654">
        <v>13128200</v>
      </c>
      <c r="V2654">
        <v>8545000</v>
      </c>
    </row>
    <row r="2655" spans="1:22" x14ac:dyDescent="0.3">
      <c r="A2655" s="2">
        <v>44293</v>
      </c>
      <c r="B2655">
        <v>2021</v>
      </c>
      <c r="C2655">
        <v>127.9</v>
      </c>
      <c r="D2655">
        <v>249.9</v>
      </c>
      <c r="E2655">
        <v>111.9515</v>
      </c>
      <c r="F2655">
        <v>105.83297399999999</v>
      </c>
      <c r="G2655">
        <v>5.9633409000000004</v>
      </c>
      <c r="H2655">
        <v>129.941552</v>
      </c>
      <c r="I2655">
        <v>15.47169811320755</v>
      </c>
      <c r="J2655">
        <v>21.151576346732291</v>
      </c>
      <c r="K2655">
        <v>91.149393856530864</v>
      </c>
      <c r="L2655">
        <v>58.153313280466691</v>
      </c>
      <c r="M2655">
        <v>83466716</v>
      </c>
      <c r="N2655">
        <v>22719835</v>
      </c>
      <c r="O2655">
        <v>24133920</v>
      </c>
      <c r="P2655">
        <v>843541</v>
      </c>
      <c r="Q2655">
        <v>2120500</v>
      </c>
      <c r="R2655">
        <v>21683451</v>
      </c>
      <c r="S2655">
        <v>29696000</v>
      </c>
      <c r="T2655">
        <v>18737000</v>
      </c>
      <c r="U2655">
        <v>12509600</v>
      </c>
      <c r="V2655">
        <v>7588000</v>
      </c>
    </row>
    <row r="2656" spans="1:22" x14ac:dyDescent="0.3">
      <c r="A2656" s="2">
        <v>44294</v>
      </c>
      <c r="B2656">
        <v>2021</v>
      </c>
      <c r="C2656">
        <v>130.36000000000001</v>
      </c>
      <c r="D2656">
        <v>253.25</v>
      </c>
      <c r="E2656">
        <v>112.5215</v>
      </c>
      <c r="F2656">
        <v>105.116274</v>
      </c>
      <c r="G2656">
        <v>6.0456000000000003</v>
      </c>
      <c r="H2656">
        <v>132.45341999999999</v>
      </c>
      <c r="I2656">
        <v>15.41052631578947</v>
      </c>
      <c r="J2656">
        <v>20.777933729977111</v>
      </c>
      <c r="K2656">
        <v>91.533180778032033</v>
      </c>
      <c r="L2656">
        <v>59.276887871853553</v>
      </c>
      <c r="M2656">
        <v>88844591</v>
      </c>
      <c r="N2656">
        <v>23625197</v>
      </c>
      <c r="O2656">
        <v>28664280</v>
      </c>
      <c r="P2656">
        <v>1402345</v>
      </c>
      <c r="Q2656">
        <v>2867753</v>
      </c>
      <c r="R2656">
        <v>24041599</v>
      </c>
      <c r="S2656">
        <v>22586000</v>
      </c>
      <c r="T2656">
        <v>21338500</v>
      </c>
      <c r="U2656">
        <v>9645400</v>
      </c>
      <c r="V2656">
        <v>10284000</v>
      </c>
    </row>
    <row r="2657" spans="1:22" x14ac:dyDescent="0.3">
      <c r="A2657" s="2">
        <v>44295</v>
      </c>
      <c r="B2657">
        <v>2021</v>
      </c>
      <c r="C2657">
        <v>132.995</v>
      </c>
      <c r="D2657">
        <v>255.85</v>
      </c>
      <c r="E2657">
        <v>113.5335</v>
      </c>
      <c r="F2657">
        <v>104.72</v>
      </c>
      <c r="G2657">
        <v>6.0041898000000007</v>
      </c>
      <c r="H2657">
        <v>133.637</v>
      </c>
      <c r="I2657">
        <v>15.355709595038309</v>
      </c>
      <c r="J2657">
        <v>21.278169846771249</v>
      </c>
      <c r="K2657">
        <v>90.751550529004007</v>
      </c>
      <c r="L2657">
        <v>59.148121123677491</v>
      </c>
      <c r="M2657">
        <v>106686703</v>
      </c>
      <c r="N2657">
        <v>24326833</v>
      </c>
      <c r="O2657">
        <v>26145300</v>
      </c>
      <c r="P2657">
        <v>834685</v>
      </c>
      <c r="Q2657">
        <v>2369418</v>
      </c>
      <c r="R2657">
        <v>15730049</v>
      </c>
      <c r="S2657">
        <v>30089500</v>
      </c>
      <c r="T2657">
        <v>22163000</v>
      </c>
      <c r="U2657">
        <v>10444800</v>
      </c>
      <c r="V2657">
        <v>7099000</v>
      </c>
    </row>
    <row r="2658" spans="1:22" x14ac:dyDescent="0.3">
      <c r="A2658" s="2">
        <v>44296</v>
      </c>
      <c r="B2658">
        <v>2021</v>
      </c>
    </row>
    <row r="2659" spans="1:22" x14ac:dyDescent="0.3">
      <c r="A2659" s="2">
        <v>44297</v>
      </c>
      <c r="B2659">
        <v>2021</v>
      </c>
    </row>
    <row r="2660" spans="1:22" x14ac:dyDescent="0.3">
      <c r="A2660" s="2">
        <v>44298</v>
      </c>
      <c r="B2660">
        <v>2021</v>
      </c>
      <c r="C2660">
        <v>131.24</v>
      </c>
      <c r="D2660">
        <v>255.91</v>
      </c>
      <c r="E2660">
        <v>112.23099999999999</v>
      </c>
      <c r="F2660">
        <v>105.99281999999999</v>
      </c>
      <c r="G2660">
        <v>5.9445346499999996</v>
      </c>
      <c r="H2660">
        <v>132.553584</v>
      </c>
      <c r="I2660">
        <v>15.419065898912351</v>
      </c>
      <c r="J2660">
        <v>21.227008454437431</v>
      </c>
      <c r="K2660">
        <v>91.673521615940047</v>
      </c>
      <c r="L2660">
        <v>59.10794260122475</v>
      </c>
      <c r="M2660">
        <v>91419983</v>
      </c>
      <c r="N2660">
        <v>27148668</v>
      </c>
      <c r="O2660">
        <v>25023660</v>
      </c>
      <c r="P2660">
        <v>1048397</v>
      </c>
      <c r="Q2660">
        <v>1718755</v>
      </c>
      <c r="R2660">
        <v>11942302</v>
      </c>
      <c r="S2660">
        <v>19728000</v>
      </c>
      <c r="T2660">
        <v>14382000</v>
      </c>
      <c r="U2660">
        <v>8810400</v>
      </c>
      <c r="V2660">
        <v>6230000</v>
      </c>
    </row>
    <row r="2661" spans="1:22" x14ac:dyDescent="0.3">
      <c r="A2661" s="2">
        <v>44299</v>
      </c>
      <c r="B2661">
        <v>2021</v>
      </c>
      <c r="C2661">
        <v>134.43</v>
      </c>
      <c r="D2661">
        <v>258.49</v>
      </c>
      <c r="E2661">
        <v>112.72150000000001</v>
      </c>
      <c r="F2661">
        <v>105.460292</v>
      </c>
      <c r="G2661">
        <v>5.8643252999999991</v>
      </c>
      <c r="H2661">
        <v>133.89660799999999</v>
      </c>
      <c r="I2661">
        <v>15.58201300485393</v>
      </c>
      <c r="J2661">
        <v>21.27851242787801</v>
      </c>
      <c r="K2661">
        <v>92.590896602252954</v>
      </c>
      <c r="L2661">
        <v>59.913911530359933</v>
      </c>
      <c r="M2661">
        <v>91266545</v>
      </c>
      <c r="N2661">
        <v>23837469</v>
      </c>
      <c r="O2661">
        <v>25681560</v>
      </c>
      <c r="P2661">
        <v>1033147</v>
      </c>
      <c r="Q2661">
        <v>1938263</v>
      </c>
      <c r="R2661">
        <v>11853428</v>
      </c>
      <c r="S2661">
        <v>23458000</v>
      </c>
      <c r="T2661">
        <v>17395000</v>
      </c>
      <c r="U2661">
        <v>8080600</v>
      </c>
      <c r="V2661">
        <v>8696000</v>
      </c>
    </row>
    <row r="2662" spans="1:22" x14ac:dyDescent="0.3">
      <c r="A2662" s="2">
        <v>44300</v>
      </c>
      <c r="B2662">
        <v>2021</v>
      </c>
      <c r="C2662">
        <v>132.03</v>
      </c>
      <c r="D2662">
        <v>255.59</v>
      </c>
      <c r="E2662">
        <v>112.0955</v>
      </c>
      <c r="F2662">
        <v>104.521185</v>
      </c>
      <c r="G2662">
        <v>5.9171043999999986</v>
      </c>
      <c r="H2662">
        <v>135.90989999999999</v>
      </c>
      <c r="I2662">
        <v>15.57595227168426</v>
      </c>
      <c r="J2662">
        <v>21.3428942267095</v>
      </c>
      <c r="K2662">
        <v>91.41808168884809</v>
      </c>
      <c r="L2662">
        <v>60.486461679669567</v>
      </c>
      <c r="M2662">
        <v>87222782</v>
      </c>
      <c r="N2662">
        <v>23070938</v>
      </c>
      <c r="O2662">
        <v>21002860</v>
      </c>
      <c r="P2662">
        <v>1193472</v>
      </c>
      <c r="Q2662">
        <v>4974419</v>
      </c>
      <c r="R2662">
        <v>14848831</v>
      </c>
      <c r="S2662">
        <v>22063500</v>
      </c>
      <c r="T2662">
        <v>13929000</v>
      </c>
      <c r="U2662">
        <v>7204000</v>
      </c>
      <c r="V2662">
        <v>7391000</v>
      </c>
    </row>
    <row r="2663" spans="1:22" x14ac:dyDescent="0.3">
      <c r="A2663" s="2">
        <v>44301</v>
      </c>
      <c r="B2663">
        <v>2021</v>
      </c>
      <c r="C2663">
        <v>134.5</v>
      </c>
      <c r="D2663">
        <v>259.5</v>
      </c>
      <c r="E2663">
        <v>114.2625</v>
      </c>
      <c r="F2663">
        <v>104.710337</v>
      </c>
      <c r="G2663">
        <v>5.8063950499999999</v>
      </c>
      <c r="H2663">
        <v>138.48052799999999</v>
      </c>
      <c r="I2663">
        <v>15.757129714811409</v>
      </c>
      <c r="J2663">
        <v>21.418304112235511</v>
      </c>
      <c r="K2663">
        <v>93.376264949402014</v>
      </c>
      <c r="L2663">
        <v>59.659613615455378</v>
      </c>
      <c r="M2663">
        <v>89347102</v>
      </c>
      <c r="N2663">
        <v>25627481</v>
      </c>
      <c r="O2663">
        <v>29174980</v>
      </c>
      <c r="P2663">
        <v>937702</v>
      </c>
      <c r="Q2663">
        <v>2804809</v>
      </c>
      <c r="R2663">
        <v>15637676</v>
      </c>
      <c r="S2663">
        <v>21805500</v>
      </c>
      <c r="T2663">
        <v>16051500</v>
      </c>
      <c r="U2663">
        <v>7658200</v>
      </c>
      <c r="V2663">
        <v>8831000</v>
      </c>
    </row>
    <row r="2664" spans="1:22" x14ac:dyDescent="0.3">
      <c r="A2664" s="2">
        <v>44302</v>
      </c>
      <c r="B2664">
        <v>2021</v>
      </c>
      <c r="C2664">
        <v>134.16</v>
      </c>
      <c r="D2664">
        <v>260.74</v>
      </c>
      <c r="E2664">
        <v>114.1375</v>
      </c>
      <c r="F2664">
        <v>105.88807799999999</v>
      </c>
      <c r="G2664">
        <v>5.9099237000000002</v>
      </c>
      <c r="H2664">
        <v>139.24318199999999</v>
      </c>
      <c r="I2664">
        <v>15.68302996874425</v>
      </c>
      <c r="J2664">
        <v>21.183353851810999</v>
      </c>
      <c r="K2664">
        <v>92.664092664092649</v>
      </c>
      <c r="L2664">
        <v>59.799595513881222</v>
      </c>
      <c r="M2664">
        <v>84922386</v>
      </c>
      <c r="N2664">
        <v>24878582</v>
      </c>
      <c r="O2664">
        <v>26282780</v>
      </c>
      <c r="P2664">
        <v>2037121</v>
      </c>
      <c r="Q2664">
        <v>2905150</v>
      </c>
      <c r="R2664">
        <v>19578259</v>
      </c>
      <c r="S2664">
        <v>16660000</v>
      </c>
      <c r="T2664">
        <v>13746500</v>
      </c>
      <c r="U2664">
        <v>5848900</v>
      </c>
      <c r="V2664">
        <v>6351000</v>
      </c>
    </row>
    <row r="2665" spans="1:22" x14ac:dyDescent="0.3">
      <c r="A2665" s="2">
        <v>44303</v>
      </c>
      <c r="B2665">
        <v>2021</v>
      </c>
    </row>
    <row r="2666" spans="1:22" x14ac:dyDescent="0.3">
      <c r="A2666" s="2">
        <v>44304</v>
      </c>
      <c r="B2666">
        <v>2021</v>
      </c>
    </row>
    <row r="2667" spans="1:22" x14ac:dyDescent="0.3">
      <c r="A2667" s="2">
        <v>44305</v>
      </c>
      <c r="B2667">
        <v>2021</v>
      </c>
      <c r="C2667">
        <v>134.84</v>
      </c>
      <c r="D2667">
        <v>258.74</v>
      </c>
      <c r="E2667">
        <v>114.488</v>
      </c>
      <c r="F2667">
        <v>105.57326</v>
      </c>
      <c r="G2667">
        <v>5.9874066000000008</v>
      </c>
      <c r="H2667">
        <v>139.688952</v>
      </c>
      <c r="I2667">
        <v>15.772718859892651</v>
      </c>
      <c r="J2667">
        <v>21.165623227836381</v>
      </c>
      <c r="K2667">
        <v>92.587451415880068</v>
      </c>
      <c r="L2667">
        <v>59.318896909124561</v>
      </c>
      <c r="M2667">
        <v>94264215</v>
      </c>
      <c r="N2667">
        <v>23209260</v>
      </c>
      <c r="O2667">
        <v>30289400</v>
      </c>
      <c r="P2667">
        <v>918670</v>
      </c>
      <c r="Q2667">
        <v>1763933</v>
      </c>
      <c r="R2667">
        <v>14271996</v>
      </c>
      <c r="S2667">
        <v>15545000</v>
      </c>
      <c r="T2667">
        <v>15659500</v>
      </c>
      <c r="U2667">
        <v>5395300</v>
      </c>
      <c r="V2667">
        <v>7715000</v>
      </c>
    </row>
    <row r="2668" spans="1:22" x14ac:dyDescent="0.3">
      <c r="A2668" s="2">
        <v>44306</v>
      </c>
      <c r="B2668">
        <v>2021</v>
      </c>
      <c r="C2668">
        <v>133.11000000000001</v>
      </c>
      <c r="D2668">
        <v>258.26</v>
      </c>
      <c r="E2668">
        <v>113.95050000000001</v>
      </c>
      <c r="F2668">
        <v>103.67453999999999</v>
      </c>
      <c r="G2668">
        <v>5.8164649999999991</v>
      </c>
      <c r="H2668">
        <v>138.75402</v>
      </c>
      <c r="I2668">
        <v>15.57014704522334</v>
      </c>
      <c r="J2668">
        <v>20.931404984740588</v>
      </c>
      <c r="K2668">
        <v>90.82585776380283</v>
      </c>
      <c r="L2668">
        <v>58.327938592435032</v>
      </c>
      <c r="M2668">
        <v>94812349</v>
      </c>
      <c r="N2668">
        <v>19722875</v>
      </c>
      <c r="O2668">
        <v>22288320</v>
      </c>
      <c r="P2668">
        <v>1712352</v>
      </c>
      <c r="Q2668">
        <v>2062980</v>
      </c>
      <c r="R2668">
        <v>15422063</v>
      </c>
      <c r="S2668">
        <v>27998500</v>
      </c>
      <c r="T2668">
        <v>18141000</v>
      </c>
      <c r="U2668">
        <v>9220400</v>
      </c>
      <c r="V2668">
        <v>5803000</v>
      </c>
    </row>
    <row r="2669" spans="1:22" x14ac:dyDescent="0.3">
      <c r="A2669" s="2">
        <v>44307</v>
      </c>
      <c r="B2669">
        <v>2021</v>
      </c>
      <c r="C2669">
        <v>133.5</v>
      </c>
      <c r="D2669">
        <v>260.58</v>
      </c>
      <c r="E2669">
        <v>113.9175</v>
      </c>
      <c r="F2669">
        <v>102.490588</v>
      </c>
      <c r="G2669">
        <v>5.7927904999999997</v>
      </c>
      <c r="H2669">
        <v>140.36676</v>
      </c>
      <c r="I2669">
        <v>15.193339500462541</v>
      </c>
      <c r="J2669">
        <v>20.425474144310819</v>
      </c>
      <c r="K2669">
        <v>91.785383903792791</v>
      </c>
      <c r="L2669">
        <v>57.927844588344129</v>
      </c>
      <c r="M2669">
        <v>68847136</v>
      </c>
      <c r="N2669">
        <v>24030383</v>
      </c>
      <c r="O2669">
        <v>23204180</v>
      </c>
      <c r="P2669">
        <v>1800624</v>
      </c>
      <c r="Q2669">
        <v>2260736</v>
      </c>
      <c r="R2669">
        <v>15097933</v>
      </c>
      <c r="S2669">
        <v>39924000</v>
      </c>
      <c r="T2669">
        <v>22297000</v>
      </c>
      <c r="U2669">
        <v>15285000</v>
      </c>
      <c r="V2669">
        <v>5945000</v>
      </c>
    </row>
    <row r="2670" spans="1:22" x14ac:dyDescent="0.3">
      <c r="A2670" s="2">
        <v>44308</v>
      </c>
      <c r="B2670">
        <v>2021</v>
      </c>
      <c r="C2670">
        <v>131.94</v>
      </c>
      <c r="D2670">
        <v>257.17</v>
      </c>
      <c r="E2670">
        <v>112.626</v>
      </c>
      <c r="F2670">
        <v>103.493562</v>
      </c>
      <c r="G2670">
        <v>5.7517664999999996</v>
      </c>
      <c r="H2670">
        <v>144.94863000000001</v>
      </c>
      <c r="I2670">
        <v>15.467652495378919</v>
      </c>
      <c r="J2670">
        <v>20.662230018484291</v>
      </c>
      <c r="K2670">
        <v>93.345656192236589</v>
      </c>
      <c r="L2670">
        <v>57.726432532347488</v>
      </c>
      <c r="M2670">
        <v>84566456</v>
      </c>
      <c r="N2670">
        <v>25606152</v>
      </c>
      <c r="O2670">
        <v>24145520</v>
      </c>
      <c r="P2670">
        <v>1104441</v>
      </c>
      <c r="Q2670">
        <v>3902763</v>
      </c>
      <c r="R2670">
        <v>18968580</v>
      </c>
      <c r="S2670">
        <v>22731500</v>
      </c>
      <c r="T2670">
        <v>18254500</v>
      </c>
      <c r="U2670">
        <v>11369400</v>
      </c>
      <c r="V2670">
        <v>7021000</v>
      </c>
    </row>
    <row r="2671" spans="1:22" x14ac:dyDescent="0.3">
      <c r="A2671" s="2">
        <v>44309</v>
      </c>
      <c r="B2671">
        <v>2021</v>
      </c>
      <c r="C2671">
        <v>134.32</v>
      </c>
      <c r="D2671">
        <v>261.14999999999998</v>
      </c>
      <c r="E2671">
        <v>114.9965</v>
      </c>
      <c r="F2671">
        <v>104.236587</v>
      </c>
      <c r="G2671">
        <v>5.8056639999999993</v>
      </c>
      <c r="H2671">
        <v>144.223534</v>
      </c>
      <c r="I2671">
        <v>15.33061678088535</v>
      </c>
      <c r="J2671">
        <v>20.91631724393406</v>
      </c>
      <c r="K2671">
        <v>92.656047416188173</v>
      </c>
      <c r="L2671">
        <v>57.807001296536392</v>
      </c>
      <c r="M2671">
        <v>78756779</v>
      </c>
      <c r="N2671">
        <v>21499286</v>
      </c>
      <c r="O2671">
        <v>29111080</v>
      </c>
      <c r="P2671">
        <v>997022</v>
      </c>
      <c r="Q2671">
        <v>2957335</v>
      </c>
      <c r="R2671">
        <v>14781378</v>
      </c>
      <c r="S2671">
        <v>18558000</v>
      </c>
      <c r="T2671">
        <v>15409000</v>
      </c>
      <c r="U2671">
        <v>7416800</v>
      </c>
      <c r="V2671">
        <v>5368000</v>
      </c>
    </row>
    <row r="2672" spans="1:22" x14ac:dyDescent="0.3">
      <c r="A2672" s="2">
        <v>44310</v>
      </c>
      <c r="B2672">
        <v>2021</v>
      </c>
    </row>
    <row r="2673" spans="1:22" x14ac:dyDescent="0.3">
      <c r="A2673" s="2">
        <v>44311</v>
      </c>
      <c r="B2673">
        <v>2021</v>
      </c>
    </row>
    <row r="2674" spans="1:22" x14ac:dyDescent="0.3">
      <c r="A2674" s="2">
        <v>44312</v>
      </c>
      <c r="B2674">
        <v>2021</v>
      </c>
      <c r="C2674">
        <v>134.72</v>
      </c>
      <c r="D2674">
        <v>261.55</v>
      </c>
      <c r="E2674">
        <v>115.4965</v>
      </c>
      <c r="F2674">
        <v>104.92043099999999</v>
      </c>
      <c r="G2674">
        <v>5.8707292500000001</v>
      </c>
      <c r="H2674">
        <v>143.278828</v>
      </c>
      <c r="I2674">
        <v>15.287154351243871</v>
      </c>
      <c r="J2674">
        <v>20.640323499491359</v>
      </c>
      <c r="K2674">
        <v>93.729769721631371</v>
      </c>
      <c r="L2674">
        <v>56.829741977249597</v>
      </c>
      <c r="M2674">
        <v>66905069</v>
      </c>
      <c r="N2674">
        <v>19766870</v>
      </c>
      <c r="O2674">
        <v>32037840</v>
      </c>
      <c r="P2674">
        <v>948496</v>
      </c>
      <c r="Q2674">
        <v>1524024</v>
      </c>
      <c r="R2674">
        <v>14434538</v>
      </c>
      <c r="S2674">
        <v>17808500</v>
      </c>
      <c r="T2674">
        <v>14075500</v>
      </c>
      <c r="U2674">
        <v>7904400</v>
      </c>
      <c r="V2674">
        <v>6552000</v>
      </c>
    </row>
    <row r="2675" spans="1:22" x14ac:dyDescent="0.3">
      <c r="A2675" s="2">
        <v>44313</v>
      </c>
      <c r="B2675">
        <v>2021</v>
      </c>
      <c r="C2675">
        <v>134.38999999999999</v>
      </c>
      <c r="D2675">
        <v>261.97000000000003</v>
      </c>
      <c r="E2675">
        <v>114.54900000000001</v>
      </c>
      <c r="F2675">
        <v>104.064091</v>
      </c>
      <c r="G2675">
        <v>6.1242024000000006</v>
      </c>
      <c r="H2675">
        <v>142.48608400000001</v>
      </c>
      <c r="I2675">
        <v>15.040029446949481</v>
      </c>
      <c r="J2675">
        <v>20.098917180454588</v>
      </c>
      <c r="K2675">
        <v>92.389803993742532</v>
      </c>
      <c r="L2675">
        <v>56.133247446397363</v>
      </c>
      <c r="M2675">
        <v>66015804</v>
      </c>
      <c r="N2675">
        <v>31014213</v>
      </c>
      <c r="O2675">
        <v>44385600</v>
      </c>
      <c r="P2675">
        <v>642305</v>
      </c>
      <c r="Q2675">
        <v>1574816</v>
      </c>
      <c r="R2675">
        <v>39055216</v>
      </c>
      <c r="S2675">
        <v>21835000</v>
      </c>
      <c r="T2675">
        <v>22594500</v>
      </c>
      <c r="U2675">
        <v>6493300</v>
      </c>
      <c r="V2675">
        <v>6670000</v>
      </c>
    </row>
    <row r="2676" spans="1:22" x14ac:dyDescent="0.3">
      <c r="A2676" s="2">
        <v>44314</v>
      </c>
      <c r="B2676">
        <v>2021</v>
      </c>
      <c r="C2676">
        <v>133.58000000000001</v>
      </c>
      <c r="D2676">
        <v>254.56</v>
      </c>
      <c r="E2676">
        <v>117.952</v>
      </c>
      <c r="F2676">
        <v>103.84101</v>
      </c>
      <c r="G2676">
        <v>6.1692152499999997</v>
      </c>
      <c r="H2676">
        <v>143.58083999999999</v>
      </c>
      <c r="I2676">
        <v>15.24850711988976</v>
      </c>
      <c r="J2676">
        <v>20.69656659623335</v>
      </c>
      <c r="K2676">
        <v>90.868167202572351</v>
      </c>
      <c r="L2676">
        <v>57.188791915480017</v>
      </c>
      <c r="M2676">
        <v>107760097</v>
      </c>
      <c r="N2676">
        <v>46903119</v>
      </c>
      <c r="O2676">
        <v>81106800</v>
      </c>
      <c r="P2676">
        <v>798454</v>
      </c>
      <c r="Q2676">
        <v>1660706</v>
      </c>
      <c r="R2676">
        <v>24916433</v>
      </c>
      <c r="S2676">
        <v>26628000</v>
      </c>
      <c r="T2676">
        <v>21273500</v>
      </c>
      <c r="U2676">
        <v>9338600</v>
      </c>
      <c r="V2676">
        <v>7658000</v>
      </c>
    </row>
    <row r="2677" spans="1:22" x14ac:dyDescent="0.3">
      <c r="A2677" s="2">
        <v>44315</v>
      </c>
      <c r="B2677">
        <v>2021</v>
      </c>
      <c r="C2677">
        <v>133.47999999999999</v>
      </c>
      <c r="D2677">
        <v>252.51</v>
      </c>
      <c r="E2677">
        <v>119.63800000000001</v>
      </c>
      <c r="F2677">
        <v>101.54884</v>
      </c>
      <c r="G2677">
        <v>6.3338506000000008</v>
      </c>
      <c r="H2677">
        <v>143.04087200000001</v>
      </c>
      <c r="M2677">
        <v>151100953</v>
      </c>
      <c r="N2677">
        <v>40589023</v>
      </c>
      <c r="O2677">
        <v>41233080</v>
      </c>
      <c r="P2677">
        <v>1494900</v>
      </c>
      <c r="Q2677">
        <v>1917209</v>
      </c>
      <c r="R2677">
        <v>25678245</v>
      </c>
    </row>
    <row r="2678" spans="1:22" x14ac:dyDescent="0.3">
      <c r="A2678" s="2">
        <v>44316</v>
      </c>
      <c r="B2678">
        <v>2021</v>
      </c>
      <c r="C2678">
        <v>131.46</v>
      </c>
      <c r="D2678">
        <v>252.18</v>
      </c>
      <c r="E2678">
        <v>117.675</v>
      </c>
      <c r="F2678">
        <v>100.30517999999999</v>
      </c>
      <c r="G2678">
        <v>6.2622239999999998</v>
      </c>
      <c r="H2678">
        <v>140.42725200000001</v>
      </c>
      <c r="I2678">
        <v>14.87099725526075</v>
      </c>
      <c r="J2678">
        <v>19.023182616651422</v>
      </c>
      <c r="K2678">
        <v>90.439158279963408</v>
      </c>
      <c r="L2678">
        <v>57.355901189387012</v>
      </c>
      <c r="M2678">
        <v>109839466</v>
      </c>
      <c r="N2678">
        <v>30945098</v>
      </c>
      <c r="O2678">
        <v>44856760</v>
      </c>
      <c r="P2678">
        <v>1111553</v>
      </c>
      <c r="Q2678">
        <v>2305231</v>
      </c>
      <c r="R2678">
        <v>29431416</v>
      </c>
      <c r="S2678">
        <v>34068000</v>
      </c>
      <c r="T2678">
        <v>62087000</v>
      </c>
      <c r="U2678">
        <v>9480500</v>
      </c>
      <c r="V2678">
        <v>8566000</v>
      </c>
    </row>
    <row r="2679" spans="1:22" x14ac:dyDescent="0.3">
      <c r="A2679" s="2">
        <v>44317</v>
      </c>
      <c r="B2679">
        <v>2021</v>
      </c>
    </row>
    <row r="2680" spans="1:22" x14ac:dyDescent="0.3">
      <c r="A2680" s="2">
        <v>44318</v>
      </c>
      <c r="B2680">
        <v>2021</v>
      </c>
    </row>
    <row r="2681" spans="1:22" x14ac:dyDescent="0.3">
      <c r="A2681" s="2">
        <v>44319</v>
      </c>
      <c r="B2681">
        <v>2021</v>
      </c>
      <c r="C2681">
        <v>132.54</v>
      </c>
      <c r="D2681">
        <v>251.86</v>
      </c>
      <c r="E2681">
        <v>117.154</v>
      </c>
      <c r="F2681">
        <v>101.401889</v>
      </c>
      <c r="H2681">
        <v>140.56208599999999</v>
      </c>
      <c r="M2681">
        <v>75135100</v>
      </c>
      <c r="N2681">
        <v>19626568</v>
      </c>
      <c r="O2681">
        <v>28242780</v>
      </c>
      <c r="P2681">
        <v>812468</v>
      </c>
      <c r="Q2681">
        <v>1435439</v>
      </c>
    </row>
    <row r="2682" spans="1:22" x14ac:dyDescent="0.3">
      <c r="A2682" s="2">
        <v>44320</v>
      </c>
      <c r="B2682">
        <v>2021</v>
      </c>
      <c r="C2682">
        <v>127.85</v>
      </c>
      <c r="D2682">
        <v>247.79</v>
      </c>
      <c r="E2682">
        <v>115.3415</v>
      </c>
      <c r="F2682">
        <v>98.367329999999995</v>
      </c>
      <c r="G2682">
        <v>6.1273856000000002</v>
      </c>
      <c r="H2682">
        <v>135.49093199999999</v>
      </c>
      <c r="M2682">
        <v>137564718</v>
      </c>
      <c r="N2682">
        <v>32756052</v>
      </c>
      <c r="O2682">
        <v>44818640</v>
      </c>
      <c r="P2682">
        <v>1559872</v>
      </c>
      <c r="Q2682">
        <v>3430206</v>
      </c>
      <c r="R2682">
        <v>23015762</v>
      </c>
    </row>
    <row r="2683" spans="1:22" x14ac:dyDescent="0.3">
      <c r="A2683" s="2">
        <v>44321</v>
      </c>
      <c r="B2683">
        <v>2021</v>
      </c>
      <c r="C2683">
        <v>128.1</v>
      </c>
      <c r="D2683">
        <v>246.47</v>
      </c>
      <c r="E2683">
        <v>115.7385</v>
      </c>
      <c r="F2683">
        <v>99.514218</v>
      </c>
      <c r="G2683">
        <v>6.3170688000000004</v>
      </c>
      <c r="H2683">
        <v>138.93849599999999</v>
      </c>
      <c r="M2683">
        <v>84000900</v>
      </c>
      <c r="N2683">
        <v>21901325</v>
      </c>
      <c r="O2683">
        <v>26636180</v>
      </c>
      <c r="P2683">
        <v>1631218</v>
      </c>
      <c r="Q2683">
        <v>2083805</v>
      </c>
      <c r="R2683">
        <v>18886127</v>
      </c>
    </row>
    <row r="2684" spans="1:22" x14ac:dyDescent="0.3">
      <c r="A2684" s="2">
        <v>44322</v>
      </c>
      <c r="B2684">
        <v>2021</v>
      </c>
      <c r="C2684">
        <v>129.74</v>
      </c>
      <c r="D2684">
        <v>249.73</v>
      </c>
      <c r="E2684">
        <v>116.86750000000001</v>
      </c>
      <c r="F2684">
        <v>100.48495</v>
      </c>
      <c r="G2684">
        <v>6.3206680500000001</v>
      </c>
      <c r="H2684">
        <v>140.2861</v>
      </c>
      <c r="I2684">
        <v>15.329484006965449</v>
      </c>
      <c r="J2684">
        <v>18.732876097516272</v>
      </c>
      <c r="K2684">
        <v>92.017230318027686</v>
      </c>
      <c r="L2684">
        <v>56.465951791769783</v>
      </c>
      <c r="M2684">
        <v>78128334</v>
      </c>
      <c r="N2684">
        <v>26491085</v>
      </c>
      <c r="O2684">
        <v>25190460</v>
      </c>
      <c r="P2684">
        <v>1111585</v>
      </c>
      <c r="Q2684">
        <v>2024213</v>
      </c>
      <c r="R2684">
        <v>15079225</v>
      </c>
      <c r="S2684">
        <v>37632000</v>
      </c>
      <c r="T2684">
        <v>43727000</v>
      </c>
      <c r="U2684">
        <v>9662000</v>
      </c>
      <c r="V2684">
        <v>11429000</v>
      </c>
    </row>
    <row r="2685" spans="1:22" x14ac:dyDescent="0.3">
      <c r="A2685" s="2">
        <v>44323</v>
      </c>
      <c r="B2685">
        <v>2021</v>
      </c>
      <c r="C2685">
        <v>130.21</v>
      </c>
      <c r="D2685">
        <v>252.46</v>
      </c>
      <c r="E2685">
        <v>117.59650000000001</v>
      </c>
      <c r="F2685">
        <v>101.63096400000001</v>
      </c>
      <c r="G2685">
        <v>6.3086783999999998</v>
      </c>
      <c r="H2685">
        <v>142.60413600000001</v>
      </c>
      <c r="I2685">
        <v>15.39480949751519</v>
      </c>
      <c r="J2685">
        <v>18.380351905024849</v>
      </c>
      <c r="K2685">
        <v>92.030185900975525</v>
      </c>
      <c r="L2685">
        <v>55.595435302779308</v>
      </c>
      <c r="M2685">
        <v>78973273</v>
      </c>
      <c r="N2685">
        <v>27032912</v>
      </c>
      <c r="O2685">
        <v>28897240</v>
      </c>
      <c r="P2685">
        <v>1393615</v>
      </c>
      <c r="Q2685">
        <v>1663545</v>
      </c>
      <c r="R2685">
        <v>11824306</v>
      </c>
      <c r="S2685">
        <v>16326000</v>
      </c>
      <c r="T2685">
        <v>35287500</v>
      </c>
      <c r="U2685">
        <v>6737400</v>
      </c>
      <c r="V2685">
        <v>16601000</v>
      </c>
    </row>
    <row r="2686" spans="1:22" x14ac:dyDescent="0.3">
      <c r="A2686" s="2">
        <v>44324</v>
      </c>
      <c r="B2686">
        <v>2021</v>
      </c>
    </row>
    <row r="2687" spans="1:22" x14ac:dyDescent="0.3">
      <c r="A2687" s="2">
        <v>44325</v>
      </c>
      <c r="B2687">
        <v>2021</v>
      </c>
    </row>
    <row r="2688" spans="1:22" x14ac:dyDescent="0.3">
      <c r="A2688" s="2">
        <v>44326</v>
      </c>
      <c r="B2688">
        <v>2021</v>
      </c>
      <c r="C2688">
        <v>126.85</v>
      </c>
      <c r="D2688">
        <v>247.18</v>
      </c>
      <c r="E2688">
        <v>114.58750000000001</v>
      </c>
      <c r="F2688">
        <v>103.570362</v>
      </c>
      <c r="G2688">
        <v>6.4261247999999993</v>
      </c>
      <c r="H2688">
        <v>140.55804000000001</v>
      </c>
      <c r="I2688">
        <v>15.634592408785959</v>
      </c>
      <c r="J2688">
        <v>18.898476353276351</v>
      </c>
      <c r="K2688">
        <v>93.465674110835408</v>
      </c>
      <c r="L2688">
        <v>57.182244279018477</v>
      </c>
      <c r="M2688">
        <v>88071229</v>
      </c>
      <c r="N2688">
        <v>29299890</v>
      </c>
      <c r="O2688">
        <v>30914580</v>
      </c>
      <c r="P2688">
        <v>1018526</v>
      </c>
      <c r="Q2688">
        <v>1687179</v>
      </c>
      <c r="R2688">
        <v>19031759</v>
      </c>
      <c r="S2688">
        <v>22024000</v>
      </c>
      <c r="T2688">
        <v>26056000</v>
      </c>
      <c r="U2688">
        <v>6908100</v>
      </c>
      <c r="V2688">
        <v>11597000</v>
      </c>
    </row>
    <row r="2689" spans="1:22" x14ac:dyDescent="0.3">
      <c r="A2689" s="2">
        <v>44327</v>
      </c>
      <c r="B2689">
        <v>2021</v>
      </c>
      <c r="C2689">
        <v>125.91</v>
      </c>
      <c r="D2689">
        <v>246.23</v>
      </c>
      <c r="E2689">
        <v>113.503</v>
      </c>
      <c r="F2689">
        <v>102.44520799999999</v>
      </c>
      <c r="G2689">
        <v>6.2325999999999997</v>
      </c>
      <c r="H2689">
        <v>137.769464</v>
      </c>
      <c r="I2689">
        <v>15.369449051041091</v>
      </c>
      <c r="J2689">
        <v>18.277650267182601</v>
      </c>
      <c r="K2689">
        <v>87.599041827897551</v>
      </c>
      <c r="L2689">
        <v>57.564031693384933</v>
      </c>
      <c r="M2689">
        <v>126142826</v>
      </c>
      <c r="N2689">
        <v>33641589</v>
      </c>
      <c r="O2689">
        <v>34185840</v>
      </c>
      <c r="P2689">
        <v>1164796</v>
      </c>
      <c r="Q2689">
        <v>2977716</v>
      </c>
      <c r="R2689">
        <v>21406705</v>
      </c>
      <c r="S2689">
        <v>27511500</v>
      </c>
      <c r="T2689">
        <v>29286500</v>
      </c>
      <c r="U2689">
        <v>19606400</v>
      </c>
      <c r="V2689">
        <v>11089000</v>
      </c>
    </row>
    <row r="2690" spans="1:22" x14ac:dyDescent="0.3">
      <c r="A2690" s="2">
        <v>44328</v>
      </c>
      <c r="B2690">
        <v>2021</v>
      </c>
      <c r="C2690">
        <v>122.77</v>
      </c>
      <c r="D2690">
        <v>239</v>
      </c>
      <c r="E2690">
        <v>110.0125</v>
      </c>
      <c r="F2690">
        <v>101.93356799999999</v>
      </c>
      <c r="G2690">
        <v>6.2403461999999994</v>
      </c>
      <c r="H2690">
        <v>135.814896</v>
      </c>
      <c r="I2690">
        <v>15.548663686947</v>
      </c>
      <c r="J2690">
        <v>17.921924838091758</v>
      </c>
      <c r="K2690">
        <v>83.736203593906779</v>
      </c>
      <c r="L2690">
        <v>56.289336860348442</v>
      </c>
      <c r="M2690">
        <v>112172282</v>
      </c>
      <c r="N2690">
        <v>36684370</v>
      </c>
      <c r="O2690">
        <v>46375480</v>
      </c>
      <c r="P2690">
        <v>1109062</v>
      </c>
      <c r="Q2690">
        <v>2242139</v>
      </c>
      <c r="R2690">
        <v>17055108</v>
      </c>
      <c r="S2690">
        <v>62621500</v>
      </c>
      <c r="T2690">
        <v>25190000</v>
      </c>
      <c r="U2690">
        <v>25808000</v>
      </c>
      <c r="V2690">
        <v>7904000</v>
      </c>
    </row>
    <row r="2691" spans="1:22" x14ac:dyDescent="0.3">
      <c r="A2691" s="2">
        <v>44329</v>
      </c>
      <c r="B2691">
        <v>2021</v>
      </c>
      <c r="C2691">
        <v>124.97</v>
      </c>
      <c r="D2691">
        <v>243.03</v>
      </c>
      <c r="E2691">
        <v>111.452</v>
      </c>
      <c r="F2691">
        <v>98.874799999999993</v>
      </c>
      <c r="G2691">
        <v>6.2289187500000001</v>
      </c>
      <c r="H2691">
        <v>135.48928000000001</v>
      </c>
      <c r="I2691">
        <v>15.332054444139949</v>
      </c>
      <c r="J2691">
        <v>17.406190651319999</v>
      </c>
      <c r="K2691">
        <v>77.345391431442408</v>
      </c>
      <c r="L2691">
        <v>54.919155933132373</v>
      </c>
      <c r="M2691">
        <v>105861339</v>
      </c>
      <c r="N2691">
        <v>29624298</v>
      </c>
      <c r="O2691">
        <v>33220400</v>
      </c>
      <c r="P2691">
        <v>1417327</v>
      </c>
      <c r="Q2691">
        <v>1858300</v>
      </c>
      <c r="R2691">
        <v>13153268</v>
      </c>
      <c r="S2691">
        <v>36050500</v>
      </c>
      <c r="T2691">
        <v>32926000</v>
      </c>
      <c r="U2691">
        <v>26507000</v>
      </c>
      <c r="V2691">
        <v>7838000</v>
      </c>
    </row>
    <row r="2692" spans="1:22" x14ac:dyDescent="0.3">
      <c r="A2692" s="2">
        <v>44330</v>
      </c>
      <c r="B2692">
        <v>2021</v>
      </c>
      <c r="C2692">
        <v>127.45</v>
      </c>
      <c r="D2692">
        <v>248.15</v>
      </c>
      <c r="E2692">
        <v>113.919</v>
      </c>
      <c r="F2692">
        <v>101.562416</v>
      </c>
      <c r="G2692">
        <v>6.3267335999999998</v>
      </c>
      <c r="H2692">
        <v>138.410348</v>
      </c>
      <c r="I2692">
        <v>15.49766931724705</v>
      </c>
      <c r="J2692">
        <v>17.827200118819121</v>
      </c>
      <c r="K2692">
        <v>77.945343204460286</v>
      </c>
      <c r="L2692">
        <v>56.00950552965908</v>
      </c>
      <c r="M2692">
        <v>81917951</v>
      </c>
      <c r="N2692">
        <v>23901081</v>
      </c>
      <c r="O2692">
        <v>31996580</v>
      </c>
      <c r="P2692">
        <v>1254941</v>
      </c>
      <c r="Q2692">
        <v>1458905</v>
      </c>
      <c r="R2692">
        <v>22502649</v>
      </c>
      <c r="S2692">
        <v>29576500</v>
      </c>
      <c r="T2692">
        <v>30426000</v>
      </c>
      <c r="U2692">
        <v>19473000</v>
      </c>
      <c r="V2692">
        <v>7687000</v>
      </c>
    </row>
    <row r="2693" spans="1:22" x14ac:dyDescent="0.3">
      <c r="A2693" s="2">
        <v>44331</v>
      </c>
      <c r="B2693">
        <v>2021</v>
      </c>
    </row>
    <row r="2694" spans="1:22" x14ac:dyDescent="0.3">
      <c r="A2694" s="2">
        <v>44332</v>
      </c>
      <c r="B2694">
        <v>2021</v>
      </c>
    </row>
    <row r="2695" spans="1:22" x14ac:dyDescent="0.3">
      <c r="A2695" s="2">
        <v>44333</v>
      </c>
      <c r="B2695">
        <v>2021</v>
      </c>
      <c r="C2695">
        <v>126.27</v>
      </c>
      <c r="D2695">
        <v>245.18</v>
      </c>
      <c r="E2695">
        <v>114.446</v>
      </c>
      <c r="F2695">
        <v>102.949164</v>
      </c>
      <c r="G2695">
        <v>6.2692325999999987</v>
      </c>
      <c r="H2695">
        <v>137.33848800000001</v>
      </c>
      <c r="I2695">
        <v>15.850439882697939</v>
      </c>
      <c r="J2695">
        <v>18.058131249999999</v>
      </c>
      <c r="K2695">
        <v>77.26356304985336</v>
      </c>
      <c r="L2695">
        <v>57.468841642228732</v>
      </c>
      <c r="M2695">
        <v>74244624</v>
      </c>
      <c r="N2695">
        <v>24970168</v>
      </c>
      <c r="O2695">
        <v>21597380</v>
      </c>
      <c r="P2695">
        <v>1107537</v>
      </c>
      <c r="Q2695">
        <v>1550230</v>
      </c>
      <c r="R2695">
        <v>11413265</v>
      </c>
      <c r="S2695">
        <v>33781500</v>
      </c>
      <c r="T2695">
        <v>16611500</v>
      </c>
      <c r="U2695">
        <v>14314800</v>
      </c>
      <c r="V2695">
        <v>7855000</v>
      </c>
    </row>
    <row r="2696" spans="1:22" x14ac:dyDescent="0.3">
      <c r="A2696" s="2">
        <v>44334</v>
      </c>
      <c r="B2696">
        <v>2021</v>
      </c>
      <c r="C2696">
        <v>124.85</v>
      </c>
      <c r="D2696">
        <v>243.08</v>
      </c>
      <c r="E2696">
        <v>113.12350000000001</v>
      </c>
      <c r="F2696">
        <v>103.930019</v>
      </c>
      <c r="G2696">
        <v>6.3400131000000002</v>
      </c>
      <c r="H2696">
        <v>138.58964800000001</v>
      </c>
      <c r="I2696">
        <v>16.19056361299798</v>
      </c>
      <c r="J2696">
        <v>18.070458307325129</v>
      </c>
      <c r="K2696">
        <v>79.37396732146135</v>
      </c>
      <c r="L2696">
        <v>56.756012483936111</v>
      </c>
      <c r="M2696">
        <v>63342929</v>
      </c>
      <c r="N2696">
        <v>20167975</v>
      </c>
      <c r="O2696">
        <v>22203700</v>
      </c>
      <c r="P2696">
        <v>1173807</v>
      </c>
      <c r="Q2696">
        <v>1818487</v>
      </c>
      <c r="R2696">
        <v>11590203</v>
      </c>
      <c r="S2696">
        <v>45978500</v>
      </c>
      <c r="T2696">
        <v>23607000</v>
      </c>
      <c r="U2696">
        <v>13914600</v>
      </c>
      <c r="V2696">
        <v>9426000</v>
      </c>
    </row>
    <row r="2697" spans="1:22" x14ac:dyDescent="0.3">
      <c r="A2697" s="2">
        <v>44335</v>
      </c>
      <c r="B2697">
        <v>2021</v>
      </c>
      <c r="C2697">
        <v>124.69</v>
      </c>
      <c r="D2697">
        <v>243.12</v>
      </c>
      <c r="E2697">
        <v>113.575</v>
      </c>
      <c r="F2697">
        <v>102.20607</v>
      </c>
      <c r="G2697">
        <v>6.2762414</v>
      </c>
      <c r="H2697">
        <v>136.88531</v>
      </c>
      <c r="I2697">
        <v>15.989339215145669</v>
      </c>
      <c r="J2697">
        <v>18.267358404558411</v>
      </c>
      <c r="K2697">
        <v>77.842110100174622</v>
      </c>
      <c r="L2697">
        <v>57.522286554544621</v>
      </c>
      <c r="M2697">
        <v>92611989</v>
      </c>
      <c r="N2697">
        <v>25739807</v>
      </c>
      <c r="O2697">
        <v>23684100</v>
      </c>
      <c r="P2697">
        <v>1182500</v>
      </c>
      <c r="Q2697">
        <v>1980237</v>
      </c>
      <c r="R2697">
        <v>11018105</v>
      </c>
      <c r="S2697">
        <v>33108500</v>
      </c>
      <c r="T2697">
        <v>17297000</v>
      </c>
      <c r="U2697">
        <v>14031800</v>
      </c>
      <c r="V2697">
        <v>7021000</v>
      </c>
    </row>
    <row r="2698" spans="1:22" x14ac:dyDescent="0.3">
      <c r="A2698" s="2">
        <v>44336</v>
      </c>
      <c r="B2698">
        <v>2021</v>
      </c>
      <c r="C2698">
        <v>127.31</v>
      </c>
      <c r="D2698">
        <v>246.48</v>
      </c>
      <c r="E2698">
        <v>115.3475</v>
      </c>
      <c r="F2698">
        <v>103.474242</v>
      </c>
      <c r="G2698">
        <v>6.3235709999999994</v>
      </c>
      <c r="H2698">
        <v>140.50700000000001</v>
      </c>
      <c r="I2698">
        <v>15.92977295707326</v>
      </c>
      <c r="J2698">
        <v>18.367155207280081</v>
      </c>
      <c r="K2698">
        <v>78.132181266660524</v>
      </c>
      <c r="L2698">
        <v>57.61558966816802</v>
      </c>
      <c r="M2698">
        <v>76857123</v>
      </c>
      <c r="N2698">
        <v>21800716</v>
      </c>
      <c r="O2698">
        <v>32351000</v>
      </c>
      <c r="P2698">
        <v>1309342</v>
      </c>
      <c r="Q2698">
        <v>1758463</v>
      </c>
      <c r="R2698">
        <v>13035043</v>
      </c>
      <c r="S2698">
        <v>18772500</v>
      </c>
      <c r="T2698">
        <v>16811500</v>
      </c>
      <c r="U2698">
        <v>13086000</v>
      </c>
      <c r="V2698">
        <v>5855000</v>
      </c>
    </row>
    <row r="2699" spans="1:22" x14ac:dyDescent="0.3">
      <c r="A2699" s="2">
        <v>44337</v>
      </c>
      <c r="B2699">
        <v>2021</v>
      </c>
      <c r="C2699">
        <v>125.43</v>
      </c>
      <c r="D2699">
        <v>245.17</v>
      </c>
      <c r="E2699">
        <v>114.70650000000001</v>
      </c>
      <c r="F2699">
        <v>103.75892</v>
      </c>
      <c r="G2699">
        <v>6.2871896999999999</v>
      </c>
      <c r="H2699">
        <v>139.74003200000001</v>
      </c>
      <c r="I2699">
        <v>16.043673731535002</v>
      </c>
      <c r="J2699">
        <v>18.420961418478761</v>
      </c>
      <c r="K2699">
        <v>78.034682080924853</v>
      </c>
      <c r="L2699">
        <v>59.381594641710251</v>
      </c>
      <c r="M2699">
        <v>79295436</v>
      </c>
      <c r="N2699">
        <v>21863058</v>
      </c>
      <c r="O2699">
        <v>40631800</v>
      </c>
      <c r="P2699">
        <v>1436621</v>
      </c>
      <c r="Q2699">
        <v>2004830</v>
      </c>
      <c r="R2699">
        <v>16970826</v>
      </c>
      <c r="S2699">
        <v>25783500</v>
      </c>
      <c r="T2699">
        <v>19497500</v>
      </c>
      <c r="U2699">
        <v>13408300</v>
      </c>
      <c r="V2699">
        <v>13766000</v>
      </c>
    </row>
    <row r="2700" spans="1:22" x14ac:dyDescent="0.3">
      <c r="A2700" s="2">
        <v>44338</v>
      </c>
      <c r="B2700">
        <v>2021</v>
      </c>
    </row>
    <row r="2701" spans="1:22" x14ac:dyDescent="0.3">
      <c r="A2701" s="2">
        <v>44339</v>
      </c>
      <c r="B2701">
        <v>2021</v>
      </c>
    </row>
    <row r="2702" spans="1:22" x14ac:dyDescent="0.3">
      <c r="A2702" s="2">
        <v>44340</v>
      </c>
      <c r="B2702">
        <v>2021</v>
      </c>
      <c r="C2702">
        <v>127.1</v>
      </c>
      <c r="D2702">
        <v>250.78</v>
      </c>
      <c r="E2702">
        <v>118.05200000000001</v>
      </c>
      <c r="G2702">
        <v>6.3218083500000004</v>
      </c>
      <c r="I2702">
        <v>16.2423016821399</v>
      </c>
      <c r="J2702">
        <v>18.428525176946408</v>
      </c>
      <c r="K2702">
        <v>76.431657321444973</v>
      </c>
      <c r="L2702">
        <v>59.748138615681583</v>
      </c>
      <c r="M2702">
        <v>63092945</v>
      </c>
      <c r="N2702">
        <v>21411547</v>
      </c>
      <c r="O2702">
        <v>31832200</v>
      </c>
      <c r="R2702">
        <v>6888384</v>
      </c>
      <c r="S2702">
        <v>29395000</v>
      </c>
      <c r="T2702">
        <v>15882000</v>
      </c>
      <c r="U2702">
        <v>12176600</v>
      </c>
      <c r="V2702">
        <v>10055000</v>
      </c>
    </row>
    <row r="2703" spans="1:22" x14ac:dyDescent="0.3">
      <c r="A2703" s="2">
        <v>44341</v>
      </c>
      <c r="B2703">
        <v>2021</v>
      </c>
      <c r="C2703">
        <v>126.9</v>
      </c>
      <c r="D2703">
        <v>251.72</v>
      </c>
      <c r="E2703">
        <v>118.1435</v>
      </c>
      <c r="F2703">
        <v>104.98248</v>
      </c>
      <c r="G2703">
        <v>6.3627429499999986</v>
      </c>
      <c r="H2703">
        <v>140.85792000000001</v>
      </c>
      <c r="I2703">
        <v>16.30452750482138</v>
      </c>
      <c r="J2703">
        <v>18.840796464321791</v>
      </c>
      <c r="K2703">
        <v>76.77472678850215</v>
      </c>
      <c r="L2703">
        <v>61.300394893929649</v>
      </c>
      <c r="M2703">
        <v>72009482</v>
      </c>
      <c r="N2703">
        <v>17704303</v>
      </c>
      <c r="O2703">
        <v>22439640</v>
      </c>
      <c r="P2703">
        <v>1215260</v>
      </c>
      <c r="Q2703">
        <v>1804579</v>
      </c>
      <c r="R2703">
        <v>15084553</v>
      </c>
      <c r="S2703">
        <v>21782000</v>
      </c>
      <c r="T2703">
        <v>20074500</v>
      </c>
      <c r="U2703">
        <v>10693600</v>
      </c>
      <c r="V2703">
        <v>13708000</v>
      </c>
    </row>
    <row r="2704" spans="1:22" x14ac:dyDescent="0.3">
      <c r="A2704" s="2">
        <v>44342</v>
      </c>
      <c r="B2704">
        <v>2021</v>
      </c>
      <c r="C2704">
        <v>126.85</v>
      </c>
      <c r="D2704">
        <v>251.49</v>
      </c>
      <c r="E2704">
        <v>119.0155</v>
      </c>
      <c r="F2704">
        <v>105.3104</v>
      </c>
      <c r="G2704">
        <v>6.3104157000000001</v>
      </c>
      <c r="H2704">
        <v>141.5444</v>
      </c>
      <c r="I2704">
        <v>16.327802731689431</v>
      </c>
      <c r="J2704">
        <v>18.710081400678341</v>
      </c>
      <c r="K2704">
        <v>75.845632046933716</v>
      </c>
      <c r="L2704">
        <v>61.866348886240708</v>
      </c>
      <c r="M2704">
        <v>56575920</v>
      </c>
      <c r="N2704">
        <v>17771600</v>
      </c>
      <c r="O2704">
        <v>21571960</v>
      </c>
      <c r="P2704">
        <v>840228</v>
      </c>
      <c r="Q2704">
        <v>1330675</v>
      </c>
      <c r="R2704">
        <v>13207237</v>
      </c>
      <c r="S2704">
        <v>31566500</v>
      </c>
      <c r="T2704">
        <v>18479000</v>
      </c>
      <c r="U2704">
        <v>11547000</v>
      </c>
      <c r="V2704">
        <v>12338000</v>
      </c>
    </row>
    <row r="2705" spans="1:22" x14ac:dyDescent="0.3">
      <c r="A2705" s="2">
        <v>44343</v>
      </c>
      <c r="B2705">
        <v>2021</v>
      </c>
      <c r="C2705">
        <v>125.28</v>
      </c>
      <c r="D2705">
        <v>249.31</v>
      </c>
      <c r="E2705">
        <v>118.134</v>
      </c>
      <c r="F2705">
        <v>106.864384</v>
      </c>
      <c r="G2705">
        <v>6.3829355999999997</v>
      </c>
      <c r="H2705">
        <v>138.845696</v>
      </c>
      <c r="I2705">
        <v>16.345103749544961</v>
      </c>
      <c r="J2705">
        <v>18.749165635238441</v>
      </c>
      <c r="K2705">
        <v>73.643975245722601</v>
      </c>
      <c r="L2705">
        <v>61.057517291590827</v>
      </c>
      <c r="M2705">
        <v>94625601</v>
      </c>
      <c r="N2705">
        <v>24426244</v>
      </c>
      <c r="O2705">
        <v>35224020</v>
      </c>
      <c r="P2705">
        <v>1633744</v>
      </c>
      <c r="Q2705">
        <v>2650089</v>
      </c>
      <c r="R2705">
        <v>29720820</v>
      </c>
      <c r="S2705">
        <v>61763500</v>
      </c>
      <c r="T2705">
        <v>23449000</v>
      </c>
      <c r="U2705">
        <v>34042500</v>
      </c>
      <c r="V2705">
        <v>26103000</v>
      </c>
    </row>
    <row r="2706" spans="1:22" x14ac:dyDescent="0.3">
      <c r="A2706" s="2">
        <v>44344</v>
      </c>
      <c r="B2706">
        <v>2021</v>
      </c>
      <c r="C2706">
        <v>124.61</v>
      </c>
      <c r="D2706">
        <v>249.68</v>
      </c>
      <c r="E2706">
        <v>117.8425</v>
      </c>
      <c r="F2706">
        <v>106.404921</v>
      </c>
      <c r="G2706">
        <v>6.4638941000000001</v>
      </c>
      <c r="H2706">
        <v>140.45791199999999</v>
      </c>
      <c r="I2706">
        <v>16.64237566041173</v>
      </c>
      <c r="J2706">
        <v>19.061639078156311</v>
      </c>
      <c r="K2706">
        <v>76.407360174895246</v>
      </c>
      <c r="L2706">
        <v>61.914738568045181</v>
      </c>
      <c r="M2706">
        <v>71311109</v>
      </c>
      <c r="N2706">
        <v>18274942</v>
      </c>
      <c r="O2706">
        <v>21490800</v>
      </c>
      <c r="P2706">
        <v>970900</v>
      </c>
      <c r="Q2706">
        <v>1338226</v>
      </c>
      <c r="R2706">
        <v>22695835</v>
      </c>
      <c r="S2706">
        <v>39897000</v>
      </c>
      <c r="T2706">
        <v>28779000</v>
      </c>
      <c r="U2706">
        <v>18449400</v>
      </c>
      <c r="V2706">
        <v>11464000</v>
      </c>
    </row>
    <row r="2707" spans="1:22" x14ac:dyDescent="0.3">
      <c r="A2707" s="2">
        <v>44345</v>
      </c>
      <c r="B2707">
        <v>2021</v>
      </c>
    </row>
    <row r="2708" spans="1:22" x14ac:dyDescent="0.3">
      <c r="A2708" s="2">
        <v>44346</v>
      </c>
      <c r="B2708">
        <v>2021</v>
      </c>
    </row>
    <row r="2709" spans="1:22" x14ac:dyDescent="0.3">
      <c r="A2709" s="2">
        <v>44347</v>
      </c>
      <c r="B2709">
        <v>2021</v>
      </c>
      <c r="F2709">
        <v>106.01676</v>
      </c>
      <c r="H2709">
        <v>138.81225599999999</v>
      </c>
      <c r="I2709">
        <v>16.651443185970042</v>
      </c>
      <c r="J2709">
        <v>18.79153259956156</v>
      </c>
      <c r="K2709">
        <v>75.411033978808902</v>
      </c>
      <c r="L2709">
        <v>61.83777858969674</v>
      </c>
      <c r="P2709">
        <v>607470</v>
      </c>
      <c r="Q2709">
        <v>1034961</v>
      </c>
      <c r="S2709">
        <v>37511500</v>
      </c>
      <c r="T2709">
        <v>17390000</v>
      </c>
      <c r="U2709">
        <v>11048700</v>
      </c>
      <c r="V2709">
        <v>7335000</v>
      </c>
    </row>
    <row r="2710" spans="1:22" x14ac:dyDescent="0.3">
      <c r="A2710" s="2">
        <v>44348</v>
      </c>
      <c r="B2710">
        <v>2021</v>
      </c>
      <c r="C2710">
        <v>124.28</v>
      </c>
      <c r="D2710">
        <v>247.4</v>
      </c>
      <c r="E2710">
        <v>119.059</v>
      </c>
      <c r="F2710">
        <v>108.88593299999999</v>
      </c>
      <c r="G2710">
        <v>6.3200542999999989</v>
      </c>
      <c r="H2710">
        <v>139.35833600000001</v>
      </c>
      <c r="I2710">
        <v>17.220394736842099</v>
      </c>
      <c r="J2710">
        <v>18.876836458333329</v>
      </c>
      <c r="K2710">
        <v>74.579678362573091</v>
      </c>
      <c r="L2710">
        <v>61.001461988304087</v>
      </c>
      <c r="M2710">
        <v>67637118</v>
      </c>
      <c r="N2710">
        <v>23213310</v>
      </c>
      <c r="O2710">
        <v>23358020</v>
      </c>
      <c r="P2710">
        <v>1163996</v>
      </c>
      <c r="Q2710">
        <v>1590959</v>
      </c>
      <c r="R2710">
        <v>18530445</v>
      </c>
      <c r="S2710">
        <v>45532500</v>
      </c>
      <c r="T2710">
        <v>12996500</v>
      </c>
      <c r="U2710">
        <v>10233200</v>
      </c>
      <c r="V2710">
        <v>6382000</v>
      </c>
    </row>
    <row r="2711" spans="1:22" x14ac:dyDescent="0.3">
      <c r="A2711" s="2">
        <v>44349</v>
      </c>
      <c r="B2711">
        <v>2021</v>
      </c>
      <c r="C2711">
        <v>125.06</v>
      </c>
      <c r="D2711">
        <v>247.3</v>
      </c>
      <c r="E2711">
        <v>118.5295</v>
      </c>
      <c r="F2711">
        <v>110.27436</v>
      </c>
      <c r="G2711">
        <v>6.4028475</v>
      </c>
      <c r="H2711">
        <v>139.36334400000001</v>
      </c>
      <c r="I2711">
        <v>17.566137566137559</v>
      </c>
      <c r="J2711">
        <v>18.802336225141399</v>
      </c>
      <c r="K2711">
        <v>73.973727422003279</v>
      </c>
      <c r="L2711">
        <v>61.266192300675051</v>
      </c>
      <c r="M2711">
        <v>59278862</v>
      </c>
      <c r="N2711">
        <v>19406705</v>
      </c>
      <c r="O2711">
        <v>21162920</v>
      </c>
      <c r="P2711">
        <v>1217637</v>
      </c>
      <c r="Q2711">
        <v>1620815</v>
      </c>
      <c r="R2711">
        <v>15529945</v>
      </c>
      <c r="S2711">
        <v>57631500</v>
      </c>
      <c r="T2711">
        <v>15582000</v>
      </c>
      <c r="U2711">
        <v>13708700</v>
      </c>
      <c r="V2711">
        <v>7594000</v>
      </c>
    </row>
    <row r="2712" spans="1:22" x14ac:dyDescent="0.3">
      <c r="A2712" s="2">
        <v>44350</v>
      </c>
      <c r="B2712">
        <v>2021</v>
      </c>
      <c r="C2712">
        <v>123.54</v>
      </c>
      <c r="D2712">
        <v>245.71</v>
      </c>
      <c r="E2712">
        <v>117.379</v>
      </c>
      <c r="F2712">
        <v>113.77043999999999</v>
      </c>
      <c r="G2712">
        <v>6.3346806999999998</v>
      </c>
      <c r="H2712">
        <v>137.56200000000001</v>
      </c>
      <c r="I2712">
        <v>17.754805948494742</v>
      </c>
      <c r="J2712">
        <v>18.776295493289808</v>
      </c>
      <c r="K2712">
        <v>74.428726877040262</v>
      </c>
      <c r="L2712">
        <v>61.407326804497643</v>
      </c>
      <c r="M2712">
        <v>76229170</v>
      </c>
      <c r="N2712">
        <v>25307711</v>
      </c>
      <c r="O2712">
        <v>18695920</v>
      </c>
      <c r="P2712">
        <v>1908125</v>
      </c>
      <c r="Q2712">
        <v>1528108</v>
      </c>
      <c r="R2712">
        <v>11936192</v>
      </c>
      <c r="S2712">
        <v>61649500</v>
      </c>
      <c r="T2712">
        <v>11916500</v>
      </c>
      <c r="U2712">
        <v>11106800</v>
      </c>
      <c r="V2712">
        <v>7257000</v>
      </c>
    </row>
    <row r="2713" spans="1:22" x14ac:dyDescent="0.3">
      <c r="A2713" s="2">
        <v>44351</v>
      </c>
      <c r="B2713">
        <v>2021</v>
      </c>
      <c r="C2713">
        <v>125.89</v>
      </c>
      <c r="D2713">
        <v>250.79</v>
      </c>
      <c r="E2713">
        <v>119.6785</v>
      </c>
      <c r="F2713">
        <v>114.79984</v>
      </c>
      <c r="G2713">
        <v>6.2881078000000006</v>
      </c>
      <c r="H2713">
        <v>139.60828000000001</v>
      </c>
      <c r="I2713">
        <v>18.171689497716891</v>
      </c>
      <c r="J2713">
        <v>19.023278246575341</v>
      </c>
      <c r="K2713">
        <v>73.990867579908667</v>
      </c>
      <c r="L2713">
        <v>61.881278538812779</v>
      </c>
      <c r="M2713">
        <v>75169343</v>
      </c>
      <c r="N2713">
        <v>25281094</v>
      </c>
      <c r="O2713">
        <v>24458200</v>
      </c>
      <c r="P2713">
        <v>1551957</v>
      </c>
      <c r="Q2713">
        <v>1293249</v>
      </c>
      <c r="R2713">
        <v>12693153</v>
      </c>
      <c r="S2713">
        <v>49867000</v>
      </c>
      <c r="T2713">
        <v>12321500</v>
      </c>
      <c r="U2713">
        <v>9450600</v>
      </c>
      <c r="V2713">
        <v>4733000</v>
      </c>
    </row>
    <row r="2714" spans="1:22" x14ac:dyDescent="0.3">
      <c r="A2714" s="2">
        <v>44352</v>
      </c>
      <c r="B2714">
        <v>2021</v>
      </c>
    </row>
    <row r="2715" spans="1:22" x14ac:dyDescent="0.3">
      <c r="A2715" s="2">
        <v>44353</v>
      </c>
      <c r="B2715">
        <v>2021</v>
      </c>
    </row>
    <row r="2716" spans="1:22" x14ac:dyDescent="0.3">
      <c r="A2716" s="2">
        <v>44354</v>
      </c>
      <c r="B2716">
        <v>2021</v>
      </c>
      <c r="C2716">
        <v>125.9</v>
      </c>
      <c r="D2716">
        <v>253.81</v>
      </c>
      <c r="E2716">
        <v>120.11499999999999</v>
      </c>
      <c r="F2716">
        <v>116.937855</v>
      </c>
      <c r="G2716">
        <v>6.3171899999999992</v>
      </c>
      <c r="H2716">
        <v>140.9742</v>
      </c>
      <c r="I2716">
        <v>18.149707174231331</v>
      </c>
      <c r="J2716">
        <v>18.939385889458269</v>
      </c>
      <c r="K2716">
        <v>74.606515373352863</v>
      </c>
      <c r="L2716">
        <v>62.756222547584187</v>
      </c>
      <c r="M2716">
        <v>71057550</v>
      </c>
      <c r="N2716">
        <v>23079167</v>
      </c>
      <c r="O2716">
        <v>24119320</v>
      </c>
      <c r="P2716">
        <v>1102243</v>
      </c>
      <c r="Q2716">
        <v>1491897</v>
      </c>
      <c r="R2716">
        <v>12284514</v>
      </c>
      <c r="S2716">
        <v>31870000</v>
      </c>
      <c r="T2716">
        <v>18790000</v>
      </c>
      <c r="U2716">
        <v>7847000</v>
      </c>
      <c r="V2716">
        <v>6966000</v>
      </c>
    </row>
    <row r="2717" spans="1:22" x14ac:dyDescent="0.3">
      <c r="A2717" s="2">
        <v>44355</v>
      </c>
      <c r="B2717">
        <v>2021</v>
      </c>
      <c r="C2717">
        <v>126.74</v>
      </c>
      <c r="D2717">
        <v>252.57</v>
      </c>
      <c r="E2717">
        <v>119.922</v>
      </c>
      <c r="F2717">
        <v>116.32425600000001</v>
      </c>
      <c r="G2717">
        <v>6.2859563999999999</v>
      </c>
      <c r="H2717">
        <v>141.26480000000001</v>
      </c>
      <c r="I2717">
        <v>18.003470636587821</v>
      </c>
      <c r="J2717">
        <v>19.155682007489268</v>
      </c>
      <c r="K2717">
        <v>73.239565257101106</v>
      </c>
      <c r="L2717">
        <v>62.599324139190799</v>
      </c>
      <c r="M2717">
        <v>74403774</v>
      </c>
      <c r="N2717">
        <v>22454998</v>
      </c>
      <c r="O2717">
        <v>24239840</v>
      </c>
      <c r="P2717">
        <v>1282271</v>
      </c>
      <c r="Q2717">
        <v>1969858</v>
      </c>
      <c r="R2717">
        <v>11489014</v>
      </c>
      <c r="S2717">
        <v>26894500</v>
      </c>
      <c r="T2717">
        <v>18122500</v>
      </c>
      <c r="U2717">
        <v>9055200</v>
      </c>
      <c r="V2717">
        <v>4830000</v>
      </c>
    </row>
    <row r="2718" spans="1:22" x14ac:dyDescent="0.3">
      <c r="A2718" s="2">
        <v>44356</v>
      </c>
      <c r="B2718">
        <v>2021</v>
      </c>
      <c r="C2718">
        <v>127.13</v>
      </c>
      <c r="D2718">
        <v>253.59</v>
      </c>
      <c r="E2718">
        <v>120.39700000000001</v>
      </c>
      <c r="F2718">
        <v>115.18496</v>
      </c>
      <c r="G2718">
        <v>6.1833434</v>
      </c>
      <c r="H2718">
        <v>140.09705600000001</v>
      </c>
      <c r="I2718">
        <v>18.068399452804378</v>
      </c>
      <c r="J2718">
        <v>18.710208180574551</v>
      </c>
      <c r="K2718">
        <v>73.625170998632015</v>
      </c>
      <c r="L2718">
        <v>61.523027815777468</v>
      </c>
      <c r="M2718">
        <v>56877937</v>
      </c>
      <c r="N2718">
        <v>17937634</v>
      </c>
      <c r="O2718">
        <v>17941040</v>
      </c>
      <c r="P2718">
        <v>1109590</v>
      </c>
      <c r="Q2718">
        <v>1882247</v>
      </c>
      <c r="R2718">
        <v>9664249</v>
      </c>
      <c r="S2718">
        <v>22140500</v>
      </c>
      <c r="T2718">
        <v>18326000</v>
      </c>
      <c r="U2718">
        <v>7805700</v>
      </c>
      <c r="V2718">
        <v>6282000</v>
      </c>
    </row>
    <row r="2719" spans="1:22" x14ac:dyDescent="0.3">
      <c r="A2719" s="2">
        <v>44357</v>
      </c>
      <c r="B2719">
        <v>2021</v>
      </c>
      <c r="C2719">
        <v>126.11</v>
      </c>
      <c r="D2719">
        <v>257.24</v>
      </c>
      <c r="E2719">
        <v>121.7565</v>
      </c>
      <c r="F2719">
        <v>113.063445</v>
      </c>
      <c r="G2719">
        <v>6.1785009000000004</v>
      </c>
      <c r="H2719">
        <v>141.301908</v>
      </c>
      <c r="I2719">
        <v>18.031618386182949</v>
      </c>
      <c r="J2719">
        <v>18.817550424929181</v>
      </c>
      <c r="K2719">
        <v>73.307136982545913</v>
      </c>
      <c r="L2719">
        <v>61.30859910445033</v>
      </c>
      <c r="M2719">
        <v>71186421</v>
      </c>
      <c r="N2719">
        <v>24563619</v>
      </c>
      <c r="O2719">
        <v>25907500</v>
      </c>
      <c r="P2719">
        <v>1300015</v>
      </c>
      <c r="Q2719">
        <v>1664698</v>
      </c>
      <c r="R2719">
        <v>14176491</v>
      </c>
      <c r="S2719">
        <v>20786500</v>
      </c>
      <c r="T2719">
        <v>13318500</v>
      </c>
      <c r="U2719">
        <v>7940300</v>
      </c>
      <c r="V2719">
        <v>5110000</v>
      </c>
    </row>
    <row r="2720" spans="1:22" x14ac:dyDescent="0.3">
      <c r="A2720" s="2">
        <v>44358</v>
      </c>
      <c r="B2720">
        <v>2021</v>
      </c>
      <c r="C2720">
        <v>127.35</v>
      </c>
      <c r="D2720">
        <v>257.89</v>
      </c>
      <c r="E2720">
        <v>121.51</v>
      </c>
      <c r="F2720">
        <v>114.606978</v>
      </c>
      <c r="G2720">
        <v>6.1631797500000003</v>
      </c>
      <c r="H2720">
        <v>143.15589800000001</v>
      </c>
      <c r="I2720">
        <v>17.979761145045131</v>
      </c>
      <c r="J2720">
        <v>18.885984538244141</v>
      </c>
      <c r="K2720">
        <v>72.932810648190355</v>
      </c>
      <c r="L2720">
        <v>61.217977937824777</v>
      </c>
      <c r="M2720">
        <v>53522373</v>
      </c>
      <c r="N2720">
        <v>18999731</v>
      </c>
      <c r="O2720">
        <v>21958140</v>
      </c>
      <c r="P2720">
        <v>941041</v>
      </c>
      <c r="Q2720">
        <v>2254105</v>
      </c>
      <c r="R2720">
        <v>11682739</v>
      </c>
      <c r="S2720">
        <v>32905500</v>
      </c>
      <c r="T2720">
        <v>16249000</v>
      </c>
      <c r="U2720">
        <v>10982300</v>
      </c>
      <c r="V2720">
        <v>6160000</v>
      </c>
    </row>
    <row r="2721" spans="1:22" x14ac:dyDescent="0.3">
      <c r="A2721" s="2">
        <v>44359</v>
      </c>
      <c r="B2721">
        <v>2021</v>
      </c>
    </row>
    <row r="2722" spans="1:22" x14ac:dyDescent="0.3">
      <c r="A2722" s="2">
        <v>44360</v>
      </c>
      <c r="B2722">
        <v>2021</v>
      </c>
    </row>
    <row r="2723" spans="1:22" x14ac:dyDescent="0.3">
      <c r="A2723" s="2">
        <v>44361</v>
      </c>
      <c r="B2723">
        <v>2021</v>
      </c>
      <c r="C2723">
        <v>130.47999999999999</v>
      </c>
      <c r="D2723">
        <v>259.89</v>
      </c>
      <c r="E2723">
        <v>122.4455</v>
      </c>
      <c r="F2723">
        <v>114.904438</v>
      </c>
      <c r="G2723">
        <v>6.2019578500000003</v>
      </c>
      <c r="H2723">
        <v>145.36702399999999</v>
      </c>
      <c r="I2723">
        <v>17.996727867660429</v>
      </c>
      <c r="J2723">
        <v>18.759983893837479</v>
      </c>
      <c r="K2723">
        <v>73.223050354481003</v>
      </c>
      <c r="L2723">
        <v>59.152881294310127</v>
      </c>
      <c r="M2723">
        <v>96906490</v>
      </c>
      <c r="N2723">
        <v>19150507</v>
      </c>
      <c r="O2723">
        <v>22097560</v>
      </c>
      <c r="P2723">
        <v>1093509</v>
      </c>
      <c r="Q2723">
        <v>2118453</v>
      </c>
      <c r="R2723">
        <v>15155743</v>
      </c>
      <c r="S2723">
        <v>15667000</v>
      </c>
      <c r="T2723">
        <v>10513500</v>
      </c>
      <c r="U2723">
        <v>5152900</v>
      </c>
      <c r="V2723">
        <v>12967000</v>
      </c>
    </row>
    <row r="2724" spans="1:22" x14ac:dyDescent="0.3">
      <c r="A2724" s="2">
        <v>44362</v>
      </c>
      <c r="B2724">
        <v>2021</v>
      </c>
      <c r="C2724">
        <v>129.63999999999999</v>
      </c>
      <c r="D2724">
        <v>258.36</v>
      </c>
      <c r="E2724">
        <v>121.4195</v>
      </c>
      <c r="F2724">
        <v>114.462684</v>
      </c>
      <c r="G2724">
        <v>6.1401196999999987</v>
      </c>
      <c r="H2724">
        <v>145.803224</v>
      </c>
      <c r="I2724">
        <v>18.299881936245569</v>
      </c>
      <c r="J2724">
        <v>19.08246963036963</v>
      </c>
      <c r="K2724">
        <v>73.036054854236667</v>
      </c>
      <c r="L2724">
        <v>59.095450004540908</v>
      </c>
      <c r="M2724">
        <v>62746332</v>
      </c>
      <c r="N2724">
        <v>18038931</v>
      </c>
      <c r="O2724">
        <v>21562140</v>
      </c>
      <c r="P2724">
        <v>1248131</v>
      </c>
      <c r="Q2724">
        <v>1834134</v>
      </c>
      <c r="R2724">
        <v>21338213</v>
      </c>
      <c r="S2724">
        <v>36932500</v>
      </c>
      <c r="T2724">
        <v>14763000</v>
      </c>
      <c r="U2724">
        <v>7332500</v>
      </c>
      <c r="V2724">
        <v>8006000</v>
      </c>
    </row>
    <row r="2725" spans="1:22" x14ac:dyDescent="0.3">
      <c r="A2725" s="2">
        <v>44363</v>
      </c>
      <c r="B2725">
        <v>2021</v>
      </c>
      <c r="C2725">
        <v>130.15</v>
      </c>
      <c r="D2725">
        <v>257.38</v>
      </c>
      <c r="E2725">
        <v>120.77249999999999</v>
      </c>
      <c r="F2725">
        <v>112.673164</v>
      </c>
      <c r="G2725">
        <v>6.1778191500000004</v>
      </c>
      <c r="H2725">
        <v>143.986076</v>
      </c>
      <c r="I2725">
        <v>18.518518518518519</v>
      </c>
      <c r="J2725">
        <v>18.573871871871869</v>
      </c>
      <c r="K2725">
        <v>72.881972881972871</v>
      </c>
      <c r="L2725">
        <v>57.557557557557551</v>
      </c>
      <c r="M2725">
        <v>91815026</v>
      </c>
      <c r="N2725">
        <v>27219956</v>
      </c>
      <c r="O2725">
        <v>26471860</v>
      </c>
      <c r="P2725">
        <v>1348477</v>
      </c>
      <c r="Q2725">
        <v>2121108</v>
      </c>
      <c r="R2725">
        <v>18948933</v>
      </c>
      <c r="S2725">
        <v>31059500</v>
      </c>
      <c r="T2725">
        <v>24583500</v>
      </c>
      <c r="U2725">
        <v>6436500</v>
      </c>
      <c r="V2725">
        <v>23813000</v>
      </c>
    </row>
    <row r="2726" spans="1:22" x14ac:dyDescent="0.3">
      <c r="A2726" s="2">
        <v>44364</v>
      </c>
      <c r="B2726">
        <v>2021</v>
      </c>
      <c r="C2726">
        <v>131.79</v>
      </c>
      <c r="D2726">
        <v>260.89999999999998</v>
      </c>
      <c r="E2726">
        <v>121.7435</v>
      </c>
      <c r="F2726">
        <v>110.94209600000001</v>
      </c>
      <c r="G2726">
        <v>6.1059023999999997</v>
      </c>
      <c r="H2726">
        <v>141.990656</v>
      </c>
      <c r="I2726">
        <v>18.547729127005709</v>
      </c>
      <c r="J2726">
        <v>18.070836098268519</v>
      </c>
      <c r="K2726">
        <v>71.589157827939445</v>
      </c>
      <c r="L2726">
        <v>58.018312029734389</v>
      </c>
      <c r="M2726">
        <v>96721669</v>
      </c>
      <c r="N2726">
        <v>27565537</v>
      </c>
      <c r="O2726">
        <v>25848880</v>
      </c>
      <c r="P2726">
        <v>1023587</v>
      </c>
      <c r="Q2726">
        <v>1796279</v>
      </c>
      <c r="R2726">
        <v>23419522</v>
      </c>
      <c r="S2726">
        <v>21280500</v>
      </c>
      <c r="T2726">
        <v>19134500</v>
      </c>
      <c r="U2726">
        <v>9856600</v>
      </c>
      <c r="V2726">
        <v>8450000</v>
      </c>
    </row>
    <row r="2727" spans="1:22" x14ac:dyDescent="0.3">
      <c r="A2727" s="2">
        <v>44365</v>
      </c>
      <c r="B2727">
        <v>2021</v>
      </c>
      <c r="C2727">
        <v>130.46</v>
      </c>
      <c r="D2727">
        <v>259.43</v>
      </c>
      <c r="E2727">
        <v>120.111</v>
      </c>
      <c r="F2727">
        <v>108.003125</v>
      </c>
      <c r="G2727">
        <v>5.9334491999999992</v>
      </c>
      <c r="H2727">
        <v>140.36250000000001</v>
      </c>
      <c r="I2727">
        <v>17.840878163839239</v>
      </c>
      <c r="J2727">
        <v>18.170477184069671</v>
      </c>
      <c r="K2727">
        <v>71.069581783543498</v>
      </c>
      <c r="L2727">
        <v>59.239771387099687</v>
      </c>
      <c r="M2727">
        <v>108953309</v>
      </c>
      <c r="N2727">
        <v>37202217</v>
      </c>
      <c r="O2727">
        <v>46115200</v>
      </c>
      <c r="P2727">
        <v>2235417</v>
      </c>
      <c r="Q2727">
        <v>4456895</v>
      </c>
      <c r="R2727">
        <v>38805863</v>
      </c>
      <c r="S2727">
        <v>61132000</v>
      </c>
      <c r="T2727">
        <v>19577000</v>
      </c>
      <c r="U2727">
        <v>10786300</v>
      </c>
      <c r="V2727">
        <v>10540000</v>
      </c>
    </row>
    <row r="2728" spans="1:22" x14ac:dyDescent="0.3">
      <c r="A2728" s="2">
        <v>44366</v>
      </c>
      <c r="B2728">
        <v>2021</v>
      </c>
    </row>
    <row r="2729" spans="1:22" x14ac:dyDescent="0.3">
      <c r="A2729" s="2">
        <v>44367</v>
      </c>
      <c r="B2729">
        <v>2021</v>
      </c>
    </row>
    <row r="2730" spans="1:22" x14ac:dyDescent="0.3">
      <c r="A2730" s="2">
        <v>44368</v>
      </c>
      <c r="B2730">
        <v>2021</v>
      </c>
      <c r="C2730">
        <v>132.30000000000001</v>
      </c>
      <c r="D2730">
        <v>262.63</v>
      </c>
      <c r="E2730">
        <v>121.8125</v>
      </c>
      <c r="F2730">
        <v>111.00164700000001</v>
      </c>
      <c r="G2730">
        <v>5.9409884000000002</v>
      </c>
      <c r="H2730">
        <v>140.71571399999999</v>
      </c>
      <c r="I2730">
        <v>17.496596169556138</v>
      </c>
      <c r="J2730">
        <v>18.249631623854039</v>
      </c>
      <c r="K2730">
        <v>68.612144867023687</v>
      </c>
      <c r="L2730">
        <v>58.754651901606607</v>
      </c>
      <c r="M2730">
        <v>79663316</v>
      </c>
      <c r="N2730">
        <v>26696119</v>
      </c>
      <c r="O2730">
        <v>27413660</v>
      </c>
      <c r="P2730">
        <v>1124341</v>
      </c>
      <c r="Q2730">
        <v>1675128</v>
      </c>
      <c r="R2730">
        <v>15656308</v>
      </c>
      <c r="S2730">
        <v>47090500</v>
      </c>
      <c r="T2730">
        <v>19628000</v>
      </c>
      <c r="U2730">
        <v>12692800</v>
      </c>
      <c r="V2730">
        <v>7652000</v>
      </c>
    </row>
    <row r="2731" spans="1:22" x14ac:dyDescent="0.3">
      <c r="A2731" s="2">
        <v>44369</v>
      </c>
      <c r="B2731">
        <v>2021</v>
      </c>
      <c r="C2731">
        <v>133.97999999999999</v>
      </c>
      <c r="D2731">
        <v>265.51</v>
      </c>
      <c r="E2731">
        <v>122.3305</v>
      </c>
      <c r="F2731">
        <v>110.959695</v>
      </c>
      <c r="G2731">
        <v>5.9066512499999986</v>
      </c>
      <c r="H2731">
        <v>140.92848000000001</v>
      </c>
      <c r="I2731">
        <v>17.994579945799462</v>
      </c>
      <c r="J2731">
        <v>18.730905130984642</v>
      </c>
      <c r="K2731">
        <v>69.575429087624201</v>
      </c>
      <c r="L2731">
        <v>58.888888888888893</v>
      </c>
      <c r="M2731">
        <v>74783618</v>
      </c>
      <c r="N2731">
        <v>24694090</v>
      </c>
      <c r="O2731">
        <v>22390200</v>
      </c>
      <c r="P2731">
        <v>858378</v>
      </c>
      <c r="Q2731">
        <v>1366609</v>
      </c>
      <c r="R2731">
        <v>14328033</v>
      </c>
      <c r="S2731">
        <v>38258000</v>
      </c>
      <c r="T2731">
        <v>22385000</v>
      </c>
      <c r="U2731">
        <v>9509900</v>
      </c>
      <c r="V2731">
        <v>6140000</v>
      </c>
    </row>
    <row r="2732" spans="1:22" x14ac:dyDescent="0.3">
      <c r="A2732" s="2">
        <v>44370</v>
      </c>
      <c r="B2732">
        <v>2021</v>
      </c>
      <c r="C2732">
        <v>133.69999999999999</v>
      </c>
      <c r="D2732">
        <v>265.27499999999998</v>
      </c>
      <c r="E2732">
        <v>122.127</v>
      </c>
      <c r="F2732">
        <v>109.05923199999999</v>
      </c>
      <c r="G2732">
        <v>5.8770267</v>
      </c>
      <c r="H2732">
        <v>139.149888</v>
      </c>
      <c r="I2732">
        <v>17.631578947368421</v>
      </c>
      <c r="J2732">
        <v>18.308805064888251</v>
      </c>
      <c r="K2732">
        <v>69.286229271809674</v>
      </c>
      <c r="L2732">
        <v>57.750540735400151</v>
      </c>
      <c r="M2732">
        <v>60214200</v>
      </c>
      <c r="N2732">
        <v>19518681</v>
      </c>
      <c r="O2732">
        <v>19154160</v>
      </c>
      <c r="P2732">
        <v>873245</v>
      </c>
      <c r="Q2732">
        <v>1267210</v>
      </c>
      <c r="R2732">
        <v>13677851</v>
      </c>
      <c r="S2732">
        <v>32535000</v>
      </c>
      <c r="T2732">
        <v>15182000</v>
      </c>
      <c r="U2732">
        <v>9721700</v>
      </c>
      <c r="V2732">
        <v>10258000</v>
      </c>
    </row>
    <row r="2733" spans="1:22" x14ac:dyDescent="0.3">
      <c r="A2733" s="2">
        <v>44371</v>
      </c>
      <c r="B2733">
        <v>2021</v>
      </c>
      <c r="C2733">
        <v>133.41</v>
      </c>
      <c r="D2733">
        <v>266.69</v>
      </c>
      <c r="E2733">
        <v>122.5</v>
      </c>
      <c r="F2733">
        <v>110.36053099999999</v>
      </c>
      <c r="G2733">
        <v>5.9087336000000006</v>
      </c>
      <c r="H2733">
        <v>141.52578199999999</v>
      </c>
      <c r="I2733">
        <v>17.71845973487239</v>
      </c>
      <c r="J2733">
        <v>18.380570376048329</v>
      </c>
      <c r="K2733">
        <v>70.899089187483085</v>
      </c>
      <c r="L2733">
        <v>58.084588330778253</v>
      </c>
      <c r="M2733">
        <v>68710998</v>
      </c>
      <c r="N2733">
        <v>21446867</v>
      </c>
      <c r="O2733">
        <v>21365140</v>
      </c>
      <c r="P2733">
        <v>983289</v>
      </c>
      <c r="Q2733">
        <v>1732409</v>
      </c>
      <c r="R2733">
        <v>13980804</v>
      </c>
      <c r="S2733">
        <v>22403500</v>
      </c>
      <c r="T2733">
        <v>8562500</v>
      </c>
      <c r="U2733">
        <v>15019800</v>
      </c>
      <c r="V2733">
        <v>4715000</v>
      </c>
    </row>
    <row r="2734" spans="1:22" x14ac:dyDescent="0.3">
      <c r="A2734" s="2">
        <v>44372</v>
      </c>
      <c r="B2734">
        <v>2021</v>
      </c>
      <c r="C2734">
        <v>133.11000000000001</v>
      </c>
      <c r="D2734">
        <v>265.02</v>
      </c>
      <c r="E2734">
        <v>122.5085</v>
      </c>
      <c r="F2734">
        <v>110.29788000000001</v>
      </c>
      <c r="G2734">
        <v>5.9438001000000007</v>
      </c>
      <c r="H2734">
        <v>140.474616</v>
      </c>
      <c r="I2734">
        <v>17.773166110258959</v>
      </c>
      <c r="J2734">
        <v>18.674511323648829</v>
      </c>
      <c r="K2734">
        <v>71.56004691870433</v>
      </c>
      <c r="L2734">
        <v>57.809257421275831</v>
      </c>
      <c r="M2734">
        <v>70783746</v>
      </c>
      <c r="N2734">
        <v>25611113</v>
      </c>
      <c r="O2734">
        <v>34596380</v>
      </c>
      <c r="P2734">
        <v>635959</v>
      </c>
      <c r="Q2734">
        <v>1204660</v>
      </c>
      <c r="R2734">
        <v>14358690</v>
      </c>
      <c r="S2734">
        <v>20322000</v>
      </c>
      <c r="T2734">
        <v>14954000</v>
      </c>
      <c r="U2734">
        <v>11270600</v>
      </c>
      <c r="V2734">
        <v>5768000</v>
      </c>
    </row>
    <row r="2735" spans="1:22" x14ac:dyDescent="0.3">
      <c r="A2735" s="2">
        <v>44373</v>
      </c>
      <c r="B2735">
        <v>2021</v>
      </c>
    </row>
    <row r="2736" spans="1:22" x14ac:dyDescent="0.3">
      <c r="A2736" s="2">
        <v>44374</v>
      </c>
      <c r="B2736">
        <v>2021</v>
      </c>
    </row>
    <row r="2737" spans="1:22" x14ac:dyDescent="0.3">
      <c r="A2737" s="2">
        <v>44375</v>
      </c>
      <c r="B2737">
        <v>2021</v>
      </c>
      <c r="C2737">
        <v>134.78</v>
      </c>
      <c r="D2737">
        <v>268.72000000000003</v>
      </c>
      <c r="E2737">
        <v>122.536</v>
      </c>
      <c r="F2737">
        <v>108.213148</v>
      </c>
      <c r="G2737">
        <v>5.8372540000000006</v>
      </c>
      <c r="H2737">
        <v>141.28755000000001</v>
      </c>
      <c r="I2737">
        <v>17.803907380607811</v>
      </c>
      <c r="J2737">
        <v>18.754623715629521</v>
      </c>
      <c r="K2737">
        <v>71.680535455861062</v>
      </c>
      <c r="L2737">
        <v>58.330318379160637</v>
      </c>
      <c r="M2737">
        <v>62111303</v>
      </c>
      <c r="N2737">
        <v>19590024</v>
      </c>
      <c r="O2737">
        <v>28525420</v>
      </c>
      <c r="P2737">
        <v>902086</v>
      </c>
      <c r="Q2737">
        <v>1425006</v>
      </c>
      <c r="R2737">
        <v>12980244</v>
      </c>
      <c r="S2737">
        <v>16448500</v>
      </c>
      <c r="T2737">
        <v>11008000</v>
      </c>
      <c r="U2737">
        <v>7786000</v>
      </c>
      <c r="V2737">
        <v>5091000</v>
      </c>
    </row>
    <row r="2738" spans="1:22" x14ac:dyDescent="0.3">
      <c r="A2738" s="2">
        <v>44376</v>
      </c>
      <c r="B2738">
        <v>2021</v>
      </c>
      <c r="C2738">
        <v>136.33000000000001</v>
      </c>
      <c r="D2738">
        <v>271.39999999999998</v>
      </c>
      <c r="E2738">
        <v>122.27249999999999</v>
      </c>
      <c r="F2738">
        <v>108.56289599999999</v>
      </c>
      <c r="G2738">
        <v>5.8312133000000008</v>
      </c>
      <c r="H2738">
        <v>142.44270399999999</v>
      </c>
      <c r="I2738">
        <v>17.624174432280832</v>
      </c>
      <c r="J2738">
        <v>18.984071292861671</v>
      </c>
      <c r="K2738">
        <v>70.161946982719627</v>
      </c>
      <c r="L2738">
        <v>58.445670858590432</v>
      </c>
      <c r="M2738">
        <v>64556081</v>
      </c>
      <c r="N2738">
        <v>19937811</v>
      </c>
      <c r="O2738">
        <v>23108720</v>
      </c>
      <c r="P2738">
        <v>972402</v>
      </c>
      <c r="Q2738">
        <v>1619704</v>
      </c>
      <c r="R2738">
        <v>14471415</v>
      </c>
      <c r="S2738">
        <v>21674000</v>
      </c>
      <c r="T2738">
        <v>16084500</v>
      </c>
      <c r="U2738">
        <v>7240800</v>
      </c>
      <c r="V2738">
        <v>5725000</v>
      </c>
    </row>
    <row r="2739" spans="1:22" x14ac:dyDescent="0.3">
      <c r="A2739" s="2">
        <v>44377</v>
      </c>
      <c r="B2739">
        <v>2021</v>
      </c>
      <c r="C2739">
        <v>136.96</v>
      </c>
      <c r="D2739">
        <v>270.89999999999998</v>
      </c>
      <c r="E2739">
        <v>122.0895</v>
      </c>
      <c r="F2739">
        <v>105.823419</v>
      </c>
      <c r="G2739">
        <v>5.7587400000000004</v>
      </c>
      <c r="H2739">
        <v>140.81351599999999</v>
      </c>
      <c r="I2739">
        <v>17.481321451075701</v>
      </c>
      <c r="J2739">
        <v>18.57070529300567</v>
      </c>
      <c r="K2739">
        <v>69.988297776577554</v>
      </c>
      <c r="L2739">
        <v>58.16905211990278</v>
      </c>
      <c r="M2739">
        <v>63261393</v>
      </c>
      <c r="N2739">
        <v>21656457</v>
      </c>
      <c r="O2739">
        <v>24473980</v>
      </c>
      <c r="P2739">
        <v>1609731</v>
      </c>
      <c r="Q2739">
        <v>2241512</v>
      </c>
      <c r="R2739">
        <v>18631527</v>
      </c>
      <c r="S2739">
        <v>20215500</v>
      </c>
      <c r="T2739">
        <v>19944500</v>
      </c>
      <c r="U2739">
        <v>8429100</v>
      </c>
      <c r="V2739">
        <v>5201000</v>
      </c>
    </row>
    <row r="2740" spans="1:22" x14ac:dyDescent="0.3">
      <c r="A2740" s="2">
        <v>44378</v>
      </c>
      <c r="B2740">
        <v>2021</v>
      </c>
      <c r="C2740">
        <v>137.27000000000001</v>
      </c>
      <c r="D2740">
        <v>271.60000000000002</v>
      </c>
      <c r="E2740">
        <v>122.44450000000001</v>
      </c>
      <c r="F2740">
        <v>106.605453</v>
      </c>
      <c r="G2740">
        <v>5.8278361000000007</v>
      </c>
      <c r="H2740">
        <v>140.29216</v>
      </c>
      <c r="I2740">
        <v>17.370260822801828</v>
      </c>
      <c r="J2740">
        <v>18.704526987541449</v>
      </c>
      <c r="K2740">
        <v>69.24800573630904</v>
      </c>
      <c r="L2740">
        <v>57.820202563413098</v>
      </c>
      <c r="M2740">
        <v>52485781</v>
      </c>
      <c r="N2740">
        <v>16725323</v>
      </c>
      <c r="O2740">
        <v>18112820</v>
      </c>
      <c r="P2740">
        <v>1102680</v>
      </c>
      <c r="Q2740">
        <v>1502458</v>
      </c>
      <c r="R2740">
        <v>13966361</v>
      </c>
      <c r="S2740">
        <v>21939000</v>
      </c>
      <c r="T2740">
        <v>15468000</v>
      </c>
      <c r="U2740">
        <v>7463400</v>
      </c>
      <c r="V2740">
        <v>5015000</v>
      </c>
    </row>
    <row r="2741" spans="1:22" x14ac:dyDescent="0.3">
      <c r="A2741" s="2">
        <v>44379</v>
      </c>
      <c r="B2741">
        <v>2021</v>
      </c>
      <c r="C2741">
        <v>139.96</v>
      </c>
      <c r="D2741">
        <v>277.64999999999998</v>
      </c>
      <c r="E2741">
        <v>125.25749999999999</v>
      </c>
      <c r="F2741">
        <v>106.702596</v>
      </c>
      <c r="G2741">
        <v>5.7514365999999999</v>
      </c>
      <c r="H2741">
        <v>141.29892000000001</v>
      </c>
      <c r="I2741">
        <v>17.65869447941018</v>
      </c>
      <c r="J2741">
        <v>19.449435677036501</v>
      </c>
      <c r="K2741">
        <v>70.239165617694653</v>
      </c>
      <c r="L2741">
        <v>58.577593957921238</v>
      </c>
      <c r="M2741">
        <v>78945572</v>
      </c>
      <c r="N2741">
        <v>26474408</v>
      </c>
      <c r="O2741">
        <v>26002180</v>
      </c>
      <c r="P2741">
        <v>812888</v>
      </c>
      <c r="Q2741">
        <v>1129703</v>
      </c>
      <c r="R2741">
        <v>17889327</v>
      </c>
      <c r="S2741">
        <v>22461000</v>
      </c>
      <c r="T2741">
        <v>28669500</v>
      </c>
      <c r="U2741">
        <v>7058400</v>
      </c>
      <c r="V2741">
        <v>5319000</v>
      </c>
    </row>
    <row r="2742" spans="1:22" x14ac:dyDescent="0.3">
      <c r="A2742" s="2">
        <v>44380</v>
      </c>
      <c r="B2742">
        <v>2021</v>
      </c>
    </row>
    <row r="2743" spans="1:22" x14ac:dyDescent="0.3">
      <c r="A2743" s="2">
        <v>44381</v>
      </c>
      <c r="B2743">
        <v>2021</v>
      </c>
    </row>
    <row r="2744" spans="1:22" x14ac:dyDescent="0.3">
      <c r="A2744" s="2">
        <v>44382</v>
      </c>
      <c r="B2744">
        <v>2021</v>
      </c>
      <c r="F2744">
        <v>106.09992</v>
      </c>
      <c r="G2744">
        <v>5.8628967000000003</v>
      </c>
      <c r="H2744">
        <v>141.11052000000001</v>
      </c>
      <c r="I2744">
        <v>17.623083859332731</v>
      </c>
      <c r="J2744">
        <v>19.333550009017131</v>
      </c>
      <c r="K2744">
        <v>66.645626690712348</v>
      </c>
      <c r="L2744">
        <v>58.746618575293063</v>
      </c>
      <c r="P2744">
        <v>595548</v>
      </c>
      <c r="Q2744">
        <v>874408</v>
      </c>
      <c r="R2744">
        <v>7879388</v>
      </c>
      <c r="S2744">
        <v>15841500</v>
      </c>
      <c r="T2744">
        <v>13986500</v>
      </c>
      <c r="U2744">
        <v>17485800</v>
      </c>
      <c r="V2744">
        <v>5372000</v>
      </c>
    </row>
    <row r="2745" spans="1:22" x14ac:dyDescent="0.3">
      <c r="A2745" s="2">
        <v>44383</v>
      </c>
      <c r="B2745">
        <v>2021</v>
      </c>
      <c r="C2745">
        <v>142.02000000000001</v>
      </c>
      <c r="D2745">
        <v>277.66000000000003</v>
      </c>
      <c r="E2745">
        <v>126.19</v>
      </c>
      <c r="F2745">
        <v>101.644445</v>
      </c>
      <c r="G2745">
        <v>5.7389535</v>
      </c>
      <c r="H2745">
        <v>142.13444999999999</v>
      </c>
      <c r="I2745">
        <v>17.70586640151858</v>
      </c>
      <c r="J2745">
        <v>19.380734845882671</v>
      </c>
      <c r="K2745">
        <v>67.477176172828351</v>
      </c>
      <c r="L2745">
        <v>60.345295127903832</v>
      </c>
      <c r="M2745">
        <v>108181793</v>
      </c>
      <c r="N2745">
        <v>31565560</v>
      </c>
      <c r="O2745">
        <v>26403580</v>
      </c>
      <c r="P2745">
        <v>1509146</v>
      </c>
      <c r="Q2745">
        <v>1592704</v>
      </c>
      <c r="R2745">
        <v>15978989</v>
      </c>
      <c r="S2745">
        <v>13521000</v>
      </c>
      <c r="T2745">
        <v>16009500</v>
      </c>
      <c r="U2745">
        <v>8758300</v>
      </c>
      <c r="V2745">
        <v>9130000</v>
      </c>
    </row>
    <row r="2746" spans="1:22" x14ac:dyDescent="0.3">
      <c r="A2746" s="2">
        <v>44384</v>
      </c>
      <c r="B2746">
        <v>2021</v>
      </c>
      <c r="C2746">
        <v>144.57</v>
      </c>
      <c r="D2746">
        <v>279.93</v>
      </c>
      <c r="E2746">
        <v>126.474</v>
      </c>
      <c r="F2746">
        <v>101.834</v>
      </c>
      <c r="G2746">
        <v>5.7664561499999989</v>
      </c>
      <c r="H2746">
        <v>146.91</v>
      </c>
      <c r="I2746">
        <v>17.591036414565831</v>
      </c>
      <c r="J2746">
        <v>19.17551120448179</v>
      </c>
      <c r="K2746">
        <v>67.037137435619414</v>
      </c>
      <c r="L2746">
        <v>60.269268997921749</v>
      </c>
      <c r="M2746">
        <v>104911589</v>
      </c>
      <c r="N2746">
        <v>23260031</v>
      </c>
      <c r="O2746">
        <v>24059020</v>
      </c>
      <c r="P2746">
        <v>1304818</v>
      </c>
      <c r="Q2746">
        <v>3265335</v>
      </c>
      <c r="R2746">
        <v>14708604</v>
      </c>
      <c r="S2746">
        <v>22735500</v>
      </c>
      <c r="T2746">
        <v>13887500</v>
      </c>
      <c r="U2746">
        <v>10178800</v>
      </c>
      <c r="V2746">
        <v>9992000</v>
      </c>
    </row>
    <row r="2747" spans="1:22" x14ac:dyDescent="0.3">
      <c r="A2747" s="2">
        <v>44385</v>
      </c>
      <c r="B2747">
        <v>2021</v>
      </c>
      <c r="C2747">
        <v>143.24</v>
      </c>
      <c r="D2747">
        <v>277.42</v>
      </c>
      <c r="E2747">
        <v>125.044</v>
      </c>
      <c r="F2747">
        <v>100.054715</v>
      </c>
      <c r="G2747">
        <v>5.655193800000001</v>
      </c>
      <c r="H2747">
        <v>145.90671</v>
      </c>
      <c r="I2747">
        <v>17.622950819672131</v>
      </c>
      <c r="J2747">
        <v>19.066853506375232</v>
      </c>
      <c r="K2747">
        <v>67.21311475409837</v>
      </c>
      <c r="L2747">
        <v>57.522768670309659</v>
      </c>
      <c r="M2747">
        <v>105575458</v>
      </c>
      <c r="N2747">
        <v>24618591</v>
      </c>
      <c r="O2747">
        <v>23789340</v>
      </c>
      <c r="P2747">
        <v>1435880</v>
      </c>
      <c r="Q2747">
        <v>2826081</v>
      </c>
      <c r="R2747">
        <v>16674602</v>
      </c>
      <c r="S2747">
        <v>25416500</v>
      </c>
      <c r="T2747">
        <v>14452000</v>
      </c>
      <c r="U2747">
        <v>8113700</v>
      </c>
      <c r="V2747">
        <v>16973000</v>
      </c>
    </row>
    <row r="2748" spans="1:22" x14ac:dyDescent="0.3">
      <c r="A2748" s="2">
        <v>44386</v>
      </c>
      <c r="B2748">
        <v>2021</v>
      </c>
      <c r="C2748">
        <v>145.11000000000001</v>
      </c>
      <c r="D2748">
        <v>277.94</v>
      </c>
      <c r="E2748">
        <v>125.5185</v>
      </c>
      <c r="F2748">
        <v>104.05862399999999</v>
      </c>
      <c r="G2748">
        <v>5.7385978</v>
      </c>
      <c r="H2748">
        <v>148.017696</v>
      </c>
      <c r="I2748">
        <v>17.513611615245011</v>
      </c>
      <c r="J2748">
        <v>19.136124745916518</v>
      </c>
      <c r="K2748">
        <v>66.488203266787664</v>
      </c>
      <c r="L2748">
        <v>57.431941923774957</v>
      </c>
      <c r="M2748">
        <v>99890800</v>
      </c>
      <c r="N2748">
        <v>23916665</v>
      </c>
      <c r="O2748">
        <v>18631680</v>
      </c>
      <c r="P2748">
        <v>1339528</v>
      </c>
      <c r="Q2748">
        <v>2253779</v>
      </c>
      <c r="R2748">
        <v>19121406</v>
      </c>
      <c r="S2748">
        <v>43443500</v>
      </c>
      <c r="T2748">
        <v>23080000</v>
      </c>
      <c r="U2748">
        <v>15327400</v>
      </c>
      <c r="V2748">
        <v>14101000</v>
      </c>
    </row>
    <row r="2749" spans="1:22" x14ac:dyDescent="0.3">
      <c r="A2749" s="2">
        <v>44387</v>
      </c>
      <c r="B2749">
        <v>2021</v>
      </c>
    </row>
    <row r="2750" spans="1:22" x14ac:dyDescent="0.3">
      <c r="A2750" s="2">
        <v>44388</v>
      </c>
      <c r="B2750">
        <v>2021</v>
      </c>
    </row>
    <row r="2751" spans="1:22" x14ac:dyDescent="0.3">
      <c r="A2751" s="2">
        <v>44389</v>
      </c>
      <c r="B2751">
        <v>2021</v>
      </c>
      <c r="C2751">
        <v>144.5</v>
      </c>
      <c r="D2751">
        <v>277.32</v>
      </c>
      <c r="E2751">
        <v>126.9755</v>
      </c>
      <c r="F2751">
        <v>105.29904000000001</v>
      </c>
      <c r="G2751">
        <v>5.7311836999999999</v>
      </c>
      <c r="H2751">
        <v>149.149924</v>
      </c>
      <c r="I2751">
        <v>17.784018843993479</v>
      </c>
      <c r="J2751">
        <v>19.848031971371629</v>
      </c>
      <c r="K2751">
        <v>68.309476354412027</v>
      </c>
      <c r="L2751">
        <v>57.727849248052181</v>
      </c>
      <c r="M2751">
        <v>76299719</v>
      </c>
      <c r="N2751">
        <v>18931695</v>
      </c>
      <c r="O2751">
        <v>17667780</v>
      </c>
      <c r="P2751">
        <v>1098697</v>
      </c>
      <c r="Q2751">
        <v>1985870</v>
      </c>
      <c r="R2751">
        <v>11118405</v>
      </c>
      <c r="S2751">
        <v>22882000</v>
      </c>
      <c r="T2751">
        <v>30900500</v>
      </c>
      <c r="U2751">
        <v>9538000</v>
      </c>
      <c r="V2751">
        <v>6719000</v>
      </c>
    </row>
    <row r="2752" spans="1:22" x14ac:dyDescent="0.3">
      <c r="A2752" s="2">
        <v>44390</v>
      </c>
      <c r="B2752">
        <v>2021</v>
      </c>
      <c r="C2752">
        <v>145.63999999999999</v>
      </c>
      <c r="D2752">
        <v>280.98</v>
      </c>
      <c r="E2752">
        <v>127.3415</v>
      </c>
      <c r="F2752">
        <v>104.087672</v>
      </c>
      <c r="G2752">
        <v>5.7056724000000001</v>
      </c>
      <c r="H2752">
        <v>150.217704</v>
      </c>
      <c r="I2752">
        <v>17.86813982974099</v>
      </c>
      <c r="J2752">
        <v>19.979045471834819</v>
      </c>
      <c r="K2752">
        <v>69.145082412606413</v>
      </c>
      <c r="L2752">
        <v>57.362796594819777</v>
      </c>
      <c r="M2752">
        <v>100827099</v>
      </c>
      <c r="N2752">
        <v>26120128</v>
      </c>
      <c r="O2752">
        <v>19246940</v>
      </c>
      <c r="P2752">
        <v>856893</v>
      </c>
      <c r="Q2752">
        <v>1928010</v>
      </c>
      <c r="R2752">
        <v>16936305</v>
      </c>
      <c r="S2752">
        <v>16499500</v>
      </c>
      <c r="T2752">
        <v>24946000</v>
      </c>
      <c r="U2752">
        <v>9010500</v>
      </c>
      <c r="V2752">
        <v>7984000</v>
      </c>
    </row>
    <row r="2753" spans="1:22" x14ac:dyDescent="0.3">
      <c r="A2753" s="2">
        <v>44391</v>
      </c>
      <c r="B2753">
        <v>2021</v>
      </c>
      <c r="C2753">
        <v>149.15</v>
      </c>
      <c r="D2753">
        <v>282.51</v>
      </c>
      <c r="E2753">
        <v>128.23699999999999</v>
      </c>
      <c r="F2753">
        <v>104.73388300000001</v>
      </c>
      <c r="G2753">
        <v>5.6946867000000001</v>
      </c>
      <c r="H2753">
        <v>150.2791</v>
      </c>
      <c r="I2753">
        <v>17.946899436261141</v>
      </c>
      <c r="J2753">
        <v>20.128354400800141</v>
      </c>
      <c r="K2753">
        <v>69.339879978177848</v>
      </c>
      <c r="L2753">
        <v>57.674122567739587</v>
      </c>
      <c r="M2753">
        <v>127050785</v>
      </c>
      <c r="N2753">
        <v>23113662</v>
      </c>
      <c r="O2753">
        <v>23745660</v>
      </c>
      <c r="P2753">
        <v>768276</v>
      </c>
      <c r="Q2753">
        <v>1420411</v>
      </c>
      <c r="R2753">
        <v>11705424</v>
      </c>
      <c r="S2753">
        <v>28623500</v>
      </c>
      <c r="T2753">
        <v>13339500</v>
      </c>
      <c r="U2753">
        <v>6377400</v>
      </c>
      <c r="V2753">
        <v>8652000</v>
      </c>
    </row>
    <row r="2754" spans="1:22" x14ac:dyDescent="0.3">
      <c r="A2754" s="2">
        <v>44392</v>
      </c>
      <c r="B2754">
        <v>2021</v>
      </c>
      <c r="C2754">
        <v>148.47999999999999</v>
      </c>
      <c r="D2754">
        <v>281.02999999999997</v>
      </c>
      <c r="E2754">
        <v>127.005</v>
      </c>
      <c r="F2754">
        <v>103.01658399999999</v>
      </c>
      <c r="G2754">
        <v>5.6513774999999997</v>
      </c>
      <c r="H2754">
        <v>148.00962000000001</v>
      </c>
      <c r="I2754">
        <v>17.869865503453291</v>
      </c>
      <c r="J2754">
        <v>19.770677362777171</v>
      </c>
      <c r="K2754">
        <v>68.466012359142127</v>
      </c>
      <c r="L2754">
        <v>57.506361323155211</v>
      </c>
      <c r="M2754">
        <v>106820297</v>
      </c>
      <c r="N2754">
        <v>22604227</v>
      </c>
      <c r="O2754">
        <v>24218800</v>
      </c>
      <c r="P2754">
        <v>980301</v>
      </c>
      <c r="Q2754">
        <v>1388086</v>
      </c>
      <c r="R2754">
        <v>16635698</v>
      </c>
      <c r="S2754">
        <v>18423000</v>
      </c>
      <c r="T2754">
        <v>14164500</v>
      </c>
      <c r="U2754">
        <v>5848100</v>
      </c>
      <c r="V2754">
        <v>5364000</v>
      </c>
    </row>
    <row r="2755" spans="1:22" x14ac:dyDescent="0.3">
      <c r="A2755" s="2">
        <v>44393</v>
      </c>
      <c r="B2755">
        <v>2021</v>
      </c>
      <c r="C2755">
        <v>146.38999999999999</v>
      </c>
      <c r="D2755">
        <v>280.75</v>
      </c>
      <c r="E2755">
        <v>126.97</v>
      </c>
      <c r="F2755">
        <v>100.98405</v>
      </c>
      <c r="G2755">
        <v>5.5559785000000002</v>
      </c>
      <c r="H2755">
        <v>148.18080599999999</v>
      </c>
      <c r="I2755">
        <v>17.92188919164396</v>
      </c>
      <c r="J2755">
        <v>19.326761916439601</v>
      </c>
      <c r="K2755">
        <v>67.947320617620349</v>
      </c>
      <c r="L2755">
        <v>56.766575840145329</v>
      </c>
      <c r="M2755">
        <v>93251426</v>
      </c>
      <c r="N2755">
        <v>26186848</v>
      </c>
      <c r="O2755">
        <v>20424540</v>
      </c>
      <c r="P2755">
        <v>1065522</v>
      </c>
      <c r="Q2755">
        <v>1923468</v>
      </c>
      <c r="R2755">
        <v>19739725</v>
      </c>
      <c r="S2755">
        <v>18315000</v>
      </c>
      <c r="T2755">
        <v>17095500</v>
      </c>
      <c r="U2755">
        <v>6038400</v>
      </c>
      <c r="V2755">
        <v>6319000</v>
      </c>
    </row>
    <row r="2756" spans="1:22" x14ac:dyDescent="0.3">
      <c r="A2756" s="2">
        <v>44394</v>
      </c>
      <c r="B2756">
        <v>2021</v>
      </c>
    </row>
    <row r="2757" spans="1:22" x14ac:dyDescent="0.3">
      <c r="A2757" s="2">
        <v>44395</v>
      </c>
      <c r="B2757">
        <v>2021</v>
      </c>
    </row>
    <row r="2758" spans="1:22" x14ac:dyDescent="0.3">
      <c r="A2758" s="2">
        <v>44396</v>
      </c>
      <c r="B2758">
        <v>2021</v>
      </c>
      <c r="C2758">
        <v>142.44999999999999</v>
      </c>
      <c r="D2758">
        <v>277.01</v>
      </c>
      <c r="E2758">
        <v>124.578</v>
      </c>
      <c r="F2758">
        <v>97.270955999999998</v>
      </c>
      <c r="G2758">
        <v>5.3559060000000001</v>
      </c>
      <c r="H2758">
        <v>144.84452400000001</v>
      </c>
      <c r="I2758">
        <v>17.80784349574915</v>
      </c>
      <c r="J2758">
        <v>19.059845708017189</v>
      </c>
      <c r="K2758">
        <v>67.117652436237321</v>
      </c>
      <c r="L2758">
        <v>56.02888746686169</v>
      </c>
      <c r="M2758">
        <v>121434571</v>
      </c>
      <c r="N2758">
        <v>32935634</v>
      </c>
      <c r="O2758">
        <v>27967580</v>
      </c>
      <c r="P2758">
        <v>1660061</v>
      </c>
      <c r="Q2758">
        <v>2511736</v>
      </c>
      <c r="R2758">
        <v>19622778</v>
      </c>
      <c r="S2758">
        <v>20903000</v>
      </c>
      <c r="T2758">
        <v>14654000</v>
      </c>
      <c r="U2758">
        <v>6742500</v>
      </c>
      <c r="V2758">
        <v>9442000</v>
      </c>
    </row>
    <row r="2759" spans="1:22" x14ac:dyDescent="0.3">
      <c r="A2759" s="2">
        <v>44397</v>
      </c>
      <c r="B2759">
        <v>2021</v>
      </c>
      <c r="C2759">
        <v>146.15</v>
      </c>
      <c r="D2759">
        <v>279.32</v>
      </c>
      <c r="E2759">
        <v>126.20950000000001</v>
      </c>
      <c r="F2759">
        <v>97.75739999999999</v>
      </c>
      <c r="G2759">
        <v>5.3947540000000007</v>
      </c>
      <c r="H2759">
        <v>143.07914400000001</v>
      </c>
      <c r="I2759">
        <v>17.492265696087351</v>
      </c>
      <c r="J2759">
        <v>18.546146032757051</v>
      </c>
      <c r="K2759">
        <v>65.75978161965422</v>
      </c>
      <c r="L2759">
        <v>54.567788898999083</v>
      </c>
      <c r="M2759">
        <v>96350036</v>
      </c>
      <c r="N2759">
        <v>26259741</v>
      </c>
      <c r="O2759">
        <v>26316440</v>
      </c>
      <c r="P2759">
        <v>1212228</v>
      </c>
      <c r="Q2759">
        <v>2334814</v>
      </c>
      <c r="R2759">
        <v>28042681</v>
      </c>
      <c r="S2759">
        <v>31507000</v>
      </c>
      <c r="T2759">
        <v>19710500</v>
      </c>
      <c r="U2759">
        <v>7434000</v>
      </c>
      <c r="V2759">
        <v>13043000</v>
      </c>
    </row>
    <row r="2760" spans="1:22" x14ac:dyDescent="0.3">
      <c r="A2760" s="2">
        <v>44398</v>
      </c>
      <c r="B2760">
        <v>2021</v>
      </c>
      <c r="C2760">
        <v>145.4</v>
      </c>
      <c r="D2760">
        <v>281.39999999999998</v>
      </c>
      <c r="E2760">
        <v>127.54900000000001</v>
      </c>
      <c r="F2760">
        <v>99.226302000000004</v>
      </c>
      <c r="G2760">
        <v>5.5045412999999996</v>
      </c>
      <c r="H2760">
        <v>139.69987800000001</v>
      </c>
      <c r="I2760">
        <v>17.63212764028647</v>
      </c>
      <c r="J2760">
        <v>18.857652406853411</v>
      </c>
      <c r="K2760">
        <v>65.823588069984595</v>
      </c>
      <c r="L2760">
        <v>54.228991025292359</v>
      </c>
      <c r="M2760">
        <v>74993460</v>
      </c>
      <c r="N2760">
        <v>24364320</v>
      </c>
      <c r="O2760">
        <v>20746180</v>
      </c>
      <c r="P2760">
        <v>1134607</v>
      </c>
      <c r="Q2760">
        <v>5332871</v>
      </c>
      <c r="R2760">
        <v>15989930</v>
      </c>
      <c r="S2760">
        <v>20714500</v>
      </c>
      <c r="T2760">
        <v>15504000</v>
      </c>
      <c r="U2760">
        <v>7053300</v>
      </c>
      <c r="V2760">
        <v>10712000</v>
      </c>
    </row>
    <row r="2761" spans="1:22" x14ac:dyDescent="0.3">
      <c r="A2761" s="2">
        <v>44399</v>
      </c>
      <c r="B2761">
        <v>2021</v>
      </c>
      <c r="C2761">
        <v>146.80000000000001</v>
      </c>
      <c r="D2761">
        <v>286.14</v>
      </c>
      <c r="E2761">
        <v>128.42150000000001</v>
      </c>
      <c r="F2761">
        <v>98.526888</v>
      </c>
      <c r="G2761">
        <v>5.5160361999999994</v>
      </c>
      <c r="H2761">
        <v>139.97970000000001</v>
      </c>
      <c r="M2761">
        <v>77338156</v>
      </c>
      <c r="N2761">
        <v>23384059</v>
      </c>
      <c r="O2761">
        <v>14301880</v>
      </c>
      <c r="P2761">
        <v>710635</v>
      </c>
      <c r="Q2761">
        <v>2462144</v>
      </c>
      <c r="R2761">
        <v>14727173</v>
      </c>
    </row>
    <row r="2762" spans="1:22" x14ac:dyDescent="0.3">
      <c r="A2762" s="2">
        <v>44400</v>
      </c>
      <c r="B2762">
        <v>2021</v>
      </c>
      <c r="C2762">
        <v>148.56</v>
      </c>
      <c r="D2762">
        <v>289.67</v>
      </c>
      <c r="E2762">
        <v>133.01499999999999</v>
      </c>
      <c r="F2762">
        <v>100.67524</v>
      </c>
      <c r="G2762">
        <v>5.5256143999999994</v>
      </c>
      <c r="H2762">
        <v>138.62703999999999</v>
      </c>
      <c r="M2762">
        <v>71447416</v>
      </c>
      <c r="N2762">
        <v>22768071</v>
      </c>
      <c r="O2762">
        <v>41506420</v>
      </c>
      <c r="P2762">
        <v>811596</v>
      </c>
      <c r="Q2762">
        <v>2471929</v>
      </c>
      <c r="R2762">
        <v>8622848</v>
      </c>
    </row>
    <row r="2763" spans="1:22" x14ac:dyDescent="0.3">
      <c r="A2763" s="2">
        <v>44401</v>
      </c>
      <c r="B2763">
        <v>2021</v>
      </c>
    </row>
    <row r="2764" spans="1:22" x14ac:dyDescent="0.3">
      <c r="A2764" s="2">
        <v>44402</v>
      </c>
      <c r="B2764">
        <v>2021</v>
      </c>
    </row>
    <row r="2765" spans="1:22" x14ac:dyDescent="0.3">
      <c r="A2765" s="2">
        <v>44403</v>
      </c>
      <c r="B2765">
        <v>2021</v>
      </c>
      <c r="C2765">
        <v>148.99</v>
      </c>
      <c r="D2765">
        <v>289.05</v>
      </c>
      <c r="E2765">
        <v>134.035</v>
      </c>
      <c r="F2765">
        <v>101.01622399999999</v>
      </c>
      <c r="G2765">
        <v>5.5713012000000006</v>
      </c>
      <c r="H2765">
        <v>138.90912</v>
      </c>
      <c r="I2765">
        <v>17.819071791153011</v>
      </c>
      <c r="J2765">
        <v>18.97698073785352</v>
      </c>
      <c r="K2765">
        <v>64.412617839013791</v>
      </c>
      <c r="L2765">
        <v>54.496011602610587</v>
      </c>
      <c r="M2765">
        <v>72434089</v>
      </c>
      <c r="N2765">
        <v>23176073</v>
      </c>
      <c r="O2765">
        <v>30571480</v>
      </c>
      <c r="P2765">
        <v>839394</v>
      </c>
      <c r="Q2765">
        <v>1433898</v>
      </c>
      <c r="R2765">
        <v>17881922</v>
      </c>
      <c r="S2765">
        <v>19701000</v>
      </c>
      <c r="T2765">
        <v>17635500</v>
      </c>
      <c r="U2765">
        <v>10941800</v>
      </c>
      <c r="V2765">
        <v>7908000</v>
      </c>
    </row>
    <row r="2766" spans="1:22" x14ac:dyDescent="0.3">
      <c r="A2766" s="2">
        <v>44404</v>
      </c>
      <c r="B2766">
        <v>2021</v>
      </c>
      <c r="C2766">
        <v>146.77000000000001</v>
      </c>
      <c r="D2766">
        <v>286.54000000000002</v>
      </c>
      <c r="E2766">
        <v>131.9</v>
      </c>
      <c r="F2766">
        <v>99.280367999999996</v>
      </c>
      <c r="G2766">
        <v>5.5998205000000008</v>
      </c>
      <c r="H2766">
        <v>140.63535200000001</v>
      </c>
      <c r="I2766">
        <v>18.007844568092679</v>
      </c>
      <c r="J2766">
        <v>19.226919365137281</v>
      </c>
      <c r="K2766">
        <v>64.653835628933692</v>
      </c>
      <c r="L2766">
        <v>55.121773237252583</v>
      </c>
      <c r="M2766">
        <v>104818578</v>
      </c>
      <c r="N2766">
        <v>33604073</v>
      </c>
      <c r="O2766">
        <v>54709480</v>
      </c>
      <c r="P2766">
        <v>1037576</v>
      </c>
      <c r="Q2766">
        <v>2046209</v>
      </c>
      <c r="R2766">
        <v>16684857</v>
      </c>
      <c r="S2766">
        <v>19424500</v>
      </c>
      <c r="T2766">
        <v>10797500</v>
      </c>
      <c r="U2766">
        <v>11223800</v>
      </c>
      <c r="V2766">
        <v>5031000</v>
      </c>
    </row>
    <row r="2767" spans="1:22" x14ac:dyDescent="0.3">
      <c r="A2767" s="2">
        <v>44405</v>
      </c>
      <c r="B2767">
        <v>2021</v>
      </c>
      <c r="C2767">
        <v>144.97999999999999</v>
      </c>
      <c r="D2767">
        <v>286.22000000000003</v>
      </c>
      <c r="E2767">
        <v>136.09399999999999</v>
      </c>
      <c r="F2767">
        <v>99.001319999999993</v>
      </c>
      <c r="G2767">
        <v>5.5067910000000007</v>
      </c>
      <c r="H2767">
        <v>142.92577199999999</v>
      </c>
      <c r="I2767">
        <v>17.817355747387548</v>
      </c>
      <c r="J2767">
        <v>19.300875774647881</v>
      </c>
      <c r="K2767">
        <v>61.29032258064516</v>
      </c>
      <c r="L2767">
        <v>53.77555656519764</v>
      </c>
      <c r="M2767">
        <v>118931191</v>
      </c>
      <c r="N2767">
        <v>33566853</v>
      </c>
      <c r="O2767">
        <v>95130600</v>
      </c>
      <c r="P2767">
        <v>595391</v>
      </c>
      <c r="Q2767">
        <v>1633467</v>
      </c>
      <c r="R2767">
        <v>23536632</v>
      </c>
      <c r="S2767">
        <v>22825000</v>
      </c>
      <c r="T2767">
        <v>20521000</v>
      </c>
      <c r="U2767">
        <v>19015900</v>
      </c>
      <c r="V2767">
        <v>7505000</v>
      </c>
    </row>
    <row r="2768" spans="1:22" x14ac:dyDescent="0.3">
      <c r="A2768" s="2">
        <v>44406</v>
      </c>
      <c r="B2768">
        <v>2021</v>
      </c>
      <c r="C2768">
        <v>145.63999999999999</v>
      </c>
      <c r="D2768">
        <v>286.5</v>
      </c>
      <c r="E2768">
        <v>135.7775</v>
      </c>
      <c r="F2768">
        <v>101.105695</v>
      </c>
      <c r="G2768">
        <v>5.599965000000001</v>
      </c>
      <c r="H2768">
        <v>144.11751000000001</v>
      </c>
      <c r="I2768">
        <v>17.996895827627139</v>
      </c>
      <c r="J2768">
        <v>20.06301659819227</v>
      </c>
      <c r="K2768">
        <v>64.092029580936725</v>
      </c>
      <c r="L2768">
        <v>53.601752944398797</v>
      </c>
      <c r="M2768">
        <v>56699475</v>
      </c>
      <c r="N2768">
        <v>18168294</v>
      </c>
      <c r="O2768">
        <v>31715720</v>
      </c>
      <c r="P2768">
        <v>677615</v>
      </c>
      <c r="Q2768">
        <v>1500665</v>
      </c>
      <c r="R2768">
        <v>18891813</v>
      </c>
      <c r="S2768">
        <v>21100000</v>
      </c>
      <c r="T2768">
        <v>23843000</v>
      </c>
      <c r="U2768">
        <v>13364000</v>
      </c>
      <c r="V2768">
        <v>6834000</v>
      </c>
    </row>
    <row r="2769" spans="1:22" x14ac:dyDescent="0.3">
      <c r="A2769" s="2">
        <v>44407</v>
      </c>
      <c r="B2769">
        <v>2021</v>
      </c>
      <c r="C2769">
        <v>145.86000000000001</v>
      </c>
      <c r="D2769">
        <v>284.91000000000003</v>
      </c>
      <c r="E2769">
        <v>134.72649999999999</v>
      </c>
      <c r="F2769">
        <v>99.473291999999987</v>
      </c>
      <c r="G2769">
        <v>5.52415755</v>
      </c>
      <c r="H2769">
        <v>143.30415600000001</v>
      </c>
      <c r="I2769">
        <v>17.86137170962747</v>
      </c>
      <c r="J2769">
        <v>19.763572957464248</v>
      </c>
      <c r="K2769">
        <v>62.273431095728213</v>
      </c>
      <c r="L2769">
        <v>51.370798797704708</v>
      </c>
      <c r="M2769">
        <v>70440626</v>
      </c>
      <c r="N2769">
        <v>20944846</v>
      </c>
      <c r="O2769">
        <v>25575780</v>
      </c>
      <c r="P2769">
        <v>1096073</v>
      </c>
      <c r="Q2769">
        <v>1969600</v>
      </c>
      <c r="R2769">
        <v>18139796</v>
      </c>
      <c r="S2769">
        <v>26432000</v>
      </c>
      <c r="T2769">
        <v>19859000</v>
      </c>
      <c r="U2769">
        <v>10887400</v>
      </c>
      <c r="V2769">
        <v>11297000</v>
      </c>
    </row>
    <row r="2770" spans="1:22" x14ac:dyDescent="0.3">
      <c r="A2770" s="2">
        <v>44408</v>
      </c>
      <c r="B2770">
        <v>2021</v>
      </c>
    </row>
    <row r="2771" spans="1:22" x14ac:dyDescent="0.3">
      <c r="A2771" s="2">
        <v>44409</v>
      </c>
      <c r="B2771">
        <v>2021</v>
      </c>
    </row>
    <row r="2772" spans="1:22" x14ac:dyDescent="0.3">
      <c r="A2772" s="2">
        <v>44410</v>
      </c>
      <c r="B2772">
        <v>2021</v>
      </c>
      <c r="C2772">
        <v>145.52000000000001</v>
      </c>
      <c r="D2772">
        <v>284.82</v>
      </c>
      <c r="E2772">
        <v>134.8545</v>
      </c>
      <c r="F2772">
        <v>100.77630000000001</v>
      </c>
      <c r="G2772">
        <v>5.5045042500000001</v>
      </c>
      <c r="H2772">
        <v>143.98310000000001</v>
      </c>
      <c r="I2772">
        <v>18.36155606407323</v>
      </c>
      <c r="J2772">
        <v>20.166818032036609</v>
      </c>
      <c r="K2772">
        <v>63.725400457665913</v>
      </c>
      <c r="L2772">
        <v>52.521739130434781</v>
      </c>
      <c r="M2772">
        <v>62879961</v>
      </c>
      <c r="N2772">
        <v>16267357</v>
      </c>
      <c r="O2772">
        <v>21634200</v>
      </c>
      <c r="P2772">
        <v>1046991</v>
      </c>
      <c r="Q2772">
        <v>1303217</v>
      </c>
      <c r="R2772">
        <v>15491908</v>
      </c>
      <c r="S2772">
        <v>25838500</v>
      </c>
      <c r="T2772">
        <v>13475500</v>
      </c>
      <c r="U2772">
        <v>7319500</v>
      </c>
      <c r="V2772">
        <v>5706000</v>
      </c>
    </row>
    <row r="2773" spans="1:22" x14ac:dyDescent="0.3">
      <c r="A2773" s="2">
        <v>44411</v>
      </c>
      <c r="B2773">
        <v>2021</v>
      </c>
      <c r="C2773">
        <v>147.36000000000001</v>
      </c>
      <c r="D2773">
        <v>287.12</v>
      </c>
      <c r="E2773">
        <v>135.63</v>
      </c>
      <c r="F2773">
        <v>95.561136000000005</v>
      </c>
      <c r="G2773">
        <v>5.5396618499999999</v>
      </c>
      <c r="H2773">
        <v>144.67092</v>
      </c>
      <c r="I2773">
        <v>18.439391160828901</v>
      </c>
      <c r="J2773">
        <v>20.01829775353017</v>
      </c>
      <c r="K2773">
        <v>63.368787823216579</v>
      </c>
      <c r="L2773">
        <v>52.017238217494963</v>
      </c>
      <c r="M2773">
        <v>64786618</v>
      </c>
      <c r="N2773">
        <v>17879048</v>
      </c>
      <c r="O2773">
        <v>20761880</v>
      </c>
      <c r="P2773">
        <v>2859568</v>
      </c>
      <c r="Q2773">
        <v>1416262</v>
      </c>
      <c r="R2773">
        <v>14916621</v>
      </c>
      <c r="S2773">
        <v>17516500</v>
      </c>
      <c r="T2773">
        <v>11149000</v>
      </c>
      <c r="U2773">
        <v>7614200</v>
      </c>
      <c r="V2773">
        <v>6706000</v>
      </c>
    </row>
    <row r="2774" spans="1:22" x14ac:dyDescent="0.3">
      <c r="A2774" s="2">
        <v>44412</v>
      </c>
      <c r="B2774">
        <v>2021</v>
      </c>
      <c r="C2774">
        <v>146.94999999999999</v>
      </c>
      <c r="D2774">
        <v>286.51</v>
      </c>
      <c r="E2774">
        <v>135.12549999999999</v>
      </c>
      <c r="F2774">
        <v>96.467861999999997</v>
      </c>
      <c r="G2774">
        <v>5.5647592000000001</v>
      </c>
      <c r="H2774">
        <v>146.057244</v>
      </c>
      <c r="I2774">
        <v>18.206720233747259</v>
      </c>
      <c r="J2774">
        <v>19.289774059532508</v>
      </c>
      <c r="K2774">
        <v>62.42695398100804</v>
      </c>
      <c r="L2774">
        <v>50.693937180423667</v>
      </c>
      <c r="M2774">
        <v>56368271</v>
      </c>
      <c r="N2774">
        <v>16191301</v>
      </c>
      <c r="O2774">
        <v>19676020</v>
      </c>
      <c r="P2774">
        <v>1556191</v>
      </c>
      <c r="Q2774">
        <v>1584403</v>
      </c>
      <c r="R2774">
        <v>16681797</v>
      </c>
      <c r="S2774">
        <v>43509500</v>
      </c>
      <c r="T2774">
        <v>20633000</v>
      </c>
      <c r="U2774">
        <v>8191300</v>
      </c>
      <c r="V2774">
        <v>8436000</v>
      </c>
    </row>
    <row r="2775" spans="1:22" x14ac:dyDescent="0.3">
      <c r="A2775" s="2">
        <v>44413</v>
      </c>
      <c r="B2775">
        <v>2021</v>
      </c>
      <c r="C2775">
        <v>147.06</v>
      </c>
      <c r="D2775">
        <v>289.52</v>
      </c>
      <c r="E2775">
        <v>136.25149999999999</v>
      </c>
      <c r="F2775">
        <v>96.132679999999993</v>
      </c>
      <c r="G2775">
        <v>5.6127998999999997</v>
      </c>
      <c r="H2775">
        <v>148.91094200000001</v>
      </c>
      <c r="I2775">
        <v>18.141060688901039</v>
      </c>
      <c r="J2775">
        <v>19.746503954802261</v>
      </c>
      <c r="K2775">
        <v>61.791507198833607</v>
      </c>
      <c r="L2775">
        <v>51.476216511755062</v>
      </c>
      <c r="M2775">
        <v>46397674</v>
      </c>
      <c r="N2775">
        <v>13900167</v>
      </c>
      <c r="O2775">
        <v>17869000</v>
      </c>
      <c r="P2775">
        <v>1490844</v>
      </c>
      <c r="Q2775">
        <v>1624362</v>
      </c>
      <c r="R2775">
        <v>11499837</v>
      </c>
      <c r="S2775">
        <v>20804500</v>
      </c>
      <c r="T2775">
        <v>20961000</v>
      </c>
      <c r="U2775">
        <v>6238100</v>
      </c>
      <c r="V2775">
        <v>6482000</v>
      </c>
    </row>
    <row r="2776" spans="1:22" x14ac:dyDescent="0.3">
      <c r="A2776" s="2">
        <v>44414</v>
      </c>
      <c r="B2776">
        <v>2021</v>
      </c>
      <c r="C2776">
        <v>146.13999999999999</v>
      </c>
      <c r="D2776">
        <v>289.45999999999998</v>
      </c>
      <c r="E2776">
        <v>135.73849999999999</v>
      </c>
      <c r="F2776">
        <v>96.540272000000002</v>
      </c>
      <c r="G2776">
        <v>5.6829801000000009</v>
      </c>
      <c r="H2776">
        <v>146.76190399999999</v>
      </c>
      <c r="I2776">
        <v>17.843475106556639</v>
      </c>
      <c r="J2776">
        <v>19.720790423505939</v>
      </c>
      <c r="K2776">
        <v>61.394758320486083</v>
      </c>
      <c r="L2776">
        <v>47.528792962727863</v>
      </c>
      <c r="M2776">
        <v>54126813</v>
      </c>
      <c r="N2776">
        <v>16589336</v>
      </c>
      <c r="O2776">
        <v>20488120</v>
      </c>
      <c r="P2776">
        <v>1009130</v>
      </c>
      <c r="Q2776">
        <v>1218718</v>
      </c>
      <c r="R2776">
        <v>15350980</v>
      </c>
      <c r="S2776">
        <v>32304000</v>
      </c>
      <c r="T2776">
        <v>14996000</v>
      </c>
      <c r="U2776">
        <v>5312900</v>
      </c>
      <c r="V2776">
        <v>31592000</v>
      </c>
    </row>
    <row r="2777" spans="1:22" x14ac:dyDescent="0.3">
      <c r="A2777" s="2">
        <v>44415</v>
      </c>
      <c r="B2777">
        <v>2021</v>
      </c>
    </row>
    <row r="2778" spans="1:22" x14ac:dyDescent="0.3">
      <c r="A2778" s="2">
        <v>44416</v>
      </c>
      <c r="B2778">
        <v>2021</v>
      </c>
    </row>
    <row r="2779" spans="1:22" x14ac:dyDescent="0.3">
      <c r="A2779" s="2">
        <v>44417</v>
      </c>
      <c r="B2779">
        <v>2021</v>
      </c>
      <c r="C2779">
        <v>146.09</v>
      </c>
      <c r="D2779">
        <v>288.33</v>
      </c>
      <c r="E2779">
        <v>136.91300000000001</v>
      </c>
      <c r="F2779">
        <v>95.943881999999988</v>
      </c>
      <c r="G2779">
        <v>5.6880660000000001</v>
      </c>
      <c r="H2779">
        <v>146.39925600000001</v>
      </c>
      <c r="M2779">
        <v>48908689</v>
      </c>
      <c r="N2779">
        <v>16117629</v>
      </c>
      <c r="O2779">
        <v>17766000</v>
      </c>
      <c r="P2779">
        <v>824264</v>
      </c>
      <c r="Q2779">
        <v>1165047</v>
      </c>
      <c r="R2779">
        <v>10265209</v>
      </c>
    </row>
    <row r="2780" spans="1:22" x14ac:dyDescent="0.3">
      <c r="A2780" s="2">
        <v>44418</v>
      </c>
      <c r="B2780">
        <v>2021</v>
      </c>
      <c r="C2780">
        <v>145.6</v>
      </c>
      <c r="D2780">
        <v>286.44</v>
      </c>
      <c r="E2780">
        <v>136.80699999999999</v>
      </c>
      <c r="F2780">
        <v>95.895459999999986</v>
      </c>
      <c r="G2780">
        <v>5.6708383500000004</v>
      </c>
      <c r="H2780">
        <v>145.559584</v>
      </c>
      <c r="I2780">
        <v>17.858951175406869</v>
      </c>
      <c r="J2780">
        <v>19.170400280289329</v>
      </c>
      <c r="K2780">
        <v>61.763110307414109</v>
      </c>
      <c r="L2780">
        <v>45.940325497287517</v>
      </c>
      <c r="M2780">
        <v>69023081</v>
      </c>
      <c r="N2780">
        <v>18616578</v>
      </c>
      <c r="O2780">
        <v>19414080</v>
      </c>
      <c r="P2780">
        <v>646912</v>
      </c>
      <c r="Q2780">
        <v>1113410</v>
      </c>
      <c r="R2780">
        <v>18538853</v>
      </c>
      <c r="S2780">
        <v>22127500</v>
      </c>
      <c r="T2780">
        <v>17626000</v>
      </c>
      <c r="U2780">
        <v>8389900</v>
      </c>
      <c r="V2780">
        <v>20681000</v>
      </c>
    </row>
    <row r="2781" spans="1:22" x14ac:dyDescent="0.3">
      <c r="A2781" s="2">
        <v>44419</v>
      </c>
      <c r="B2781">
        <v>2021</v>
      </c>
      <c r="C2781">
        <v>145.86000000000001</v>
      </c>
      <c r="D2781">
        <v>286.95</v>
      </c>
      <c r="E2781">
        <v>136.279</v>
      </c>
      <c r="F2781">
        <v>96.674292000000008</v>
      </c>
      <c r="G2781">
        <v>5.7278632999999992</v>
      </c>
      <c r="H2781">
        <v>145.393248</v>
      </c>
      <c r="I2781">
        <v>18.063756565839519</v>
      </c>
      <c r="J2781">
        <v>19.193012986777759</v>
      </c>
      <c r="K2781">
        <v>60.777033146169167</v>
      </c>
      <c r="L2781">
        <v>47.672523093642461</v>
      </c>
      <c r="M2781">
        <v>48493463</v>
      </c>
      <c r="N2781">
        <v>13955934</v>
      </c>
      <c r="O2781">
        <v>15352000</v>
      </c>
      <c r="P2781">
        <v>763165</v>
      </c>
      <c r="Q2781">
        <v>1445962</v>
      </c>
      <c r="R2781">
        <v>14999851</v>
      </c>
      <c r="S2781">
        <v>18138500</v>
      </c>
      <c r="T2781">
        <v>10740000</v>
      </c>
      <c r="U2781">
        <v>11394400</v>
      </c>
      <c r="V2781">
        <v>16103000</v>
      </c>
    </row>
    <row r="2782" spans="1:22" x14ac:dyDescent="0.3">
      <c r="A2782" s="2">
        <v>44420</v>
      </c>
      <c r="B2782">
        <v>2021</v>
      </c>
      <c r="C2782">
        <v>148.88999999999999</v>
      </c>
      <c r="D2782">
        <v>289.81</v>
      </c>
      <c r="E2782">
        <v>137.19399999999999</v>
      </c>
      <c r="F2782">
        <v>97.847967999999995</v>
      </c>
      <c r="G2782">
        <v>5.6642791499999996</v>
      </c>
      <c r="H2782">
        <v>147.78142</v>
      </c>
      <c r="I2782">
        <v>18.04347826086957</v>
      </c>
      <c r="J2782">
        <v>19.023704293478261</v>
      </c>
      <c r="K2782">
        <v>60.271739130434781</v>
      </c>
      <c r="L2782">
        <v>47.427536231884062</v>
      </c>
      <c r="M2782">
        <v>73779113</v>
      </c>
      <c r="N2782">
        <v>14570391</v>
      </c>
      <c r="O2782">
        <v>16518860</v>
      </c>
      <c r="P2782">
        <v>971005</v>
      </c>
      <c r="Q2782">
        <v>1512253</v>
      </c>
      <c r="R2782">
        <v>14279680</v>
      </c>
      <c r="S2782">
        <v>15295000</v>
      </c>
      <c r="T2782">
        <v>10330500</v>
      </c>
      <c r="U2782">
        <v>7754300</v>
      </c>
      <c r="V2782">
        <v>10979000</v>
      </c>
    </row>
    <row r="2783" spans="1:22" x14ac:dyDescent="0.3">
      <c r="A2783" s="2">
        <v>44421</v>
      </c>
      <c r="B2783">
        <v>2021</v>
      </c>
      <c r="C2783">
        <v>149.1</v>
      </c>
      <c r="D2783">
        <v>292.85000000000002</v>
      </c>
      <c r="E2783">
        <v>137.72749999999999</v>
      </c>
      <c r="F2783">
        <v>98.046199999999999</v>
      </c>
      <c r="G2783">
        <v>5.7062704999999996</v>
      </c>
      <c r="H2783">
        <v>148.06639999999999</v>
      </c>
      <c r="I2783">
        <v>18.172699917935631</v>
      </c>
      <c r="J2783">
        <v>19.419932898696089</v>
      </c>
      <c r="K2783">
        <v>60.609100027354792</v>
      </c>
      <c r="L2783">
        <v>47.81617580012766</v>
      </c>
      <c r="M2783">
        <v>59375009</v>
      </c>
      <c r="N2783">
        <v>18249046</v>
      </c>
      <c r="O2783">
        <v>15947440</v>
      </c>
      <c r="P2783">
        <v>703805</v>
      </c>
      <c r="Q2783">
        <v>1152899</v>
      </c>
      <c r="R2783">
        <v>20039724</v>
      </c>
      <c r="S2783">
        <v>16832000</v>
      </c>
      <c r="T2783">
        <v>13964000</v>
      </c>
      <c r="U2783">
        <v>8453400</v>
      </c>
      <c r="V2783">
        <v>8961000</v>
      </c>
    </row>
    <row r="2784" spans="1:22" x14ac:dyDescent="0.3">
      <c r="A2784" s="2">
        <v>44422</v>
      </c>
      <c r="B2784">
        <v>2021</v>
      </c>
    </row>
    <row r="2785" spans="1:22" x14ac:dyDescent="0.3">
      <c r="A2785" s="2">
        <v>44423</v>
      </c>
      <c r="B2785">
        <v>2021</v>
      </c>
    </row>
    <row r="2786" spans="1:22" x14ac:dyDescent="0.3">
      <c r="A2786" s="2">
        <v>44424</v>
      </c>
      <c r="B2786">
        <v>2021</v>
      </c>
      <c r="C2786">
        <v>151.12</v>
      </c>
      <c r="D2786">
        <v>294.60000000000002</v>
      </c>
      <c r="E2786">
        <v>138.30950000000001</v>
      </c>
      <c r="F2786">
        <v>95.930925000000002</v>
      </c>
      <c r="G2786">
        <v>5.6103992000000007</v>
      </c>
      <c r="H2786">
        <v>147.96465000000001</v>
      </c>
      <c r="I2786">
        <v>17.965946539729039</v>
      </c>
      <c r="J2786">
        <v>19.059824157817651</v>
      </c>
      <c r="K2786">
        <v>59.547784694251177</v>
      </c>
      <c r="L2786">
        <v>47.546686195532772</v>
      </c>
      <c r="M2786">
        <v>103558782</v>
      </c>
      <c r="N2786">
        <v>22516027</v>
      </c>
      <c r="O2786">
        <v>22398360</v>
      </c>
      <c r="P2786">
        <v>849241</v>
      </c>
      <c r="Q2786">
        <v>1185314</v>
      </c>
      <c r="R2786">
        <v>13085702</v>
      </c>
      <c r="S2786">
        <v>25924000</v>
      </c>
      <c r="T2786">
        <v>15736500</v>
      </c>
      <c r="U2786">
        <v>8919500</v>
      </c>
      <c r="V2786">
        <v>6932000</v>
      </c>
    </row>
    <row r="2787" spans="1:22" x14ac:dyDescent="0.3">
      <c r="A2787" s="2">
        <v>44425</v>
      </c>
      <c r="B2787">
        <v>2021</v>
      </c>
      <c r="C2787">
        <v>150.19</v>
      </c>
      <c r="D2787">
        <v>293.08</v>
      </c>
      <c r="E2787">
        <v>136.66149999999999</v>
      </c>
      <c r="F2787">
        <v>94.081814999999992</v>
      </c>
      <c r="G2787">
        <v>5.5711029500000002</v>
      </c>
      <c r="H2787">
        <v>148.82139000000001</v>
      </c>
      <c r="I2787">
        <v>17.80556823368325</v>
      </c>
      <c r="J2787">
        <v>18.666343112733909</v>
      </c>
      <c r="K2787">
        <v>58.585120949338197</v>
      </c>
      <c r="L2787">
        <v>47.539936102236418</v>
      </c>
      <c r="M2787">
        <v>92229735</v>
      </c>
      <c r="N2787">
        <v>20075250</v>
      </c>
      <c r="O2787">
        <v>21715200</v>
      </c>
      <c r="P2787">
        <v>1033666</v>
      </c>
      <c r="Q2787">
        <v>1522253</v>
      </c>
      <c r="R2787">
        <v>18338408</v>
      </c>
      <c r="S2787">
        <v>20982000</v>
      </c>
      <c r="T2787">
        <v>11715500</v>
      </c>
      <c r="U2787">
        <v>6713700</v>
      </c>
      <c r="V2787">
        <v>6095000</v>
      </c>
    </row>
    <row r="2788" spans="1:22" x14ac:dyDescent="0.3">
      <c r="A2788" s="2">
        <v>44426</v>
      </c>
      <c r="B2788">
        <v>2021</v>
      </c>
      <c r="C2788">
        <v>146.36000000000001</v>
      </c>
      <c r="D2788">
        <v>290.73</v>
      </c>
      <c r="E2788">
        <v>135.44900000000001</v>
      </c>
      <c r="F2788">
        <v>93.41651499999999</v>
      </c>
      <c r="G2788">
        <v>5.5745320500000002</v>
      </c>
      <c r="H2788">
        <v>148.48370800000001</v>
      </c>
      <c r="I2788">
        <v>17.685033642480452</v>
      </c>
      <c r="J2788">
        <v>18.905563375159119</v>
      </c>
      <c r="K2788">
        <v>58.79250772867794</v>
      </c>
      <c r="L2788">
        <v>47.526823058737953</v>
      </c>
      <c r="M2788">
        <v>86325990</v>
      </c>
      <c r="N2788">
        <v>21812985</v>
      </c>
      <c r="O2788">
        <v>19258940</v>
      </c>
      <c r="P2788">
        <v>1366350</v>
      </c>
      <c r="Q2788">
        <v>1194331</v>
      </c>
      <c r="R2788">
        <v>10753402</v>
      </c>
      <c r="S2788">
        <v>19215500</v>
      </c>
      <c r="T2788">
        <v>13874500</v>
      </c>
      <c r="U2788">
        <v>9929600</v>
      </c>
      <c r="V2788">
        <v>6371000</v>
      </c>
    </row>
    <row r="2789" spans="1:22" x14ac:dyDescent="0.3">
      <c r="A2789" s="2">
        <v>44427</v>
      </c>
      <c r="B2789">
        <v>2021</v>
      </c>
      <c r="C2789">
        <v>146.69999999999999</v>
      </c>
      <c r="D2789">
        <v>296.77</v>
      </c>
      <c r="E2789">
        <v>135.68</v>
      </c>
      <c r="F2789">
        <v>90.500184000000019</v>
      </c>
      <c r="G2789">
        <v>5.3810414</v>
      </c>
      <c r="H2789">
        <v>146.98828800000001</v>
      </c>
      <c r="I2789">
        <v>16.93386773547094</v>
      </c>
      <c r="J2789">
        <v>18.427409519038079</v>
      </c>
      <c r="K2789">
        <v>58.134450719621057</v>
      </c>
      <c r="L2789">
        <v>46.993987975951903</v>
      </c>
      <c r="M2789">
        <v>86960310</v>
      </c>
      <c r="N2789">
        <v>29850461</v>
      </c>
      <c r="O2789">
        <v>21782540</v>
      </c>
      <c r="P2789">
        <v>1743934</v>
      </c>
      <c r="Q2789">
        <v>1773882</v>
      </c>
      <c r="R2789">
        <v>13933740</v>
      </c>
      <c r="S2789">
        <v>49063500</v>
      </c>
      <c r="T2789">
        <v>14855500</v>
      </c>
      <c r="U2789">
        <v>8643900</v>
      </c>
      <c r="V2789">
        <v>5828000</v>
      </c>
    </row>
    <row r="2790" spans="1:22" x14ac:dyDescent="0.3">
      <c r="A2790" s="2">
        <v>44428</v>
      </c>
      <c r="B2790">
        <v>2021</v>
      </c>
      <c r="C2790">
        <v>148.19</v>
      </c>
      <c r="D2790">
        <v>304.36</v>
      </c>
      <c r="E2790">
        <v>137.42949999999999</v>
      </c>
      <c r="F2790">
        <v>90.089693999999994</v>
      </c>
      <c r="G2790">
        <v>5.3987322000000004</v>
      </c>
      <c r="H2790">
        <v>147.80888999999999</v>
      </c>
      <c r="I2790">
        <v>16.237136872780251</v>
      </c>
      <c r="J2790">
        <v>18.44843227392769</v>
      </c>
      <c r="K2790">
        <v>56.024041526272647</v>
      </c>
      <c r="L2790">
        <v>47.727893634459519</v>
      </c>
      <c r="M2790">
        <v>60549630</v>
      </c>
      <c r="N2790">
        <v>40817646</v>
      </c>
      <c r="O2790">
        <v>31193160</v>
      </c>
      <c r="P2790">
        <v>1731505</v>
      </c>
      <c r="Q2790">
        <v>1172691</v>
      </c>
      <c r="R2790">
        <v>25925405</v>
      </c>
      <c r="S2790">
        <v>101544500</v>
      </c>
      <c r="T2790">
        <v>12906000</v>
      </c>
      <c r="U2790">
        <v>14358400</v>
      </c>
      <c r="V2790">
        <v>8750000</v>
      </c>
    </row>
    <row r="2791" spans="1:22" x14ac:dyDescent="0.3">
      <c r="A2791" s="2">
        <v>44429</v>
      </c>
      <c r="B2791">
        <v>2021</v>
      </c>
    </row>
    <row r="2792" spans="1:22" x14ac:dyDescent="0.3">
      <c r="A2792" s="2">
        <v>44430</v>
      </c>
      <c r="B2792">
        <v>2021</v>
      </c>
    </row>
    <row r="2793" spans="1:22" x14ac:dyDescent="0.3">
      <c r="A2793" s="2">
        <v>44431</v>
      </c>
      <c r="B2793">
        <v>2021</v>
      </c>
      <c r="C2793">
        <v>149.71</v>
      </c>
      <c r="D2793">
        <v>304.64999999999998</v>
      </c>
      <c r="E2793">
        <v>140.04150000000001</v>
      </c>
      <c r="F2793">
        <v>90.155519999999996</v>
      </c>
      <c r="G2793">
        <v>5.4236205000000011</v>
      </c>
      <c r="H2793">
        <v>148.73312999999999</v>
      </c>
      <c r="I2793">
        <v>16.80240502869637</v>
      </c>
      <c r="J2793">
        <v>19.115508791108681</v>
      </c>
      <c r="K2793">
        <v>55.443199416962742</v>
      </c>
      <c r="L2793">
        <v>47.881934954905709</v>
      </c>
      <c r="M2793">
        <v>60131810</v>
      </c>
      <c r="N2793">
        <v>22830157</v>
      </c>
      <c r="O2793">
        <v>28453400</v>
      </c>
      <c r="P2793">
        <v>1640966</v>
      </c>
      <c r="Q2793">
        <v>1012707</v>
      </c>
      <c r="R2793">
        <v>11764665</v>
      </c>
      <c r="S2793">
        <v>48603500</v>
      </c>
      <c r="T2793">
        <v>15840000</v>
      </c>
      <c r="U2793">
        <v>14618800</v>
      </c>
      <c r="V2793">
        <v>10246000</v>
      </c>
    </row>
    <row r="2794" spans="1:22" x14ac:dyDescent="0.3">
      <c r="A2794" s="2">
        <v>44432</v>
      </c>
      <c r="B2794">
        <v>2021</v>
      </c>
      <c r="C2794">
        <v>149.62</v>
      </c>
      <c r="D2794">
        <v>302.62</v>
      </c>
      <c r="E2794">
        <v>141.26150000000001</v>
      </c>
      <c r="F2794">
        <v>92.12781600000001</v>
      </c>
      <c r="G2794">
        <v>5.3570688000000004</v>
      </c>
      <c r="H2794">
        <v>148.47122400000001</v>
      </c>
      <c r="I2794">
        <v>16.90274359675508</v>
      </c>
      <c r="J2794">
        <v>19.795371698113211</v>
      </c>
      <c r="K2794">
        <v>56.321210463950422</v>
      </c>
      <c r="L2794">
        <v>48.537052228602683</v>
      </c>
      <c r="M2794">
        <v>48606428</v>
      </c>
      <c r="N2794">
        <v>18175774</v>
      </c>
      <c r="O2794">
        <v>19267220</v>
      </c>
      <c r="P2794">
        <v>1257941</v>
      </c>
      <c r="Q2794">
        <v>885275</v>
      </c>
      <c r="R2794">
        <v>20838561</v>
      </c>
      <c r="S2794">
        <v>30714000</v>
      </c>
      <c r="T2794">
        <v>21747000</v>
      </c>
      <c r="U2794">
        <v>11902700</v>
      </c>
      <c r="V2794">
        <v>8934000</v>
      </c>
    </row>
    <row r="2795" spans="1:22" x14ac:dyDescent="0.3">
      <c r="A2795" s="2">
        <v>44433</v>
      </c>
      <c r="B2795">
        <v>2021</v>
      </c>
      <c r="C2795">
        <v>148.36000000000001</v>
      </c>
      <c r="D2795">
        <v>302.01</v>
      </c>
      <c r="E2795">
        <v>142.07900000000001</v>
      </c>
      <c r="F2795">
        <v>91.727999999999994</v>
      </c>
      <c r="G2795">
        <v>5.4787144000000003</v>
      </c>
      <c r="H2795">
        <v>147.23519999999999</v>
      </c>
      <c r="I2795">
        <v>17.235801908223539</v>
      </c>
      <c r="J2795">
        <v>19.872881971830989</v>
      </c>
      <c r="K2795">
        <v>56.456156292594279</v>
      </c>
      <c r="L2795">
        <v>48.423443889141303</v>
      </c>
      <c r="M2795">
        <v>58991297</v>
      </c>
      <c r="N2795">
        <v>20006057</v>
      </c>
      <c r="O2795">
        <v>15851480</v>
      </c>
      <c r="P2795">
        <v>812763</v>
      </c>
      <c r="Q2795">
        <v>834928</v>
      </c>
      <c r="R2795">
        <v>22024018</v>
      </c>
      <c r="S2795">
        <v>30993000</v>
      </c>
      <c r="T2795">
        <v>15430500</v>
      </c>
      <c r="U2795">
        <v>16965000</v>
      </c>
      <c r="V2795">
        <v>7615000</v>
      </c>
    </row>
    <row r="2796" spans="1:22" x14ac:dyDescent="0.3">
      <c r="A2796" s="2">
        <v>44434</v>
      </c>
      <c r="B2796">
        <v>2021</v>
      </c>
      <c r="C2796">
        <v>147.54</v>
      </c>
      <c r="D2796">
        <v>299.08999999999997</v>
      </c>
      <c r="E2796">
        <v>141.44049999999999</v>
      </c>
      <c r="F2796">
        <v>91.602881999999994</v>
      </c>
      <c r="G2796">
        <v>5.4188513499999997</v>
      </c>
      <c r="H2796">
        <v>147.38262</v>
      </c>
      <c r="I2796">
        <v>17.263482840021791</v>
      </c>
      <c r="J2796">
        <v>19.562213936807701</v>
      </c>
      <c r="K2796">
        <v>56.355547485019059</v>
      </c>
      <c r="L2796">
        <v>47.712002905393128</v>
      </c>
      <c r="M2796">
        <v>48597195</v>
      </c>
      <c r="N2796">
        <v>17666084</v>
      </c>
      <c r="O2796">
        <v>20609320</v>
      </c>
      <c r="P2796">
        <v>1194444</v>
      </c>
      <c r="Q2796">
        <v>1110818</v>
      </c>
      <c r="R2796">
        <v>10150151</v>
      </c>
      <c r="S2796">
        <v>23644500</v>
      </c>
      <c r="T2796">
        <v>15094500</v>
      </c>
      <c r="U2796">
        <v>8932300</v>
      </c>
      <c r="V2796">
        <v>8743000</v>
      </c>
    </row>
    <row r="2797" spans="1:22" x14ac:dyDescent="0.3">
      <c r="A2797" s="2">
        <v>44435</v>
      </c>
      <c r="B2797">
        <v>2021</v>
      </c>
      <c r="C2797">
        <v>148.6</v>
      </c>
      <c r="D2797">
        <v>299.72000000000003</v>
      </c>
      <c r="E2797">
        <v>144.00399999999999</v>
      </c>
      <c r="F2797">
        <v>92.378227999999993</v>
      </c>
      <c r="G2797">
        <v>5.4416210999999999</v>
      </c>
      <c r="H2797">
        <v>148.40937600000001</v>
      </c>
      <c r="I2797">
        <v>17.23132969034609</v>
      </c>
      <c r="J2797">
        <v>19.509864681238621</v>
      </c>
      <c r="K2797">
        <v>56.293260473588347</v>
      </c>
      <c r="L2797">
        <v>47.149362477231342</v>
      </c>
      <c r="M2797">
        <v>55802388</v>
      </c>
      <c r="N2797">
        <v>22605726</v>
      </c>
      <c r="O2797">
        <v>28780200</v>
      </c>
      <c r="P2797">
        <v>743213</v>
      </c>
      <c r="Q2797">
        <v>986245</v>
      </c>
      <c r="R2797">
        <v>12701730</v>
      </c>
      <c r="S2797">
        <v>18366500</v>
      </c>
      <c r="T2797">
        <v>11419500</v>
      </c>
      <c r="U2797">
        <v>8251100</v>
      </c>
      <c r="V2797">
        <v>10301000</v>
      </c>
    </row>
    <row r="2798" spans="1:22" x14ac:dyDescent="0.3">
      <c r="A2798" s="2">
        <v>44436</v>
      </c>
      <c r="B2798">
        <v>2021</v>
      </c>
    </row>
    <row r="2799" spans="1:22" x14ac:dyDescent="0.3">
      <c r="A2799" s="2">
        <v>44437</v>
      </c>
      <c r="B2799">
        <v>2021</v>
      </c>
    </row>
    <row r="2800" spans="1:22" x14ac:dyDescent="0.3">
      <c r="A2800" s="2">
        <v>44438</v>
      </c>
      <c r="B2800">
        <v>2021</v>
      </c>
      <c r="C2800">
        <v>153.12</v>
      </c>
      <c r="D2800">
        <v>303.58999999999997</v>
      </c>
      <c r="E2800">
        <v>144.59049999999999</v>
      </c>
      <c r="F2800">
        <v>93.263189999999994</v>
      </c>
      <c r="H2800">
        <v>149.740216</v>
      </c>
      <c r="I2800">
        <v>17.35031847133758</v>
      </c>
      <c r="J2800">
        <v>19.500790891719749</v>
      </c>
      <c r="K2800">
        <v>55.978161965423112</v>
      </c>
      <c r="L2800">
        <v>47.76160145586897</v>
      </c>
      <c r="M2800">
        <v>90956723</v>
      </c>
      <c r="N2800">
        <v>16348072</v>
      </c>
      <c r="O2800">
        <v>24434200</v>
      </c>
      <c r="P2800">
        <v>1169183</v>
      </c>
      <c r="Q2800">
        <v>874691</v>
      </c>
      <c r="S2800">
        <v>23974500</v>
      </c>
      <c r="T2800">
        <v>13958000</v>
      </c>
      <c r="U2800">
        <v>8322500</v>
      </c>
      <c r="V2800">
        <v>8429000</v>
      </c>
    </row>
    <row r="2801" spans="1:22" x14ac:dyDescent="0.3">
      <c r="A2801" s="2">
        <v>44439</v>
      </c>
      <c r="B2801">
        <v>2021</v>
      </c>
      <c r="C2801">
        <v>151.83000000000001</v>
      </c>
      <c r="D2801">
        <v>301.88</v>
      </c>
      <c r="E2801">
        <v>144.69749999999999</v>
      </c>
      <c r="F2801">
        <v>94.892859000000016</v>
      </c>
      <c r="G2801">
        <v>5.3110223999999997</v>
      </c>
      <c r="H2801">
        <v>150.49202199999999</v>
      </c>
      <c r="I2801">
        <v>17.444757661180319</v>
      </c>
      <c r="J2801">
        <v>19.705204546694549</v>
      </c>
      <c r="K2801">
        <v>56.206238064926801</v>
      </c>
      <c r="L2801">
        <v>48.104028371374007</v>
      </c>
      <c r="M2801">
        <v>86453117</v>
      </c>
      <c r="N2801">
        <v>26285338</v>
      </c>
      <c r="O2801">
        <v>22448760</v>
      </c>
      <c r="P2801">
        <v>2253954</v>
      </c>
      <c r="Q2801">
        <v>2579532</v>
      </c>
      <c r="R2801">
        <v>30552736</v>
      </c>
      <c r="S2801">
        <v>28880000</v>
      </c>
      <c r="T2801">
        <v>17391500</v>
      </c>
      <c r="U2801">
        <v>20562200</v>
      </c>
      <c r="V2801">
        <v>8105000</v>
      </c>
    </row>
    <row r="2802" spans="1:22" x14ac:dyDescent="0.3">
      <c r="A2802" s="2">
        <v>44440</v>
      </c>
      <c r="B2802">
        <v>2021</v>
      </c>
      <c r="C2802">
        <v>152.51</v>
      </c>
      <c r="D2802">
        <v>301.83</v>
      </c>
      <c r="E2802">
        <v>145.21549999999999</v>
      </c>
      <c r="F2802">
        <v>94.156056000000007</v>
      </c>
      <c r="G2802">
        <v>5.3309620000000004</v>
      </c>
      <c r="H2802">
        <v>151.20417599999999</v>
      </c>
      <c r="I2802">
        <v>17.54271174118502</v>
      </c>
      <c r="J2802">
        <v>19.8313501999273</v>
      </c>
      <c r="K2802">
        <v>56.379498364231182</v>
      </c>
      <c r="L2802">
        <v>48.81861141403126</v>
      </c>
      <c r="M2802">
        <v>80313711</v>
      </c>
      <c r="N2802">
        <v>18983826</v>
      </c>
      <c r="O2802">
        <v>21936100</v>
      </c>
      <c r="P2802">
        <v>1310032</v>
      </c>
      <c r="Q2802">
        <v>1500118</v>
      </c>
      <c r="R2802">
        <v>14718606</v>
      </c>
      <c r="S2802">
        <v>20667000</v>
      </c>
      <c r="T2802">
        <v>12251500</v>
      </c>
      <c r="U2802">
        <v>16520900</v>
      </c>
      <c r="V2802">
        <v>7864000</v>
      </c>
    </row>
    <row r="2803" spans="1:22" x14ac:dyDescent="0.3">
      <c r="A2803" s="2">
        <v>44441</v>
      </c>
      <c r="B2803">
        <v>2021</v>
      </c>
      <c r="C2803">
        <v>153.65</v>
      </c>
      <c r="D2803">
        <v>301.14999999999998</v>
      </c>
      <c r="E2803">
        <v>143.28700000000001</v>
      </c>
      <c r="F2803">
        <v>94.231830000000016</v>
      </c>
      <c r="G2803">
        <v>5.3564419999999986</v>
      </c>
      <c r="H2803">
        <v>149.28542999999999</v>
      </c>
      <c r="I2803">
        <v>17.543859649122808</v>
      </c>
      <c r="J2803">
        <v>20.11419543677847</v>
      </c>
      <c r="K2803">
        <v>55.985819470957189</v>
      </c>
      <c r="L2803">
        <v>49.713662394327791</v>
      </c>
      <c r="M2803">
        <v>71171317</v>
      </c>
      <c r="N2803">
        <v>16290545</v>
      </c>
      <c r="O2803">
        <v>32358140</v>
      </c>
      <c r="P2803">
        <v>808924</v>
      </c>
      <c r="Q2803">
        <v>1178571</v>
      </c>
      <c r="R2803">
        <v>12351057</v>
      </c>
      <c r="S2803">
        <v>16989000</v>
      </c>
      <c r="T2803">
        <v>12647000</v>
      </c>
      <c r="U2803">
        <v>12054600</v>
      </c>
      <c r="V2803">
        <v>8788000</v>
      </c>
    </row>
    <row r="2804" spans="1:22" x14ac:dyDescent="0.3">
      <c r="A2804" s="2">
        <v>44442</v>
      </c>
      <c r="B2804">
        <v>2021</v>
      </c>
      <c r="C2804">
        <v>154.30000000000001</v>
      </c>
      <c r="D2804">
        <v>301.14</v>
      </c>
      <c r="E2804">
        <v>143.73949999999999</v>
      </c>
      <c r="F2804">
        <v>94.406600000000012</v>
      </c>
      <c r="G2804">
        <v>5.3338592999999994</v>
      </c>
      <c r="H2804">
        <v>149.33840000000001</v>
      </c>
      <c r="I2804">
        <v>17.796424662531919</v>
      </c>
      <c r="J2804">
        <v>20.669227946005108</v>
      </c>
      <c r="K2804">
        <v>56.548704852243702</v>
      </c>
      <c r="L2804">
        <v>49.543962057643192</v>
      </c>
      <c r="M2804">
        <v>57866066</v>
      </c>
      <c r="N2804">
        <v>14751610</v>
      </c>
      <c r="O2804">
        <v>19854360</v>
      </c>
      <c r="P2804">
        <v>1009621</v>
      </c>
      <c r="Q2804">
        <v>1184794</v>
      </c>
      <c r="R2804">
        <v>13994657</v>
      </c>
      <c r="S2804">
        <v>34369000</v>
      </c>
      <c r="T2804">
        <v>25384000</v>
      </c>
      <c r="U2804">
        <v>15908200</v>
      </c>
      <c r="V2804">
        <v>10642000</v>
      </c>
    </row>
    <row r="2805" spans="1:22" x14ac:dyDescent="0.3">
      <c r="A2805" s="2">
        <v>44443</v>
      </c>
      <c r="B2805">
        <v>2021</v>
      </c>
    </row>
    <row r="2806" spans="1:22" x14ac:dyDescent="0.3">
      <c r="A2806" s="2">
        <v>44444</v>
      </c>
      <c r="B2806">
        <v>2021</v>
      </c>
    </row>
    <row r="2807" spans="1:22" x14ac:dyDescent="0.3">
      <c r="A2807" s="2">
        <v>44445</v>
      </c>
      <c r="B2807">
        <v>2021</v>
      </c>
      <c r="F2807">
        <v>94.789935</v>
      </c>
      <c r="G2807">
        <v>5.3564419999999986</v>
      </c>
      <c r="H2807">
        <v>151.545186</v>
      </c>
      <c r="I2807">
        <v>18.13580921172402</v>
      </c>
      <c r="J2807">
        <v>20.749381303477151</v>
      </c>
      <c r="K2807">
        <v>57.527762606954312</v>
      </c>
      <c r="L2807">
        <v>50.19115237575096</v>
      </c>
      <c r="P2807">
        <v>588953</v>
      </c>
      <c r="Q2807">
        <v>882994</v>
      </c>
      <c r="R2807">
        <v>7706479</v>
      </c>
      <c r="S2807">
        <v>29997000</v>
      </c>
      <c r="T2807">
        <v>15437500</v>
      </c>
      <c r="U2807">
        <v>17849600</v>
      </c>
      <c r="V2807">
        <v>8050000</v>
      </c>
    </row>
    <row r="2808" spans="1:22" x14ac:dyDescent="0.3">
      <c r="A2808" s="2">
        <v>44446</v>
      </c>
      <c r="B2808">
        <v>2021</v>
      </c>
      <c r="C2808">
        <v>156.69</v>
      </c>
      <c r="D2808">
        <v>300.18</v>
      </c>
      <c r="E2808">
        <v>144.28049999999999</v>
      </c>
      <c r="F2808">
        <v>95.316715000000002</v>
      </c>
      <c r="G2808">
        <v>5.2746749999999993</v>
      </c>
      <c r="H2808">
        <v>150.05246</v>
      </c>
      <c r="I2808">
        <v>18.154599891126839</v>
      </c>
      <c r="J2808">
        <v>20.742183532934131</v>
      </c>
      <c r="K2808">
        <v>62.992197423335149</v>
      </c>
      <c r="L2808">
        <v>50.517147523135549</v>
      </c>
      <c r="M2808">
        <v>82278261</v>
      </c>
      <c r="N2808">
        <v>17184083</v>
      </c>
      <c r="O2808">
        <v>20131900</v>
      </c>
      <c r="P2808">
        <v>1024387</v>
      </c>
      <c r="Q2808">
        <v>1093209</v>
      </c>
      <c r="R2808">
        <v>18467344</v>
      </c>
      <c r="S2808">
        <v>27051000</v>
      </c>
      <c r="T2808">
        <v>22554000</v>
      </c>
      <c r="U2808">
        <v>35878500</v>
      </c>
      <c r="V2808">
        <v>15138000</v>
      </c>
    </row>
    <row r="2809" spans="1:22" x14ac:dyDescent="0.3">
      <c r="A2809" s="2">
        <v>44447</v>
      </c>
      <c r="B2809">
        <v>2021</v>
      </c>
      <c r="C2809">
        <v>155.11000000000001</v>
      </c>
      <c r="D2809">
        <v>300.20999999999998</v>
      </c>
      <c r="E2809">
        <v>143.691</v>
      </c>
      <c r="F2809">
        <v>92.909159000000002</v>
      </c>
      <c r="G2809">
        <v>5.240554050000001</v>
      </c>
      <c r="H2809">
        <v>146.79198</v>
      </c>
      <c r="I2809">
        <v>18.093942691331161</v>
      </c>
      <c r="J2809">
        <v>20.704952285092489</v>
      </c>
      <c r="K2809">
        <v>65.877765687341309</v>
      </c>
      <c r="L2809">
        <v>49.5556764599202</v>
      </c>
      <c r="M2809">
        <v>74420207</v>
      </c>
      <c r="N2809">
        <v>15046819</v>
      </c>
      <c r="O2809">
        <v>18350220</v>
      </c>
      <c r="P2809">
        <v>1368573</v>
      </c>
      <c r="Q2809">
        <v>2228049</v>
      </c>
      <c r="R2809">
        <v>17143469</v>
      </c>
      <c r="S2809">
        <v>28210000</v>
      </c>
      <c r="T2809">
        <v>17460500</v>
      </c>
      <c r="U2809">
        <v>68852100</v>
      </c>
      <c r="V2809">
        <v>12448000</v>
      </c>
    </row>
    <row r="2810" spans="1:22" x14ac:dyDescent="0.3">
      <c r="A2810" s="2">
        <v>44448</v>
      </c>
      <c r="B2810">
        <v>2021</v>
      </c>
      <c r="C2810">
        <v>154.07</v>
      </c>
      <c r="D2810">
        <v>297.25</v>
      </c>
      <c r="E2810">
        <v>143.541</v>
      </c>
      <c r="F2810">
        <v>93.046847999999997</v>
      </c>
      <c r="G2810">
        <v>5.2164676499999993</v>
      </c>
      <c r="H2810">
        <v>145.86489599999999</v>
      </c>
      <c r="I2810">
        <v>18.045578851412941</v>
      </c>
      <c r="J2810">
        <v>20.95353299908842</v>
      </c>
      <c r="K2810">
        <v>64.949863263445764</v>
      </c>
      <c r="L2810">
        <v>49.535095715587957</v>
      </c>
      <c r="M2810">
        <v>57305730</v>
      </c>
      <c r="N2810">
        <v>19927000</v>
      </c>
      <c r="O2810">
        <v>15317100</v>
      </c>
      <c r="P2810">
        <v>1268472</v>
      </c>
      <c r="Q2810">
        <v>1450761</v>
      </c>
      <c r="R2810">
        <v>16848129</v>
      </c>
      <c r="S2810">
        <v>25646500</v>
      </c>
      <c r="T2810">
        <v>19222500</v>
      </c>
      <c r="U2810">
        <v>26200400</v>
      </c>
      <c r="V2810">
        <v>8581000</v>
      </c>
    </row>
    <row r="2811" spans="1:22" x14ac:dyDescent="0.3">
      <c r="A2811" s="2">
        <v>44449</v>
      </c>
      <c r="B2811">
        <v>2021</v>
      </c>
      <c r="C2811">
        <v>148.97</v>
      </c>
      <c r="D2811">
        <v>295.70999999999998</v>
      </c>
      <c r="E2811">
        <v>140.876</v>
      </c>
      <c r="F2811">
        <v>93.547385000000006</v>
      </c>
      <c r="G2811">
        <v>5.2007915999999996</v>
      </c>
      <c r="H2811">
        <v>145.61008000000001</v>
      </c>
      <c r="I2811">
        <v>18.11880287455654</v>
      </c>
      <c r="J2811">
        <v>21.23071335395252</v>
      </c>
      <c r="K2811">
        <v>65.305194214500133</v>
      </c>
      <c r="L2811">
        <v>50.277449285909213</v>
      </c>
      <c r="M2811">
        <v>140893235</v>
      </c>
      <c r="N2811">
        <v>19633363</v>
      </c>
      <c r="O2811">
        <v>36839340</v>
      </c>
      <c r="P2811">
        <v>870239</v>
      </c>
      <c r="Q2811">
        <v>1133270</v>
      </c>
      <c r="R2811">
        <v>11999217</v>
      </c>
      <c r="S2811">
        <v>32121000</v>
      </c>
      <c r="T2811">
        <v>24081500</v>
      </c>
      <c r="U2811">
        <v>27781600</v>
      </c>
      <c r="V2811">
        <v>9139000</v>
      </c>
    </row>
    <row r="2812" spans="1:22" x14ac:dyDescent="0.3">
      <c r="A2812" s="2">
        <v>44450</v>
      </c>
      <c r="B2812">
        <v>2021</v>
      </c>
    </row>
    <row r="2813" spans="1:22" x14ac:dyDescent="0.3">
      <c r="A2813" s="2">
        <v>44451</v>
      </c>
      <c r="B2813">
        <v>2021</v>
      </c>
    </row>
    <row r="2814" spans="1:22" x14ac:dyDescent="0.3">
      <c r="A2814" s="2">
        <v>44452</v>
      </c>
      <c r="B2814">
        <v>2021</v>
      </c>
      <c r="C2814">
        <v>149.55000000000001</v>
      </c>
      <c r="D2814">
        <v>296.99</v>
      </c>
      <c r="E2814">
        <v>142.33250000000001</v>
      </c>
      <c r="F2814">
        <v>96.380541000000008</v>
      </c>
      <c r="G2814">
        <v>5.2625225999999996</v>
      </c>
      <c r="H2814">
        <v>144.87189000000001</v>
      </c>
      <c r="I2814">
        <v>17.809090909090909</v>
      </c>
      <c r="J2814">
        <v>21.208532200000001</v>
      </c>
      <c r="K2814">
        <v>64.327272727272728</v>
      </c>
      <c r="L2814">
        <v>50.245454545454542</v>
      </c>
      <c r="M2814">
        <v>102404329</v>
      </c>
      <c r="N2814">
        <v>23652949</v>
      </c>
      <c r="O2814">
        <v>22093840</v>
      </c>
      <c r="P2814">
        <v>1523795</v>
      </c>
      <c r="Q2814">
        <v>1269460</v>
      </c>
      <c r="R2814">
        <v>11156013</v>
      </c>
      <c r="S2814">
        <v>43968500</v>
      </c>
      <c r="T2814">
        <v>14001000</v>
      </c>
      <c r="U2814">
        <v>16978500</v>
      </c>
      <c r="V2814">
        <v>6597000</v>
      </c>
    </row>
    <row r="2815" spans="1:22" x14ac:dyDescent="0.3">
      <c r="A2815" s="2">
        <v>44453</v>
      </c>
      <c r="B2815">
        <v>2021</v>
      </c>
      <c r="C2815">
        <v>148.12</v>
      </c>
      <c r="D2815">
        <v>299.79000000000002</v>
      </c>
      <c r="E2815">
        <v>142.5445</v>
      </c>
      <c r="F2815">
        <v>97.117729999999995</v>
      </c>
      <c r="G2815">
        <v>5.1642920999999999</v>
      </c>
      <c r="H2815">
        <v>145.29238000000001</v>
      </c>
      <c r="I2815">
        <v>18.144668430174221</v>
      </c>
      <c r="J2815">
        <v>21.48890987868284</v>
      </c>
      <c r="K2815">
        <v>64.225120861078167</v>
      </c>
      <c r="L2815">
        <v>49.448143756271087</v>
      </c>
      <c r="M2815">
        <v>109296295</v>
      </c>
      <c r="N2815">
        <v>21853433</v>
      </c>
      <c r="O2815">
        <v>19673860</v>
      </c>
      <c r="P2815">
        <v>1221496</v>
      </c>
      <c r="Q2815">
        <v>1524505</v>
      </c>
      <c r="R2815">
        <v>21338826</v>
      </c>
      <c r="S2815">
        <v>30225000</v>
      </c>
      <c r="T2815">
        <v>15795000</v>
      </c>
      <c r="U2815">
        <v>14234900</v>
      </c>
      <c r="V2815">
        <v>10409000</v>
      </c>
    </row>
    <row r="2816" spans="1:22" x14ac:dyDescent="0.3">
      <c r="A2816" s="2">
        <v>44454</v>
      </c>
      <c r="B2816">
        <v>2021</v>
      </c>
      <c r="C2816">
        <v>149.03</v>
      </c>
      <c r="D2816">
        <v>304.82</v>
      </c>
      <c r="E2816">
        <v>144.42949999999999</v>
      </c>
      <c r="F2816">
        <v>98.079436000000001</v>
      </c>
      <c r="G2816">
        <v>5.1498661500000003</v>
      </c>
      <c r="H2816">
        <v>143.67828800000001</v>
      </c>
      <c r="I2816">
        <v>18.05649510924216</v>
      </c>
      <c r="J2816">
        <v>21.222170381204869</v>
      </c>
      <c r="K2816">
        <v>60.645397202669351</v>
      </c>
      <c r="L2816">
        <v>49.264100923301953</v>
      </c>
      <c r="M2816">
        <v>83281315</v>
      </c>
      <c r="N2816">
        <v>28356304</v>
      </c>
      <c r="O2816">
        <v>27407580</v>
      </c>
      <c r="P2816">
        <v>1726674</v>
      </c>
      <c r="Q2816">
        <v>1885267</v>
      </c>
      <c r="R2816">
        <v>20277574</v>
      </c>
      <c r="S2816">
        <v>21345500</v>
      </c>
      <c r="T2816">
        <v>15190000</v>
      </c>
      <c r="U2816">
        <v>26860900</v>
      </c>
      <c r="V2816">
        <v>7038000</v>
      </c>
    </row>
    <row r="2817" spans="1:22" x14ac:dyDescent="0.3">
      <c r="A2817" s="2">
        <v>44455</v>
      </c>
      <c r="B2817">
        <v>2021</v>
      </c>
      <c r="C2817">
        <v>148.79</v>
      </c>
      <c r="D2817">
        <v>305.22000000000003</v>
      </c>
      <c r="E2817">
        <v>143.61000000000001</v>
      </c>
      <c r="F2817">
        <v>96.514319999999984</v>
      </c>
      <c r="G2817">
        <v>5.0845487</v>
      </c>
      <c r="H2817">
        <v>144.06</v>
      </c>
      <c r="I2817">
        <v>18.115545835611449</v>
      </c>
      <c r="J2817">
        <v>21.32831016949152</v>
      </c>
      <c r="K2817">
        <v>59.613632221614729</v>
      </c>
      <c r="L2817">
        <v>47.840349917987972</v>
      </c>
      <c r="M2817">
        <v>68034149</v>
      </c>
      <c r="N2817">
        <v>19550815</v>
      </c>
      <c r="O2817">
        <v>26195420</v>
      </c>
      <c r="P2817">
        <v>1368105</v>
      </c>
      <c r="Q2817">
        <v>1511347</v>
      </c>
      <c r="R2817">
        <v>22011288</v>
      </c>
      <c r="S2817">
        <v>26673500</v>
      </c>
      <c r="T2817">
        <v>14949500</v>
      </c>
      <c r="U2817">
        <v>21112200</v>
      </c>
      <c r="V2817">
        <v>9404000</v>
      </c>
    </row>
    <row r="2818" spans="1:22" x14ac:dyDescent="0.3">
      <c r="A2818" s="2">
        <v>44456</v>
      </c>
      <c r="B2818">
        <v>2021</v>
      </c>
      <c r="C2818">
        <v>146.06</v>
      </c>
      <c r="D2818">
        <v>299.87</v>
      </c>
      <c r="E2818">
        <v>140.80000000000001</v>
      </c>
      <c r="F2818">
        <v>94.230136000000002</v>
      </c>
      <c r="G2818">
        <v>5.169559350000001</v>
      </c>
      <c r="H2818">
        <v>143.15100799999999</v>
      </c>
      <c r="I2818">
        <v>18.221494817239499</v>
      </c>
      <c r="J2818">
        <v>21.35981770321877</v>
      </c>
      <c r="K2818">
        <v>60.565557374068007</v>
      </c>
      <c r="L2818">
        <v>48.617930532824147</v>
      </c>
      <c r="M2818">
        <v>129868824</v>
      </c>
      <c r="N2818">
        <v>41372457</v>
      </c>
      <c r="O2818">
        <v>53384460</v>
      </c>
      <c r="P2818">
        <v>3110288</v>
      </c>
      <c r="Q2818">
        <v>4934618</v>
      </c>
      <c r="R2818">
        <v>58238893</v>
      </c>
      <c r="S2818">
        <v>38861500</v>
      </c>
      <c r="T2818">
        <v>22032500</v>
      </c>
      <c r="U2818">
        <v>23014900</v>
      </c>
      <c r="V2818">
        <v>11931000</v>
      </c>
    </row>
    <row r="2819" spans="1:22" x14ac:dyDescent="0.3">
      <c r="A2819" s="2">
        <v>44457</v>
      </c>
      <c r="B2819">
        <v>2021</v>
      </c>
    </row>
    <row r="2820" spans="1:22" x14ac:dyDescent="0.3">
      <c r="A2820" s="2">
        <v>44458</v>
      </c>
      <c r="B2820">
        <v>2021</v>
      </c>
    </row>
    <row r="2821" spans="1:22" x14ac:dyDescent="0.3">
      <c r="A2821" s="2">
        <v>44459</v>
      </c>
      <c r="B2821">
        <v>2021</v>
      </c>
      <c r="C2821">
        <v>142.94</v>
      </c>
      <c r="D2821">
        <v>294.3</v>
      </c>
      <c r="E2821">
        <v>138.71950000000001</v>
      </c>
      <c r="F2821">
        <v>91.302657999999994</v>
      </c>
      <c r="G2821">
        <v>4.9350348000000004</v>
      </c>
      <c r="H2821">
        <v>139.44491199999999</v>
      </c>
      <c r="M2821">
        <v>123478863</v>
      </c>
      <c r="N2821">
        <v>38278661</v>
      </c>
      <c r="O2821">
        <v>46518040</v>
      </c>
      <c r="P2821">
        <v>2263689</v>
      </c>
      <c r="Q2821">
        <v>2468968</v>
      </c>
      <c r="R2821">
        <v>30414933</v>
      </c>
    </row>
    <row r="2822" spans="1:22" x14ac:dyDescent="0.3">
      <c r="A2822" s="2">
        <v>44460</v>
      </c>
      <c r="B2822">
        <v>2021</v>
      </c>
      <c r="C2822">
        <v>143.43</v>
      </c>
      <c r="D2822">
        <v>294.8</v>
      </c>
      <c r="E2822">
        <v>139.03299999999999</v>
      </c>
      <c r="F2822">
        <v>92.557376000000005</v>
      </c>
      <c r="G2822">
        <v>4.9149044999999996</v>
      </c>
      <c r="H2822">
        <v>142.23718400000001</v>
      </c>
      <c r="I2822">
        <v>18.176659038901601</v>
      </c>
      <c r="J2822">
        <v>21.546193464530891</v>
      </c>
      <c r="K2822">
        <v>57.931350114416468</v>
      </c>
      <c r="L2822">
        <v>48.201372997711672</v>
      </c>
      <c r="M2822">
        <v>75833962</v>
      </c>
      <c r="N2822">
        <v>22364103</v>
      </c>
      <c r="O2822">
        <v>25331900</v>
      </c>
      <c r="P2822">
        <v>1281674</v>
      </c>
      <c r="Q2822">
        <v>1851459</v>
      </c>
      <c r="R2822">
        <v>23068393</v>
      </c>
      <c r="S2822">
        <v>29438500</v>
      </c>
      <c r="T2822">
        <v>24326500</v>
      </c>
      <c r="U2822">
        <v>20246100</v>
      </c>
      <c r="V2822">
        <v>6524000</v>
      </c>
    </row>
    <row r="2823" spans="1:22" x14ac:dyDescent="0.3">
      <c r="A2823" s="2">
        <v>44461</v>
      </c>
      <c r="B2823">
        <v>2021</v>
      </c>
      <c r="C2823">
        <v>145.85</v>
      </c>
      <c r="D2823">
        <v>298.58</v>
      </c>
      <c r="E2823">
        <v>140.2835</v>
      </c>
      <c r="F2823">
        <v>95.593309999999988</v>
      </c>
      <c r="G2823">
        <v>5.1253361999999996</v>
      </c>
      <c r="H2823">
        <v>142.18126000000001</v>
      </c>
      <c r="I2823">
        <v>17.919708029197079</v>
      </c>
      <c r="J2823">
        <v>21.512196569343072</v>
      </c>
      <c r="K2823">
        <v>58.841240875912412</v>
      </c>
      <c r="L2823">
        <v>48.576642335766429</v>
      </c>
      <c r="M2823">
        <v>76404341</v>
      </c>
      <c r="N2823">
        <v>26626342</v>
      </c>
      <c r="O2823">
        <v>25055560</v>
      </c>
      <c r="P2823">
        <v>1232081</v>
      </c>
      <c r="Q2823">
        <v>1246282</v>
      </c>
      <c r="R2823">
        <v>23857595</v>
      </c>
      <c r="S2823">
        <v>23934000</v>
      </c>
      <c r="T2823">
        <v>17833000</v>
      </c>
      <c r="U2823">
        <v>22779000</v>
      </c>
      <c r="V2823">
        <v>8258000</v>
      </c>
    </row>
    <row r="2824" spans="1:22" x14ac:dyDescent="0.3">
      <c r="A2824" s="2">
        <v>44462</v>
      </c>
      <c r="B2824">
        <v>2021</v>
      </c>
      <c r="C2824">
        <v>146.83000000000001</v>
      </c>
      <c r="D2824">
        <v>299.56</v>
      </c>
      <c r="E2824">
        <v>141.21600000000001</v>
      </c>
      <c r="F2824">
        <v>95.537440000000004</v>
      </c>
      <c r="G2824">
        <v>5.1798032500000009</v>
      </c>
      <c r="H2824">
        <v>144.263296</v>
      </c>
      <c r="M2824">
        <v>64838170</v>
      </c>
      <c r="N2824">
        <v>18604601</v>
      </c>
      <c r="O2824">
        <v>20951000</v>
      </c>
      <c r="P2824">
        <v>1331540</v>
      </c>
      <c r="Q2824">
        <v>1586842</v>
      </c>
      <c r="R2824">
        <v>20558657</v>
      </c>
    </row>
    <row r="2825" spans="1:22" x14ac:dyDescent="0.3">
      <c r="A2825" s="2">
        <v>44463</v>
      </c>
      <c r="B2825">
        <v>2021</v>
      </c>
      <c r="C2825">
        <v>146.91999999999999</v>
      </c>
      <c r="D2825">
        <v>299.35000000000002</v>
      </c>
      <c r="E2825">
        <v>142.215</v>
      </c>
      <c r="F2825">
        <v>95.590844000000004</v>
      </c>
      <c r="G2825">
        <v>5.1361559999999997</v>
      </c>
      <c r="H2825">
        <v>142.04478399999999</v>
      </c>
      <c r="I2825">
        <v>18.239277652370198</v>
      </c>
      <c r="J2825">
        <v>22.39115304740406</v>
      </c>
      <c r="K2825">
        <v>59.837471783295697</v>
      </c>
      <c r="L2825">
        <v>48.57787810383747</v>
      </c>
      <c r="M2825">
        <v>53477869</v>
      </c>
      <c r="N2825">
        <v>14998978</v>
      </c>
      <c r="O2825">
        <v>22983900</v>
      </c>
      <c r="P2825">
        <v>909760</v>
      </c>
      <c r="Q2825">
        <v>1514907</v>
      </c>
      <c r="R2825">
        <v>12285310</v>
      </c>
      <c r="S2825">
        <v>34908000</v>
      </c>
      <c r="T2825">
        <v>34410000</v>
      </c>
      <c r="U2825">
        <v>14496200</v>
      </c>
      <c r="V2825">
        <v>8007000</v>
      </c>
    </row>
    <row r="2826" spans="1:22" x14ac:dyDescent="0.3">
      <c r="A2826" s="2">
        <v>44464</v>
      </c>
      <c r="B2826">
        <v>2021</v>
      </c>
    </row>
    <row r="2827" spans="1:22" x14ac:dyDescent="0.3">
      <c r="A2827" s="2">
        <v>44465</v>
      </c>
      <c r="B2827">
        <v>2021</v>
      </c>
    </row>
    <row r="2828" spans="1:22" x14ac:dyDescent="0.3">
      <c r="A2828" s="2">
        <v>44466</v>
      </c>
      <c r="B2828">
        <v>2021</v>
      </c>
      <c r="C2828">
        <v>145.37</v>
      </c>
      <c r="D2828">
        <v>294.17</v>
      </c>
      <c r="E2828">
        <v>141.072</v>
      </c>
      <c r="F2828">
        <v>96.763837999999993</v>
      </c>
      <c r="G2828">
        <v>5.2898307000000004</v>
      </c>
      <c r="H2828">
        <v>142.08568399999999</v>
      </c>
      <c r="I2828">
        <v>18.612612612612612</v>
      </c>
      <c r="J2828">
        <v>22.28057442342342</v>
      </c>
      <c r="K2828">
        <v>59.675675675675677</v>
      </c>
      <c r="L2828">
        <v>48.810810810810807</v>
      </c>
      <c r="M2828">
        <v>74150729</v>
      </c>
      <c r="N2828">
        <v>23571742</v>
      </c>
      <c r="O2828">
        <v>21881960</v>
      </c>
      <c r="P2828">
        <v>1303448</v>
      </c>
      <c r="Q2828">
        <v>1471704</v>
      </c>
      <c r="R2828">
        <v>22467507</v>
      </c>
      <c r="S2828">
        <v>26810000</v>
      </c>
      <c r="T2828">
        <v>19120000</v>
      </c>
      <c r="U2828">
        <v>13187300</v>
      </c>
      <c r="V2828">
        <v>7277000</v>
      </c>
    </row>
    <row r="2829" spans="1:22" x14ac:dyDescent="0.3">
      <c r="A2829" s="2">
        <v>44467</v>
      </c>
      <c r="B2829">
        <v>2021</v>
      </c>
      <c r="C2829">
        <v>141.91</v>
      </c>
      <c r="D2829">
        <v>283.52</v>
      </c>
      <c r="E2829">
        <v>135.83000000000001</v>
      </c>
      <c r="F2829">
        <v>96.598457999999994</v>
      </c>
      <c r="G2829">
        <v>5.2137855000000002</v>
      </c>
      <c r="H2829">
        <v>137.56723199999999</v>
      </c>
      <c r="I2829">
        <v>18.641177526476401</v>
      </c>
      <c r="J2829">
        <v>22.11954557530067</v>
      </c>
      <c r="K2829">
        <v>60.868784778316282</v>
      </c>
      <c r="L2829">
        <v>47.953688745288098</v>
      </c>
      <c r="M2829">
        <v>108972340</v>
      </c>
      <c r="N2829">
        <v>43186237</v>
      </c>
      <c r="O2829">
        <v>45772200</v>
      </c>
      <c r="P2829">
        <v>1934260</v>
      </c>
      <c r="Q2829">
        <v>2398108</v>
      </c>
      <c r="R2829">
        <v>20116193</v>
      </c>
      <c r="S2829">
        <v>37817000</v>
      </c>
      <c r="T2829">
        <v>20668000</v>
      </c>
      <c r="U2829">
        <v>14541700</v>
      </c>
      <c r="V2829">
        <v>8933000</v>
      </c>
    </row>
    <row r="2830" spans="1:22" x14ac:dyDescent="0.3">
      <c r="A2830" s="2">
        <v>44468</v>
      </c>
      <c r="B2830">
        <v>2021</v>
      </c>
      <c r="C2830">
        <v>142.83000000000001</v>
      </c>
      <c r="D2830">
        <v>284</v>
      </c>
      <c r="E2830">
        <v>134.3535</v>
      </c>
      <c r="F2830">
        <v>97.993646999999996</v>
      </c>
      <c r="G2830">
        <v>5.2827375000000014</v>
      </c>
      <c r="H2830">
        <v>136.63657799999999</v>
      </c>
      <c r="I2830">
        <v>18.517195176418038</v>
      </c>
      <c r="J2830">
        <v>21.196937704332289</v>
      </c>
      <c r="K2830">
        <v>59.696292987941042</v>
      </c>
      <c r="L2830">
        <v>47.548012505582847</v>
      </c>
      <c r="M2830">
        <v>74602044</v>
      </c>
      <c r="N2830">
        <v>26353696</v>
      </c>
      <c r="O2830">
        <v>30848700</v>
      </c>
      <c r="P2830">
        <v>1600490</v>
      </c>
      <c r="Q2830">
        <v>1415918</v>
      </c>
      <c r="R2830">
        <v>21120888</v>
      </c>
      <c r="S2830">
        <v>34887300</v>
      </c>
      <c r="T2830">
        <v>24996000</v>
      </c>
      <c r="U2830">
        <v>13643100</v>
      </c>
      <c r="V2830">
        <v>9340000</v>
      </c>
    </row>
    <row r="2831" spans="1:22" x14ac:dyDescent="0.3">
      <c r="A2831" s="2">
        <v>44469</v>
      </c>
      <c r="B2831">
        <v>2021</v>
      </c>
      <c r="C2831">
        <v>141.5</v>
      </c>
      <c r="D2831">
        <v>281.92</v>
      </c>
      <c r="E2831">
        <v>133.67599999999999</v>
      </c>
      <c r="F2831">
        <v>95.761596000000011</v>
      </c>
      <c r="G2831">
        <v>5.2504630499999996</v>
      </c>
      <c r="H2831">
        <v>135.241848</v>
      </c>
      <c r="I2831">
        <v>17.946877243359651</v>
      </c>
      <c r="J2831">
        <v>21.319620486360371</v>
      </c>
      <c r="K2831">
        <v>58.147882268485283</v>
      </c>
      <c r="L2831">
        <v>48.734745154343138</v>
      </c>
      <c r="M2831">
        <v>89056664</v>
      </c>
      <c r="N2831">
        <v>32343635</v>
      </c>
      <c r="O2831">
        <v>38028800</v>
      </c>
      <c r="P2831">
        <v>1558858</v>
      </c>
      <c r="Q2831">
        <v>2184117</v>
      </c>
      <c r="R2831">
        <v>22577642</v>
      </c>
      <c r="S2831">
        <v>33149100</v>
      </c>
      <c r="T2831">
        <v>19095500</v>
      </c>
      <c r="U2831">
        <v>14513000</v>
      </c>
      <c r="V2831">
        <v>29542000</v>
      </c>
    </row>
    <row r="2832" spans="1:22" x14ac:dyDescent="0.3">
      <c r="A2832" s="2">
        <v>44470</v>
      </c>
      <c r="B2832">
        <v>2021</v>
      </c>
      <c r="C2832">
        <v>142.65</v>
      </c>
      <c r="D2832">
        <v>289.10000000000002</v>
      </c>
      <c r="E2832">
        <v>136.54300000000001</v>
      </c>
      <c r="F2832">
        <v>97.217650999999989</v>
      </c>
      <c r="G2832">
        <v>5.2704826499999999</v>
      </c>
      <c r="H2832">
        <v>134.82672199999999</v>
      </c>
      <c r="I2832">
        <v>17.72072072072072</v>
      </c>
      <c r="J2832">
        <v>20.76827936036036</v>
      </c>
      <c r="K2832">
        <v>57.909909909909913</v>
      </c>
      <c r="L2832">
        <v>44.657657657657658</v>
      </c>
      <c r="M2832">
        <v>94639581</v>
      </c>
      <c r="N2832">
        <v>30086280</v>
      </c>
      <c r="O2832">
        <v>35360180</v>
      </c>
      <c r="P2832">
        <v>2064447</v>
      </c>
      <c r="Q2832">
        <v>1766822</v>
      </c>
      <c r="R2832">
        <v>15991693</v>
      </c>
      <c r="S2832">
        <v>27672500</v>
      </c>
      <c r="T2832">
        <v>19180500</v>
      </c>
      <c r="U2832">
        <v>13779200</v>
      </c>
      <c r="V2832">
        <v>30925000</v>
      </c>
    </row>
    <row r="2833" spans="1:22" x14ac:dyDescent="0.3">
      <c r="A2833" s="2">
        <v>44471</v>
      </c>
      <c r="B2833">
        <v>2021</v>
      </c>
    </row>
    <row r="2834" spans="1:22" x14ac:dyDescent="0.3">
      <c r="A2834" s="2">
        <v>44472</v>
      </c>
      <c r="B2834">
        <v>2021</v>
      </c>
    </row>
    <row r="2835" spans="1:22" x14ac:dyDescent="0.3">
      <c r="A2835" s="2">
        <v>44473</v>
      </c>
      <c r="B2835">
        <v>2021</v>
      </c>
      <c r="C2835">
        <v>139.13999999999999</v>
      </c>
      <c r="D2835">
        <v>283.11</v>
      </c>
      <c r="E2835">
        <v>133.65950000000001</v>
      </c>
      <c r="F2835">
        <v>96.925697999999997</v>
      </c>
      <c r="G2835">
        <v>5.2281936</v>
      </c>
      <c r="H2835">
        <v>133.36288200000001</v>
      </c>
      <c r="I2835">
        <v>17.425814016415622</v>
      </c>
      <c r="J2835">
        <v>20.594769892667081</v>
      </c>
      <c r="K2835">
        <v>56.516641111211328</v>
      </c>
      <c r="L2835">
        <v>44.385316136015149</v>
      </c>
      <c r="M2835">
        <v>98322008</v>
      </c>
      <c r="N2835">
        <v>31350747</v>
      </c>
      <c r="O2835">
        <v>51201940</v>
      </c>
      <c r="P2835">
        <v>966428</v>
      </c>
      <c r="Q2835">
        <v>1417453</v>
      </c>
      <c r="R2835">
        <v>20175243</v>
      </c>
      <c r="S2835">
        <v>22442600</v>
      </c>
      <c r="T2835">
        <v>15925000</v>
      </c>
      <c r="U2835">
        <v>14081200</v>
      </c>
      <c r="V2835">
        <v>17631000</v>
      </c>
    </row>
    <row r="2836" spans="1:22" x14ac:dyDescent="0.3">
      <c r="A2836" s="2">
        <v>44474</v>
      </c>
      <c r="B2836">
        <v>2021</v>
      </c>
      <c r="C2836">
        <v>141.11000000000001</v>
      </c>
      <c r="D2836">
        <v>288.76</v>
      </c>
      <c r="E2836">
        <v>136.023</v>
      </c>
      <c r="F2836">
        <v>97.145454999999998</v>
      </c>
      <c r="G2836">
        <v>5.3613060000000008</v>
      </c>
      <c r="H2836">
        <v>133.38786999999999</v>
      </c>
      <c r="I2836">
        <v>17.064417728333041</v>
      </c>
      <c r="J2836">
        <v>20.169140400143551</v>
      </c>
      <c r="K2836">
        <v>54.073210120222512</v>
      </c>
      <c r="L2836">
        <v>43.459537053651538</v>
      </c>
      <c r="M2836">
        <v>80861062</v>
      </c>
      <c r="N2836">
        <v>24993024</v>
      </c>
      <c r="O2836">
        <v>32403260</v>
      </c>
      <c r="P2836">
        <v>942612</v>
      </c>
      <c r="Q2836">
        <v>2403919</v>
      </c>
      <c r="R2836">
        <v>16074555</v>
      </c>
      <c r="S2836">
        <v>29108900</v>
      </c>
      <c r="T2836">
        <v>17074000</v>
      </c>
      <c r="U2836">
        <v>20197700</v>
      </c>
      <c r="V2836">
        <v>12278000</v>
      </c>
    </row>
    <row r="2837" spans="1:22" x14ac:dyDescent="0.3">
      <c r="A2837" s="2">
        <v>44475</v>
      </c>
      <c r="B2837">
        <v>2021</v>
      </c>
      <c r="C2837">
        <v>142</v>
      </c>
      <c r="D2837">
        <v>293.11</v>
      </c>
      <c r="E2837">
        <v>137.565</v>
      </c>
      <c r="F2837">
        <v>94.20242300000001</v>
      </c>
      <c r="G2837">
        <v>5.5069902000000006</v>
      </c>
      <c r="H2837">
        <v>134.24509</v>
      </c>
      <c r="I2837">
        <v>16.518538468444209</v>
      </c>
      <c r="J2837">
        <v>19.907815109076221</v>
      </c>
      <c r="K2837">
        <v>52.985007630846567</v>
      </c>
      <c r="L2837">
        <v>44.52823413232786</v>
      </c>
      <c r="M2837">
        <v>83221119</v>
      </c>
      <c r="N2837">
        <v>28002559</v>
      </c>
      <c r="O2837">
        <v>24364280</v>
      </c>
      <c r="P2837">
        <v>1710893</v>
      </c>
      <c r="Q2837">
        <v>2851529</v>
      </c>
      <c r="R2837">
        <v>46170771</v>
      </c>
      <c r="S2837">
        <v>35192500</v>
      </c>
      <c r="T2837">
        <v>18313500</v>
      </c>
      <c r="U2837">
        <v>17196800</v>
      </c>
      <c r="V2837">
        <v>11615000</v>
      </c>
    </row>
    <row r="2838" spans="1:22" x14ac:dyDescent="0.3">
      <c r="A2838" s="2">
        <v>44476</v>
      </c>
      <c r="B2838">
        <v>2021</v>
      </c>
      <c r="C2838">
        <v>143.29</v>
      </c>
      <c r="D2838">
        <v>294.85000000000002</v>
      </c>
      <c r="E2838">
        <v>139.22499999999999</v>
      </c>
      <c r="F2838">
        <v>96.434820000000002</v>
      </c>
      <c r="G2838">
        <v>5.6674331000000002</v>
      </c>
      <c r="H2838">
        <v>136.66125600000001</v>
      </c>
      <c r="I2838">
        <v>16.74281107229239</v>
      </c>
      <c r="J2838">
        <v>19.984631398369611</v>
      </c>
      <c r="K2838">
        <v>53.292125772641768</v>
      </c>
      <c r="L2838">
        <v>44.925199319179427</v>
      </c>
      <c r="M2838">
        <v>61732656</v>
      </c>
      <c r="N2838">
        <v>20430471</v>
      </c>
      <c r="O2838">
        <v>25110140</v>
      </c>
      <c r="P2838">
        <v>1418603</v>
      </c>
      <c r="Q2838">
        <v>2055448</v>
      </c>
      <c r="R2838">
        <v>37686585</v>
      </c>
      <c r="S2838">
        <v>18340800</v>
      </c>
      <c r="T2838">
        <v>11761500</v>
      </c>
      <c r="U2838">
        <v>14071600</v>
      </c>
      <c r="V2838">
        <v>9296000</v>
      </c>
    </row>
    <row r="2839" spans="1:22" x14ac:dyDescent="0.3">
      <c r="A2839" s="2">
        <v>44477</v>
      </c>
      <c r="B2839">
        <v>2021</v>
      </c>
      <c r="C2839">
        <v>142.9</v>
      </c>
      <c r="D2839">
        <v>294.85000000000002</v>
      </c>
      <c r="E2839">
        <v>139.78550000000001</v>
      </c>
      <c r="F2839">
        <v>97.923952000000014</v>
      </c>
      <c r="G2839">
        <v>5.7130123500000014</v>
      </c>
      <c r="H2839">
        <v>135.807616</v>
      </c>
      <c r="I2839">
        <v>17.139037433155082</v>
      </c>
      <c r="J2839">
        <v>20.163627843137249</v>
      </c>
      <c r="K2839">
        <v>54.52762923351159</v>
      </c>
      <c r="L2839">
        <v>45.133689839572192</v>
      </c>
      <c r="M2839">
        <v>58773155</v>
      </c>
      <c r="N2839">
        <v>17685700</v>
      </c>
      <c r="O2839">
        <v>26525840</v>
      </c>
      <c r="P2839">
        <v>1213523</v>
      </c>
      <c r="Q2839">
        <v>1554844</v>
      </c>
      <c r="R2839">
        <v>32123280</v>
      </c>
      <c r="S2839">
        <v>22700900</v>
      </c>
      <c r="T2839">
        <v>14943000</v>
      </c>
      <c r="U2839">
        <v>21749800</v>
      </c>
      <c r="V2839">
        <v>6406000</v>
      </c>
    </row>
    <row r="2840" spans="1:22" x14ac:dyDescent="0.3">
      <c r="A2840" s="2">
        <v>44478</v>
      </c>
      <c r="B2840">
        <v>2021</v>
      </c>
    </row>
    <row r="2841" spans="1:22" x14ac:dyDescent="0.3">
      <c r="A2841" s="2">
        <v>44479</v>
      </c>
      <c r="B2841">
        <v>2021</v>
      </c>
    </row>
    <row r="2842" spans="1:22" x14ac:dyDescent="0.3">
      <c r="A2842" s="2">
        <v>44480</v>
      </c>
      <c r="B2842">
        <v>2021</v>
      </c>
      <c r="C2842">
        <v>142.81</v>
      </c>
      <c r="D2842">
        <v>294.23</v>
      </c>
      <c r="E2842">
        <v>138.91399999999999</v>
      </c>
      <c r="F2842">
        <v>100.100891</v>
      </c>
      <c r="G2842">
        <v>5.8631880000000001</v>
      </c>
      <c r="H2842">
        <v>135.448982</v>
      </c>
      <c r="I2842">
        <v>17.520500837668639</v>
      </c>
      <c r="J2842">
        <v>20.831545974781761</v>
      </c>
      <c r="K2842">
        <v>56.573494400846492</v>
      </c>
      <c r="L2842">
        <v>45.101842870999029</v>
      </c>
      <c r="M2842">
        <v>64452219</v>
      </c>
      <c r="N2842">
        <v>19298634</v>
      </c>
      <c r="O2842">
        <v>17953620</v>
      </c>
      <c r="P2842">
        <v>1598749</v>
      </c>
      <c r="Q2842">
        <v>1871141</v>
      </c>
      <c r="R2842">
        <v>42516297</v>
      </c>
      <c r="S2842">
        <v>18449100</v>
      </c>
      <c r="T2842">
        <v>16515000</v>
      </c>
      <c r="U2842">
        <v>22773600</v>
      </c>
      <c r="V2842">
        <v>5655000</v>
      </c>
    </row>
    <row r="2843" spans="1:22" x14ac:dyDescent="0.3">
      <c r="A2843" s="2">
        <v>44481</v>
      </c>
      <c r="B2843">
        <v>2021</v>
      </c>
      <c r="C2843">
        <v>141.51</v>
      </c>
      <c r="D2843">
        <v>292.88</v>
      </c>
      <c r="E2843">
        <v>136.44900000000001</v>
      </c>
      <c r="F2843">
        <v>99.717200000000005</v>
      </c>
      <c r="G2843">
        <v>5.8288229999999999</v>
      </c>
      <c r="H2843">
        <v>134.80843200000001</v>
      </c>
      <c r="I2843">
        <v>17.62143611404435</v>
      </c>
      <c r="J2843">
        <v>20.6970616156283</v>
      </c>
      <c r="K2843">
        <v>55.095036958817317</v>
      </c>
      <c r="L2843">
        <v>45.274551214361139</v>
      </c>
      <c r="M2843">
        <v>73035859</v>
      </c>
      <c r="N2843">
        <v>17974143</v>
      </c>
      <c r="O2843">
        <v>36332240</v>
      </c>
      <c r="P2843">
        <v>1304012</v>
      </c>
      <c r="Q2843">
        <v>1413405</v>
      </c>
      <c r="R2843">
        <v>23342571</v>
      </c>
      <c r="S2843">
        <v>18513900</v>
      </c>
      <c r="T2843">
        <v>14713000</v>
      </c>
      <c r="U2843">
        <v>14800800</v>
      </c>
      <c r="V2843">
        <v>6310000</v>
      </c>
    </row>
    <row r="2844" spans="1:22" x14ac:dyDescent="0.3">
      <c r="A2844" s="2">
        <v>44482</v>
      </c>
      <c r="B2844">
        <v>2021</v>
      </c>
      <c r="C2844">
        <v>140.91</v>
      </c>
      <c r="D2844">
        <v>296.31</v>
      </c>
      <c r="E2844">
        <v>137.58199999999999</v>
      </c>
      <c r="F2844">
        <v>99.36239599999999</v>
      </c>
      <c r="G2844">
        <v>5.7917110999999997</v>
      </c>
      <c r="H2844">
        <v>140.67269999999999</v>
      </c>
      <c r="I2844">
        <v>17.417364477743501</v>
      </c>
      <c r="J2844">
        <v>20.782166099603351</v>
      </c>
      <c r="K2844">
        <v>54.596738651388279</v>
      </c>
      <c r="L2844">
        <v>44.944909651829001</v>
      </c>
      <c r="M2844">
        <v>78762721</v>
      </c>
      <c r="N2844">
        <v>23424025</v>
      </c>
      <c r="O2844">
        <v>19662320</v>
      </c>
      <c r="P2844">
        <v>1014845</v>
      </c>
      <c r="Q2844">
        <v>2810087</v>
      </c>
      <c r="R2844">
        <v>17057221</v>
      </c>
      <c r="S2844">
        <v>19436600</v>
      </c>
      <c r="T2844">
        <v>14348000</v>
      </c>
      <c r="U2844">
        <v>10976600</v>
      </c>
      <c r="V2844">
        <v>5708000</v>
      </c>
    </row>
    <row r="2845" spans="1:22" x14ac:dyDescent="0.3">
      <c r="A2845" s="2">
        <v>44483</v>
      </c>
      <c r="B2845">
        <v>2021</v>
      </c>
      <c r="C2845">
        <v>143.76</v>
      </c>
      <c r="D2845">
        <v>302.75</v>
      </c>
      <c r="E2845">
        <v>141.15100000000001</v>
      </c>
      <c r="F2845">
        <v>100.07396799999999</v>
      </c>
      <c r="G2845">
        <v>5.8298100000000002</v>
      </c>
      <c r="H2845">
        <v>144.80364800000001</v>
      </c>
      <c r="I2845">
        <v>17.47184090109117</v>
      </c>
      <c r="J2845">
        <v>21.074745221752909</v>
      </c>
      <c r="K2845">
        <v>55.01583949313622</v>
      </c>
      <c r="L2845">
        <v>45.450545582541359</v>
      </c>
      <c r="M2845">
        <v>69907100</v>
      </c>
      <c r="N2845">
        <v>27262902</v>
      </c>
      <c r="O2845">
        <v>31927940</v>
      </c>
      <c r="P2845">
        <v>831858</v>
      </c>
      <c r="Q2845">
        <v>2315709</v>
      </c>
      <c r="R2845">
        <v>15813892</v>
      </c>
      <c r="S2845">
        <v>13517700</v>
      </c>
      <c r="T2845">
        <v>13652000</v>
      </c>
      <c r="U2845">
        <v>10854200</v>
      </c>
      <c r="V2845">
        <v>7356000</v>
      </c>
    </row>
    <row r="2846" spans="1:22" x14ac:dyDescent="0.3">
      <c r="A2846" s="2">
        <v>44484</v>
      </c>
      <c r="B2846">
        <v>2021</v>
      </c>
      <c r="C2846">
        <v>144.84</v>
      </c>
      <c r="D2846">
        <v>304.20999999999998</v>
      </c>
      <c r="E2846">
        <v>141.36799999999999</v>
      </c>
      <c r="F2846">
        <v>101.52582</v>
      </c>
      <c r="G2846">
        <v>5.9737235999999996</v>
      </c>
      <c r="H2846">
        <v>146.42166</v>
      </c>
      <c r="I2846">
        <v>17.443997199859989</v>
      </c>
      <c r="J2846">
        <v>21.515900472523629</v>
      </c>
      <c r="K2846">
        <v>55.040252012600632</v>
      </c>
      <c r="L2846">
        <v>45.091004550227517</v>
      </c>
      <c r="M2846">
        <v>67940334</v>
      </c>
      <c r="N2846">
        <v>25384803</v>
      </c>
      <c r="O2846">
        <v>30274440</v>
      </c>
      <c r="P2846">
        <v>1307758</v>
      </c>
      <c r="Q2846">
        <v>2348754</v>
      </c>
      <c r="R2846">
        <v>29302224</v>
      </c>
      <c r="S2846">
        <v>18602800</v>
      </c>
      <c r="T2846">
        <v>20703000</v>
      </c>
      <c r="U2846">
        <v>10757400</v>
      </c>
      <c r="V2846">
        <v>7425000</v>
      </c>
    </row>
    <row r="2847" spans="1:22" x14ac:dyDescent="0.3">
      <c r="A2847" s="2">
        <v>44485</v>
      </c>
      <c r="B2847">
        <v>2021</v>
      </c>
    </row>
    <row r="2848" spans="1:22" x14ac:dyDescent="0.3">
      <c r="A2848" s="2">
        <v>44486</v>
      </c>
      <c r="B2848">
        <v>2021</v>
      </c>
    </row>
    <row r="2849" spans="1:22" x14ac:dyDescent="0.3">
      <c r="A2849" s="2">
        <v>44487</v>
      </c>
      <c r="B2849">
        <v>2021</v>
      </c>
      <c r="C2849">
        <v>146.55000000000001</v>
      </c>
      <c r="D2849">
        <v>307.29000000000002</v>
      </c>
      <c r="E2849">
        <v>142.77799999999999</v>
      </c>
      <c r="F2849">
        <v>100.379214</v>
      </c>
      <c r="G2849">
        <v>5.9436423999999999</v>
      </c>
      <c r="H2849">
        <v>145.251756</v>
      </c>
      <c r="I2849">
        <v>17.86026965505166</v>
      </c>
      <c r="J2849">
        <v>21.17648811066363</v>
      </c>
      <c r="K2849">
        <v>54.613902994221682</v>
      </c>
      <c r="L2849">
        <v>44.878305025389601</v>
      </c>
      <c r="M2849">
        <v>85589175</v>
      </c>
      <c r="N2849">
        <v>22729297</v>
      </c>
      <c r="O2849">
        <v>20396160</v>
      </c>
      <c r="P2849">
        <v>1022068</v>
      </c>
      <c r="Q2849">
        <v>1518495</v>
      </c>
      <c r="R2849">
        <v>17315208</v>
      </c>
      <c r="S2849">
        <v>24313600</v>
      </c>
      <c r="T2849">
        <v>14345500</v>
      </c>
      <c r="U2849">
        <v>11557900</v>
      </c>
      <c r="V2849">
        <v>5751000</v>
      </c>
    </row>
    <row r="2850" spans="1:22" x14ac:dyDescent="0.3">
      <c r="A2850" s="2">
        <v>44488</v>
      </c>
      <c r="B2850">
        <v>2021</v>
      </c>
      <c r="C2850">
        <v>148.76</v>
      </c>
      <c r="D2850">
        <v>308.23</v>
      </c>
      <c r="E2850">
        <v>143.23699999999999</v>
      </c>
      <c r="F2850">
        <v>99.441255999999996</v>
      </c>
      <c r="G2850">
        <v>5.9616837</v>
      </c>
      <c r="H2850">
        <v>145.14746400000001</v>
      </c>
      <c r="I2850">
        <v>17.761833931227581</v>
      </c>
      <c r="J2850">
        <v>21.255315591915299</v>
      </c>
      <c r="K2850">
        <v>56.251640563478873</v>
      </c>
      <c r="L2850">
        <v>45.804532330037617</v>
      </c>
      <c r="M2850">
        <v>76378894</v>
      </c>
      <c r="N2850">
        <v>17682139</v>
      </c>
      <c r="O2850">
        <v>20163000</v>
      </c>
      <c r="P2850">
        <v>1013245</v>
      </c>
      <c r="Q2850">
        <v>1373384</v>
      </c>
      <c r="R2850">
        <v>15452622</v>
      </c>
      <c r="S2850">
        <v>14539000</v>
      </c>
      <c r="T2850">
        <v>11966000</v>
      </c>
      <c r="U2850">
        <v>14919000</v>
      </c>
      <c r="V2850">
        <v>6273000</v>
      </c>
    </row>
    <row r="2851" spans="1:22" x14ac:dyDescent="0.3">
      <c r="A2851" s="2">
        <v>44489</v>
      </c>
      <c r="B2851">
        <v>2021</v>
      </c>
      <c r="C2851">
        <v>149.26</v>
      </c>
      <c r="D2851">
        <v>307.41000000000003</v>
      </c>
      <c r="E2851">
        <v>141.76900000000001</v>
      </c>
      <c r="F2851">
        <v>98.691351999999995</v>
      </c>
      <c r="G2851">
        <v>5.9925390000000007</v>
      </c>
      <c r="H2851">
        <v>144.347904</v>
      </c>
      <c r="I2851">
        <v>17.804557405784401</v>
      </c>
      <c r="J2851">
        <v>21.432815319894829</v>
      </c>
      <c r="K2851">
        <v>58.825591586327782</v>
      </c>
      <c r="L2851">
        <v>44.084136722173533</v>
      </c>
      <c r="M2851">
        <v>58418788</v>
      </c>
      <c r="N2851">
        <v>16537069</v>
      </c>
      <c r="O2851">
        <v>23288060</v>
      </c>
      <c r="P2851">
        <v>1537684</v>
      </c>
      <c r="Q2851">
        <v>1507617</v>
      </c>
      <c r="R2851">
        <v>15651959</v>
      </c>
      <c r="S2851">
        <v>15372800</v>
      </c>
      <c r="T2851">
        <v>15883000</v>
      </c>
      <c r="U2851">
        <v>22642700</v>
      </c>
      <c r="V2851">
        <v>13641000</v>
      </c>
    </row>
    <row r="2852" spans="1:22" x14ac:dyDescent="0.3">
      <c r="A2852" s="2">
        <v>44490</v>
      </c>
      <c r="B2852">
        <v>2021</v>
      </c>
      <c r="C2852">
        <v>149.47999999999999</v>
      </c>
      <c r="D2852">
        <v>310.76</v>
      </c>
      <c r="E2852">
        <v>141.886</v>
      </c>
      <c r="F2852">
        <v>98.021663999999987</v>
      </c>
      <c r="G2852">
        <v>5.99911525</v>
      </c>
      <c r="H2852">
        <v>139.46909600000001</v>
      </c>
      <c r="I2852">
        <v>17.44809992962702</v>
      </c>
      <c r="J2852">
        <v>21.251910107318789</v>
      </c>
      <c r="K2852">
        <v>57.828993666432083</v>
      </c>
      <c r="L2852">
        <v>44.035890218156233</v>
      </c>
      <c r="M2852">
        <v>61420990</v>
      </c>
      <c r="N2852">
        <v>16918100</v>
      </c>
      <c r="O2852">
        <v>26292260</v>
      </c>
      <c r="P2852">
        <v>996665</v>
      </c>
      <c r="Q2852">
        <v>3399345</v>
      </c>
      <c r="R2852">
        <v>17312591</v>
      </c>
      <c r="S2852">
        <v>17327500</v>
      </c>
      <c r="T2852">
        <v>12167500</v>
      </c>
      <c r="U2852">
        <v>20359300</v>
      </c>
      <c r="V2852">
        <v>7761000</v>
      </c>
    </row>
    <row r="2853" spans="1:22" x14ac:dyDescent="0.3">
      <c r="A2853" s="2">
        <v>44491</v>
      </c>
      <c r="B2853">
        <v>2021</v>
      </c>
      <c r="C2853">
        <v>148.69</v>
      </c>
      <c r="D2853">
        <v>309.16000000000003</v>
      </c>
      <c r="E2853">
        <v>137.56649999999999</v>
      </c>
      <c r="F2853">
        <v>99.674607999999992</v>
      </c>
      <c r="G2853">
        <v>5.9806739999999996</v>
      </c>
      <c r="H2853">
        <v>141.07289599999999</v>
      </c>
      <c r="I2853">
        <v>17.481931958399439</v>
      </c>
      <c r="J2853">
        <v>21.545306284153011</v>
      </c>
      <c r="K2853">
        <v>58.258417063282216</v>
      </c>
      <c r="L2853">
        <v>44.086021505376337</v>
      </c>
      <c r="M2853">
        <v>58883443</v>
      </c>
      <c r="N2853">
        <v>17449332</v>
      </c>
      <c r="O2853">
        <v>50588960</v>
      </c>
      <c r="P2853">
        <v>971980</v>
      </c>
      <c r="Q2853">
        <v>2058572</v>
      </c>
      <c r="R2853">
        <v>18850016</v>
      </c>
      <c r="S2853">
        <v>15610500</v>
      </c>
      <c r="T2853">
        <v>11423500</v>
      </c>
      <c r="U2853">
        <v>15774100</v>
      </c>
      <c r="V2853">
        <v>6066000</v>
      </c>
    </row>
    <row r="2854" spans="1:22" x14ac:dyDescent="0.3">
      <c r="A2854" s="2">
        <v>44492</v>
      </c>
      <c r="B2854">
        <v>2021</v>
      </c>
    </row>
    <row r="2855" spans="1:22" x14ac:dyDescent="0.3">
      <c r="A2855" s="2">
        <v>44493</v>
      </c>
      <c r="B2855">
        <v>2021</v>
      </c>
    </row>
    <row r="2856" spans="1:22" x14ac:dyDescent="0.3">
      <c r="A2856" s="2">
        <v>44494</v>
      </c>
      <c r="B2856">
        <v>2021</v>
      </c>
      <c r="C2856">
        <v>148.63999999999999</v>
      </c>
      <c r="D2856">
        <v>308.13</v>
      </c>
      <c r="E2856">
        <v>137.447</v>
      </c>
      <c r="F2856">
        <v>101.598924</v>
      </c>
      <c r="G2856">
        <v>6.0959249499999997</v>
      </c>
      <c r="H2856">
        <v>143.61264399999999</v>
      </c>
      <c r="I2856">
        <v>17.115097159940209</v>
      </c>
      <c r="J2856">
        <v>21.913473146926929</v>
      </c>
      <c r="K2856">
        <v>56.159324716433659</v>
      </c>
      <c r="L2856">
        <v>43.172425921041061</v>
      </c>
      <c r="M2856">
        <v>50720556</v>
      </c>
      <c r="N2856">
        <v>17554469</v>
      </c>
      <c r="O2856">
        <v>34412260</v>
      </c>
      <c r="P2856">
        <v>1491635</v>
      </c>
      <c r="Q2856">
        <v>1803154</v>
      </c>
      <c r="R2856">
        <v>24223677</v>
      </c>
      <c r="S2856">
        <v>16310200</v>
      </c>
      <c r="T2856">
        <v>19469000</v>
      </c>
      <c r="U2856">
        <v>16218700</v>
      </c>
      <c r="V2856">
        <v>6331000</v>
      </c>
    </row>
    <row r="2857" spans="1:22" x14ac:dyDescent="0.3">
      <c r="A2857" s="2">
        <v>44495</v>
      </c>
      <c r="B2857">
        <v>2021</v>
      </c>
      <c r="C2857">
        <v>149.32</v>
      </c>
      <c r="D2857">
        <v>310.11</v>
      </c>
      <c r="E2857">
        <v>139.30850000000001</v>
      </c>
      <c r="F2857">
        <v>102.452254</v>
      </c>
      <c r="G2857">
        <v>6.1527839999999996</v>
      </c>
      <c r="H2857">
        <v>146.08889600000001</v>
      </c>
      <c r="I2857">
        <v>17.341040462427749</v>
      </c>
      <c r="J2857">
        <v>22.403484971098269</v>
      </c>
      <c r="K2857">
        <v>56.927658083727451</v>
      </c>
      <c r="L2857">
        <v>43.046067612541599</v>
      </c>
      <c r="M2857">
        <v>60893395</v>
      </c>
      <c r="N2857">
        <v>28107349</v>
      </c>
      <c r="O2857">
        <v>49235020</v>
      </c>
      <c r="P2857">
        <v>1190398</v>
      </c>
      <c r="Q2857">
        <v>1670242</v>
      </c>
      <c r="R2857">
        <v>27923791</v>
      </c>
      <c r="S2857">
        <v>15149500</v>
      </c>
      <c r="T2857">
        <v>22659000</v>
      </c>
      <c r="U2857">
        <v>14469500</v>
      </c>
      <c r="V2857">
        <v>6690000</v>
      </c>
    </row>
    <row r="2858" spans="1:22" x14ac:dyDescent="0.3">
      <c r="A2858" s="2">
        <v>44496</v>
      </c>
      <c r="B2858">
        <v>2021</v>
      </c>
      <c r="C2858">
        <v>148.85</v>
      </c>
      <c r="D2858">
        <v>323.17</v>
      </c>
      <c r="E2858">
        <v>146.2175</v>
      </c>
      <c r="F2858">
        <v>102.797695</v>
      </c>
      <c r="G2858">
        <v>6.1137356</v>
      </c>
      <c r="H2858">
        <v>144.99641</v>
      </c>
      <c r="I2858">
        <v>17.620680559219199</v>
      </c>
      <c r="J2858">
        <v>21.980563765057589</v>
      </c>
      <c r="K2858">
        <v>55.227292710806303</v>
      </c>
      <c r="L2858">
        <v>42.688824408687239</v>
      </c>
      <c r="M2858">
        <v>56094929</v>
      </c>
      <c r="N2858">
        <v>52588690</v>
      </c>
      <c r="O2858">
        <v>85781400</v>
      </c>
      <c r="P2858">
        <v>758432</v>
      </c>
      <c r="Q2858">
        <v>1318228</v>
      </c>
      <c r="R2858">
        <v>17746700</v>
      </c>
      <c r="S2858">
        <v>14028900</v>
      </c>
      <c r="T2858">
        <v>17013000</v>
      </c>
      <c r="U2858">
        <v>16856800</v>
      </c>
      <c r="V2858">
        <v>9470000</v>
      </c>
    </row>
    <row r="2859" spans="1:22" x14ac:dyDescent="0.3">
      <c r="A2859" s="2">
        <v>44497</v>
      </c>
      <c r="B2859">
        <v>2021</v>
      </c>
      <c r="C2859">
        <v>152.57</v>
      </c>
      <c r="D2859">
        <v>324.35000000000002</v>
      </c>
      <c r="E2859">
        <v>145.84899999999999</v>
      </c>
      <c r="F2859">
        <v>101.99565200000001</v>
      </c>
      <c r="G2859">
        <v>6.0739967999999998</v>
      </c>
      <c r="H2859">
        <v>147.49314000000001</v>
      </c>
      <c r="I2859">
        <v>17.62891141472014</v>
      </c>
      <c r="J2859">
        <v>21.681717787571621</v>
      </c>
      <c r="K2859">
        <v>53.873953283384751</v>
      </c>
      <c r="L2859">
        <v>43.508153371529311</v>
      </c>
      <c r="M2859">
        <v>100077888</v>
      </c>
      <c r="N2859">
        <v>26297943</v>
      </c>
      <c r="O2859">
        <v>36206380</v>
      </c>
      <c r="P2859">
        <v>865069</v>
      </c>
      <c r="Q2859">
        <v>1431137</v>
      </c>
      <c r="R2859">
        <v>21859590</v>
      </c>
      <c r="S2859">
        <v>17683000</v>
      </c>
      <c r="T2859">
        <v>15411500</v>
      </c>
      <c r="U2859">
        <v>59271700</v>
      </c>
      <c r="V2859">
        <v>10086000</v>
      </c>
    </row>
    <row r="2860" spans="1:22" x14ac:dyDescent="0.3">
      <c r="A2860" s="2">
        <v>44498</v>
      </c>
      <c r="B2860">
        <v>2021</v>
      </c>
      <c r="C2860">
        <v>149.80000000000001</v>
      </c>
      <c r="D2860">
        <v>331.62</v>
      </c>
      <c r="E2860">
        <v>148.04599999999999</v>
      </c>
      <c r="F2860">
        <v>100.666236</v>
      </c>
      <c r="G2860">
        <v>6.0366295000000001</v>
      </c>
      <c r="H2860">
        <v>144.60674800000001</v>
      </c>
      <c r="I2860">
        <v>17.586992725041629</v>
      </c>
      <c r="J2860">
        <v>21.969725269524059</v>
      </c>
      <c r="K2860">
        <v>54.02752213165045</v>
      </c>
      <c r="L2860">
        <v>44.000350600403188</v>
      </c>
      <c r="M2860">
        <v>124953168</v>
      </c>
      <c r="N2860">
        <v>34765982</v>
      </c>
      <c r="O2860">
        <v>43320300</v>
      </c>
      <c r="P2860">
        <v>1452431</v>
      </c>
      <c r="Q2860">
        <v>2257379</v>
      </c>
      <c r="R2860">
        <v>25717071</v>
      </c>
      <c r="S2860">
        <v>18052200</v>
      </c>
      <c r="T2860">
        <v>29758500</v>
      </c>
      <c r="U2860">
        <v>16610400</v>
      </c>
      <c r="V2860">
        <v>7571000</v>
      </c>
    </row>
    <row r="2861" spans="1:22" x14ac:dyDescent="0.3">
      <c r="A2861" s="2">
        <v>44499</v>
      </c>
      <c r="B2861">
        <v>2021</v>
      </c>
    </row>
    <row r="2862" spans="1:22" x14ac:dyDescent="0.3">
      <c r="A2862" s="2">
        <v>44500</v>
      </c>
      <c r="B2862">
        <v>2021</v>
      </c>
    </row>
    <row r="2863" spans="1:22" x14ac:dyDescent="0.3">
      <c r="A2863" s="2">
        <v>44501</v>
      </c>
      <c r="B2863">
        <v>2021</v>
      </c>
      <c r="C2863">
        <v>148.96</v>
      </c>
      <c r="D2863">
        <v>329.37</v>
      </c>
      <c r="E2863">
        <v>143.49700000000001</v>
      </c>
      <c r="F2863">
        <v>102.351832</v>
      </c>
      <c r="G2863">
        <v>6.099190000000001</v>
      </c>
      <c r="H2863">
        <v>146.45540800000001</v>
      </c>
      <c r="I2863">
        <v>17.968270663511259</v>
      </c>
      <c r="J2863">
        <v>23.156826102200021</v>
      </c>
      <c r="K2863">
        <v>55.473748794811122</v>
      </c>
      <c r="L2863">
        <v>44.35095100359365</v>
      </c>
      <c r="M2863">
        <v>74588258</v>
      </c>
      <c r="N2863">
        <v>27073182</v>
      </c>
      <c r="O2863">
        <v>46923240</v>
      </c>
      <c r="P2863">
        <v>968616</v>
      </c>
      <c r="Q2863">
        <v>1226001</v>
      </c>
      <c r="R2863">
        <v>16861030</v>
      </c>
      <c r="S2863">
        <v>24547300</v>
      </c>
      <c r="T2863">
        <v>33700000</v>
      </c>
      <c r="U2863">
        <v>13854300</v>
      </c>
      <c r="V2863">
        <v>5736000</v>
      </c>
    </row>
    <row r="2864" spans="1:22" x14ac:dyDescent="0.3">
      <c r="A2864" s="2">
        <v>44502</v>
      </c>
      <c r="B2864">
        <v>2021</v>
      </c>
      <c r="C2864">
        <v>150.02000000000001</v>
      </c>
      <c r="D2864">
        <v>333.13</v>
      </c>
      <c r="E2864">
        <v>145.4325</v>
      </c>
      <c r="F2864">
        <v>102.671712</v>
      </c>
      <c r="G2864">
        <v>6.0543264500000014</v>
      </c>
      <c r="H2864">
        <v>147.03460200000001</v>
      </c>
      <c r="I2864">
        <v>17.985421972424689</v>
      </c>
      <c r="J2864">
        <v>23.251821831913581</v>
      </c>
      <c r="K2864">
        <v>55.466760340739427</v>
      </c>
      <c r="L2864">
        <v>43.883375779397547</v>
      </c>
      <c r="M2864">
        <v>69121987</v>
      </c>
      <c r="N2864">
        <v>26487109</v>
      </c>
      <c r="O2864">
        <v>33482240</v>
      </c>
      <c r="P2864">
        <v>827849</v>
      </c>
      <c r="Q2864">
        <v>1597060</v>
      </c>
      <c r="R2864">
        <v>17199550</v>
      </c>
      <c r="S2864">
        <v>17669100</v>
      </c>
      <c r="T2864">
        <v>19071000</v>
      </c>
      <c r="U2864">
        <v>13597000</v>
      </c>
      <c r="V2864">
        <v>5311000</v>
      </c>
    </row>
    <row r="2865" spans="1:22" x14ac:dyDescent="0.3">
      <c r="A2865" s="2">
        <v>44503</v>
      </c>
      <c r="B2865">
        <v>2021</v>
      </c>
      <c r="C2865">
        <v>151.49</v>
      </c>
      <c r="D2865">
        <v>334</v>
      </c>
      <c r="E2865">
        <v>146.59800000000001</v>
      </c>
      <c r="F2865">
        <v>104.209664</v>
      </c>
      <c r="G2865">
        <v>6.0714254999999993</v>
      </c>
      <c r="H2865">
        <v>148.784896</v>
      </c>
      <c r="M2865">
        <v>54511534</v>
      </c>
      <c r="N2865">
        <v>21500082</v>
      </c>
      <c r="O2865">
        <v>27493240</v>
      </c>
      <c r="P2865">
        <v>1766650</v>
      </c>
      <c r="Q2865">
        <v>1550006</v>
      </c>
      <c r="R2865">
        <v>18711534</v>
      </c>
    </row>
    <row r="2866" spans="1:22" x14ac:dyDescent="0.3">
      <c r="A2866" s="2">
        <v>44504</v>
      </c>
      <c r="B2866">
        <v>2021</v>
      </c>
      <c r="C2866">
        <v>150.96</v>
      </c>
      <c r="D2866">
        <v>336.44</v>
      </c>
      <c r="E2866">
        <v>148.26750000000001</v>
      </c>
      <c r="F2866">
        <v>103.91145299999999</v>
      </c>
      <c r="G2866">
        <v>5.8487819999999999</v>
      </c>
      <c r="H2866">
        <v>148.72535999999999</v>
      </c>
      <c r="I2866">
        <v>18.147431386347641</v>
      </c>
      <c r="J2866">
        <v>23.483654319141451</v>
      </c>
      <c r="K2866">
        <v>54.802955665024633</v>
      </c>
      <c r="L2866">
        <v>43.226600985221673</v>
      </c>
      <c r="M2866">
        <v>60394616</v>
      </c>
      <c r="N2866">
        <v>23992202</v>
      </c>
      <c r="O2866">
        <v>38411260</v>
      </c>
      <c r="P2866">
        <v>1405533</v>
      </c>
      <c r="Q2866">
        <v>2172732</v>
      </c>
      <c r="R2866">
        <v>35863118</v>
      </c>
      <c r="S2866">
        <v>38783500</v>
      </c>
      <c r="T2866">
        <v>18964000</v>
      </c>
      <c r="U2866">
        <v>13358800</v>
      </c>
      <c r="V2866">
        <v>10907000</v>
      </c>
    </row>
    <row r="2867" spans="1:22" x14ac:dyDescent="0.3">
      <c r="A2867" s="2">
        <v>44505</v>
      </c>
      <c r="B2867">
        <v>2021</v>
      </c>
      <c r="C2867">
        <v>151.28</v>
      </c>
      <c r="D2867">
        <v>336.06</v>
      </c>
      <c r="E2867">
        <v>148.852</v>
      </c>
      <c r="F2867">
        <v>106.151045</v>
      </c>
      <c r="G2867">
        <v>5.8993769999999994</v>
      </c>
      <c r="H2867">
        <v>149.062186</v>
      </c>
      <c r="I2867">
        <v>17.948491797495151</v>
      </c>
      <c r="J2867">
        <v>23.62991350326336</v>
      </c>
      <c r="K2867">
        <v>54.76274475216087</v>
      </c>
      <c r="L2867">
        <v>44.663961898041983</v>
      </c>
      <c r="M2867">
        <v>65463883</v>
      </c>
      <c r="N2867">
        <v>22570098</v>
      </c>
      <c r="O2867">
        <v>38354740</v>
      </c>
      <c r="P2867">
        <v>1470209</v>
      </c>
      <c r="Q2867">
        <v>2180452</v>
      </c>
      <c r="R2867">
        <v>19484180</v>
      </c>
      <c r="S2867">
        <v>20210400</v>
      </c>
      <c r="T2867">
        <v>13925000</v>
      </c>
      <c r="U2867">
        <v>15855300</v>
      </c>
      <c r="V2867">
        <v>12970000</v>
      </c>
    </row>
    <row r="2868" spans="1:22" x14ac:dyDescent="0.3">
      <c r="A2868" s="2">
        <v>44506</v>
      </c>
      <c r="B2868">
        <v>2021</v>
      </c>
    </row>
    <row r="2869" spans="1:22" x14ac:dyDescent="0.3">
      <c r="A2869" s="2">
        <v>44507</v>
      </c>
      <c r="B2869">
        <v>2021</v>
      </c>
    </row>
    <row r="2870" spans="1:22" x14ac:dyDescent="0.3">
      <c r="A2870" s="2">
        <v>44508</v>
      </c>
      <c r="B2870">
        <v>2021</v>
      </c>
      <c r="C2870">
        <v>150.44</v>
      </c>
      <c r="D2870">
        <v>336.99</v>
      </c>
      <c r="E2870">
        <v>149.03100000000001</v>
      </c>
      <c r="F2870">
        <v>105.536874</v>
      </c>
      <c r="G2870">
        <v>5.8862056999999997</v>
      </c>
      <c r="H2870">
        <v>149.436228</v>
      </c>
      <c r="I2870">
        <v>17.90886612504416</v>
      </c>
      <c r="J2870">
        <v>23.558056066760869</v>
      </c>
      <c r="K2870">
        <v>54.406570116566591</v>
      </c>
      <c r="L2870">
        <v>43.500529848110212</v>
      </c>
      <c r="M2870">
        <v>55020868</v>
      </c>
      <c r="N2870">
        <v>20897001</v>
      </c>
      <c r="O2870">
        <v>23052500</v>
      </c>
      <c r="P2870">
        <v>845001</v>
      </c>
      <c r="Q2870">
        <v>899419</v>
      </c>
      <c r="R2870">
        <v>18611656</v>
      </c>
      <c r="S2870">
        <v>14062700</v>
      </c>
      <c r="T2870">
        <v>14323000</v>
      </c>
      <c r="U2870">
        <v>10842200</v>
      </c>
      <c r="V2870">
        <v>11288000</v>
      </c>
    </row>
    <row r="2871" spans="1:22" x14ac:dyDescent="0.3">
      <c r="A2871" s="2">
        <v>44509</v>
      </c>
      <c r="B2871">
        <v>2021</v>
      </c>
      <c r="C2871">
        <v>150.81</v>
      </c>
      <c r="D2871">
        <v>335.95</v>
      </c>
      <c r="E2871">
        <v>148.91849999999999</v>
      </c>
      <c r="F2871">
        <v>105.09307200000001</v>
      </c>
      <c r="G2871">
        <v>5.8288805000000004</v>
      </c>
      <c r="H2871">
        <v>148.74854400000001</v>
      </c>
      <c r="I2871">
        <v>17.679900744416869</v>
      </c>
      <c r="J2871">
        <v>23.4133489010989</v>
      </c>
      <c r="K2871">
        <v>60.333215171924842</v>
      </c>
      <c r="L2871">
        <v>43.823112371499462</v>
      </c>
      <c r="M2871">
        <v>56787930</v>
      </c>
      <c r="N2871">
        <v>21307370</v>
      </c>
      <c r="O2871">
        <v>19529740</v>
      </c>
      <c r="P2871">
        <v>903644</v>
      </c>
      <c r="Q2871">
        <v>1126756</v>
      </c>
      <c r="R2871">
        <v>19655035</v>
      </c>
      <c r="S2871">
        <v>16797300</v>
      </c>
      <c r="T2871">
        <v>11545500</v>
      </c>
      <c r="U2871">
        <v>40706000</v>
      </c>
      <c r="V2871">
        <v>5844000</v>
      </c>
    </row>
    <row r="2872" spans="1:22" x14ac:dyDescent="0.3">
      <c r="A2872" s="2">
        <v>44510</v>
      </c>
      <c r="B2872">
        <v>2021</v>
      </c>
      <c r="C2872">
        <v>147.91999999999999</v>
      </c>
      <c r="D2872">
        <v>330.8</v>
      </c>
      <c r="E2872">
        <v>145.89349999999999</v>
      </c>
      <c r="F2872">
        <v>105.634112</v>
      </c>
      <c r="G2872">
        <v>5.8048666999999998</v>
      </c>
      <c r="H2872">
        <v>146.98521600000001</v>
      </c>
      <c r="I2872">
        <v>17.60291407004301</v>
      </c>
      <c r="J2872">
        <v>22.980056745369961</v>
      </c>
      <c r="K2872">
        <v>57.526551391205118</v>
      </c>
      <c r="L2872">
        <v>43.65838672869306</v>
      </c>
      <c r="M2872">
        <v>65187092</v>
      </c>
      <c r="N2872">
        <v>25500938</v>
      </c>
      <c r="O2872">
        <v>29969800</v>
      </c>
      <c r="P2872">
        <v>847559</v>
      </c>
      <c r="Q2872">
        <v>1354462</v>
      </c>
      <c r="R2872">
        <v>21335863</v>
      </c>
      <c r="S2872">
        <v>12819100</v>
      </c>
      <c r="T2872">
        <v>12054500</v>
      </c>
      <c r="U2872">
        <v>29876400</v>
      </c>
      <c r="V2872">
        <v>5363000</v>
      </c>
    </row>
    <row r="2873" spans="1:22" x14ac:dyDescent="0.3">
      <c r="A2873" s="2">
        <v>44511</v>
      </c>
      <c r="B2873">
        <v>2021</v>
      </c>
      <c r="C2873">
        <v>147.87</v>
      </c>
      <c r="D2873">
        <v>332.43</v>
      </c>
      <c r="E2873">
        <v>145.76650000000001</v>
      </c>
      <c r="F2873">
        <v>105.72708299999999</v>
      </c>
      <c r="G2873">
        <v>5.7965635000000004</v>
      </c>
      <c r="H2873">
        <v>145.58801399999999</v>
      </c>
      <c r="I2873">
        <v>17.792970461916031</v>
      </c>
      <c r="J2873">
        <v>23.073227452011569</v>
      </c>
      <c r="K2873">
        <v>58.506442282408621</v>
      </c>
      <c r="L2873">
        <v>43.781225348409151</v>
      </c>
      <c r="M2873">
        <v>40999950</v>
      </c>
      <c r="N2873">
        <v>16849844</v>
      </c>
      <c r="O2873">
        <v>16517480</v>
      </c>
      <c r="P2873">
        <v>993417</v>
      </c>
      <c r="Q2873">
        <v>861715</v>
      </c>
      <c r="R2873">
        <v>17503465</v>
      </c>
      <c r="S2873">
        <v>15549700</v>
      </c>
      <c r="T2873">
        <v>12917500</v>
      </c>
      <c r="U2873">
        <v>23563500</v>
      </c>
      <c r="V2873">
        <v>4758000</v>
      </c>
    </row>
    <row r="2874" spans="1:22" x14ac:dyDescent="0.3">
      <c r="A2874" s="2">
        <v>44512</v>
      </c>
      <c r="B2874">
        <v>2021</v>
      </c>
      <c r="C2874">
        <v>149.99</v>
      </c>
      <c r="D2874">
        <v>336.72</v>
      </c>
      <c r="E2874">
        <v>148.678</v>
      </c>
      <c r="F2874">
        <v>106.498598</v>
      </c>
      <c r="G2874">
        <v>5.8278324000000001</v>
      </c>
      <c r="H2874">
        <v>143.22699</v>
      </c>
      <c r="I2874">
        <v>18.246861557369851</v>
      </c>
      <c r="J2874">
        <v>23.377626055657981</v>
      </c>
      <c r="K2874">
        <v>60.108857870248443</v>
      </c>
      <c r="L2874">
        <v>44.16644719515407</v>
      </c>
      <c r="M2874">
        <v>63804008</v>
      </c>
      <c r="N2874">
        <v>23831049</v>
      </c>
      <c r="O2874">
        <v>22360000</v>
      </c>
      <c r="P2874">
        <v>960929</v>
      </c>
      <c r="Q2874">
        <v>2238636</v>
      </c>
      <c r="R2874">
        <v>16910245</v>
      </c>
      <c r="S2874">
        <v>26162900</v>
      </c>
      <c r="T2874">
        <v>12261000</v>
      </c>
      <c r="U2874">
        <v>23242700</v>
      </c>
      <c r="V2874">
        <v>5875000</v>
      </c>
    </row>
    <row r="2875" spans="1:22" x14ac:dyDescent="0.3">
      <c r="A2875" s="2">
        <v>44513</v>
      </c>
      <c r="B2875">
        <v>2021</v>
      </c>
    </row>
    <row r="2876" spans="1:22" x14ac:dyDescent="0.3">
      <c r="A2876" s="2">
        <v>44514</v>
      </c>
      <c r="B2876">
        <v>2021</v>
      </c>
    </row>
    <row r="2877" spans="1:22" x14ac:dyDescent="0.3">
      <c r="A2877" s="2">
        <v>44515</v>
      </c>
      <c r="B2877">
        <v>2021</v>
      </c>
      <c r="C2877">
        <v>150</v>
      </c>
      <c r="D2877">
        <v>336.07</v>
      </c>
      <c r="E2877">
        <v>148.452</v>
      </c>
      <c r="F2877">
        <v>106.436328</v>
      </c>
      <c r="G2877">
        <v>5.8618240999999998</v>
      </c>
      <c r="H2877">
        <v>142.006192</v>
      </c>
      <c r="I2877">
        <v>18.427281493819589</v>
      </c>
      <c r="J2877">
        <v>23.570591417550631</v>
      </c>
      <c r="K2877">
        <v>61.365828000350668</v>
      </c>
      <c r="L2877">
        <v>44.008065223108623</v>
      </c>
      <c r="M2877">
        <v>59222803</v>
      </c>
      <c r="N2877">
        <v>16723009</v>
      </c>
      <c r="O2877">
        <v>23507040</v>
      </c>
      <c r="P2877">
        <v>862865</v>
      </c>
      <c r="Q2877">
        <v>1323699</v>
      </c>
      <c r="R2877">
        <v>15699754</v>
      </c>
      <c r="S2877">
        <v>21902800</v>
      </c>
      <c r="T2877">
        <v>10670500</v>
      </c>
      <c r="U2877">
        <v>20705200</v>
      </c>
      <c r="V2877">
        <v>5179000</v>
      </c>
    </row>
    <row r="2878" spans="1:22" x14ac:dyDescent="0.3">
      <c r="A2878" s="2">
        <v>44516</v>
      </c>
      <c r="B2878">
        <v>2021</v>
      </c>
      <c r="C2878">
        <v>151</v>
      </c>
      <c r="D2878">
        <v>339.51</v>
      </c>
      <c r="E2878">
        <v>147.876</v>
      </c>
      <c r="F2878">
        <v>105.58828800000001</v>
      </c>
      <c r="G2878">
        <v>5.90876</v>
      </c>
      <c r="H2878">
        <v>142.574208</v>
      </c>
      <c r="I2878">
        <v>18.68347583318792</v>
      </c>
      <c r="J2878">
        <v>23.831943186180421</v>
      </c>
      <c r="K2878">
        <v>62.057232594660618</v>
      </c>
      <c r="L2878">
        <v>44.651893212353862</v>
      </c>
      <c r="M2878">
        <v>59256210</v>
      </c>
      <c r="N2878">
        <v>20886832</v>
      </c>
      <c r="O2878">
        <v>18904000</v>
      </c>
      <c r="P2878">
        <v>1018397</v>
      </c>
      <c r="Q2878">
        <v>1248941</v>
      </c>
      <c r="R2878">
        <v>18237900</v>
      </c>
      <c r="S2878">
        <v>23534300</v>
      </c>
      <c r="T2878">
        <v>16505000</v>
      </c>
      <c r="U2878">
        <v>18940200</v>
      </c>
      <c r="V2878">
        <v>7849000</v>
      </c>
    </row>
    <row r="2879" spans="1:22" x14ac:dyDescent="0.3">
      <c r="A2879" s="2">
        <v>44517</v>
      </c>
      <c r="B2879">
        <v>2021</v>
      </c>
      <c r="C2879">
        <v>153.49</v>
      </c>
      <c r="D2879">
        <v>339.12</v>
      </c>
      <c r="E2879">
        <v>148.047</v>
      </c>
      <c r="F2879">
        <v>105.968478</v>
      </c>
      <c r="G2879">
        <v>5.9306435999999998</v>
      </c>
      <c r="H2879">
        <v>142.008174</v>
      </c>
      <c r="I2879">
        <v>18.65357643758766</v>
      </c>
      <c r="J2879">
        <v>23.785900815217389</v>
      </c>
      <c r="K2879">
        <v>62.51753155680224</v>
      </c>
      <c r="L2879">
        <v>44.477559607293117</v>
      </c>
      <c r="M2879">
        <v>88807000</v>
      </c>
      <c r="N2879">
        <v>19053380</v>
      </c>
      <c r="O2879">
        <v>19599500</v>
      </c>
      <c r="P2879">
        <v>822593</v>
      </c>
      <c r="Q2879">
        <v>1393879</v>
      </c>
      <c r="R2879">
        <v>18335405</v>
      </c>
      <c r="S2879">
        <v>26692900</v>
      </c>
      <c r="T2879">
        <v>17576000</v>
      </c>
      <c r="U2879">
        <v>15818400</v>
      </c>
      <c r="V2879">
        <v>6920000</v>
      </c>
    </row>
    <row r="2880" spans="1:22" x14ac:dyDescent="0.3">
      <c r="A2880" s="2">
        <v>44518</v>
      </c>
      <c r="B2880">
        <v>2021</v>
      </c>
      <c r="C2880">
        <v>157.87</v>
      </c>
      <c r="D2880">
        <v>341.27</v>
      </c>
      <c r="E2880">
        <v>149.83850000000001</v>
      </c>
      <c r="F2880">
        <v>107.1054</v>
      </c>
      <c r="G2880">
        <v>5.9256220000000006</v>
      </c>
      <c r="H2880">
        <v>141.85212000000001</v>
      </c>
      <c r="I2880">
        <v>18.5968137254902</v>
      </c>
      <c r="J2880">
        <v>23.961309436274512</v>
      </c>
      <c r="K2880">
        <v>61.151960784313729</v>
      </c>
      <c r="L2880">
        <v>45.080532212885153</v>
      </c>
      <c r="M2880">
        <v>137827673</v>
      </c>
      <c r="N2880">
        <v>22463533</v>
      </c>
      <c r="O2880">
        <v>35628220</v>
      </c>
      <c r="P2880">
        <v>1141842</v>
      </c>
      <c r="Q2880">
        <v>1690303</v>
      </c>
      <c r="R2880">
        <v>16893393</v>
      </c>
      <c r="S2880">
        <v>18309000</v>
      </c>
      <c r="T2880">
        <v>15588500</v>
      </c>
      <c r="U2880">
        <v>17488400</v>
      </c>
      <c r="V2880">
        <v>8237000</v>
      </c>
    </row>
    <row r="2881" spans="1:22" x14ac:dyDescent="0.3">
      <c r="A2881" s="2">
        <v>44519</v>
      </c>
      <c r="B2881">
        <v>2021</v>
      </c>
      <c r="C2881">
        <v>160.55000000000001</v>
      </c>
      <c r="D2881">
        <v>343.11</v>
      </c>
      <c r="E2881">
        <v>148.9265</v>
      </c>
      <c r="F2881">
        <v>105.29736</v>
      </c>
      <c r="G2881">
        <v>5.8089551999999989</v>
      </c>
      <c r="H2881">
        <v>142.219224</v>
      </c>
      <c r="I2881">
        <v>18.70942270573785</v>
      </c>
      <c r="J2881">
        <v>24.007599692928579</v>
      </c>
      <c r="K2881">
        <v>60.150903667310047</v>
      </c>
      <c r="L2881">
        <v>45.56939814002456</v>
      </c>
      <c r="M2881">
        <v>117305597</v>
      </c>
      <c r="N2881">
        <v>21963403</v>
      </c>
      <c r="O2881">
        <v>33699380</v>
      </c>
      <c r="P2881">
        <v>2007293</v>
      </c>
      <c r="Q2881">
        <v>3301394</v>
      </c>
      <c r="R2881">
        <v>30934803</v>
      </c>
      <c r="S2881">
        <v>20093600</v>
      </c>
      <c r="T2881">
        <v>14665500</v>
      </c>
      <c r="U2881">
        <v>16608900</v>
      </c>
      <c r="V2881">
        <v>9832000</v>
      </c>
    </row>
    <row r="2882" spans="1:22" x14ac:dyDescent="0.3">
      <c r="A2882" s="2">
        <v>44520</v>
      </c>
      <c r="B2882">
        <v>2021</v>
      </c>
    </row>
    <row r="2883" spans="1:22" x14ac:dyDescent="0.3">
      <c r="A2883" s="2">
        <v>44521</v>
      </c>
      <c r="B2883">
        <v>2021</v>
      </c>
    </row>
    <row r="2884" spans="1:22" x14ac:dyDescent="0.3">
      <c r="A2884" s="2">
        <v>44522</v>
      </c>
      <c r="B2884">
        <v>2021</v>
      </c>
      <c r="C2884">
        <v>161.02000000000001</v>
      </c>
      <c r="D2884">
        <v>339.83</v>
      </c>
      <c r="E2884">
        <v>146.30199999999999</v>
      </c>
      <c r="F2884">
        <v>106.60854399999999</v>
      </c>
      <c r="G2884">
        <v>5.8525082999999993</v>
      </c>
      <c r="H2884">
        <v>136.84316799999999</v>
      </c>
      <c r="I2884">
        <v>18.3314464861099</v>
      </c>
      <c r="J2884">
        <v>23.721911625881742</v>
      </c>
      <c r="K2884">
        <v>59.409561961159973</v>
      </c>
      <c r="L2884">
        <v>44.796655926151701</v>
      </c>
      <c r="M2884">
        <v>117467889</v>
      </c>
      <c r="N2884">
        <v>31031113</v>
      </c>
      <c r="O2884">
        <v>30629200</v>
      </c>
      <c r="P2884">
        <v>1208270</v>
      </c>
      <c r="Q2884">
        <v>1746585</v>
      </c>
      <c r="R2884">
        <v>17301470</v>
      </c>
      <c r="S2884">
        <v>18371200</v>
      </c>
      <c r="T2884">
        <v>12188000</v>
      </c>
      <c r="U2884">
        <v>9988100</v>
      </c>
      <c r="V2884">
        <v>5412000</v>
      </c>
    </row>
    <row r="2885" spans="1:22" x14ac:dyDescent="0.3">
      <c r="A2885" s="2">
        <v>44523</v>
      </c>
      <c r="B2885">
        <v>2021</v>
      </c>
      <c r="C2885">
        <v>161.41</v>
      </c>
      <c r="D2885">
        <v>337.68</v>
      </c>
      <c r="E2885">
        <v>145.78200000000001</v>
      </c>
      <c r="F2885">
        <v>106.282776</v>
      </c>
      <c r="G2885">
        <v>5.9240132999999986</v>
      </c>
      <c r="H2885">
        <v>134.530316</v>
      </c>
      <c r="M2885">
        <v>96041899</v>
      </c>
      <c r="N2885">
        <v>30427563</v>
      </c>
      <c r="O2885">
        <v>27231160</v>
      </c>
      <c r="P2885">
        <v>1204668</v>
      </c>
      <c r="Q2885">
        <v>2095330</v>
      </c>
      <c r="R2885">
        <v>16194554</v>
      </c>
    </row>
    <row r="2886" spans="1:22" x14ac:dyDescent="0.3">
      <c r="A2886" s="2">
        <v>44524</v>
      </c>
      <c r="B2886">
        <v>2021</v>
      </c>
      <c r="C2886">
        <v>161.94</v>
      </c>
      <c r="D2886">
        <v>337.91</v>
      </c>
      <c r="E2886">
        <v>146.12</v>
      </c>
      <c r="F2886">
        <v>103.551804</v>
      </c>
      <c r="G2886">
        <v>5.9067520499999997</v>
      </c>
      <c r="H2886">
        <v>133.16522399999999</v>
      </c>
      <c r="I2886">
        <v>18.401905586834129</v>
      </c>
      <c r="J2886">
        <v>23.23927848419229</v>
      </c>
      <c r="K2886">
        <v>57.132957990472057</v>
      </c>
      <c r="L2886">
        <v>43.74187960155912</v>
      </c>
      <c r="M2886">
        <v>69463623</v>
      </c>
      <c r="N2886">
        <v>21661307</v>
      </c>
      <c r="O2886">
        <v>18040140</v>
      </c>
      <c r="P2886">
        <v>1403839</v>
      </c>
      <c r="Q2886">
        <v>1890121</v>
      </c>
      <c r="R2886">
        <v>12176792</v>
      </c>
      <c r="S2886">
        <v>21946800</v>
      </c>
      <c r="T2886">
        <v>16652500</v>
      </c>
      <c r="U2886">
        <v>16416800</v>
      </c>
      <c r="V2886">
        <v>6677000</v>
      </c>
    </row>
    <row r="2887" spans="1:22" x14ac:dyDescent="0.3">
      <c r="A2887" s="2">
        <v>44525</v>
      </c>
      <c r="B2887">
        <v>2021</v>
      </c>
      <c r="F2887">
        <v>102.15673</v>
      </c>
      <c r="G2887">
        <v>5.9136350000000002</v>
      </c>
      <c r="H2887">
        <v>134.31822</v>
      </c>
      <c r="I2887">
        <v>18.309492847854351</v>
      </c>
      <c r="J2887">
        <v>23.581898604247939</v>
      </c>
      <c r="K2887">
        <v>57.936714347637619</v>
      </c>
      <c r="L2887">
        <v>43.892501083658431</v>
      </c>
      <c r="P2887">
        <v>803234</v>
      </c>
      <c r="Q2887">
        <v>1075091</v>
      </c>
      <c r="R2887">
        <v>9993501</v>
      </c>
      <c r="S2887">
        <v>14283000</v>
      </c>
      <c r="T2887">
        <v>12968000</v>
      </c>
      <c r="U2887">
        <v>9749300</v>
      </c>
      <c r="V2887">
        <v>4162000</v>
      </c>
    </row>
    <row r="2888" spans="1:22" x14ac:dyDescent="0.3">
      <c r="A2888" s="2">
        <v>44526</v>
      </c>
      <c r="B2888">
        <v>2021</v>
      </c>
      <c r="C2888">
        <v>156.81</v>
      </c>
      <c r="D2888">
        <v>329.68</v>
      </c>
      <c r="E2888">
        <v>142.18299999999999</v>
      </c>
      <c r="F2888">
        <v>96.660504000000017</v>
      </c>
      <c r="G2888">
        <v>5.5209426999999991</v>
      </c>
      <c r="H2888">
        <v>130.244688</v>
      </c>
      <c r="I2888">
        <v>18.347041655611569</v>
      </c>
      <c r="J2888">
        <v>23.593475448837001</v>
      </c>
      <c r="K2888">
        <v>56.036083841867871</v>
      </c>
      <c r="L2888">
        <v>44.087733262580713</v>
      </c>
      <c r="M2888">
        <v>76959752</v>
      </c>
      <c r="N2888">
        <v>24217242</v>
      </c>
      <c r="O2888">
        <v>30469240</v>
      </c>
      <c r="P2888">
        <v>2597218</v>
      </c>
      <c r="Q2888">
        <v>3677375</v>
      </c>
      <c r="R2888">
        <v>29194148</v>
      </c>
      <c r="S2888">
        <v>22432100</v>
      </c>
      <c r="T2888">
        <v>19625000</v>
      </c>
      <c r="U2888">
        <v>21737900</v>
      </c>
      <c r="V2888">
        <v>6209000</v>
      </c>
    </row>
    <row r="2889" spans="1:22" x14ac:dyDescent="0.3">
      <c r="A2889" s="2">
        <v>44527</v>
      </c>
      <c r="B2889">
        <v>2021</v>
      </c>
    </row>
    <row r="2890" spans="1:22" x14ac:dyDescent="0.3">
      <c r="A2890" s="2">
        <v>44528</v>
      </c>
      <c r="B2890">
        <v>2021</v>
      </c>
    </row>
    <row r="2891" spans="1:22" x14ac:dyDescent="0.3">
      <c r="A2891" s="2">
        <v>44529</v>
      </c>
      <c r="B2891">
        <v>2021</v>
      </c>
      <c r="C2891">
        <v>160.24</v>
      </c>
      <c r="D2891">
        <v>336.63</v>
      </c>
      <c r="E2891">
        <v>145.53049999999999</v>
      </c>
      <c r="F2891">
        <v>96.656903999999997</v>
      </c>
      <c r="G2891">
        <v>5.5392014500000002</v>
      </c>
      <c r="H2891">
        <v>131.61024</v>
      </c>
      <c r="I2891">
        <v>17.684802672057661</v>
      </c>
      <c r="J2891">
        <v>23.05429155313351</v>
      </c>
      <c r="K2891">
        <v>54.566230113386652</v>
      </c>
      <c r="L2891">
        <v>45.126131669157068</v>
      </c>
      <c r="M2891">
        <v>88748217</v>
      </c>
      <c r="N2891">
        <v>28563481</v>
      </c>
      <c r="O2891">
        <v>32595040</v>
      </c>
      <c r="P2891">
        <v>1759480</v>
      </c>
      <c r="Q2891">
        <v>2682604</v>
      </c>
      <c r="R2891">
        <v>23237838</v>
      </c>
      <c r="S2891">
        <v>27978900</v>
      </c>
      <c r="T2891">
        <v>19438500</v>
      </c>
      <c r="U2891">
        <v>18069400</v>
      </c>
      <c r="V2891">
        <v>13041000</v>
      </c>
    </row>
    <row r="2892" spans="1:22" x14ac:dyDescent="0.3">
      <c r="A2892" s="2">
        <v>44530</v>
      </c>
      <c r="B2892">
        <v>2021</v>
      </c>
      <c r="C2892">
        <v>165.3</v>
      </c>
      <c r="D2892">
        <v>330.59</v>
      </c>
      <c r="E2892">
        <v>141.89750000000001</v>
      </c>
      <c r="F2892">
        <v>96.120878000000005</v>
      </c>
      <c r="G2892">
        <v>5.562258400000001</v>
      </c>
      <c r="H2892">
        <v>128.017898</v>
      </c>
      <c r="I2892">
        <v>17.690743524003182</v>
      </c>
      <c r="J2892">
        <v>23.315298426310669</v>
      </c>
      <c r="K2892">
        <v>53.310936256741229</v>
      </c>
      <c r="L2892">
        <v>44.293165944655648</v>
      </c>
      <c r="M2892">
        <v>174048056</v>
      </c>
      <c r="N2892">
        <v>42885609</v>
      </c>
      <c r="O2892">
        <v>42067220</v>
      </c>
      <c r="P2892">
        <v>2252523</v>
      </c>
      <c r="Q2892">
        <v>5904555</v>
      </c>
      <c r="R2892">
        <v>43323591</v>
      </c>
      <c r="S2892">
        <v>42639000</v>
      </c>
      <c r="T2892">
        <v>30181000</v>
      </c>
      <c r="U2892">
        <v>20287700</v>
      </c>
      <c r="V2892">
        <v>12713000</v>
      </c>
    </row>
    <row r="2893" spans="1:22" x14ac:dyDescent="0.3">
      <c r="A2893" s="2">
        <v>44531</v>
      </c>
      <c r="B2893">
        <v>2021</v>
      </c>
      <c r="C2893">
        <v>164.77</v>
      </c>
      <c r="D2893">
        <v>330.08</v>
      </c>
      <c r="E2893">
        <v>141.0515</v>
      </c>
      <c r="F2893">
        <v>100.375936</v>
      </c>
      <c r="G2893">
        <v>5.7096475999999994</v>
      </c>
      <c r="H2893">
        <v>132.58139199999999</v>
      </c>
      <c r="I2893">
        <v>18.14029797800638</v>
      </c>
      <c r="J2893">
        <v>23.506086227385602</v>
      </c>
      <c r="K2893">
        <v>52.323518978361122</v>
      </c>
      <c r="L2893">
        <v>44.936147570060307</v>
      </c>
      <c r="M2893">
        <v>152423003</v>
      </c>
      <c r="N2893">
        <v>33401146</v>
      </c>
      <c r="O2893">
        <v>34055240</v>
      </c>
      <c r="P2893">
        <v>1482489</v>
      </c>
      <c r="Q2893">
        <v>3108716</v>
      </c>
      <c r="R2893">
        <v>25434688</v>
      </c>
      <c r="S2893">
        <v>25290500</v>
      </c>
      <c r="T2893">
        <v>21586500</v>
      </c>
      <c r="U2893">
        <v>22539600</v>
      </c>
      <c r="V2893">
        <v>8381000</v>
      </c>
    </row>
    <row r="2894" spans="1:22" x14ac:dyDescent="0.3">
      <c r="A2894" s="2">
        <v>44532</v>
      </c>
      <c r="B2894">
        <v>2021</v>
      </c>
      <c r="C2894">
        <v>163.76</v>
      </c>
      <c r="D2894">
        <v>329.49</v>
      </c>
      <c r="E2894">
        <v>142.96600000000001</v>
      </c>
      <c r="F2894">
        <v>99.952429000000009</v>
      </c>
      <c r="G2894">
        <v>5.7411431999999998</v>
      </c>
      <c r="H2894">
        <v>128.989836</v>
      </c>
      <c r="I2894">
        <v>18.06978798586573</v>
      </c>
      <c r="J2894">
        <v>22.883907526501769</v>
      </c>
      <c r="K2894">
        <v>49.46113074204947</v>
      </c>
      <c r="L2894">
        <v>45.671378091872803</v>
      </c>
      <c r="M2894">
        <v>136739174</v>
      </c>
      <c r="N2894">
        <v>30765980</v>
      </c>
      <c r="O2894">
        <v>29194840</v>
      </c>
      <c r="P2894">
        <v>1325406</v>
      </c>
      <c r="Q2894">
        <v>2562336</v>
      </c>
      <c r="R2894">
        <v>22792955</v>
      </c>
      <c r="S2894">
        <v>24357000</v>
      </c>
      <c r="T2894">
        <v>22301500</v>
      </c>
      <c r="U2894">
        <v>28549500</v>
      </c>
      <c r="V2894">
        <v>9765000</v>
      </c>
    </row>
    <row r="2895" spans="1:22" x14ac:dyDescent="0.3">
      <c r="A2895" s="2">
        <v>44533</v>
      </c>
      <c r="B2895">
        <v>2021</v>
      </c>
      <c r="C2895">
        <v>161.84</v>
      </c>
      <c r="D2895">
        <v>323.01</v>
      </c>
      <c r="E2895">
        <v>142.00149999999999</v>
      </c>
      <c r="F2895">
        <v>98.971249999999998</v>
      </c>
      <c r="G2895">
        <v>5.6879389000000007</v>
      </c>
      <c r="H2895">
        <v>129.12637599999999</v>
      </c>
      <c r="I2895">
        <v>18.425950545067799</v>
      </c>
      <c r="J2895">
        <v>23.3731578924045</v>
      </c>
      <c r="K2895">
        <v>49.268811486306831</v>
      </c>
      <c r="L2895">
        <v>44.899406186297973</v>
      </c>
      <c r="M2895">
        <v>118023116</v>
      </c>
      <c r="N2895">
        <v>41779279</v>
      </c>
      <c r="O2895">
        <v>41230160</v>
      </c>
      <c r="P2895">
        <v>1385089</v>
      </c>
      <c r="Q2895">
        <v>2543198</v>
      </c>
      <c r="R2895">
        <v>21736196</v>
      </c>
      <c r="S2895">
        <v>19023700</v>
      </c>
      <c r="T2895">
        <v>16675500</v>
      </c>
      <c r="U2895">
        <v>25516400</v>
      </c>
      <c r="V2895">
        <v>8585000</v>
      </c>
    </row>
    <row r="2896" spans="1:22" x14ac:dyDescent="0.3">
      <c r="A2896" s="2">
        <v>44534</v>
      </c>
      <c r="B2896">
        <v>2021</v>
      </c>
    </row>
    <row r="2897" spans="1:22" x14ac:dyDescent="0.3">
      <c r="A2897" s="2">
        <v>44535</v>
      </c>
      <c r="B2897">
        <v>2021</v>
      </c>
    </row>
    <row r="2898" spans="1:22" x14ac:dyDescent="0.3">
      <c r="A2898" s="2">
        <v>44536</v>
      </c>
      <c r="B2898">
        <v>2021</v>
      </c>
      <c r="C2898">
        <v>165.32</v>
      </c>
      <c r="D2898">
        <v>326.19</v>
      </c>
      <c r="E2898">
        <v>143.155</v>
      </c>
      <c r="F2898">
        <v>99.728917999999993</v>
      </c>
      <c r="G2898">
        <v>5.7959741999999999</v>
      </c>
      <c r="H2898">
        <v>131.17477</v>
      </c>
      <c r="I2898">
        <v>18.209060461836771</v>
      </c>
      <c r="J2898">
        <v>22.999593442622949</v>
      </c>
      <c r="K2898">
        <v>44.976203067160228</v>
      </c>
      <c r="L2898">
        <v>44.632469592808043</v>
      </c>
      <c r="M2898">
        <v>107496982</v>
      </c>
      <c r="N2898">
        <v>30032556</v>
      </c>
      <c r="O2898">
        <v>30618100</v>
      </c>
      <c r="P2898">
        <v>1100120</v>
      </c>
      <c r="Q2898">
        <v>2472737</v>
      </c>
      <c r="R2898">
        <v>13587123</v>
      </c>
      <c r="S2898">
        <v>19515300</v>
      </c>
      <c r="T2898">
        <v>15150000</v>
      </c>
      <c r="U2898">
        <v>31211400</v>
      </c>
      <c r="V2898">
        <v>6192000</v>
      </c>
    </row>
    <row r="2899" spans="1:22" x14ac:dyDescent="0.3">
      <c r="A2899" s="2">
        <v>44537</v>
      </c>
      <c r="B2899">
        <v>2021</v>
      </c>
      <c r="C2899">
        <v>171.18</v>
      </c>
      <c r="D2899">
        <v>334.92</v>
      </c>
      <c r="E2899">
        <v>147.26949999999999</v>
      </c>
      <c r="F2899">
        <v>102.140496</v>
      </c>
      <c r="G2899">
        <v>5.8661744999999996</v>
      </c>
      <c r="H2899">
        <v>134.52321599999999</v>
      </c>
      <c r="I2899">
        <v>18.508748790996219</v>
      </c>
      <c r="J2899">
        <v>23.45655736393212</v>
      </c>
      <c r="K2899">
        <v>48.430493273542602</v>
      </c>
      <c r="L2899">
        <v>45.33544359447815</v>
      </c>
      <c r="M2899">
        <v>120405352</v>
      </c>
      <c r="N2899">
        <v>31021936</v>
      </c>
      <c r="O2899">
        <v>32240300</v>
      </c>
      <c r="P2899">
        <v>1710115</v>
      </c>
      <c r="Q2899">
        <v>2900111</v>
      </c>
      <c r="R2899">
        <v>17666955</v>
      </c>
      <c r="S2899">
        <v>28638400</v>
      </c>
      <c r="T2899">
        <v>17098500</v>
      </c>
      <c r="U2899">
        <v>31670200</v>
      </c>
      <c r="V2899">
        <v>7444000</v>
      </c>
    </row>
    <row r="2900" spans="1:22" x14ac:dyDescent="0.3">
      <c r="A2900" s="2">
        <v>44538</v>
      </c>
      <c r="B2900">
        <v>2021</v>
      </c>
      <c r="C2900">
        <v>175.08</v>
      </c>
      <c r="D2900">
        <v>334.97</v>
      </c>
      <c r="E2900">
        <v>148.1865</v>
      </c>
      <c r="F2900">
        <v>103.42343700000001</v>
      </c>
      <c r="G2900">
        <v>5.828251100000001</v>
      </c>
      <c r="H2900">
        <v>134.30406600000001</v>
      </c>
      <c r="I2900">
        <v>18.19461551997184</v>
      </c>
      <c r="J2900">
        <v>23.949318652120361</v>
      </c>
      <c r="K2900">
        <v>48.328347703677643</v>
      </c>
      <c r="L2900">
        <v>46.964631356677813</v>
      </c>
      <c r="M2900">
        <v>116998901</v>
      </c>
      <c r="N2900">
        <v>24760988</v>
      </c>
      <c r="O2900">
        <v>24270320</v>
      </c>
      <c r="P2900">
        <v>1338471</v>
      </c>
      <c r="Q2900">
        <v>1721052</v>
      </c>
      <c r="R2900">
        <v>18607509</v>
      </c>
      <c r="S2900">
        <v>24065300</v>
      </c>
      <c r="T2900">
        <v>16051500</v>
      </c>
      <c r="U2900">
        <v>26388800</v>
      </c>
      <c r="V2900">
        <v>12667000</v>
      </c>
    </row>
    <row r="2901" spans="1:22" x14ac:dyDescent="0.3">
      <c r="A2901" s="2">
        <v>44539</v>
      </c>
      <c r="B2901">
        <v>2021</v>
      </c>
      <c r="C2901">
        <v>174.56</v>
      </c>
      <c r="D2901">
        <v>333.1</v>
      </c>
      <c r="E2901">
        <v>147.63849999999999</v>
      </c>
      <c r="F2901">
        <v>101.85838</v>
      </c>
      <c r="G2901">
        <v>5.8192253999999988</v>
      </c>
      <c r="H2901">
        <v>133.69618</v>
      </c>
      <c r="I2901">
        <v>18.112559450413951</v>
      </c>
      <c r="J2901">
        <v>23.638616152897661</v>
      </c>
      <c r="K2901">
        <v>48.890258939580768</v>
      </c>
      <c r="L2901">
        <v>47.225647348951917</v>
      </c>
      <c r="M2901">
        <v>108923739</v>
      </c>
      <c r="N2901">
        <v>22214158</v>
      </c>
      <c r="O2901">
        <v>23269720</v>
      </c>
      <c r="P2901">
        <v>1050166</v>
      </c>
      <c r="Q2901">
        <v>1302502</v>
      </c>
      <c r="R2901">
        <v>16238880</v>
      </c>
      <c r="S2901">
        <v>19139300</v>
      </c>
      <c r="T2901">
        <v>14927000</v>
      </c>
      <c r="U2901">
        <v>18621700</v>
      </c>
      <c r="V2901">
        <v>9217000</v>
      </c>
    </row>
    <row r="2902" spans="1:22" x14ac:dyDescent="0.3">
      <c r="A2902" s="2">
        <v>44540</v>
      </c>
      <c r="B2902">
        <v>2021</v>
      </c>
      <c r="C2902">
        <v>179.45</v>
      </c>
      <c r="D2902">
        <v>342.54</v>
      </c>
      <c r="E2902">
        <v>148.00149999999999</v>
      </c>
      <c r="F2902">
        <v>101.486154</v>
      </c>
      <c r="G2902">
        <v>5.8200082000000002</v>
      </c>
      <c r="H2902">
        <v>135.12622200000001</v>
      </c>
      <c r="I2902">
        <v>18.104817363684489</v>
      </c>
      <c r="J2902">
        <v>23.343721528145409</v>
      </c>
      <c r="K2902">
        <v>48.685371448738309</v>
      </c>
      <c r="L2902">
        <v>47.46779601199929</v>
      </c>
      <c r="M2902">
        <v>115402731</v>
      </c>
      <c r="N2902">
        <v>38095694</v>
      </c>
      <c r="O2902">
        <v>24462760</v>
      </c>
      <c r="P2902">
        <v>1415043</v>
      </c>
      <c r="Q2902">
        <v>1869869</v>
      </c>
      <c r="R2902">
        <v>19511538</v>
      </c>
      <c r="S2902">
        <v>18235100</v>
      </c>
      <c r="T2902">
        <v>17598500</v>
      </c>
      <c r="U2902">
        <v>17534500</v>
      </c>
      <c r="V2902">
        <v>11139000</v>
      </c>
    </row>
    <row r="2903" spans="1:22" x14ac:dyDescent="0.3">
      <c r="A2903" s="2">
        <v>44541</v>
      </c>
      <c r="B2903">
        <v>2021</v>
      </c>
    </row>
    <row r="2904" spans="1:22" x14ac:dyDescent="0.3">
      <c r="A2904" s="2">
        <v>44542</v>
      </c>
      <c r="B2904">
        <v>2021</v>
      </c>
    </row>
    <row r="2905" spans="1:22" x14ac:dyDescent="0.3">
      <c r="A2905" s="2">
        <v>44543</v>
      </c>
      <c r="B2905">
        <v>2021</v>
      </c>
      <c r="C2905">
        <v>175.74</v>
      </c>
      <c r="D2905">
        <v>339.4</v>
      </c>
      <c r="E2905">
        <v>145.82650000000001</v>
      </c>
      <c r="F2905">
        <v>101.501484</v>
      </c>
      <c r="G2905">
        <v>5.698766899999999</v>
      </c>
      <c r="H2905">
        <v>138.33924999999999</v>
      </c>
      <c r="I2905">
        <v>17.643429981492911</v>
      </c>
      <c r="J2905">
        <v>23.31697715695779</v>
      </c>
      <c r="K2905">
        <v>49.096677535912583</v>
      </c>
      <c r="L2905">
        <v>47.254780999383101</v>
      </c>
      <c r="M2905">
        <v>153237019</v>
      </c>
      <c r="N2905">
        <v>28899431</v>
      </c>
      <c r="O2905">
        <v>27069400</v>
      </c>
      <c r="P2905">
        <v>1086537</v>
      </c>
      <c r="Q2905">
        <v>2151377</v>
      </c>
      <c r="R2905">
        <v>19610455</v>
      </c>
      <c r="S2905">
        <v>28905200</v>
      </c>
      <c r="T2905">
        <v>11793000</v>
      </c>
      <c r="U2905">
        <v>13581100</v>
      </c>
      <c r="V2905">
        <v>7151000</v>
      </c>
    </row>
    <row r="2906" spans="1:22" x14ac:dyDescent="0.3">
      <c r="A2906" s="2">
        <v>44544</v>
      </c>
      <c r="B2906">
        <v>2021</v>
      </c>
      <c r="C2906">
        <v>174.33</v>
      </c>
      <c r="D2906">
        <v>328.34</v>
      </c>
      <c r="E2906">
        <v>143.90700000000001</v>
      </c>
      <c r="F2906">
        <v>99.644480000000001</v>
      </c>
      <c r="G2906">
        <v>5.7502116000000001</v>
      </c>
      <c r="H2906">
        <v>135.21891199999999</v>
      </c>
      <c r="I2906">
        <v>17.992257610417031</v>
      </c>
      <c r="J2906">
        <v>23.076603466478971</v>
      </c>
      <c r="K2906">
        <v>48.58349463311631</v>
      </c>
      <c r="L2906">
        <v>46.903044166813302</v>
      </c>
      <c r="M2906">
        <v>139380382</v>
      </c>
      <c r="N2906">
        <v>44438699</v>
      </c>
      <c r="O2906">
        <v>38446240</v>
      </c>
      <c r="P2906">
        <v>1116145</v>
      </c>
      <c r="Q2906">
        <v>1611120</v>
      </c>
      <c r="R2906">
        <v>18666385</v>
      </c>
      <c r="S2906">
        <v>22353800</v>
      </c>
      <c r="T2906">
        <v>12091500</v>
      </c>
      <c r="U2906">
        <v>14194200</v>
      </c>
      <c r="V2906">
        <v>7095000</v>
      </c>
    </row>
    <row r="2907" spans="1:22" x14ac:dyDescent="0.3">
      <c r="A2907" s="2">
        <v>44545</v>
      </c>
      <c r="B2907">
        <v>2021</v>
      </c>
      <c r="C2907">
        <v>179.3</v>
      </c>
      <c r="D2907">
        <v>334.65</v>
      </c>
      <c r="E2907">
        <v>146.441</v>
      </c>
      <c r="F2907">
        <v>99.392019999999988</v>
      </c>
      <c r="G2907">
        <v>5.7115476000000003</v>
      </c>
      <c r="H2907">
        <v>136.40364</v>
      </c>
      <c r="I2907">
        <v>18.598015977526121</v>
      </c>
      <c r="J2907">
        <v>23.44461065753665</v>
      </c>
      <c r="K2907">
        <v>49.337196031955052</v>
      </c>
      <c r="L2907">
        <v>46.879115090861212</v>
      </c>
      <c r="M2907">
        <v>131063257</v>
      </c>
      <c r="N2907">
        <v>35381122</v>
      </c>
      <c r="O2907">
        <v>36370460</v>
      </c>
      <c r="P2907">
        <v>794212</v>
      </c>
      <c r="Q2907">
        <v>1476391</v>
      </c>
      <c r="R2907">
        <v>21928394</v>
      </c>
      <c r="S2907">
        <v>35698900</v>
      </c>
      <c r="T2907">
        <v>11835500</v>
      </c>
      <c r="U2907">
        <v>15485800</v>
      </c>
      <c r="V2907">
        <v>4879000</v>
      </c>
    </row>
    <row r="2908" spans="1:22" x14ac:dyDescent="0.3">
      <c r="A2908" s="2">
        <v>44546</v>
      </c>
      <c r="B2908">
        <v>2021</v>
      </c>
      <c r="C2908">
        <v>172.26</v>
      </c>
      <c r="D2908">
        <v>324.89999999999998</v>
      </c>
      <c r="E2908">
        <v>144.44499999999999</v>
      </c>
      <c r="F2908">
        <v>101.45455200000001</v>
      </c>
      <c r="G2908">
        <v>5.9702417499999996</v>
      </c>
      <c r="H2908">
        <v>138.50968399999999</v>
      </c>
      <c r="I2908">
        <v>18.826997536078849</v>
      </c>
      <c r="J2908">
        <v>23.56745702217529</v>
      </c>
      <c r="K2908">
        <v>49.656810982048583</v>
      </c>
      <c r="L2908">
        <v>47.870468145019359</v>
      </c>
      <c r="M2908">
        <v>150185843</v>
      </c>
      <c r="N2908">
        <v>35034831</v>
      </c>
      <c r="O2908">
        <v>33650380</v>
      </c>
      <c r="P2908">
        <v>1364574</v>
      </c>
      <c r="Q2908">
        <v>2470449</v>
      </c>
      <c r="R2908">
        <v>28640985</v>
      </c>
      <c r="S2908">
        <v>30403400</v>
      </c>
      <c r="T2908">
        <v>14332000</v>
      </c>
      <c r="U2908">
        <v>15502700</v>
      </c>
      <c r="V2908">
        <v>7227000</v>
      </c>
    </row>
    <row r="2909" spans="1:22" x14ac:dyDescent="0.3">
      <c r="A2909" s="2">
        <v>44547</v>
      </c>
      <c r="B2909">
        <v>2021</v>
      </c>
      <c r="C2909">
        <v>171.14</v>
      </c>
      <c r="D2909">
        <v>323.8</v>
      </c>
      <c r="E2909">
        <v>141.72499999999999</v>
      </c>
      <c r="F2909">
        <v>97.941456000000002</v>
      </c>
      <c r="G2909">
        <v>5.9071124499999996</v>
      </c>
      <c r="H2909">
        <v>139.18233599999999</v>
      </c>
      <c r="I2909">
        <v>18.501407954945439</v>
      </c>
      <c r="J2909">
        <v>23.248524199225621</v>
      </c>
      <c r="K2909">
        <v>48.231256599788807</v>
      </c>
      <c r="L2909">
        <v>46.576909538894753</v>
      </c>
      <c r="M2909">
        <v>195923441</v>
      </c>
      <c r="N2909">
        <v>47983713</v>
      </c>
      <c r="O2909">
        <v>51017880</v>
      </c>
      <c r="P2909">
        <v>2735975</v>
      </c>
      <c r="Q2909">
        <v>4024892</v>
      </c>
      <c r="R2909">
        <v>35218586</v>
      </c>
      <c r="S2909">
        <v>38176700</v>
      </c>
      <c r="T2909">
        <v>22125000</v>
      </c>
      <c r="U2909">
        <v>14780400</v>
      </c>
      <c r="V2909">
        <v>10206000</v>
      </c>
    </row>
    <row r="2910" spans="1:22" x14ac:dyDescent="0.3">
      <c r="A2910" s="2">
        <v>44548</v>
      </c>
      <c r="B2910">
        <v>2021</v>
      </c>
    </row>
    <row r="2911" spans="1:22" x14ac:dyDescent="0.3">
      <c r="A2911" s="2">
        <v>44549</v>
      </c>
      <c r="B2911">
        <v>2021</v>
      </c>
    </row>
    <row r="2912" spans="1:22" x14ac:dyDescent="0.3">
      <c r="A2912" s="2">
        <v>44550</v>
      </c>
      <c r="B2912">
        <v>2021</v>
      </c>
      <c r="C2912">
        <v>169.75</v>
      </c>
      <c r="D2912">
        <v>319.91000000000003</v>
      </c>
      <c r="E2912">
        <v>141.607</v>
      </c>
      <c r="F2912">
        <v>96.128396000000009</v>
      </c>
      <c r="G2912">
        <v>5.8366197999999994</v>
      </c>
      <c r="H2912">
        <v>135.97219999999999</v>
      </c>
      <c r="I2912">
        <v>18.06730091613813</v>
      </c>
      <c r="J2912">
        <v>22.584148837209302</v>
      </c>
      <c r="K2912">
        <v>47.075405214940098</v>
      </c>
      <c r="L2912">
        <v>47.137068357998587</v>
      </c>
      <c r="M2912">
        <v>107499114</v>
      </c>
      <c r="N2912">
        <v>28326532</v>
      </c>
      <c r="O2912">
        <v>27192360</v>
      </c>
      <c r="P2912">
        <v>1455573</v>
      </c>
      <c r="Q2912">
        <v>1652721</v>
      </c>
      <c r="R2912">
        <v>18290284</v>
      </c>
      <c r="S2912">
        <v>18811300</v>
      </c>
      <c r="T2912">
        <v>13426500</v>
      </c>
      <c r="U2912">
        <v>15692100</v>
      </c>
      <c r="V2912">
        <v>8507000</v>
      </c>
    </row>
    <row r="2913" spans="1:22" x14ac:dyDescent="0.3">
      <c r="A2913" s="2">
        <v>44551</v>
      </c>
      <c r="B2913">
        <v>2021</v>
      </c>
      <c r="C2913">
        <v>172.99</v>
      </c>
      <c r="D2913">
        <v>327.29000000000002</v>
      </c>
      <c r="E2913">
        <v>143.4725</v>
      </c>
      <c r="F2913">
        <v>98.124303000000012</v>
      </c>
      <c r="G2913">
        <v>5.8984547999999997</v>
      </c>
      <c r="H2913">
        <v>136.78138000000001</v>
      </c>
      <c r="I2913">
        <v>18.128885386568601</v>
      </c>
      <c r="J2913">
        <v>22.63978151650468</v>
      </c>
      <c r="K2913">
        <v>47.307591279222493</v>
      </c>
      <c r="L2913">
        <v>48.594693984764909</v>
      </c>
      <c r="M2913">
        <v>91185905</v>
      </c>
      <c r="N2913">
        <v>24740597</v>
      </c>
      <c r="O2913">
        <v>28755360</v>
      </c>
      <c r="P2913">
        <v>888690</v>
      </c>
      <c r="Q2913">
        <v>1249030</v>
      </c>
      <c r="R2913">
        <v>14308667</v>
      </c>
      <c r="S2913">
        <v>23334300</v>
      </c>
      <c r="T2913">
        <v>12600000</v>
      </c>
      <c r="U2913">
        <v>11272500</v>
      </c>
      <c r="V2913">
        <v>11876000</v>
      </c>
    </row>
    <row r="2914" spans="1:22" x14ac:dyDescent="0.3">
      <c r="A2914" s="2">
        <v>44552</v>
      </c>
      <c r="B2914">
        <v>2021</v>
      </c>
      <c r="C2914">
        <v>175.64</v>
      </c>
      <c r="D2914">
        <v>333.2</v>
      </c>
      <c r="E2914">
        <v>146.41499999999999</v>
      </c>
      <c r="F2914">
        <v>99.060776000000004</v>
      </c>
      <c r="G2914">
        <v>5.9385222000000013</v>
      </c>
      <c r="H2914">
        <v>139.05214599999999</v>
      </c>
      <c r="I2914">
        <v>18.006304176516942</v>
      </c>
      <c r="J2914">
        <v>23.266112617108831</v>
      </c>
      <c r="K2914">
        <v>47.1937658698888</v>
      </c>
      <c r="L2914">
        <v>47.789160318711147</v>
      </c>
      <c r="M2914">
        <v>92135303</v>
      </c>
      <c r="N2914">
        <v>24831493</v>
      </c>
      <c r="O2914">
        <v>26322380</v>
      </c>
      <c r="P2914">
        <v>624985</v>
      </c>
      <c r="Q2914">
        <v>941208</v>
      </c>
      <c r="R2914">
        <v>15608474</v>
      </c>
      <c r="S2914">
        <v>19962800</v>
      </c>
      <c r="T2914">
        <v>12756500</v>
      </c>
      <c r="U2914">
        <v>12493300</v>
      </c>
      <c r="V2914">
        <v>8447000</v>
      </c>
    </row>
    <row r="2915" spans="1:22" x14ac:dyDescent="0.3">
      <c r="A2915" s="2">
        <v>44553</v>
      </c>
      <c r="B2915">
        <v>2021</v>
      </c>
      <c r="C2915">
        <v>176.28</v>
      </c>
      <c r="D2915">
        <v>334.69</v>
      </c>
      <c r="E2915">
        <v>146.91650000000001</v>
      </c>
      <c r="F2915">
        <v>101.092029</v>
      </c>
      <c r="G2915">
        <v>6.0099222000000001</v>
      </c>
      <c r="H2915">
        <v>140.03462400000001</v>
      </c>
      <c r="I2915">
        <v>18.322845656353781</v>
      </c>
      <c r="J2915">
        <v>23.69854930082154</v>
      </c>
      <c r="K2915">
        <v>47.290683446949828</v>
      </c>
      <c r="L2915">
        <v>48.418108722251361</v>
      </c>
      <c r="M2915">
        <v>68356567</v>
      </c>
      <c r="N2915">
        <v>19617848</v>
      </c>
      <c r="O2915">
        <v>26383440</v>
      </c>
      <c r="P2915">
        <v>823550</v>
      </c>
      <c r="Q2915">
        <v>975828</v>
      </c>
      <c r="R2915">
        <v>9128704</v>
      </c>
      <c r="S2915">
        <v>19290700</v>
      </c>
      <c r="T2915">
        <v>13384000</v>
      </c>
      <c r="U2915">
        <v>10470100</v>
      </c>
      <c r="V2915">
        <v>6611000</v>
      </c>
    </row>
    <row r="2916" spans="1:22" x14ac:dyDescent="0.3">
      <c r="A2916" s="2">
        <v>44554</v>
      </c>
      <c r="B2916">
        <v>2021</v>
      </c>
      <c r="G2916">
        <v>5.9978368999999994</v>
      </c>
      <c r="I2916">
        <v>18.33406209007434</v>
      </c>
      <c r="J2916">
        <v>23.80480592916485</v>
      </c>
      <c r="K2916">
        <v>47.039790118058598</v>
      </c>
      <c r="L2916">
        <v>48.473983384346312</v>
      </c>
      <c r="R2916">
        <v>3091652</v>
      </c>
      <c r="S2916">
        <v>10236700</v>
      </c>
      <c r="T2916">
        <v>7692000</v>
      </c>
      <c r="U2916">
        <v>6817600</v>
      </c>
      <c r="V2916">
        <v>5223000</v>
      </c>
    </row>
    <row r="2917" spans="1:22" x14ac:dyDescent="0.3">
      <c r="A2917" s="2">
        <v>44555</v>
      </c>
      <c r="B2917">
        <v>2021</v>
      </c>
    </row>
    <row r="2918" spans="1:22" x14ac:dyDescent="0.3">
      <c r="A2918" s="2">
        <v>44556</v>
      </c>
      <c r="B2918">
        <v>2021</v>
      </c>
    </row>
    <row r="2919" spans="1:22" x14ac:dyDescent="0.3">
      <c r="A2919" s="2">
        <v>44557</v>
      </c>
      <c r="B2919">
        <v>2021</v>
      </c>
      <c r="C2919">
        <v>180.33</v>
      </c>
      <c r="D2919">
        <v>342.45</v>
      </c>
      <c r="E2919">
        <v>147.90649999999999</v>
      </c>
      <c r="F2919">
        <v>101.943</v>
      </c>
      <c r="H2919">
        <v>140.61337800000001</v>
      </c>
      <c r="I2919">
        <v>18.346388163620539</v>
      </c>
      <c r="J2919">
        <v>23.848575465622279</v>
      </c>
      <c r="K2919">
        <v>45.430809399477802</v>
      </c>
      <c r="L2919">
        <v>48.215839860748467</v>
      </c>
      <c r="M2919">
        <v>74919582</v>
      </c>
      <c r="N2919">
        <v>19947029</v>
      </c>
      <c r="O2919">
        <v>15984460</v>
      </c>
      <c r="P2919">
        <v>396304</v>
      </c>
      <c r="Q2919">
        <v>908818</v>
      </c>
      <c r="S2919">
        <v>11932500</v>
      </c>
      <c r="T2919">
        <v>9181000</v>
      </c>
      <c r="U2919">
        <v>11660600</v>
      </c>
      <c r="V2919">
        <v>3392000</v>
      </c>
    </row>
    <row r="2920" spans="1:22" x14ac:dyDescent="0.3">
      <c r="A2920" s="2">
        <v>44558</v>
      </c>
      <c r="B2920">
        <v>2021</v>
      </c>
      <c r="C2920">
        <v>179.29</v>
      </c>
      <c r="D2920">
        <v>341.25</v>
      </c>
      <c r="E2920">
        <v>146.68700000000001</v>
      </c>
      <c r="F2920">
        <v>101.742445</v>
      </c>
      <c r="H2920">
        <v>141.251768</v>
      </c>
      <c r="I2920">
        <v>18.588235294117649</v>
      </c>
      <c r="J2920">
        <v>24.428327694989111</v>
      </c>
      <c r="K2920">
        <v>45.821350762527238</v>
      </c>
      <c r="L2920">
        <v>47.98257080610022</v>
      </c>
      <c r="M2920">
        <v>79144339</v>
      </c>
      <c r="N2920">
        <v>15661467</v>
      </c>
      <c r="O2920">
        <v>18254300</v>
      </c>
      <c r="P2920">
        <v>442096</v>
      </c>
      <c r="Q2920">
        <v>1049070</v>
      </c>
      <c r="S2920">
        <v>17152500</v>
      </c>
      <c r="T2920">
        <v>17208500</v>
      </c>
      <c r="U2920">
        <v>12041200</v>
      </c>
      <c r="V2920">
        <v>5578000</v>
      </c>
    </row>
    <row r="2921" spans="1:22" x14ac:dyDescent="0.3">
      <c r="A2921" s="2">
        <v>44559</v>
      </c>
      <c r="B2921">
        <v>2021</v>
      </c>
      <c r="C2921">
        <v>179.38</v>
      </c>
      <c r="D2921">
        <v>341.95</v>
      </c>
      <c r="E2921">
        <v>146.655</v>
      </c>
      <c r="F2921">
        <v>101.13496000000001</v>
      </c>
      <c r="G2921">
        <v>6.0588107999999998</v>
      </c>
      <c r="H2921">
        <v>140.09232800000001</v>
      </c>
      <c r="I2921">
        <v>18.358559498956161</v>
      </c>
      <c r="J2921">
        <v>24.19288215031316</v>
      </c>
      <c r="K2921">
        <v>46.590118302018098</v>
      </c>
      <c r="L2921">
        <v>47.633959638135003</v>
      </c>
      <c r="M2921">
        <v>62348931</v>
      </c>
      <c r="N2921">
        <v>15041956</v>
      </c>
      <c r="O2921">
        <v>17787460</v>
      </c>
      <c r="P2921">
        <v>419820</v>
      </c>
      <c r="Q2921">
        <v>1004964</v>
      </c>
      <c r="R2921">
        <v>15679097</v>
      </c>
      <c r="S2921">
        <v>14440600</v>
      </c>
      <c r="T2921">
        <v>10656000</v>
      </c>
      <c r="U2921">
        <v>12350400</v>
      </c>
      <c r="V2921">
        <v>3996000</v>
      </c>
    </row>
    <row r="2922" spans="1:22" x14ac:dyDescent="0.3">
      <c r="A2922" s="2">
        <v>44560</v>
      </c>
      <c r="B2922">
        <v>2021</v>
      </c>
      <c r="C2922">
        <v>178.2</v>
      </c>
      <c r="D2922">
        <v>339.32</v>
      </c>
      <c r="E2922">
        <v>146.20050000000001</v>
      </c>
      <c r="F2922">
        <v>100.126435</v>
      </c>
      <c r="G2922">
        <v>6.0498196000000011</v>
      </c>
      <c r="H2922">
        <v>141.32435000000001</v>
      </c>
      <c r="I2922">
        <v>18.280083347803441</v>
      </c>
      <c r="J2922">
        <v>23.972776653932971</v>
      </c>
      <c r="K2922">
        <v>47.17832957110609</v>
      </c>
      <c r="L2922">
        <v>46.579267233894768</v>
      </c>
      <c r="M2922">
        <v>59773014</v>
      </c>
      <c r="N2922">
        <v>15994471</v>
      </c>
      <c r="O2922">
        <v>15687720</v>
      </c>
      <c r="P2922">
        <v>598323</v>
      </c>
      <c r="Q2922">
        <v>1256558</v>
      </c>
      <c r="R2922">
        <v>10330940</v>
      </c>
      <c r="S2922">
        <v>14009600</v>
      </c>
      <c r="T2922">
        <v>10896000</v>
      </c>
      <c r="U2922">
        <v>14264700</v>
      </c>
      <c r="V2922">
        <v>7026000</v>
      </c>
    </row>
    <row r="2923" spans="1:22" x14ac:dyDescent="0.3">
      <c r="A2923" s="2">
        <v>44561</v>
      </c>
      <c r="B2923">
        <v>2021</v>
      </c>
      <c r="C2923">
        <v>177.57</v>
      </c>
      <c r="D2923">
        <v>336.32</v>
      </c>
      <c r="E2923">
        <v>144.852</v>
      </c>
      <c r="G2923">
        <v>6.0724777499999991</v>
      </c>
      <c r="M2923">
        <v>64062261</v>
      </c>
      <c r="N2923">
        <v>18000797</v>
      </c>
      <c r="O2923">
        <v>18135180</v>
      </c>
      <c r="R2923">
        <v>5425988</v>
      </c>
    </row>
    <row r="2924" spans="1:22" x14ac:dyDescent="0.3">
      <c r="A2924" s="2">
        <v>44562</v>
      </c>
      <c r="B2924">
        <v>2022</v>
      </c>
    </row>
    <row r="2925" spans="1:22" x14ac:dyDescent="0.3">
      <c r="A2925" s="2">
        <v>44563</v>
      </c>
      <c r="B2925">
        <v>2022</v>
      </c>
    </row>
    <row r="2926" spans="1:22" x14ac:dyDescent="0.3">
      <c r="A2926" s="2">
        <v>44564</v>
      </c>
      <c r="B2926">
        <v>2022</v>
      </c>
      <c r="C2926">
        <v>182.01</v>
      </c>
      <c r="D2926">
        <v>334.75</v>
      </c>
      <c r="E2926">
        <v>144.9915</v>
      </c>
      <c r="F2926">
        <v>103.056772</v>
      </c>
      <c r="H2926">
        <v>140.19241600000001</v>
      </c>
      <c r="M2926">
        <v>104701220</v>
      </c>
      <c r="N2926">
        <v>28918013</v>
      </c>
      <c r="O2926">
        <v>28678940</v>
      </c>
      <c r="P2926">
        <v>983398</v>
      </c>
      <c r="Q2926">
        <v>1551213</v>
      </c>
    </row>
    <row r="2927" spans="1:22" x14ac:dyDescent="0.3">
      <c r="A2927" s="2">
        <v>44565</v>
      </c>
      <c r="B2927">
        <v>2022</v>
      </c>
      <c r="C2927">
        <v>179.7</v>
      </c>
      <c r="D2927">
        <v>329.01</v>
      </c>
      <c r="E2927">
        <v>144.39949999999999</v>
      </c>
      <c r="F2927">
        <v>106.378186</v>
      </c>
      <c r="G2927">
        <v>6.3822239999999999</v>
      </c>
      <c r="H2927">
        <v>140.474772</v>
      </c>
      <c r="I2927">
        <v>19.2347421881725</v>
      </c>
      <c r="J2927">
        <v>24.581288955840581</v>
      </c>
      <c r="K2927">
        <v>47.189463716966507</v>
      </c>
      <c r="L2927">
        <v>46.810708444520962</v>
      </c>
      <c r="M2927">
        <v>99310438</v>
      </c>
      <c r="N2927">
        <v>32674306</v>
      </c>
      <c r="O2927">
        <v>28399440</v>
      </c>
      <c r="P2927">
        <v>1422271</v>
      </c>
      <c r="Q2927">
        <v>1344951</v>
      </c>
      <c r="R2927">
        <v>24777255</v>
      </c>
      <c r="S2927">
        <v>43072600</v>
      </c>
      <c r="T2927">
        <v>21202500</v>
      </c>
      <c r="U2927">
        <v>14102100</v>
      </c>
      <c r="V2927">
        <v>5484000</v>
      </c>
    </row>
    <row r="2928" spans="1:22" x14ac:dyDescent="0.3">
      <c r="A2928" s="2">
        <v>44566</v>
      </c>
      <c r="B2928">
        <v>2022</v>
      </c>
      <c r="C2928">
        <v>174.92</v>
      </c>
      <c r="D2928">
        <v>316.38</v>
      </c>
      <c r="E2928">
        <v>137.77500000000001</v>
      </c>
      <c r="F2928">
        <v>109.14578400000001</v>
      </c>
      <c r="G2928">
        <v>6.3637287000000002</v>
      </c>
      <c r="H2928">
        <v>141.55836199999999</v>
      </c>
      <c r="I2928">
        <v>19.763731999655079</v>
      </c>
      <c r="J2928">
        <v>25.52835912736052</v>
      </c>
      <c r="K2928">
        <v>46.73622488574631</v>
      </c>
      <c r="L2928">
        <v>45.994653789773217</v>
      </c>
      <c r="M2928">
        <v>94537602</v>
      </c>
      <c r="N2928">
        <v>40054327</v>
      </c>
      <c r="O2928">
        <v>54618280</v>
      </c>
      <c r="P2928">
        <v>1828361</v>
      </c>
      <c r="Q2928">
        <v>1524033</v>
      </c>
      <c r="R2928">
        <v>20824722</v>
      </c>
      <c r="S2928">
        <v>53536300</v>
      </c>
      <c r="T2928">
        <v>40144000</v>
      </c>
      <c r="U2928">
        <v>11581500</v>
      </c>
      <c r="V2928">
        <v>6558000</v>
      </c>
    </row>
    <row r="2929" spans="1:22" x14ac:dyDescent="0.3">
      <c r="A2929" s="2">
        <v>44567</v>
      </c>
      <c r="B2929">
        <v>2022</v>
      </c>
      <c r="C2929">
        <v>172</v>
      </c>
      <c r="D2929">
        <v>313.88</v>
      </c>
      <c r="E2929">
        <v>137.7475</v>
      </c>
      <c r="F2929">
        <v>108.690112</v>
      </c>
      <c r="G2929">
        <v>6.4712007500000004</v>
      </c>
      <c r="H2929">
        <v>137.743424</v>
      </c>
      <c r="I2929">
        <v>19.726275796563339</v>
      </c>
      <c r="J2929">
        <v>23.80942325360504</v>
      </c>
      <c r="K2929">
        <v>46.386322424661088</v>
      </c>
      <c r="L2929">
        <v>45.816423452206202</v>
      </c>
      <c r="M2929">
        <v>96903955</v>
      </c>
      <c r="N2929">
        <v>39646148</v>
      </c>
      <c r="O2929">
        <v>37347420</v>
      </c>
      <c r="P2929">
        <v>1229513</v>
      </c>
      <c r="Q2929">
        <v>2205497</v>
      </c>
      <c r="R2929">
        <v>32572230</v>
      </c>
      <c r="S2929">
        <v>37579600</v>
      </c>
      <c r="T2929">
        <v>54754500</v>
      </c>
      <c r="U2929">
        <v>16115500</v>
      </c>
      <c r="V2929">
        <v>5605000</v>
      </c>
    </row>
    <row r="2930" spans="1:22" x14ac:dyDescent="0.3">
      <c r="A2930" s="2">
        <v>44568</v>
      </c>
      <c r="B2930">
        <v>2022</v>
      </c>
      <c r="C2930">
        <v>172.17</v>
      </c>
      <c r="D2930">
        <v>314.04000000000002</v>
      </c>
      <c r="E2930">
        <v>137.017</v>
      </c>
      <c r="F2930">
        <v>108.57292</v>
      </c>
      <c r="G2930">
        <v>6.5496340000000011</v>
      </c>
      <c r="H2930">
        <v>137.737696</v>
      </c>
      <c r="I2930">
        <v>19.95761978896385</v>
      </c>
      <c r="J2930">
        <v>23.9887866805051</v>
      </c>
      <c r="K2930">
        <v>47.474485383151709</v>
      </c>
      <c r="L2930">
        <v>46.531741913163813</v>
      </c>
      <c r="M2930">
        <v>86709147</v>
      </c>
      <c r="N2930">
        <v>32720018</v>
      </c>
      <c r="O2930">
        <v>29760560</v>
      </c>
      <c r="P2930">
        <v>1193638</v>
      </c>
      <c r="Q2930">
        <v>1923600</v>
      </c>
      <c r="R2930">
        <v>28649262</v>
      </c>
      <c r="S2930">
        <v>30903500</v>
      </c>
      <c r="T2930">
        <v>34978000</v>
      </c>
      <c r="U2930">
        <v>20542300</v>
      </c>
      <c r="V2930">
        <v>6370000</v>
      </c>
    </row>
    <row r="2931" spans="1:22" x14ac:dyDescent="0.3">
      <c r="A2931" s="2">
        <v>44569</v>
      </c>
      <c r="B2931">
        <v>2022</v>
      </c>
    </row>
    <row r="2932" spans="1:22" x14ac:dyDescent="0.3">
      <c r="A2932" s="2">
        <v>44570</v>
      </c>
      <c r="B2932">
        <v>2022</v>
      </c>
    </row>
    <row r="2933" spans="1:22" x14ac:dyDescent="0.3">
      <c r="A2933" s="2">
        <v>44571</v>
      </c>
      <c r="B2933">
        <v>2022</v>
      </c>
      <c r="C2933">
        <v>172.19</v>
      </c>
      <c r="D2933">
        <v>314.27</v>
      </c>
      <c r="E2933">
        <v>138.6695</v>
      </c>
      <c r="F2933">
        <v>110.11788</v>
      </c>
      <c r="G2933">
        <v>6.6729960000000004</v>
      </c>
      <c r="H2933">
        <v>136.78634600000001</v>
      </c>
      <c r="M2933">
        <v>106765552</v>
      </c>
      <c r="N2933">
        <v>44289467</v>
      </c>
      <c r="O2933">
        <v>44408120</v>
      </c>
      <c r="P2933">
        <v>1896744</v>
      </c>
      <c r="Q2933">
        <v>1907600</v>
      </c>
      <c r="R2933">
        <v>27526533</v>
      </c>
    </row>
    <row r="2934" spans="1:22" x14ac:dyDescent="0.3">
      <c r="A2934" s="2">
        <v>44572</v>
      </c>
      <c r="B2934">
        <v>2022</v>
      </c>
      <c r="C2934">
        <v>175.08</v>
      </c>
      <c r="D2934">
        <v>314.98</v>
      </c>
      <c r="E2934">
        <v>139.73599999999999</v>
      </c>
      <c r="F2934">
        <v>111.29190800000001</v>
      </c>
      <c r="G2934">
        <v>6.7404149999999996</v>
      </c>
      <c r="H2934">
        <v>138.17818</v>
      </c>
      <c r="I2934">
        <v>20.11086090420925</v>
      </c>
      <c r="J2934">
        <v>23.798991313008841</v>
      </c>
      <c r="K2934">
        <v>46.423003637623417</v>
      </c>
      <c r="L2934">
        <v>46.622206824874418</v>
      </c>
      <c r="M2934">
        <v>76138312</v>
      </c>
      <c r="N2934">
        <v>29386774</v>
      </c>
      <c r="O2934">
        <v>28729700</v>
      </c>
      <c r="P2934">
        <v>1238359</v>
      </c>
      <c r="Q2934">
        <v>2141555</v>
      </c>
      <c r="R2934">
        <v>33035173</v>
      </c>
      <c r="S2934">
        <v>29710800</v>
      </c>
      <c r="T2934">
        <v>24169500</v>
      </c>
      <c r="U2934">
        <v>14724200</v>
      </c>
      <c r="V2934">
        <v>7277000</v>
      </c>
    </row>
    <row r="2935" spans="1:22" x14ac:dyDescent="0.3">
      <c r="A2935" s="2">
        <v>44573</v>
      </c>
      <c r="B2935">
        <v>2022</v>
      </c>
      <c r="C2935">
        <v>175.53</v>
      </c>
      <c r="D2935">
        <v>318.27</v>
      </c>
      <c r="E2935">
        <v>141.43049999999999</v>
      </c>
      <c r="F2935">
        <v>111.52178000000001</v>
      </c>
      <c r="G2935">
        <v>6.8699483999999993</v>
      </c>
      <c r="H2935">
        <v>139.914344</v>
      </c>
      <c r="I2935">
        <v>20.603388054488299</v>
      </c>
      <c r="J2935">
        <v>24.185892490394689</v>
      </c>
      <c r="K2935">
        <v>49.624519734544187</v>
      </c>
      <c r="L2935">
        <v>46.795319594830602</v>
      </c>
      <c r="M2935">
        <v>74805173</v>
      </c>
      <c r="N2935">
        <v>34372217</v>
      </c>
      <c r="O2935">
        <v>26112040</v>
      </c>
      <c r="P2935">
        <v>954099</v>
      </c>
      <c r="Q2935">
        <v>1865782</v>
      </c>
      <c r="R2935">
        <v>33343068</v>
      </c>
      <c r="S2935">
        <v>33915900</v>
      </c>
      <c r="T2935">
        <v>19037000</v>
      </c>
      <c r="U2935">
        <v>24234500</v>
      </c>
      <c r="V2935">
        <v>5536000</v>
      </c>
    </row>
    <row r="2936" spans="1:22" x14ac:dyDescent="0.3">
      <c r="A2936" s="2">
        <v>44574</v>
      </c>
      <c r="B2936">
        <v>2022</v>
      </c>
      <c r="C2936">
        <v>172.19</v>
      </c>
      <c r="D2936">
        <v>304.8</v>
      </c>
      <c r="E2936">
        <v>138.58699999999999</v>
      </c>
      <c r="F2936">
        <v>113.486822</v>
      </c>
      <c r="G2936">
        <v>7.0347689999999998</v>
      </c>
      <c r="H2936">
        <v>138.10505000000001</v>
      </c>
      <c r="I2936">
        <v>21.146764860599681</v>
      </c>
      <c r="J2936">
        <v>24.1998127126074</v>
      </c>
      <c r="K2936">
        <v>48.798877783622657</v>
      </c>
      <c r="L2936">
        <v>46.230054357355783</v>
      </c>
      <c r="M2936">
        <v>84505760</v>
      </c>
      <c r="N2936">
        <v>45365979</v>
      </c>
      <c r="O2936">
        <v>31436600</v>
      </c>
      <c r="P2936">
        <v>1380823</v>
      </c>
      <c r="Q2936">
        <v>2083432</v>
      </c>
      <c r="R2936">
        <v>33315067</v>
      </c>
      <c r="S2936">
        <v>39518400</v>
      </c>
      <c r="T2936">
        <v>12115500</v>
      </c>
      <c r="U2936">
        <v>15983200</v>
      </c>
      <c r="V2936">
        <v>4710000</v>
      </c>
    </row>
    <row r="2937" spans="1:22" x14ac:dyDescent="0.3">
      <c r="A2937" s="2">
        <v>44575</v>
      </c>
      <c r="B2937">
        <v>2022</v>
      </c>
      <c r="C2937">
        <v>173.07</v>
      </c>
      <c r="D2937">
        <v>310.2</v>
      </c>
      <c r="E2937">
        <v>139.48050000000001</v>
      </c>
      <c r="F2937">
        <v>113.244664</v>
      </c>
      <c r="G2937">
        <v>7.0546896000000006</v>
      </c>
      <c r="H2937">
        <v>137.371296</v>
      </c>
      <c r="I2937">
        <v>20.941032156312978</v>
      </c>
      <c r="J2937">
        <v>23.716981740120911</v>
      </c>
      <c r="K2937">
        <v>48.16437395951985</v>
      </c>
      <c r="L2937">
        <v>45.491982826601237</v>
      </c>
      <c r="M2937">
        <v>80440780</v>
      </c>
      <c r="N2937">
        <v>39846414</v>
      </c>
      <c r="O2937">
        <v>29661280</v>
      </c>
      <c r="P2937">
        <v>1257658</v>
      </c>
      <c r="Q2937">
        <v>3394621</v>
      </c>
      <c r="R2937">
        <v>20730816</v>
      </c>
      <c r="S2937">
        <v>38594600</v>
      </c>
      <c r="T2937">
        <v>21353000</v>
      </c>
      <c r="U2937">
        <v>15832200</v>
      </c>
      <c r="V2937">
        <v>6571000</v>
      </c>
    </row>
    <row r="2938" spans="1:22" x14ac:dyDescent="0.3">
      <c r="A2938" s="2">
        <v>44576</v>
      </c>
      <c r="B2938">
        <v>2022</v>
      </c>
    </row>
    <row r="2939" spans="1:22" x14ac:dyDescent="0.3">
      <c r="A2939" s="2">
        <v>44577</v>
      </c>
      <c r="B2939">
        <v>2022</v>
      </c>
    </row>
    <row r="2940" spans="1:22" x14ac:dyDescent="0.3">
      <c r="A2940" s="2">
        <v>44578</v>
      </c>
      <c r="B2940">
        <v>2022</v>
      </c>
      <c r="F2940">
        <v>113.00162400000001</v>
      </c>
      <c r="G2940">
        <v>7.0848690000000003</v>
      </c>
      <c r="H2940">
        <v>139.81982400000001</v>
      </c>
      <c r="I2940">
        <v>21.137573061153279</v>
      </c>
      <c r="J2940">
        <v>23.688415938236069</v>
      </c>
      <c r="K2940">
        <v>48.242170461484783</v>
      </c>
      <c r="L2940">
        <v>46.043793073366487</v>
      </c>
      <c r="P2940">
        <v>663785</v>
      </c>
      <c r="Q2940">
        <v>1268851</v>
      </c>
      <c r="R2940">
        <v>13851608</v>
      </c>
      <c r="S2940">
        <v>23591300</v>
      </c>
      <c r="T2940">
        <v>10714000</v>
      </c>
      <c r="U2940">
        <v>11305800</v>
      </c>
      <c r="V2940">
        <v>3290000</v>
      </c>
    </row>
    <row r="2941" spans="1:22" x14ac:dyDescent="0.3">
      <c r="A2941" s="2">
        <v>44579</v>
      </c>
      <c r="B2941">
        <v>2022</v>
      </c>
      <c r="C2941">
        <v>169.8</v>
      </c>
      <c r="D2941">
        <v>302.64999999999998</v>
      </c>
      <c r="E2941">
        <v>135.99799999999999</v>
      </c>
      <c r="F2941">
        <v>112.02976200000001</v>
      </c>
      <c r="G2941">
        <v>7.0057319999999992</v>
      </c>
      <c r="H2941">
        <v>136.963008</v>
      </c>
      <c r="I2941">
        <v>21.14931494894843</v>
      </c>
      <c r="J2941">
        <v>23.688361480059339</v>
      </c>
      <c r="K2941">
        <v>48.06702155510952</v>
      </c>
      <c r="L2941">
        <v>46.609651802076982</v>
      </c>
      <c r="M2941">
        <v>91168729</v>
      </c>
      <c r="N2941">
        <v>42434112</v>
      </c>
      <c r="O2941">
        <v>34888100</v>
      </c>
      <c r="P2941">
        <v>930784</v>
      </c>
      <c r="Q2941">
        <v>2200311</v>
      </c>
      <c r="R2941">
        <v>26233768</v>
      </c>
      <c r="S2941">
        <v>41189300</v>
      </c>
      <c r="T2941">
        <v>13572000</v>
      </c>
      <c r="U2941">
        <v>13822400</v>
      </c>
      <c r="V2941">
        <v>5113000</v>
      </c>
    </row>
    <row r="2942" spans="1:22" x14ac:dyDescent="0.3">
      <c r="A2942" s="2">
        <v>44580</v>
      </c>
      <c r="B2942">
        <v>2022</v>
      </c>
      <c r="C2942">
        <v>166.23</v>
      </c>
      <c r="D2942">
        <v>303.33</v>
      </c>
      <c r="E2942">
        <v>135.1165</v>
      </c>
      <c r="F2942">
        <v>111.012384</v>
      </c>
      <c r="G2942">
        <v>6.9833249999999998</v>
      </c>
      <c r="H2942">
        <v>137.73884799999999</v>
      </c>
      <c r="I2942">
        <v>20.14696876913656</v>
      </c>
      <c r="J2942">
        <v>20.709251281602661</v>
      </c>
      <c r="K2942">
        <v>47.344939200419923</v>
      </c>
      <c r="L2942">
        <v>46.618843495757147</v>
      </c>
      <c r="M2942">
        <v>94814990</v>
      </c>
      <c r="N2942">
        <v>45933855</v>
      </c>
      <c r="O2942">
        <v>28647640</v>
      </c>
      <c r="P2942">
        <v>1133756</v>
      </c>
      <c r="Q2942">
        <v>1842382</v>
      </c>
      <c r="R2942">
        <v>24840352</v>
      </c>
      <c r="S2942">
        <v>48185300</v>
      </c>
      <c r="T2942">
        <v>74886000</v>
      </c>
      <c r="U2942">
        <v>13552100</v>
      </c>
      <c r="V2942">
        <v>9532000</v>
      </c>
    </row>
    <row r="2943" spans="1:22" x14ac:dyDescent="0.3">
      <c r="A2943" s="2">
        <v>44581</v>
      </c>
      <c r="B2943">
        <v>2022</v>
      </c>
      <c r="C2943">
        <v>164.51</v>
      </c>
      <c r="D2943">
        <v>301.60000000000002</v>
      </c>
      <c r="E2943">
        <v>133.3075</v>
      </c>
      <c r="F2943">
        <v>109.67934099999999</v>
      </c>
      <c r="G2943">
        <v>6.9538580999999997</v>
      </c>
      <c r="H2943">
        <v>139.29944599999999</v>
      </c>
      <c r="I2943">
        <v>20.524840094628932</v>
      </c>
      <c r="J2943">
        <v>21.95366843949882</v>
      </c>
      <c r="K2943">
        <v>48.427232103741353</v>
      </c>
      <c r="L2943">
        <v>47.997897134846227</v>
      </c>
      <c r="M2943">
        <v>91420515</v>
      </c>
      <c r="N2943">
        <v>35380675</v>
      </c>
      <c r="O2943">
        <v>29907140</v>
      </c>
      <c r="P2943">
        <v>1100542</v>
      </c>
      <c r="Q2943">
        <v>1802142</v>
      </c>
      <c r="R2943">
        <v>23578580</v>
      </c>
      <c r="S2943">
        <v>32283600</v>
      </c>
      <c r="T2943">
        <v>48368500</v>
      </c>
      <c r="U2943">
        <v>15818700</v>
      </c>
      <c r="V2943">
        <v>8972000</v>
      </c>
    </row>
    <row r="2944" spans="1:22" x14ac:dyDescent="0.3">
      <c r="A2944" s="2">
        <v>44582</v>
      </c>
      <c r="B2944">
        <v>2022</v>
      </c>
      <c r="C2944">
        <v>162.41</v>
      </c>
      <c r="D2944">
        <v>296.02999999999997</v>
      </c>
      <c r="E2944">
        <v>130.35149999999999</v>
      </c>
      <c r="F2944">
        <v>108.422376</v>
      </c>
      <c r="G2944">
        <v>6.8517077999999989</v>
      </c>
      <c r="H2944">
        <v>137.51352</v>
      </c>
      <c r="I2944">
        <v>20.102956705385431</v>
      </c>
      <c r="J2944">
        <v>21.7461827437522</v>
      </c>
      <c r="K2944">
        <v>48.284054910242872</v>
      </c>
      <c r="L2944">
        <v>48.143259415698701</v>
      </c>
      <c r="M2944">
        <v>122848858</v>
      </c>
      <c r="N2944">
        <v>57984403</v>
      </c>
      <c r="O2944">
        <v>55651420</v>
      </c>
      <c r="P2944">
        <v>1592557</v>
      </c>
      <c r="Q2944">
        <v>2546389</v>
      </c>
      <c r="R2944">
        <v>24208441</v>
      </c>
      <c r="S2944">
        <v>36518000</v>
      </c>
      <c r="T2944">
        <v>37811500</v>
      </c>
      <c r="U2944">
        <v>14612100</v>
      </c>
      <c r="V2944">
        <v>7599000</v>
      </c>
    </row>
    <row r="2945" spans="1:22" x14ac:dyDescent="0.3">
      <c r="A2945" s="2">
        <v>44583</v>
      </c>
      <c r="B2945">
        <v>2022</v>
      </c>
    </row>
    <row r="2946" spans="1:22" x14ac:dyDescent="0.3">
      <c r="A2946" s="2">
        <v>44584</v>
      </c>
      <c r="B2946">
        <v>2022</v>
      </c>
    </row>
    <row r="2947" spans="1:22" x14ac:dyDescent="0.3">
      <c r="A2947" s="2">
        <v>44585</v>
      </c>
      <c r="B2947">
        <v>2022</v>
      </c>
      <c r="C2947">
        <v>161.62</v>
      </c>
      <c r="D2947">
        <v>296.37</v>
      </c>
      <c r="E2947">
        <v>130.804</v>
      </c>
      <c r="F2947">
        <v>103.62854400000001</v>
      </c>
      <c r="G2947">
        <v>6.6223703999999994</v>
      </c>
      <c r="H2947">
        <v>131.40479999999999</v>
      </c>
      <c r="I2947">
        <v>20.030769230769231</v>
      </c>
      <c r="J2947">
        <v>21.523917002197798</v>
      </c>
      <c r="K2947">
        <v>47.07692307692308</v>
      </c>
      <c r="L2947">
        <v>47.384615384615387</v>
      </c>
      <c r="M2947">
        <v>162706686</v>
      </c>
      <c r="N2947">
        <v>86035393</v>
      </c>
      <c r="O2947">
        <v>76694240</v>
      </c>
      <c r="P2947">
        <v>2185251</v>
      </c>
      <c r="Q2947">
        <v>3498066</v>
      </c>
      <c r="R2947">
        <v>28431144</v>
      </c>
      <c r="S2947">
        <v>27763700</v>
      </c>
      <c r="T2947">
        <v>25046500</v>
      </c>
      <c r="U2947">
        <v>14732900</v>
      </c>
      <c r="V2947">
        <v>6590000</v>
      </c>
    </row>
    <row r="2948" spans="1:22" x14ac:dyDescent="0.3">
      <c r="A2948" s="2">
        <v>44586</v>
      </c>
      <c r="B2948">
        <v>2022</v>
      </c>
      <c r="C2948">
        <v>159.78</v>
      </c>
      <c r="D2948">
        <v>288.49</v>
      </c>
      <c r="E2948">
        <v>126.935</v>
      </c>
      <c r="F2948">
        <v>103.939904</v>
      </c>
      <c r="G2948">
        <v>6.8758812000000002</v>
      </c>
      <c r="H2948">
        <v>131.64065600000001</v>
      </c>
      <c r="I2948">
        <v>19.645994378074491</v>
      </c>
      <c r="J2948">
        <v>20.91204666198173</v>
      </c>
      <c r="K2948">
        <v>44.527406886858749</v>
      </c>
      <c r="L2948">
        <v>47.391075193253691</v>
      </c>
      <c r="M2948">
        <v>115798367</v>
      </c>
      <c r="N2948">
        <v>72848638</v>
      </c>
      <c r="O2948">
        <v>46960560</v>
      </c>
      <c r="P2948">
        <v>1307184</v>
      </c>
      <c r="Q2948">
        <v>2318840</v>
      </c>
      <c r="R2948">
        <v>25332921</v>
      </c>
      <c r="S2948">
        <v>31059200</v>
      </c>
      <c r="T2948">
        <v>30718500</v>
      </c>
      <c r="U2948">
        <v>20702500</v>
      </c>
      <c r="V2948">
        <v>7389000</v>
      </c>
    </row>
    <row r="2949" spans="1:22" x14ac:dyDescent="0.3">
      <c r="A2949" s="2">
        <v>44587</v>
      </c>
      <c r="B2949">
        <v>2022</v>
      </c>
      <c r="C2949">
        <v>159.69</v>
      </c>
      <c r="D2949">
        <v>296.70999999999998</v>
      </c>
      <c r="E2949">
        <v>129.233</v>
      </c>
      <c r="F2949">
        <v>106.29909600000001</v>
      </c>
      <c r="G2949">
        <v>7.0679494000000007</v>
      </c>
      <c r="H2949">
        <v>133.06294399999999</v>
      </c>
      <c r="I2949">
        <v>19.427197201574121</v>
      </c>
      <c r="J2949">
        <v>21.0523231132488</v>
      </c>
      <c r="K2949">
        <v>45.089637079142989</v>
      </c>
      <c r="L2949">
        <v>49.234805421950163</v>
      </c>
      <c r="M2949">
        <v>108275308</v>
      </c>
      <c r="N2949">
        <v>90428853</v>
      </c>
      <c r="O2949">
        <v>49129500</v>
      </c>
      <c r="P2949">
        <v>1274554</v>
      </c>
      <c r="Q2949">
        <v>2039556</v>
      </c>
      <c r="R2949">
        <v>20932731</v>
      </c>
      <c r="S2949">
        <v>26042500</v>
      </c>
      <c r="T2949">
        <v>23583000</v>
      </c>
      <c r="U2949">
        <v>21598200</v>
      </c>
      <c r="V2949">
        <v>14494000</v>
      </c>
    </row>
    <row r="2950" spans="1:22" x14ac:dyDescent="0.3">
      <c r="A2950" s="2">
        <v>44588</v>
      </c>
      <c r="B2950">
        <v>2022</v>
      </c>
      <c r="C2950">
        <v>159.22</v>
      </c>
      <c r="D2950">
        <v>299.83999999999997</v>
      </c>
      <c r="E2950">
        <v>129.005</v>
      </c>
      <c r="F2950">
        <v>104.70659999999999</v>
      </c>
      <c r="G2950">
        <v>7.1986858999999992</v>
      </c>
      <c r="H2950">
        <v>123.464676</v>
      </c>
      <c r="I2950">
        <v>18.746749869994801</v>
      </c>
      <c r="J2950">
        <v>19.459100866701331</v>
      </c>
      <c r="K2950">
        <v>40.665626625065002</v>
      </c>
      <c r="L2950">
        <v>48.604610851100709</v>
      </c>
      <c r="M2950">
        <v>121954638</v>
      </c>
      <c r="N2950">
        <v>53481317</v>
      </c>
      <c r="O2950">
        <v>32018780</v>
      </c>
      <c r="P2950">
        <v>1295354</v>
      </c>
      <c r="Q2950">
        <v>7324788</v>
      </c>
      <c r="R2950">
        <v>31835895</v>
      </c>
      <c r="S2950">
        <v>37600100</v>
      </c>
      <c r="T2950">
        <v>49274500</v>
      </c>
      <c r="U2950">
        <v>38020800</v>
      </c>
      <c r="V2950">
        <v>10380000</v>
      </c>
    </row>
    <row r="2951" spans="1:22" x14ac:dyDescent="0.3">
      <c r="A2951" s="2">
        <v>44589</v>
      </c>
      <c r="B2951">
        <v>2022</v>
      </c>
      <c r="C2951">
        <v>170.33</v>
      </c>
      <c r="D2951">
        <v>308.26</v>
      </c>
      <c r="E2951">
        <v>133.351</v>
      </c>
      <c r="F2951">
        <v>103.03524</v>
      </c>
      <c r="G2951">
        <v>7.073408699999999</v>
      </c>
      <c r="H2951">
        <v>120.631518</v>
      </c>
      <c r="I2951">
        <v>19.411662617146831</v>
      </c>
      <c r="J2951">
        <v>20.25244983512669</v>
      </c>
      <c r="K2951">
        <v>41.608816383200278</v>
      </c>
      <c r="L2951">
        <v>48.68101353696634</v>
      </c>
      <c r="M2951">
        <v>179935660</v>
      </c>
      <c r="N2951">
        <v>49743698</v>
      </c>
      <c r="O2951">
        <v>34361480</v>
      </c>
      <c r="P2951">
        <v>1830172</v>
      </c>
      <c r="Q2951">
        <v>5160735</v>
      </c>
      <c r="R2951">
        <v>55045472</v>
      </c>
      <c r="S2951">
        <v>31409300</v>
      </c>
      <c r="T2951">
        <v>36465000</v>
      </c>
      <c r="U2951">
        <v>29637400</v>
      </c>
      <c r="V2951">
        <v>7055000</v>
      </c>
    </row>
    <row r="2952" spans="1:22" x14ac:dyDescent="0.3">
      <c r="A2952" s="2">
        <v>44590</v>
      </c>
      <c r="B2952">
        <v>2022</v>
      </c>
    </row>
    <row r="2953" spans="1:22" x14ac:dyDescent="0.3">
      <c r="A2953" s="2">
        <v>44591</v>
      </c>
      <c r="B2953">
        <v>2022</v>
      </c>
    </row>
    <row r="2954" spans="1:22" x14ac:dyDescent="0.3">
      <c r="A2954" s="2">
        <v>44592</v>
      </c>
      <c r="B2954">
        <v>2022</v>
      </c>
      <c r="C2954">
        <v>174.78</v>
      </c>
      <c r="D2954">
        <v>310.98</v>
      </c>
      <c r="E2954">
        <v>135.30350000000001</v>
      </c>
      <c r="F2954">
        <v>104.28060499999999</v>
      </c>
      <c r="G2954">
        <v>7.0893611999999999</v>
      </c>
      <c r="H2954">
        <v>123.85776</v>
      </c>
      <c r="I2954">
        <v>19.504038912533659</v>
      </c>
      <c r="J2954">
        <v>21.07538163814818</v>
      </c>
      <c r="K2954">
        <v>43.524711196039263</v>
      </c>
      <c r="L2954">
        <v>48.779640406497009</v>
      </c>
      <c r="M2954">
        <v>115541590</v>
      </c>
      <c r="N2954">
        <v>46444536</v>
      </c>
      <c r="O2954">
        <v>39986000</v>
      </c>
      <c r="P2954">
        <v>1305196</v>
      </c>
      <c r="Q2954">
        <v>3746289</v>
      </c>
      <c r="R2954">
        <v>26297952</v>
      </c>
      <c r="S2954">
        <v>25588900</v>
      </c>
      <c r="T2954">
        <v>26610500</v>
      </c>
      <c r="U2954">
        <v>23353700</v>
      </c>
      <c r="V2954">
        <v>7280000</v>
      </c>
    </row>
    <row r="2955" spans="1:22" x14ac:dyDescent="0.3">
      <c r="A2955" s="2">
        <v>44593</v>
      </c>
      <c r="B2955">
        <v>2022</v>
      </c>
      <c r="C2955">
        <v>174.61</v>
      </c>
      <c r="D2955">
        <v>308.76</v>
      </c>
      <c r="E2955">
        <v>137.64400000000001</v>
      </c>
      <c r="F2955">
        <v>106.029105</v>
      </c>
      <c r="G2955">
        <v>7.3405110000000002</v>
      </c>
      <c r="H2955">
        <v>127.0685</v>
      </c>
      <c r="I2955">
        <v>19.417560380155201</v>
      </c>
      <c r="J2955">
        <v>21.239397140116839</v>
      </c>
      <c r="K2955">
        <v>44.179963379544873</v>
      </c>
      <c r="L2955">
        <v>49.455052750893707</v>
      </c>
      <c r="M2955">
        <v>86213911</v>
      </c>
      <c r="N2955">
        <v>40950396</v>
      </c>
      <c r="O2955">
        <v>68643640</v>
      </c>
      <c r="P2955">
        <v>1033421</v>
      </c>
      <c r="Q2955">
        <v>3251301</v>
      </c>
      <c r="R2955">
        <v>23292491</v>
      </c>
      <c r="S2955">
        <v>24070100</v>
      </c>
      <c r="T2955">
        <v>26622500</v>
      </c>
      <c r="U2955">
        <v>16976100</v>
      </c>
      <c r="V2955">
        <v>8003000</v>
      </c>
    </row>
    <row r="2956" spans="1:22" x14ac:dyDescent="0.3">
      <c r="A2956" s="2">
        <v>44594</v>
      </c>
      <c r="B2956">
        <v>2022</v>
      </c>
      <c r="C2956">
        <v>175.84</v>
      </c>
      <c r="D2956">
        <v>313.45999999999998</v>
      </c>
      <c r="E2956">
        <v>148</v>
      </c>
      <c r="F2956">
        <v>105.961448</v>
      </c>
      <c r="G2956">
        <v>7.4190191999999993</v>
      </c>
      <c r="H2956">
        <v>126.79631000000001</v>
      </c>
      <c r="I2956">
        <v>19.88541939998251</v>
      </c>
      <c r="J2956">
        <v>22.357407154727539</v>
      </c>
      <c r="K2956">
        <v>45.491122190151323</v>
      </c>
      <c r="L2956">
        <v>50.5029301145806</v>
      </c>
      <c r="M2956">
        <v>84914256</v>
      </c>
      <c r="N2956">
        <v>36635989</v>
      </c>
      <c r="O2956">
        <v>123199220</v>
      </c>
      <c r="P2956">
        <v>890522</v>
      </c>
      <c r="Q2956">
        <v>2335910</v>
      </c>
      <c r="R2956">
        <v>20393651</v>
      </c>
      <c r="S2956">
        <v>26879700</v>
      </c>
      <c r="T2956">
        <v>33382000</v>
      </c>
      <c r="U2956">
        <v>12797100</v>
      </c>
      <c r="V2956">
        <v>6402000</v>
      </c>
    </row>
    <row r="2957" spans="1:22" x14ac:dyDescent="0.3">
      <c r="A2957" s="2">
        <v>44595</v>
      </c>
      <c r="B2957">
        <v>2022</v>
      </c>
      <c r="C2957">
        <v>172.9</v>
      </c>
      <c r="D2957">
        <v>301.25</v>
      </c>
      <c r="E2957">
        <v>143.09</v>
      </c>
      <c r="F2957">
        <v>107.29894400000001</v>
      </c>
      <c r="G2957">
        <v>7.4340504000000003</v>
      </c>
      <c r="H2957">
        <v>124.85404</v>
      </c>
      <c r="I2957">
        <v>19.969525468001741</v>
      </c>
      <c r="J2957">
        <v>20.90253991292991</v>
      </c>
      <c r="K2957">
        <v>45.232912494558121</v>
      </c>
      <c r="L2957">
        <v>48.889856334349147</v>
      </c>
      <c r="M2957">
        <v>89418074</v>
      </c>
      <c r="N2957">
        <v>43729972</v>
      </c>
      <c r="O2957">
        <v>71517220</v>
      </c>
      <c r="P2957">
        <v>1100165</v>
      </c>
      <c r="Q2957">
        <v>2939879</v>
      </c>
      <c r="R2957">
        <v>29703271</v>
      </c>
      <c r="S2957">
        <v>22026900</v>
      </c>
      <c r="T2957">
        <v>48405000</v>
      </c>
      <c r="U2957">
        <v>14866600</v>
      </c>
      <c r="V2957">
        <v>9963000</v>
      </c>
    </row>
    <row r="2958" spans="1:22" x14ac:dyDescent="0.3">
      <c r="A2958" s="2">
        <v>44596</v>
      </c>
      <c r="B2958">
        <v>2022</v>
      </c>
      <c r="C2958">
        <v>172.39</v>
      </c>
      <c r="D2958">
        <v>305.94</v>
      </c>
      <c r="E2958">
        <v>143.29300000000001</v>
      </c>
      <c r="F2958">
        <v>102.696564</v>
      </c>
      <c r="G2958">
        <v>7.376574999999999</v>
      </c>
      <c r="H2958">
        <v>125.054772</v>
      </c>
      <c r="I2958">
        <v>19.761388286334061</v>
      </c>
      <c r="J2958">
        <v>20.854820303687639</v>
      </c>
      <c r="K2958">
        <v>45.240780911062913</v>
      </c>
      <c r="L2958">
        <v>50.481561822125812</v>
      </c>
      <c r="M2958">
        <v>82465400</v>
      </c>
      <c r="N2958">
        <v>35096488</v>
      </c>
      <c r="O2958">
        <v>57998220</v>
      </c>
      <c r="P2958">
        <v>1816267</v>
      </c>
      <c r="Q2958">
        <v>2968119</v>
      </c>
      <c r="R2958">
        <v>20128010</v>
      </c>
      <c r="S2958">
        <v>20162500</v>
      </c>
      <c r="T2958">
        <v>26421000</v>
      </c>
      <c r="U2958">
        <v>17062400</v>
      </c>
      <c r="V2958">
        <v>17049000</v>
      </c>
    </row>
    <row r="2959" spans="1:22" x14ac:dyDescent="0.3">
      <c r="A2959" s="2">
        <v>44597</v>
      </c>
      <c r="B2959">
        <v>2022</v>
      </c>
    </row>
    <row r="2960" spans="1:22" x14ac:dyDescent="0.3">
      <c r="A2960" s="2">
        <v>44598</v>
      </c>
      <c r="B2960">
        <v>2022</v>
      </c>
    </row>
    <row r="2961" spans="1:22" x14ac:dyDescent="0.3">
      <c r="A2961" s="2">
        <v>44599</v>
      </c>
      <c r="B2961">
        <v>2022</v>
      </c>
      <c r="C2961">
        <v>171.66</v>
      </c>
      <c r="D2961">
        <v>300.95</v>
      </c>
      <c r="E2961">
        <v>139.20099999999999</v>
      </c>
      <c r="F2961">
        <v>102.61113400000001</v>
      </c>
      <c r="G2961">
        <v>7.5276172999999993</v>
      </c>
      <c r="H2961">
        <v>126.97928</v>
      </c>
      <c r="I2961">
        <v>19.759465092045851</v>
      </c>
      <c r="J2961">
        <v>20.970505071205281</v>
      </c>
      <c r="K2961">
        <v>46.457103160819727</v>
      </c>
      <c r="L2961">
        <v>50.790204932268153</v>
      </c>
      <c r="M2961">
        <v>77251204</v>
      </c>
      <c r="N2961">
        <v>28533286</v>
      </c>
      <c r="O2961">
        <v>54973300</v>
      </c>
      <c r="P2961">
        <v>1173288</v>
      </c>
      <c r="Q2961">
        <v>2721057</v>
      </c>
      <c r="R2961">
        <v>26935989</v>
      </c>
      <c r="S2961">
        <v>19062800</v>
      </c>
      <c r="T2961">
        <v>19274500</v>
      </c>
      <c r="U2961">
        <v>22464500</v>
      </c>
      <c r="V2961">
        <v>6844000</v>
      </c>
    </row>
    <row r="2962" spans="1:22" x14ac:dyDescent="0.3">
      <c r="A2962" s="2">
        <v>44600</v>
      </c>
      <c r="B2962">
        <v>2022</v>
      </c>
      <c r="C2962">
        <v>174.83</v>
      </c>
      <c r="D2962">
        <v>304.56</v>
      </c>
      <c r="E2962">
        <v>139.399</v>
      </c>
      <c r="F2962">
        <v>102.686211</v>
      </c>
      <c r="G2962">
        <v>7.6320439999999996</v>
      </c>
      <c r="H2962">
        <v>125.33405399999999</v>
      </c>
      <c r="I2962">
        <v>19.863309974911321</v>
      </c>
      <c r="J2962">
        <v>20.669706592265769</v>
      </c>
      <c r="K2962">
        <v>45.869019811402367</v>
      </c>
      <c r="L2962">
        <v>49.900510424777231</v>
      </c>
      <c r="M2962">
        <v>74829217</v>
      </c>
      <c r="N2962">
        <v>32421188</v>
      </c>
      <c r="O2962">
        <v>54283600</v>
      </c>
      <c r="P2962">
        <v>1229356</v>
      </c>
      <c r="Q2962">
        <v>2608648</v>
      </c>
      <c r="R2962">
        <v>28978503</v>
      </c>
      <c r="S2962">
        <v>20722700</v>
      </c>
      <c r="T2962">
        <v>20806500</v>
      </c>
      <c r="U2962">
        <v>18029100</v>
      </c>
      <c r="V2962">
        <v>6475000</v>
      </c>
    </row>
    <row r="2963" spans="1:22" x14ac:dyDescent="0.3">
      <c r="A2963" s="2">
        <v>44601</v>
      </c>
      <c r="B2963">
        <v>2022</v>
      </c>
      <c r="C2963">
        <v>176.28</v>
      </c>
      <c r="D2963">
        <v>311.20999999999998</v>
      </c>
      <c r="E2963">
        <v>141.59200000000001</v>
      </c>
      <c r="F2963">
        <v>106.750854</v>
      </c>
      <c r="G2963">
        <v>7.5926711999999998</v>
      </c>
      <c r="H2963">
        <v>125.543488</v>
      </c>
      <c r="I2963">
        <v>20.075363825363819</v>
      </c>
      <c r="J2963">
        <v>20.78744743589743</v>
      </c>
      <c r="K2963">
        <v>48.613998613998611</v>
      </c>
      <c r="L2963">
        <v>50.320512820512818</v>
      </c>
      <c r="M2963">
        <v>71285038</v>
      </c>
      <c r="N2963">
        <v>31284671</v>
      </c>
      <c r="O2963">
        <v>40143880</v>
      </c>
      <c r="P2963">
        <v>1579360</v>
      </c>
      <c r="Q2963">
        <v>2981103</v>
      </c>
      <c r="R2963">
        <v>24165587</v>
      </c>
      <c r="S2963">
        <v>42075100</v>
      </c>
      <c r="T2963">
        <v>19609500</v>
      </c>
      <c r="U2963">
        <v>30820900</v>
      </c>
      <c r="V2963">
        <v>6591000</v>
      </c>
    </row>
    <row r="2964" spans="1:22" x14ac:dyDescent="0.3">
      <c r="A2964" s="2">
        <v>44602</v>
      </c>
      <c r="B2964">
        <v>2022</v>
      </c>
      <c r="C2964">
        <v>172.12</v>
      </c>
      <c r="D2964">
        <v>302.38</v>
      </c>
      <c r="E2964">
        <v>138.62</v>
      </c>
      <c r="F2964">
        <v>106.360805</v>
      </c>
      <c r="G2964">
        <v>7.6458604000000001</v>
      </c>
      <c r="H2964">
        <v>125.31245</v>
      </c>
      <c r="I2964">
        <v>19.42768488191691</v>
      </c>
      <c r="J2964">
        <v>21.135672013445959</v>
      </c>
      <c r="K2964">
        <v>47.259093259782802</v>
      </c>
      <c r="L2964">
        <v>50.043096017927951</v>
      </c>
      <c r="M2964">
        <v>90865899</v>
      </c>
      <c r="N2964">
        <v>45386199</v>
      </c>
      <c r="O2964">
        <v>39330660</v>
      </c>
      <c r="P2964">
        <v>1206489</v>
      </c>
      <c r="Q2964">
        <v>3068100</v>
      </c>
      <c r="R2964">
        <v>18120986</v>
      </c>
      <c r="S2964">
        <v>42419700</v>
      </c>
      <c r="T2964">
        <v>24975500</v>
      </c>
      <c r="U2964">
        <v>28162900</v>
      </c>
      <c r="V2964">
        <v>7156000</v>
      </c>
    </row>
    <row r="2965" spans="1:22" x14ac:dyDescent="0.3">
      <c r="A2965" s="2">
        <v>44603</v>
      </c>
      <c r="B2965">
        <v>2022</v>
      </c>
      <c r="C2965">
        <v>168.64</v>
      </c>
      <c r="D2965">
        <v>295.04000000000002</v>
      </c>
      <c r="E2965">
        <v>134.2825</v>
      </c>
      <c r="F2965">
        <v>108.61341</v>
      </c>
      <c r="G2965">
        <v>7.7144872000000007</v>
      </c>
      <c r="H2965">
        <v>122.51775000000001</v>
      </c>
      <c r="M2965">
        <v>98670687</v>
      </c>
      <c r="N2965">
        <v>39175620</v>
      </c>
      <c r="O2965">
        <v>39958340</v>
      </c>
      <c r="P2965">
        <v>2746188</v>
      </c>
      <c r="Q2965">
        <v>2560394</v>
      </c>
      <c r="R2965">
        <v>23164003</v>
      </c>
    </row>
    <row r="2966" spans="1:22" x14ac:dyDescent="0.3">
      <c r="A2966" s="2">
        <v>44604</v>
      </c>
      <c r="B2966">
        <v>2022</v>
      </c>
    </row>
    <row r="2967" spans="1:22" x14ac:dyDescent="0.3">
      <c r="A2967" s="2">
        <v>44605</v>
      </c>
      <c r="B2967">
        <v>2022</v>
      </c>
    </row>
    <row r="2968" spans="1:22" x14ac:dyDescent="0.3">
      <c r="A2968" s="2">
        <v>44606</v>
      </c>
      <c r="B2968">
        <v>2022</v>
      </c>
      <c r="C2968">
        <v>168.88</v>
      </c>
      <c r="D2968">
        <v>295</v>
      </c>
      <c r="E2968">
        <v>135.52600000000001</v>
      </c>
      <c r="F2968">
        <v>104.71929</v>
      </c>
      <c r="G2968">
        <v>7.5530042000000002</v>
      </c>
      <c r="H2968">
        <v>119.18478</v>
      </c>
      <c r="I2968">
        <v>18.868903493600829</v>
      </c>
      <c r="J2968">
        <v>20.611282627118641</v>
      </c>
      <c r="K2968">
        <v>45.555171221030783</v>
      </c>
      <c r="L2968">
        <v>49.939467312348668</v>
      </c>
      <c r="M2968">
        <v>86185530</v>
      </c>
      <c r="N2968">
        <v>36359487</v>
      </c>
      <c r="O2968">
        <v>34301080</v>
      </c>
      <c r="P2968">
        <v>2148590</v>
      </c>
      <c r="Q2968">
        <v>4168719</v>
      </c>
      <c r="R2968">
        <v>24342797</v>
      </c>
      <c r="S2968">
        <v>39268700</v>
      </c>
      <c r="T2968">
        <v>22202000</v>
      </c>
      <c r="U2968">
        <v>13144700</v>
      </c>
      <c r="V2968">
        <v>5969000</v>
      </c>
    </row>
    <row r="2969" spans="1:22" x14ac:dyDescent="0.3">
      <c r="A2969" s="2">
        <v>44607</v>
      </c>
      <c r="B2969">
        <v>2022</v>
      </c>
      <c r="C2969">
        <v>172.79</v>
      </c>
      <c r="D2969">
        <v>300.47000000000003</v>
      </c>
      <c r="E2969">
        <v>136.60849999999999</v>
      </c>
      <c r="F2969">
        <v>107.83098699999999</v>
      </c>
      <c r="G2969">
        <v>7.5075535999999987</v>
      </c>
      <c r="H2969">
        <v>120.06462999999999</v>
      </c>
      <c r="I2969">
        <v>18.61761908878707</v>
      </c>
      <c r="J2969">
        <v>20.13593355234719</v>
      </c>
      <c r="K2969">
        <v>44.59237485951413</v>
      </c>
      <c r="L2969">
        <v>49.641220714100463</v>
      </c>
      <c r="M2969">
        <v>64286320</v>
      </c>
      <c r="N2969">
        <v>27379488</v>
      </c>
      <c r="O2969">
        <v>26711260</v>
      </c>
      <c r="P2969">
        <v>1474671</v>
      </c>
      <c r="Q2969">
        <v>2803587</v>
      </c>
      <c r="R2969">
        <v>21587219</v>
      </c>
      <c r="S2969">
        <v>31404200</v>
      </c>
      <c r="T2969">
        <v>20608000</v>
      </c>
      <c r="U2969">
        <v>12497200</v>
      </c>
      <c r="V2969">
        <v>5835000</v>
      </c>
    </row>
    <row r="2970" spans="1:22" x14ac:dyDescent="0.3">
      <c r="A2970" s="2">
        <v>44608</v>
      </c>
      <c r="B2970">
        <v>2022</v>
      </c>
      <c r="C2970">
        <v>172.55</v>
      </c>
      <c r="D2970">
        <v>299.5</v>
      </c>
      <c r="E2970">
        <v>137.738</v>
      </c>
      <c r="F2970">
        <v>106.981875</v>
      </c>
      <c r="G2970">
        <v>7.4464622999999994</v>
      </c>
      <c r="H2970">
        <v>120.00624999999999</v>
      </c>
      <c r="I2970">
        <v>18.990905153746208</v>
      </c>
      <c r="J2970">
        <v>20.38083896925076</v>
      </c>
      <c r="K2970">
        <v>45.352966652230407</v>
      </c>
      <c r="L2970">
        <v>50.766565612819413</v>
      </c>
      <c r="M2970">
        <v>61177398</v>
      </c>
      <c r="N2970">
        <v>29982121</v>
      </c>
      <c r="O2970">
        <v>25021300</v>
      </c>
      <c r="P2970">
        <v>1480312</v>
      </c>
      <c r="Q2970">
        <v>2380708</v>
      </c>
      <c r="R2970">
        <v>17190523</v>
      </c>
      <c r="S2970">
        <v>22686900</v>
      </c>
      <c r="T2970">
        <v>16169500</v>
      </c>
      <c r="U2970">
        <v>9212800</v>
      </c>
      <c r="V2970">
        <v>10277000</v>
      </c>
    </row>
    <row r="2971" spans="1:22" x14ac:dyDescent="0.3">
      <c r="A2971" s="2">
        <v>44609</v>
      </c>
      <c r="B2971">
        <v>2022</v>
      </c>
      <c r="C2971">
        <v>168.88</v>
      </c>
      <c r="D2971">
        <v>290.73</v>
      </c>
      <c r="E2971">
        <v>132.53899999999999</v>
      </c>
      <c r="F2971">
        <v>109.01232299999999</v>
      </c>
      <c r="G2971">
        <v>7.3583223999999996</v>
      </c>
      <c r="H2971">
        <v>119.564834</v>
      </c>
      <c r="I2971">
        <v>18.778791829639289</v>
      </c>
      <c r="J2971">
        <v>20.161544232942202</v>
      </c>
      <c r="K2971">
        <v>44.476314645806177</v>
      </c>
      <c r="L2971">
        <v>51.073446327683619</v>
      </c>
      <c r="M2971">
        <v>69589344</v>
      </c>
      <c r="N2971">
        <v>32461580</v>
      </c>
      <c r="O2971">
        <v>38949500</v>
      </c>
      <c r="P2971">
        <v>1694067</v>
      </c>
      <c r="Q2971">
        <v>2212242</v>
      </c>
      <c r="R2971">
        <v>20216327</v>
      </c>
      <c r="S2971">
        <v>26975700</v>
      </c>
      <c r="T2971">
        <v>16269500</v>
      </c>
      <c r="U2971">
        <v>12413400</v>
      </c>
      <c r="V2971">
        <v>6656000</v>
      </c>
    </row>
    <row r="2972" spans="1:22" x14ac:dyDescent="0.3">
      <c r="A2972" s="2">
        <v>44610</v>
      </c>
      <c r="B2972">
        <v>2022</v>
      </c>
      <c r="C2972">
        <v>167.3</v>
      </c>
      <c r="D2972">
        <v>287.93</v>
      </c>
      <c r="E2972">
        <v>130.40299999999999</v>
      </c>
      <c r="F2972">
        <v>107.98923600000001</v>
      </c>
      <c r="G2972">
        <v>7.3945851999999999</v>
      </c>
      <c r="H2972">
        <v>115.778772</v>
      </c>
      <c r="I2972">
        <v>18.9797514556357</v>
      </c>
      <c r="J2972">
        <v>20.017132658381851</v>
      </c>
      <c r="K2972">
        <v>45.050838619970463</v>
      </c>
      <c r="L2972">
        <v>51.690275484487707</v>
      </c>
      <c r="M2972">
        <v>82772674</v>
      </c>
      <c r="N2972">
        <v>34264008</v>
      </c>
      <c r="O2972">
        <v>45619440</v>
      </c>
      <c r="P2972">
        <v>1544579</v>
      </c>
      <c r="Q2972">
        <v>3361785</v>
      </c>
      <c r="R2972">
        <v>23792086</v>
      </c>
      <c r="S2972">
        <v>20267400</v>
      </c>
      <c r="T2972">
        <v>19307000</v>
      </c>
      <c r="U2972">
        <v>15379300</v>
      </c>
      <c r="V2972">
        <v>6338000</v>
      </c>
    </row>
    <row r="2973" spans="1:22" x14ac:dyDescent="0.3">
      <c r="A2973" s="2">
        <v>44611</v>
      </c>
      <c r="B2973">
        <v>2022</v>
      </c>
    </row>
    <row r="2974" spans="1:22" x14ac:dyDescent="0.3">
      <c r="A2974" s="2">
        <v>44612</v>
      </c>
      <c r="B2974">
        <v>2022</v>
      </c>
    </row>
    <row r="2975" spans="1:22" x14ac:dyDescent="0.3">
      <c r="A2975" s="2">
        <v>44613</v>
      </c>
      <c r="B2975">
        <v>2022</v>
      </c>
      <c r="F2975">
        <v>104.619944</v>
      </c>
      <c r="G2975">
        <v>7.4452287999999989</v>
      </c>
      <c r="H2975">
        <v>114.516272</v>
      </c>
      <c r="I2975">
        <v>18.92692274192143</v>
      </c>
      <c r="J2975">
        <v>19.755088459193448</v>
      </c>
      <c r="K2975">
        <v>44.943820224719097</v>
      </c>
      <c r="L2975">
        <v>51.188920825712053</v>
      </c>
      <c r="P2975">
        <v>1644574</v>
      </c>
      <c r="Q2975">
        <v>2678619</v>
      </c>
      <c r="R2975">
        <v>16400428</v>
      </c>
      <c r="S2975">
        <v>15200700</v>
      </c>
      <c r="T2975">
        <v>16594500</v>
      </c>
      <c r="U2975">
        <v>11310600</v>
      </c>
      <c r="V2975">
        <v>4841000</v>
      </c>
    </row>
    <row r="2976" spans="1:22" x14ac:dyDescent="0.3">
      <c r="A2976" s="2">
        <v>44614</v>
      </c>
      <c r="B2976">
        <v>2022</v>
      </c>
      <c r="C2976">
        <v>164.32</v>
      </c>
      <c r="D2976">
        <v>287.72000000000003</v>
      </c>
      <c r="E2976">
        <v>129.8135</v>
      </c>
      <c r="F2976">
        <v>103.060062</v>
      </c>
      <c r="G2976">
        <v>7.4359179999999991</v>
      </c>
      <c r="H2976">
        <v>113.40800400000001</v>
      </c>
      <c r="I2976">
        <v>18.476463934568869</v>
      </c>
      <c r="J2976">
        <v>19.211639737231359</v>
      </c>
      <c r="K2976">
        <v>44.844688070999737</v>
      </c>
      <c r="L2976">
        <v>50.387192203950228</v>
      </c>
      <c r="M2976">
        <v>91162758</v>
      </c>
      <c r="N2976">
        <v>41736117</v>
      </c>
      <c r="O2976">
        <v>44990740</v>
      </c>
      <c r="P2976">
        <v>2078619</v>
      </c>
      <c r="Q2976">
        <v>4172126</v>
      </c>
      <c r="R2976">
        <v>28110104</v>
      </c>
      <c r="S2976">
        <v>21140000</v>
      </c>
      <c r="T2976">
        <v>23057500</v>
      </c>
      <c r="U2976">
        <v>15369800</v>
      </c>
      <c r="V2976">
        <v>4852000</v>
      </c>
    </row>
    <row r="2977" spans="1:22" x14ac:dyDescent="0.3">
      <c r="A2977" s="2">
        <v>44615</v>
      </c>
      <c r="B2977">
        <v>2022</v>
      </c>
      <c r="C2977">
        <v>160.07</v>
      </c>
      <c r="D2977">
        <v>280.27</v>
      </c>
      <c r="E2977">
        <v>127.58799999999999</v>
      </c>
      <c r="F2977">
        <v>103.64054400000001</v>
      </c>
      <c r="G2977">
        <v>7.423237799999999</v>
      </c>
      <c r="H2977">
        <v>112.66752</v>
      </c>
      <c r="M2977">
        <v>90009247</v>
      </c>
      <c r="N2977">
        <v>37811167</v>
      </c>
      <c r="O2977">
        <v>32786020</v>
      </c>
      <c r="P2977">
        <v>1489901</v>
      </c>
      <c r="Q2977">
        <v>2939788</v>
      </c>
      <c r="R2977">
        <v>22410697</v>
      </c>
    </row>
    <row r="2978" spans="1:22" x14ac:dyDescent="0.3">
      <c r="A2978" s="2">
        <v>44616</v>
      </c>
      <c r="B2978">
        <v>2022</v>
      </c>
      <c r="C2978">
        <v>162.74</v>
      </c>
      <c r="D2978">
        <v>294.58999999999997</v>
      </c>
      <c r="E2978">
        <v>132.691</v>
      </c>
      <c r="F2978">
        <v>94.908332999999999</v>
      </c>
      <c r="G2978">
        <v>6.867141600000001</v>
      </c>
      <c r="H2978">
        <v>108.85591599999999</v>
      </c>
      <c r="I2978">
        <v>18.129009883821741</v>
      </c>
      <c r="J2978">
        <v>18.944885616438359</v>
      </c>
      <c r="K2978">
        <v>41.633431593549503</v>
      </c>
      <c r="L2978">
        <v>49.462458817409399</v>
      </c>
      <c r="M2978">
        <v>141147540</v>
      </c>
      <c r="N2978">
        <v>56989686</v>
      </c>
      <c r="O2978">
        <v>54455080</v>
      </c>
      <c r="P2978">
        <v>4257916</v>
      </c>
      <c r="Q2978">
        <v>7678830</v>
      </c>
      <c r="R2978">
        <v>49203183</v>
      </c>
      <c r="S2978">
        <v>29577000</v>
      </c>
      <c r="T2978">
        <v>25135000</v>
      </c>
      <c r="U2978">
        <v>26778800</v>
      </c>
      <c r="V2978">
        <v>6690000</v>
      </c>
    </row>
    <row r="2979" spans="1:22" x14ac:dyDescent="0.3">
      <c r="A2979" s="2">
        <v>44617</v>
      </c>
      <c r="B2979">
        <v>2022</v>
      </c>
      <c r="C2979">
        <v>164.85</v>
      </c>
      <c r="D2979">
        <v>297.31</v>
      </c>
      <c r="E2979">
        <v>134.45949999999999</v>
      </c>
      <c r="F2979">
        <v>98.943282000000011</v>
      </c>
      <c r="G2979">
        <v>7.2005920000000003</v>
      </c>
      <c r="H2979">
        <v>113.98374</v>
      </c>
      <c r="I2979">
        <v>18.177105831533481</v>
      </c>
      <c r="J2979">
        <v>19.46281878185745</v>
      </c>
      <c r="K2979">
        <v>43.792656587472997</v>
      </c>
      <c r="L2979">
        <v>49.157667386609077</v>
      </c>
      <c r="M2979">
        <v>91974222</v>
      </c>
      <c r="N2979">
        <v>32546721</v>
      </c>
      <c r="O2979">
        <v>36405980</v>
      </c>
      <c r="P2979">
        <v>2682262</v>
      </c>
      <c r="Q2979">
        <v>4190271</v>
      </c>
      <c r="R2979">
        <v>39934840</v>
      </c>
      <c r="S2979">
        <v>26344300</v>
      </c>
      <c r="T2979">
        <v>23568500</v>
      </c>
      <c r="U2979">
        <v>20091800</v>
      </c>
      <c r="V2979">
        <v>7825000</v>
      </c>
    </row>
    <row r="2980" spans="1:22" x14ac:dyDescent="0.3">
      <c r="A2980" s="2">
        <v>44618</v>
      </c>
      <c r="B2980">
        <v>2022</v>
      </c>
    </row>
    <row r="2981" spans="1:22" x14ac:dyDescent="0.3">
      <c r="A2981" s="2">
        <v>44619</v>
      </c>
      <c r="B2981">
        <v>2022</v>
      </c>
    </row>
    <row r="2982" spans="1:22" x14ac:dyDescent="0.3">
      <c r="A2982" s="2">
        <v>44620</v>
      </c>
      <c r="B2982">
        <v>2022</v>
      </c>
      <c r="C2982">
        <v>165.12</v>
      </c>
      <c r="D2982">
        <v>298.79000000000002</v>
      </c>
      <c r="E2982">
        <v>135.05699999999999</v>
      </c>
      <c r="F2982">
        <v>96.990480000000005</v>
      </c>
      <c r="G2982">
        <v>6.8910086000000002</v>
      </c>
      <c r="H2982">
        <v>113.52906</v>
      </c>
      <c r="I2982">
        <v>18.577882025888279</v>
      </c>
      <c r="J2982">
        <v>19.571030092954562</v>
      </c>
      <c r="K2982">
        <v>44.522630527321688</v>
      </c>
      <c r="L2982">
        <v>50.403961428199111</v>
      </c>
      <c r="M2982">
        <v>95056629</v>
      </c>
      <c r="N2982">
        <v>34627457</v>
      </c>
      <c r="O2982">
        <v>38864420</v>
      </c>
      <c r="P2982">
        <v>2667291</v>
      </c>
      <c r="Q2982">
        <v>4094935</v>
      </c>
      <c r="R2982">
        <v>54880712</v>
      </c>
      <c r="S2982">
        <v>26767700</v>
      </c>
      <c r="T2982">
        <v>22934500</v>
      </c>
      <c r="U2982">
        <v>17268200</v>
      </c>
      <c r="V2982">
        <v>8325000</v>
      </c>
    </row>
    <row r="2983" spans="1:22" x14ac:dyDescent="0.3">
      <c r="A2983" s="2">
        <v>44621</v>
      </c>
      <c r="B2983">
        <v>2022</v>
      </c>
      <c r="C2983">
        <v>163.19999999999999</v>
      </c>
      <c r="D2983">
        <v>294.95</v>
      </c>
      <c r="E2983">
        <v>134.0615</v>
      </c>
      <c r="F2983">
        <v>91.63814099999999</v>
      </c>
      <c r="G2983">
        <v>6.5952601999999994</v>
      </c>
      <c r="H2983">
        <v>109.845792</v>
      </c>
      <c r="I2983">
        <v>18.573667711598741</v>
      </c>
      <c r="J2983">
        <v>19.5589066091954</v>
      </c>
      <c r="K2983">
        <v>45.559038662486941</v>
      </c>
      <c r="L2983">
        <v>50.609543712991993</v>
      </c>
      <c r="M2983">
        <v>83474425</v>
      </c>
      <c r="N2983">
        <v>31217778</v>
      </c>
      <c r="O2983">
        <v>26495360</v>
      </c>
      <c r="P2983">
        <v>2383041</v>
      </c>
      <c r="Q2983">
        <v>3794964</v>
      </c>
      <c r="R2983">
        <v>33820863</v>
      </c>
      <c r="S2983">
        <v>23177000</v>
      </c>
      <c r="T2983">
        <v>19965500</v>
      </c>
      <c r="U2983">
        <v>14664200</v>
      </c>
      <c r="V2983">
        <v>5846000</v>
      </c>
    </row>
    <row r="2984" spans="1:22" x14ac:dyDescent="0.3">
      <c r="A2984" s="2">
        <v>44622</v>
      </c>
      <c r="B2984">
        <v>2022</v>
      </c>
      <c r="C2984">
        <v>166.56</v>
      </c>
      <c r="D2984">
        <v>300.19</v>
      </c>
      <c r="E2984">
        <v>134.57149999999999</v>
      </c>
      <c r="F2984">
        <v>89.445768000000001</v>
      </c>
      <c r="G2984">
        <v>6.7837002000000011</v>
      </c>
      <c r="H2984">
        <v>112.007064</v>
      </c>
      <c r="I2984">
        <v>17.634083044982699</v>
      </c>
      <c r="J2984">
        <v>19.125043996539791</v>
      </c>
      <c r="K2984">
        <v>45.553633217993081</v>
      </c>
      <c r="L2984">
        <v>50.415224913494811</v>
      </c>
      <c r="M2984">
        <v>79724750</v>
      </c>
      <c r="N2984">
        <v>31873007</v>
      </c>
      <c r="O2984">
        <v>23519800</v>
      </c>
      <c r="P2984">
        <v>2638366</v>
      </c>
      <c r="Q2984">
        <v>4216940</v>
      </c>
      <c r="R2984">
        <v>40727920</v>
      </c>
      <c r="S2984">
        <v>42180900</v>
      </c>
      <c r="T2984">
        <v>16231500</v>
      </c>
      <c r="U2984">
        <v>13100800</v>
      </c>
      <c r="V2984">
        <v>7043000</v>
      </c>
    </row>
    <row r="2985" spans="1:22" x14ac:dyDescent="0.3">
      <c r="A2985" s="2">
        <v>44623</v>
      </c>
      <c r="B2985">
        <v>2022</v>
      </c>
      <c r="C2985">
        <v>166.23</v>
      </c>
      <c r="D2985">
        <v>295.92</v>
      </c>
      <c r="E2985">
        <v>133.89949999999999</v>
      </c>
      <c r="F2985">
        <v>85.656300999999999</v>
      </c>
      <c r="G2985">
        <v>6.6063302999999998</v>
      </c>
      <c r="H2985">
        <v>109.648022</v>
      </c>
      <c r="I2985">
        <v>17.713741779162341</v>
      </c>
      <c r="J2985">
        <v>19.404030174800969</v>
      </c>
      <c r="K2985">
        <v>45.102111457251638</v>
      </c>
      <c r="L2985">
        <v>51.341294565593628</v>
      </c>
      <c r="M2985">
        <v>76678441</v>
      </c>
      <c r="N2985">
        <v>27314469</v>
      </c>
      <c r="O2985">
        <v>24603240</v>
      </c>
      <c r="P2985">
        <v>2480550</v>
      </c>
      <c r="Q2985">
        <v>3191208</v>
      </c>
      <c r="R2985">
        <v>31505163</v>
      </c>
      <c r="S2985">
        <v>26276600</v>
      </c>
      <c r="T2985">
        <v>12960000</v>
      </c>
      <c r="U2985">
        <v>12169400</v>
      </c>
      <c r="V2985">
        <v>8257000</v>
      </c>
    </row>
    <row r="2986" spans="1:22" x14ac:dyDescent="0.3">
      <c r="A2986" s="2">
        <v>44624</v>
      </c>
      <c r="B2986">
        <v>2022</v>
      </c>
      <c r="C2986">
        <v>163.16999999999999</v>
      </c>
      <c r="D2986">
        <v>289.86</v>
      </c>
      <c r="E2986">
        <v>131.90649999999999</v>
      </c>
      <c r="F2986">
        <v>79.86905999999999</v>
      </c>
      <c r="G2986">
        <v>6.1860741999999993</v>
      </c>
      <c r="H2986">
        <v>105.730902</v>
      </c>
      <c r="I2986">
        <v>17.19961662455346</v>
      </c>
      <c r="J2986">
        <v>18.922629859719439</v>
      </c>
      <c r="K2986">
        <v>43.243007754639713</v>
      </c>
      <c r="L2986">
        <v>51.206761348784532</v>
      </c>
      <c r="M2986">
        <v>83819592</v>
      </c>
      <c r="N2986">
        <v>32369655</v>
      </c>
      <c r="O2986">
        <v>30450640</v>
      </c>
      <c r="P2986">
        <v>3819567</v>
      </c>
      <c r="Q2986">
        <v>5821601</v>
      </c>
      <c r="R2986">
        <v>49075856</v>
      </c>
      <c r="S2986">
        <v>48833000</v>
      </c>
      <c r="T2986">
        <v>27520500</v>
      </c>
      <c r="U2986">
        <v>19457600</v>
      </c>
      <c r="V2986">
        <v>8836000</v>
      </c>
    </row>
    <row r="2987" spans="1:22" x14ac:dyDescent="0.3">
      <c r="A2987" s="2">
        <v>44625</v>
      </c>
      <c r="B2987">
        <v>2022</v>
      </c>
    </row>
    <row r="2988" spans="1:22" x14ac:dyDescent="0.3">
      <c r="A2988" s="2">
        <v>44626</v>
      </c>
      <c r="B2988">
        <v>2022</v>
      </c>
    </row>
    <row r="2989" spans="1:22" x14ac:dyDescent="0.3">
      <c r="A2989" s="2">
        <v>44627</v>
      </c>
      <c r="B2989">
        <v>2022</v>
      </c>
      <c r="C2989">
        <v>159.30000000000001</v>
      </c>
      <c r="D2989">
        <v>278.91000000000003</v>
      </c>
      <c r="E2989">
        <v>126.3785</v>
      </c>
      <c r="F2989">
        <v>76.690499999999986</v>
      </c>
      <c r="G2989">
        <v>6.1108475999999996</v>
      </c>
      <c r="H2989">
        <v>105.781125</v>
      </c>
      <c r="I2989">
        <v>15.987868284228769</v>
      </c>
      <c r="J2989">
        <v>18.364752980935869</v>
      </c>
      <c r="K2989">
        <v>40.788561525129978</v>
      </c>
      <c r="L2989">
        <v>49.584055459272093</v>
      </c>
      <c r="M2989">
        <v>96418845</v>
      </c>
      <c r="N2989">
        <v>43157178</v>
      </c>
      <c r="O2989">
        <v>45112940</v>
      </c>
      <c r="P2989">
        <v>4055547</v>
      </c>
      <c r="Q2989">
        <v>5885943</v>
      </c>
      <c r="R2989">
        <v>63449573</v>
      </c>
      <c r="S2989">
        <v>67968000</v>
      </c>
      <c r="T2989">
        <v>22803500</v>
      </c>
      <c r="U2989">
        <v>19067000</v>
      </c>
      <c r="V2989">
        <v>5799000</v>
      </c>
    </row>
    <row r="2990" spans="1:22" x14ac:dyDescent="0.3">
      <c r="A2990" s="2">
        <v>44628</v>
      </c>
      <c r="B2990">
        <v>2022</v>
      </c>
      <c r="C2990">
        <v>157.44</v>
      </c>
      <c r="D2990">
        <v>275.85000000000002</v>
      </c>
      <c r="E2990">
        <v>127.1045</v>
      </c>
      <c r="F2990">
        <v>77.750015000000005</v>
      </c>
      <c r="G2990">
        <v>6.1775769</v>
      </c>
      <c r="H2990">
        <v>105.47957700000001</v>
      </c>
      <c r="I2990">
        <v>15.666089965397919</v>
      </c>
      <c r="J2990">
        <v>18.39898538062284</v>
      </c>
      <c r="K2990">
        <v>38.702422145328732</v>
      </c>
      <c r="L2990">
        <v>48.797577854671282</v>
      </c>
      <c r="M2990">
        <v>131148280</v>
      </c>
      <c r="N2990">
        <v>48159475</v>
      </c>
      <c r="O2990">
        <v>40427100</v>
      </c>
      <c r="P2990">
        <v>3481540</v>
      </c>
      <c r="Q2990">
        <v>4880436</v>
      </c>
      <c r="R2990">
        <v>45113315</v>
      </c>
      <c r="S2990">
        <v>44177700</v>
      </c>
      <c r="T2990">
        <v>22264500</v>
      </c>
      <c r="U2990">
        <v>24289100</v>
      </c>
      <c r="V2990">
        <v>7009000</v>
      </c>
    </row>
    <row r="2991" spans="1:22" x14ac:dyDescent="0.3">
      <c r="A2991" s="2">
        <v>44629</v>
      </c>
      <c r="B2991">
        <v>2022</v>
      </c>
      <c r="C2991">
        <v>162.94999999999999</v>
      </c>
      <c r="D2991">
        <v>288.5</v>
      </c>
      <c r="E2991">
        <v>133.41999999999999</v>
      </c>
      <c r="F2991">
        <v>84.521039999999999</v>
      </c>
      <c r="G2991">
        <v>6.4459980000000003</v>
      </c>
      <c r="H2991">
        <v>112.495064</v>
      </c>
      <c r="I2991">
        <v>15.93833664392435</v>
      </c>
      <c r="J2991">
        <v>18.022835098022281</v>
      </c>
      <c r="K2991">
        <v>40.037999827273516</v>
      </c>
      <c r="L2991">
        <v>49.745228430779861</v>
      </c>
      <c r="M2991">
        <v>91454905</v>
      </c>
      <c r="N2991">
        <v>35204480</v>
      </c>
      <c r="O2991">
        <v>37025400</v>
      </c>
      <c r="P2991">
        <v>3559897</v>
      </c>
      <c r="Q2991">
        <v>4482058</v>
      </c>
      <c r="R2991">
        <v>31479681</v>
      </c>
      <c r="S2991">
        <v>36677400</v>
      </c>
      <c r="T2991">
        <v>22555000</v>
      </c>
      <c r="U2991">
        <v>25480600</v>
      </c>
      <c r="V2991">
        <v>7326000</v>
      </c>
    </row>
    <row r="2992" spans="1:22" x14ac:dyDescent="0.3">
      <c r="A2992" s="2">
        <v>44630</v>
      </c>
      <c r="B2992">
        <v>2022</v>
      </c>
      <c r="C2992">
        <v>158.52000000000001</v>
      </c>
      <c r="D2992">
        <v>285.58999999999997</v>
      </c>
      <c r="E2992">
        <v>132.42949999999999</v>
      </c>
      <c r="F2992">
        <v>79.128</v>
      </c>
      <c r="G2992">
        <v>6.2280990000000012</v>
      </c>
      <c r="H2992">
        <v>107.72398</v>
      </c>
      <c r="I2992">
        <v>16.75421977264898</v>
      </c>
      <c r="J2992">
        <v>19.417230692387179</v>
      </c>
      <c r="K2992">
        <v>41.164312779882877</v>
      </c>
      <c r="L2992">
        <v>50.465036169479838</v>
      </c>
      <c r="M2992">
        <v>105342033</v>
      </c>
      <c r="N2992">
        <v>30628012</v>
      </c>
      <c r="O2992">
        <v>27101400</v>
      </c>
      <c r="P2992">
        <v>4329263</v>
      </c>
      <c r="Q2992">
        <v>4305802</v>
      </c>
      <c r="R2992">
        <v>27803556</v>
      </c>
      <c r="S2992">
        <v>36656200</v>
      </c>
      <c r="T2992">
        <v>31722000</v>
      </c>
      <c r="U2992">
        <v>18739400</v>
      </c>
      <c r="V2992">
        <v>5869000</v>
      </c>
    </row>
    <row r="2993" spans="1:22" x14ac:dyDescent="0.3">
      <c r="A2993" s="2">
        <v>44631</v>
      </c>
      <c r="B2993">
        <v>2022</v>
      </c>
      <c r="C2993">
        <v>154.72999999999999</v>
      </c>
      <c r="D2993">
        <v>280.07</v>
      </c>
      <c r="E2993">
        <v>129.87049999999999</v>
      </c>
      <c r="F2993">
        <v>79.053671999999992</v>
      </c>
      <c r="G2993">
        <v>6.2560749499999986</v>
      </c>
      <c r="H2993">
        <v>108.701528</v>
      </c>
      <c r="I2993">
        <v>15.874573378839591</v>
      </c>
      <c r="J2993">
        <v>18.750018839590439</v>
      </c>
      <c r="K2993">
        <v>38.250853242320822</v>
      </c>
      <c r="L2993">
        <v>50.042662116040958</v>
      </c>
      <c r="M2993">
        <v>96970102</v>
      </c>
      <c r="N2993">
        <v>27209330</v>
      </c>
      <c r="O2993">
        <v>31526440</v>
      </c>
      <c r="P2993">
        <v>2873113</v>
      </c>
      <c r="Q2993">
        <v>3672556</v>
      </c>
      <c r="R2993">
        <v>30472858</v>
      </c>
      <c r="S2993">
        <v>44804200</v>
      </c>
      <c r="T2993">
        <v>22779000</v>
      </c>
      <c r="U2993">
        <v>25520400</v>
      </c>
      <c r="V2993">
        <v>5995000</v>
      </c>
    </row>
    <row r="2994" spans="1:22" x14ac:dyDescent="0.3">
      <c r="A2994" s="2">
        <v>44632</v>
      </c>
      <c r="B2994">
        <v>2022</v>
      </c>
    </row>
    <row r="2995" spans="1:22" x14ac:dyDescent="0.3">
      <c r="A2995" s="2">
        <v>44633</v>
      </c>
      <c r="B2995">
        <v>2022</v>
      </c>
    </row>
    <row r="2996" spans="1:22" x14ac:dyDescent="0.3">
      <c r="A2996" s="2">
        <v>44634</v>
      </c>
      <c r="B2996">
        <v>2022</v>
      </c>
      <c r="C2996">
        <v>150.62</v>
      </c>
      <c r="D2996">
        <v>276.44</v>
      </c>
      <c r="E2996">
        <v>125.95099999999999</v>
      </c>
      <c r="F2996">
        <v>81.686925000000002</v>
      </c>
      <c r="G2996">
        <v>6.3767164999999997</v>
      </c>
      <c r="H2996">
        <v>111.04505</v>
      </c>
      <c r="I2996">
        <v>16.224463846740701</v>
      </c>
      <c r="J2996">
        <v>18.40125838772569</v>
      </c>
      <c r="K2996">
        <v>37.721454607103503</v>
      </c>
      <c r="L2996">
        <v>49.343053318640337</v>
      </c>
      <c r="M2996">
        <v>108732111</v>
      </c>
      <c r="N2996">
        <v>30660747</v>
      </c>
      <c r="O2996">
        <v>38811260</v>
      </c>
      <c r="P2996">
        <v>2514991</v>
      </c>
      <c r="Q2996">
        <v>2563415</v>
      </c>
      <c r="R2996">
        <v>38240739</v>
      </c>
      <c r="S2996">
        <v>26346200</v>
      </c>
      <c r="T2996">
        <v>18320000</v>
      </c>
      <c r="U2996">
        <v>19608700</v>
      </c>
      <c r="V2996">
        <v>3647000</v>
      </c>
    </row>
    <row r="2997" spans="1:22" x14ac:dyDescent="0.3">
      <c r="A2997" s="2">
        <v>44635</v>
      </c>
      <c r="B2997">
        <v>2022</v>
      </c>
      <c r="C2997">
        <v>155.09</v>
      </c>
      <c r="D2997">
        <v>287.14999999999998</v>
      </c>
      <c r="E2997">
        <v>129.19800000000001</v>
      </c>
      <c r="F2997">
        <v>82.385016000000007</v>
      </c>
      <c r="G2997">
        <v>6.2555953000000004</v>
      </c>
      <c r="H2997">
        <v>109.970652</v>
      </c>
      <c r="I2997">
        <v>16.520196045293218</v>
      </c>
      <c r="J2997">
        <v>18.545216131485549</v>
      </c>
      <c r="K2997">
        <v>36.040223086023317</v>
      </c>
      <c r="L2997">
        <v>48.546560757140441</v>
      </c>
      <c r="M2997">
        <v>92964302</v>
      </c>
      <c r="N2997">
        <v>34245085</v>
      </c>
      <c r="O2997">
        <v>30919520</v>
      </c>
      <c r="P2997">
        <v>2601157</v>
      </c>
      <c r="Q2997">
        <v>2521724</v>
      </c>
      <c r="R2997">
        <v>33942343</v>
      </c>
      <c r="S2997">
        <v>26940000</v>
      </c>
      <c r="T2997">
        <v>17701500</v>
      </c>
      <c r="U2997">
        <v>27602900</v>
      </c>
      <c r="V2997">
        <v>4890000</v>
      </c>
    </row>
    <row r="2998" spans="1:22" x14ac:dyDescent="0.3">
      <c r="A2998" s="2">
        <v>44636</v>
      </c>
      <c r="B2998">
        <v>2022</v>
      </c>
      <c r="C2998">
        <v>159.59</v>
      </c>
      <c r="D2998">
        <v>294.39</v>
      </c>
      <c r="E2998">
        <v>133.28049999999999</v>
      </c>
      <c r="F2998">
        <v>86.114560000000012</v>
      </c>
      <c r="G2998">
        <v>6.4705471499999998</v>
      </c>
      <c r="H2998">
        <v>112.959456</v>
      </c>
      <c r="I2998">
        <v>16.78893667256936</v>
      </c>
      <c r="J2998">
        <v>19.01280738679484</v>
      </c>
      <c r="K2998">
        <v>38.106079770638331</v>
      </c>
      <c r="L2998">
        <v>50.442701745509737</v>
      </c>
      <c r="M2998">
        <v>102300157</v>
      </c>
      <c r="N2998">
        <v>37826329</v>
      </c>
      <c r="O2998">
        <v>35576980</v>
      </c>
      <c r="P2998">
        <v>3188590</v>
      </c>
      <c r="Q2998">
        <v>3467971</v>
      </c>
      <c r="R2998">
        <v>42350996</v>
      </c>
      <c r="S2998">
        <v>32882200</v>
      </c>
      <c r="T2998">
        <v>22607000</v>
      </c>
      <c r="U2998">
        <v>39994800</v>
      </c>
      <c r="V2998">
        <v>9143000</v>
      </c>
    </row>
    <row r="2999" spans="1:22" x14ac:dyDescent="0.3">
      <c r="A2999" s="2">
        <v>44637</v>
      </c>
      <c r="B2999">
        <v>2022</v>
      </c>
      <c r="C2999">
        <v>160.62</v>
      </c>
      <c r="D2999">
        <v>295.22000000000003</v>
      </c>
      <c r="E2999">
        <v>133.839</v>
      </c>
      <c r="F2999">
        <v>85.310709000000003</v>
      </c>
      <c r="G2999">
        <v>6.5924014</v>
      </c>
      <c r="H2999">
        <v>115.431498</v>
      </c>
      <c r="I2999">
        <v>17.184334908845369</v>
      </c>
      <c r="J2999">
        <v>19.754969260634699</v>
      </c>
      <c r="K2999">
        <v>40.386563133018228</v>
      </c>
      <c r="L2999">
        <v>51.443281566509107</v>
      </c>
      <c r="M2999">
        <v>75615376</v>
      </c>
      <c r="N2999">
        <v>30816633</v>
      </c>
      <c r="O2999">
        <v>28263920</v>
      </c>
      <c r="P2999">
        <v>2207957</v>
      </c>
      <c r="Q2999">
        <v>2279771</v>
      </c>
      <c r="R2999">
        <v>30632204</v>
      </c>
      <c r="S2999">
        <v>35580400</v>
      </c>
      <c r="T2999">
        <v>25017000</v>
      </c>
      <c r="U2999">
        <v>39343700</v>
      </c>
      <c r="V2999">
        <v>7475000</v>
      </c>
    </row>
    <row r="3000" spans="1:22" x14ac:dyDescent="0.3">
      <c r="A3000" s="2">
        <v>44638</v>
      </c>
      <c r="B3000">
        <v>2022</v>
      </c>
      <c r="C3000">
        <v>163.98</v>
      </c>
      <c r="D3000">
        <v>300.43</v>
      </c>
      <c r="E3000">
        <v>136.12549999999999</v>
      </c>
      <c r="F3000">
        <v>83.937810000000013</v>
      </c>
      <c r="G3000">
        <v>6.6076890000000006</v>
      </c>
      <c r="H3000">
        <v>114.68183000000001</v>
      </c>
      <c r="I3000">
        <v>16.951997314535081</v>
      </c>
      <c r="J3000">
        <v>19.890364593823431</v>
      </c>
      <c r="K3000">
        <v>41.63309835515274</v>
      </c>
      <c r="L3000">
        <v>51.141322591473653</v>
      </c>
      <c r="M3000">
        <v>123511692</v>
      </c>
      <c r="N3000">
        <v>43390625</v>
      </c>
      <c r="O3000">
        <v>44566900</v>
      </c>
      <c r="P3000">
        <v>4736344</v>
      </c>
      <c r="Q3000">
        <v>4643157</v>
      </c>
      <c r="R3000">
        <v>45492987</v>
      </c>
      <c r="S3000">
        <v>43985400</v>
      </c>
      <c r="T3000">
        <v>25444500</v>
      </c>
      <c r="U3000">
        <v>28334600</v>
      </c>
      <c r="V3000">
        <v>7075000</v>
      </c>
    </row>
    <row r="3001" spans="1:22" x14ac:dyDescent="0.3">
      <c r="A3001" s="2">
        <v>44639</v>
      </c>
      <c r="B3001">
        <v>2022</v>
      </c>
    </row>
    <row r="3002" spans="1:22" x14ac:dyDescent="0.3">
      <c r="A3002" s="2">
        <v>44640</v>
      </c>
      <c r="B3002">
        <v>2022</v>
      </c>
    </row>
    <row r="3003" spans="1:22" x14ac:dyDescent="0.3">
      <c r="A3003" s="2">
        <v>44641</v>
      </c>
      <c r="B3003">
        <v>2022</v>
      </c>
      <c r="C3003">
        <v>165.38</v>
      </c>
      <c r="D3003">
        <v>299.16000000000003</v>
      </c>
      <c r="E3003">
        <v>136.10149999999999</v>
      </c>
      <c r="F3003">
        <v>85.424064000000001</v>
      </c>
      <c r="G3003">
        <v>6.5990416000000014</v>
      </c>
      <c r="H3003">
        <v>112.40589</v>
      </c>
      <c r="M3003">
        <v>95811352</v>
      </c>
      <c r="N3003">
        <v>28351245</v>
      </c>
      <c r="O3003">
        <v>26831680</v>
      </c>
      <c r="P3003">
        <v>1686583</v>
      </c>
      <c r="Q3003">
        <v>2480924</v>
      </c>
      <c r="R3003">
        <v>16399481</v>
      </c>
    </row>
    <row r="3004" spans="1:22" x14ac:dyDescent="0.3">
      <c r="A3004" s="2">
        <v>44642</v>
      </c>
      <c r="B3004">
        <v>2022</v>
      </c>
      <c r="C3004">
        <v>168.82</v>
      </c>
      <c r="D3004">
        <v>304.06</v>
      </c>
      <c r="E3004">
        <v>139.86799999999999</v>
      </c>
      <c r="F3004">
        <v>87.147838000000007</v>
      </c>
      <c r="G3004">
        <v>6.8459831999999992</v>
      </c>
      <c r="H3004">
        <v>112.98575</v>
      </c>
      <c r="I3004">
        <v>17.008773381890421</v>
      </c>
      <c r="J3004">
        <v>19.846013722893559</v>
      </c>
      <c r="K3004">
        <v>41.847376262208243</v>
      </c>
      <c r="L3004">
        <v>51.20840920377421</v>
      </c>
      <c r="M3004">
        <v>81532007</v>
      </c>
      <c r="N3004">
        <v>27599689</v>
      </c>
      <c r="O3004">
        <v>35495540</v>
      </c>
      <c r="P3004">
        <v>1732509</v>
      </c>
      <c r="Q3004">
        <v>2390878</v>
      </c>
      <c r="R3004">
        <v>24456896</v>
      </c>
      <c r="S3004">
        <v>30788700</v>
      </c>
      <c r="T3004">
        <v>21757000</v>
      </c>
      <c r="U3004">
        <v>21652400</v>
      </c>
      <c r="V3004">
        <v>5388000</v>
      </c>
    </row>
    <row r="3005" spans="1:22" x14ac:dyDescent="0.3">
      <c r="A3005" s="2">
        <v>44643</v>
      </c>
      <c r="B3005">
        <v>2022</v>
      </c>
      <c r="C3005">
        <v>170.21</v>
      </c>
      <c r="D3005">
        <v>299.49</v>
      </c>
      <c r="E3005">
        <v>138.27549999999999</v>
      </c>
      <c r="F3005">
        <v>86.132956000000007</v>
      </c>
      <c r="G3005">
        <v>6.7321175999999996</v>
      </c>
      <c r="H3005">
        <v>110.83042</v>
      </c>
      <c r="I3005">
        <v>17.65094573387297</v>
      </c>
      <c r="J3005">
        <v>20.238317609647311</v>
      </c>
      <c r="K3005">
        <v>44.775749566366557</v>
      </c>
      <c r="L3005">
        <v>52.771124143057733</v>
      </c>
      <c r="M3005">
        <v>98062674</v>
      </c>
      <c r="N3005">
        <v>25715377</v>
      </c>
      <c r="O3005">
        <v>25153400</v>
      </c>
      <c r="P3005">
        <v>1942435</v>
      </c>
      <c r="Q3005">
        <v>2008752</v>
      </c>
      <c r="R3005">
        <v>16082571</v>
      </c>
      <c r="S3005">
        <v>33324100</v>
      </c>
      <c r="T3005">
        <v>20653500</v>
      </c>
      <c r="U3005">
        <v>28197000</v>
      </c>
      <c r="V3005">
        <v>7974000</v>
      </c>
    </row>
    <row r="3006" spans="1:22" x14ac:dyDescent="0.3">
      <c r="A3006" s="2">
        <v>44644</v>
      </c>
      <c r="B3006">
        <v>2022</v>
      </c>
      <c r="C3006">
        <v>174.07</v>
      </c>
      <c r="D3006">
        <v>304.10000000000002</v>
      </c>
      <c r="E3006">
        <v>141.572</v>
      </c>
      <c r="F3006">
        <v>86.26991799999999</v>
      </c>
      <c r="G3006">
        <v>6.8173095999999997</v>
      </c>
      <c r="H3006">
        <v>110.401748</v>
      </c>
      <c r="I3006">
        <v>17.988552739165989</v>
      </c>
      <c r="J3006">
        <v>20.253138748977921</v>
      </c>
      <c r="K3006">
        <v>44.955028618152078</v>
      </c>
      <c r="L3006">
        <v>52.902698282910869</v>
      </c>
      <c r="M3006">
        <v>90131418</v>
      </c>
      <c r="N3006">
        <v>24484456</v>
      </c>
      <c r="O3006">
        <v>26396560</v>
      </c>
      <c r="P3006">
        <v>1529917</v>
      </c>
      <c r="Q3006">
        <v>2147765</v>
      </c>
      <c r="R3006">
        <v>22799689</v>
      </c>
      <c r="S3006">
        <v>40085700</v>
      </c>
      <c r="T3006">
        <v>20946000</v>
      </c>
      <c r="U3006">
        <v>22906500</v>
      </c>
      <c r="V3006">
        <v>6364000</v>
      </c>
    </row>
    <row r="3007" spans="1:22" x14ac:dyDescent="0.3">
      <c r="A3007" s="2">
        <v>44645</v>
      </c>
      <c r="B3007">
        <v>2022</v>
      </c>
      <c r="C3007">
        <v>174.72</v>
      </c>
      <c r="D3007">
        <v>303.68</v>
      </c>
      <c r="E3007">
        <v>141.673</v>
      </c>
      <c r="F3007">
        <v>85.608898999999994</v>
      </c>
      <c r="G3007">
        <v>6.8191759999999988</v>
      </c>
      <c r="H3007">
        <v>110.855226</v>
      </c>
      <c r="I3007">
        <v>17.927927927927929</v>
      </c>
      <c r="J3007">
        <v>20.083215945945948</v>
      </c>
      <c r="K3007">
        <v>44.242424242424242</v>
      </c>
      <c r="L3007">
        <v>53.873873873873883</v>
      </c>
      <c r="M3007">
        <v>80546156</v>
      </c>
      <c r="N3007">
        <v>22566453</v>
      </c>
      <c r="O3007">
        <v>24143080</v>
      </c>
      <c r="P3007">
        <v>1514673</v>
      </c>
      <c r="Q3007">
        <v>1783145</v>
      </c>
      <c r="R3007">
        <v>16886377</v>
      </c>
      <c r="S3007">
        <v>25328700</v>
      </c>
      <c r="T3007">
        <v>17011500</v>
      </c>
      <c r="U3007">
        <v>15765000</v>
      </c>
      <c r="V3007">
        <v>8377000</v>
      </c>
    </row>
    <row r="3008" spans="1:22" x14ac:dyDescent="0.3">
      <c r="A3008" s="2">
        <v>44646</v>
      </c>
      <c r="B3008">
        <v>2022</v>
      </c>
    </row>
    <row r="3009" spans="1:22" x14ac:dyDescent="0.3">
      <c r="A3009" s="2">
        <v>44647</v>
      </c>
      <c r="B3009">
        <v>2022</v>
      </c>
    </row>
    <row r="3010" spans="1:22" x14ac:dyDescent="0.3">
      <c r="A3010" s="2">
        <v>44648</v>
      </c>
      <c r="B3010">
        <v>2022</v>
      </c>
      <c r="C3010">
        <v>175.6</v>
      </c>
      <c r="D3010">
        <v>310.7</v>
      </c>
      <c r="E3010">
        <v>141.4555</v>
      </c>
      <c r="F3010">
        <v>86.017055999999982</v>
      </c>
      <c r="G3010">
        <v>6.7897829999999999</v>
      </c>
      <c r="H3010">
        <v>111.01741199999999</v>
      </c>
      <c r="I3010">
        <v>17.844408427876822</v>
      </c>
      <c r="J3010">
        <v>19.662955332252839</v>
      </c>
      <c r="K3010">
        <v>43.776337115072927</v>
      </c>
      <c r="L3010">
        <v>53.541329011345219</v>
      </c>
      <c r="M3010">
        <v>90371916</v>
      </c>
      <c r="N3010">
        <v>29578188</v>
      </c>
      <c r="O3010">
        <v>35049260</v>
      </c>
      <c r="P3010">
        <v>1109020</v>
      </c>
      <c r="Q3010">
        <v>1906610</v>
      </c>
      <c r="R3010">
        <v>13757449</v>
      </c>
      <c r="S3010">
        <v>23368400</v>
      </c>
      <c r="T3010">
        <v>12684000</v>
      </c>
      <c r="U3010">
        <v>12671800</v>
      </c>
      <c r="V3010">
        <v>6388000</v>
      </c>
    </row>
    <row r="3011" spans="1:22" x14ac:dyDescent="0.3">
      <c r="A3011" s="2">
        <v>44649</v>
      </c>
      <c r="B3011">
        <v>2022</v>
      </c>
      <c r="C3011">
        <v>178.96</v>
      </c>
      <c r="D3011">
        <v>315.41000000000003</v>
      </c>
      <c r="E3011">
        <v>142.50550000000001</v>
      </c>
      <c r="F3011">
        <v>91.554040000000001</v>
      </c>
      <c r="G3011">
        <v>6.8963220000000014</v>
      </c>
      <c r="H3011">
        <v>114.58936</v>
      </c>
      <c r="I3011">
        <v>18.433067014511661</v>
      </c>
      <c r="J3011">
        <v>20.139266509049399</v>
      </c>
      <c r="K3011">
        <v>44.872003913256158</v>
      </c>
      <c r="L3011">
        <v>54.614381216370461</v>
      </c>
      <c r="M3011">
        <v>100589440</v>
      </c>
      <c r="N3011">
        <v>30393403</v>
      </c>
      <c r="O3011">
        <v>34317020</v>
      </c>
      <c r="P3011">
        <v>1967947</v>
      </c>
      <c r="Q3011">
        <v>2523791</v>
      </c>
      <c r="R3011">
        <v>20577320</v>
      </c>
      <c r="S3011">
        <v>43733900</v>
      </c>
      <c r="T3011">
        <v>18751000</v>
      </c>
      <c r="U3011">
        <v>12102000</v>
      </c>
      <c r="V3011">
        <v>8090000</v>
      </c>
    </row>
    <row r="3012" spans="1:22" x14ac:dyDescent="0.3">
      <c r="A3012" s="2">
        <v>44650</v>
      </c>
      <c r="B3012">
        <v>2022</v>
      </c>
      <c r="C3012">
        <v>177.77</v>
      </c>
      <c r="D3012">
        <v>313.86</v>
      </c>
      <c r="E3012">
        <v>141.9385</v>
      </c>
      <c r="F3012">
        <v>89.546081999999998</v>
      </c>
      <c r="G3012">
        <v>6.9216304000000006</v>
      </c>
      <c r="H3012">
        <v>113.868342</v>
      </c>
      <c r="I3012">
        <v>18.19934372436423</v>
      </c>
      <c r="J3012">
        <v>20.241354380639869</v>
      </c>
      <c r="K3012">
        <v>46.20180475799836</v>
      </c>
      <c r="L3012">
        <v>51.79655455291222</v>
      </c>
      <c r="M3012">
        <v>92633154</v>
      </c>
      <c r="N3012">
        <v>28163555</v>
      </c>
      <c r="O3012">
        <v>19884760</v>
      </c>
      <c r="P3012">
        <v>1492559</v>
      </c>
      <c r="Q3012">
        <v>2128404</v>
      </c>
      <c r="R3012">
        <v>21900930</v>
      </c>
      <c r="S3012">
        <v>36673400</v>
      </c>
      <c r="T3012">
        <v>20935000</v>
      </c>
      <c r="U3012">
        <v>15400800</v>
      </c>
      <c r="V3012">
        <v>12734000</v>
      </c>
    </row>
    <row r="3013" spans="1:22" x14ac:dyDescent="0.3">
      <c r="A3013" s="2">
        <v>44651</v>
      </c>
      <c r="B3013">
        <v>2022</v>
      </c>
      <c r="C3013">
        <v>174.61</v>
      </c>
      <c r="D3013">
        <v>308.31</v>
      </c>
      <c r="E3013">
        <v>139.0675</v>
      </c>
      <c r="F3013">
        <v>87.104519999999994</v>
      </c>
      <c r="G3013">
        <v>6.9032306000000014</v>
      </c>
      <c r="H3013">
        <v>112.061184</v>
      </c>
      <c r="I3013">
        <v>18.28315235274761</v>
      </c>
      <c r="J3013">
        <v>19.976277081276731</v>
      </c>
      <c r="K3013">
        <v>45.730503455083912</v>
      </c>
      <c r="L3013">
        <v>50.732148733135887</v>
      </c>
      <c r="M3013">
        <v>103049285</v>
      </c>
      <c r="N3013">
        <v>33422070</v>
      </c>
      <c r="O3013">
        <v>37524720</v>
      </c>
      <c r="P3013">
        <v>1468453</v>
      </c>
      <c r="Q3013">
        <v>2947134</v>
      </c>
      <c r="R3013">
        <v>20781960</v>
      </c>
      <c r="S3013">
        <v>38235600</v>
      </c>
      <c r="T3013">
        <v>22469000</v>
      </c>
      <c r="U3013">
        <v>18054000</v>
      </c>
      <c r="V3013">
        <v>8130000</v>
      </c>
    </row>
    <row r="3014" spans="1:22" x14ac:dyDescent="0.3">
      <c r="A3014" s="2">
        <v>44652</v>
      </c>
      <c r="B3014">
        <v>2022</v>
      </c>
      <c r="C3014">
        <v>174.31</v>
      </c>
      <c r="D3014">
        <v>309.42</v>
      </c>
      <c r="E3014">
        <v>140.15049999999999</v>
      </c>
      <c r="F3014">
        <v>87.216000000000008</v>
      </c>
      <c r="G3014">
        <v>6.9312345000000004</v>
      </c>
      <c r="H3014">
        <v>110.124</v>
      </c>
      <c r="I3014">
        <v>17.989720159908629</v>
      </c>
      <c r="J3014">
        <v>19.50040925185608</v>
      </c>
      <c r="K3014">
        <v>45.50868891245819</v>
      </c>
      <c r="L3014">
        <v>51.937668271191967</v>
      </c>
      <c r="M3014">
        <v>78751328</v>
      </c>
      <c r="N3014">
        <v>27110529</v>
      </c>
      <c r="O3014">
        <v>25941440</v>
      </c>
      <c r="P3014">
        <v>1064970</v>
      </c>
      <c r="Q3014">
        <v>2022783</v>
      </c>
      <c r="R3014">
        <v>17505094</v>
      </c>
      <c r="S3014">
        <v>27719800</v>
      </c>
      <c r="T3014">
        <v>20148000</v>
      </c>
      <c r="U3014">
        <v>15398600</v>
      </c>
      <c r="V3014">
        <v>8040000</v>
      </c>
    </row>
    <row r="3015" spans="1:22" x14ac:dyDescent="0.3">
      <c r="A3015" s="2">
        <v>44653</v>
      </c>
      <c r="B3015">
        <v>2022</v>
      </c>
    </row>
    <row r="3016" spans="1:22" x14ac:dyDescent="0.3">
      <c r="A3016" s="2">
        <v>44654</v>
      </c>
      <c r="B3016">
        <v>2022</v>
      </c>
    </row>
    <row r="3017" spans="1:22" x14ac:dyDescent="0.3">
      <c r="A3017" s="2">
        <v>44655</v>
      </c>
      <c r="B3017">
        <v>2022</v>
      </c>
      <c r="C3017">
        <v>178.44</v>
      </c>
      <c r="D3017">
        <v>314.97000000000003</v>
      </c>
      <c r="E3017">
        <v>142.97149999999999</v>
      </c>
      <c r="F3017">
        <v>87.635374999999982</v>
      </c>
      <c r="G3017">
        <v>6.8809104000000003</v>
      </c>
      <c r="H3017">
        <v>111.48405</v>
      </c>
      <c r="I3017">
        <v>18.012219959266801</v>
      </c>
      <c r="J3017">
        <v>19.658295804480652</v>
      </c>
      <c r="K3017">
        <v>47.128309572301418</v>
      </c>
      <c r="L3017">
        <v>51.926680244399179</v>
      </c>
      <c r="M3017">
        <v>76545983</v>
      </c>
      <c r="N3017">
        <v>24335868</v>
      </c>
      <c r="O3017">
        <v>25970840</v>
      </c>
      <c r="P3017">
        <v>1100335</v>
      </c>
      <c r="Q3017">
        <v>2372402</v>
      </c>
      <c r="R3017">
        <v>16001739</v>
      </c>
      <c r="S3017">
        <v>16276100</v>
      </c>
      <c r="T3017">
        <v>15159500</v>
      </c>
      <c r="U3017">
        <v>16874800</v>
      </c>
      <c r="V3017">
        <v>6034000</v>
      </c>
    </row>
    <row r="3018" spans="1:22" x14ac:dyDescent="0.3">
      <c r="A3018" s="2">
        <v>44656</v>
      </c>
      <c r="B3018">
        <v>2022</v>
      </c>
      <c r="C3018">
        <v>175.06</v>
      </c>
      <c r="D3018">
        <v>310.88</v>
      </c>
      <c r="E3018">
        <v>140.59100000000001</v>
      </c>
      <c r="F3018">
        <v>85.325652000000005</v>
      </c>
      <c r="G3018">
        <v>6.9049544999999997</v>
      </c>
      <c r="H3018">
        <v>110.973552</v>
      </c>
      <c r="I3018">
        <v>17.942390161016259</v>
      </c>
      <c r="J3018">
        <v>19.625009393963911</v>
      </c>
      <c r="K3018">
        <v>48.029775871834289</v>
      </c>
      <c r="L3018">
        <v>51.177279715187311</v>
      </c>
      <c r="M3018">
        <v>73401786</v>
      </c>
      <c r="N3018">
        <v>23156719</v>
      </c>
      <c r="O3018">
        <v>21418120</v>
      </c>
      <c r="P3018">
        <v>1523273</v>
      </c>
      <c r="Q3018">
        <v>1837700</v>
      </c>
      <c r="R3018">
        <v>19388478</v>
      </c>
      <c r="S3018">
        <v>21878700</v>
      </c>
      <c r="T3018">
        <v>13982500</v>
      </c>
      <c r="U3018">
        <v>19226700</v>
      </c>
      <c r="V3018">
        <v>5040000</v>
      </c>
    </row>
    <row r="3019" spans="1:22" x14ac:dyDescent="0.3">
      <c r="A3019" s="2">
        <v>44657</v>
      </c>
      <c r="B3019">
        <v>2022</v>
      </c>
      <c r="C3019">
        <v>171.83</v>
      </c>
      <c r="D3019">
        <v>299.5</v>
      </c>
      <c r="E3019">
        <v>136.548</v>
      </c>
      <c r="F3019">
        <v>83.228039999999993</v>
      </c>
      <c r="G3019">
        <v>6.8544392000000016</v>
      </c>
      <c r="H3019">
        <v>109.712664</v>
      </c>
      <c r="I3019">
        <v>17.696969696969699</v>
      </c>
      <c r="J3019">
        <v>19.168027466666668</v>
      </c>
      <c r="K3019">
        <v>46.618181818181817</v>
      </c>
      <c r="L3019">
        <v>51.280808080808079</v>
      </c>
      <c r="M3019">
        <v>89058782</v>
      </c>
      <c r="N3019">
        <v>40110372</v>
      </c>
      <c r="O3019">
        <v>32468480</v>
      </c>
      <c r="P3019">
        <v>1651158</v>
      </c>
      <c r="Q3019">
        <v>3107903</v>
      </c>
      <c r="R3019">
        <v>26445433</v>
      </c>
      <c r="S3019">
        <v>28164400</v>
      </c>
      <c r="T3019">
        <v>15822000</v>
      </c>
      <c r="U3019">
        <v>17778400</v>
      </c>
      <c r="V3019">
        <v>4579000</v>
      </c>
    </row>
    <row r="3020" spans="1:22" x14ac:dyDescent="0.3">
      <c r="A3020" s="2">
        <v>44658</v>
      </c>
      <c r="B3020">
        <v>2022</v>
      </c>
      <c r="C3020">
        <v>172.14</v>
      </c>
      <c r="D3020">
        <v>301.37</v>
      </c>
      <c r="E3020">
        <v>135.88849999999999</v>
      </c>
      <c r="F3020">
        <v>82.306258999999997</v>
      </c>
      <c r="G3020">
        <v>6.8063555999999998</v>
      </c>
      <c r="H3020">
        <v>108.46544400000001</v>
      </c>
      <c r="I3020">
        <v>17.499193027759851</v>
      </c>
      <c r="J3020">
        <v>18.541387935765009</v>
      </c>
      <c r="K3020">
        <v>45.626210458360227</v>
      </c>
      <c r="L3020">
        <v>50.984506132989033</v>
      </c>
      <c r="M3020">
        <v>77594650</v>
      </c>
      <c r="N3020">
        <v>31411155</v>
      </c>
      <c r="O3020">
        <v>26233600</v>
      </c>
      <c r="P3020">
        <v>1345977</v>
      </c>
      <c r="Q3020">
        <v>2411034</v>
      </c>
      <c r="R3020">
        <v>18694139</v>
      </c>
      <c r="S3020">
        <v>31288300</v>
      </c>
      <c r="T3020">
        <v>20831000</v>
      </c>
      <c r="U3020">
        <v>13766300</v>
      </c>
      <c r="V3020">
        <v>4634000</v>
      </c>
    </row>
    <row r="3021" spans="1:22" x14ac:dyDescent="0.3">
      <c r="A3021" s="2">
        <v>44659</v>
      </c>
      <c r="B3021">
        <v>2022</v>
      </c>
      <c r="C3021">
        <v>170.09</v>
      </c>
      <c r="D3021">
        <v>296.97000000000003</v>
      </c>
      <c r="E3021">
        <v>133.28749999999999</v>
      </c>
      <c r="F3021">
        <v>83.714399999999998</v>
      </c>
      <c r="G3021">
        <v>6.9069599999999989</v>
      </c>
      <c r="H3021">
        <v>109.176624</v>
      </c>
      <c r="I3021">
        <v>16.846209502371568</v>
      </c>
      <c r="J3021">
        <v>18.7013594581558</v>
      </c>
      <c r="K3021">
        <v>45.686952327357503</v>
      </c>
      <c r="L3021">
        <v>51.298335879089947</v>
      </c>
      <c r="M3021">
        <v>76575508</v>
      </c>
      <c r="N3021">
        <v>24361917</v>
      </c>
      <c r="O3021">
        <v>25142800</v>
      </c>
      <c r="P3021">
        <v>1113844</v>
      </c>
      <c r="Q3021">
        <v>2054134</v>
      </c>
      <c r="R3021">
        <v>19878582</v>
      </c>
      <c r="S3021">
        <v>50893400</v>
      </c>
      <c r="T3021">
        <v>17655500</v>
      </c>
      <c r="U3021">
        <v>14908000</v>
      </c>
      <c r="V3021">
        <v>5090000</v>
      </c>
    </row>
    <row r="3022" spans="1:22" x14ac:dyDescent="0.3">
      <c r="A3022" s="2">
        <v>44660</v>
      </c>
      <c r="B3022">
        <v>2022</v>
      </c>
    </row>
    <row r="3023" spans="1:22" x14ac:dyDescent="0.3">
      <c r="A3023" s="2">
        <v>44661</v>
      </c>
      <c r="B3023">
        <v>2022</v>
      </c>
    </row>
    <row r="3024" spans="1:22" x14ac:dyDescent="0.3">
      <c r="A3024" s="2">
        <v>44662</v>
      </c>
      <c r="B3024">
        <v>2022</v>
      </c>
      <c r="C3024">
        <v>165.75</v>
      </c>
      <c r="D3024">
        <v>285.26</v>
      </c>
      <c r="E3024">
        <v>128.8235</v>
      </c>
      <c r="F3024">
        <v>82.661922000000004</v>
      </c>
      <c r="G3024">
        <v>6.9462324999999998</v>
      </c>
      <c r="H3024">
        <v>108.06205199999999</v>
      </c>
      <c r="I3024">
        <v>16.743685762090671</v>
      </c>
      <c r="J3024">
        <v>17.804951884312011</v>
      </c>
      <c r="K3024">
        <v>44.060234244283329</v>
      </c>
      <c r="L3024">
        <v>50.76886303880169</v>
      </c>
      <c r="M3024">
        <v>72246706</v>
      </c>
      <c r="N3024">
        <v>34569264</v>
      </c>
      <c r="O3024">
        <v>36883060</v>
      </c>
      <c r="P3024">
        <v>1246230</v>
      </c>
      <c r="Q3024">
        <v>1907113</v>
      </c>
      <c r="R3024">
        <v>26328211</v>
      </c>
      <c r="S3024">
        <v>27797800</v>
      </c>
      <c r="T3024">
        <v>26013000</v>
      </c>
      <c r="U3024">
        <v>15335400</v>
      </c>
      <c r="V3024">
        <v>3773000</v>
      </c>
    </row>
    <row r="3025" spans="1:22" x14ac:dyDescent="0.3">
      <c r="A3025" s="2">
        <v>44663</v>
      </c>
      <c r="B3025">
        <v>2022</v>
      </c>
      <c r="C3025">
        <v>167.66</v>
      </c>
      <c r="D3025">
        <v>282.06</v>
      </c>
      <c r="E3025">
        <v>127.7145</v>
      </c>
      <c r="F3025">
        <v>82.496778000000006</v>
      </c>
      <c r="G3025">
        <v>6.7623245999999986</v>
      </c>
      <c r="H3025">
        <v>106.598544</v>
      </c>
      <c r="I3025">
        <v>16.52427339508144</v>
      </c>
      <c r="J3025">
        <v>17.371170049504951</v>
      </c>
      <c r="K3025">
        <v>43.771957840945383</v>
      </c>
      <c r="L3025">
        <v>51.006068348770363</v>
      </c>
      <c r="M3025">
        <v>79265181</v>
      </c>
      <c r="N3025">
        <v>30966721</v>
      </c>
      <c r="O3025">
        <v>32710700</v>
      </c>
      <c r="P3025">
        <v>1364957</v>
      </c>
      <c r="Q3025">
        <v>3161521</v>
      </c>
      <c r="R3025">
        <v>27812932</v>
      </c>
      <c r="S3025">
        <v>26536900</v>
      </c>
      <c r="T3025">
        <v>25818000</v>
      </c>
      <c r="U3025">
        <v>16073000</v>
      </c>
      <c r="V3025">
        <v>5687000</v>
      </c>
    </row>
    <row r="3026" spans="1:22" x14ac:dyDescent="0.3">
      <c r="A3026" s="2">
        <v>44664</v>
      </c>
      <c r="B3026">
        <v>2022</v>
      </c>
      <c r="C3026">
        <v>170.4</v>
      </c>
      <c r="D3026">
        <v>287.62</v>
      </c>
      <c r="E3026">
        <v>129.89400000000001</v>
      </c>
      <c r="F3026">
        <v>82.975250000000003</v>
      </c>
      <c r="G3026">
        <v>6.7853108000000004</v>
      </c>
      <c r="H3026">
        <v>105.39216999999999</v>
      </c>
      <c r="I3026">
        <v>16.875</v>
      </c>
      <c r="J3026">
        <v>17.465661624203818</v>
      </c>
      <c r="K3026">
        <v>44.522292993630572</v>
      </c>
      <c r="L3026">
        <v>51.385350318471339</v>
      </c>
      <c r="M3026">
        <v>70618925</v>
      </c>
      <c r="N3026">
        <v>21907176</v>
      </c>
      <c r="O3026">
        <v>27927240</v>
      </c>
      <c r="P3026">
        <v>1062598</v>
      </c>
      <c r="Q3026">
        <v>2960712</v>
      </c>
      <c r="R3026">
        <v>23108279</v>
      </c>
      <c r="S3026">
        <v>26016500</v>
      </c>
      <c r="T3026">
        <v>21706000</v>
      </c>
      <c r="U3026">
        <v>13134000</v>
      </c>
      <c r="V3026">
        <v>5919000</v>
      </c>
    </row>
    <row r="3027" spans="1:22" x14ac:dyDescent="0.3">
      <c r="A3027" s="2">
        <v>44665</v>
      </c>
      <c r="B3027">
        <v>2022</v>
      </c>
      <c r="C3027">
        <v>165.29</v>
      </c>
      <c r="D3027">
        <v>279.83</v>
      </c>
      <c r="E3027">
        <v>126.73</v>
      </c>
      <c r="F3027">
        <v>82.461183999999989</v>
      </c>
      <c r="G3027">
        <v>6.8209768000000004</v>
      </c>
      <c r="H3027">
        <v>105.088256</v>
      </c>
      <c r="I3027">
        <v>16.92607003891051</v>
      </c>
      <c r="J3027">
        <v>17.42746666401969</v>
      </c>
      <c r="K3027">
        <v>45.755578495989838</v>
      </c>
      <c r="L3027">
        <v>51.584213451917734</v>
      </c>
      <c r="M3027">
        <v>75329376</v>
      </c>
      <c r="N3027">
        <v>28221607</v>
      </c>
      <c r="O3027">
        <v>31597980</v>
      </c>
      <c r="P3027">
        <v>1418145</v>
      </c>
      <c r="Q3027">
        <v>3774096</v>
      </c>
      <c r="R3027">
        <v>26589300</v>
      </c>
      <c r="S3027">
        <v>18466300</v>
      </c>
      <c r="T3027">
        <v>14294500</v>
      </c>
      <c r="U3027">
        <v>11920900</v>
      </c>
      <c r="V3027">
        <v>4105000</v>
      </c>
    </row>
    <row r="3028" spans="1:22" x14ac:dyDescent="0.3">
      <c r="A3028" s="2">
        <v>44666</v>
      </c>
      <c r="B3028">
        <v>2022</v>
      </c>
      <c r="I3028">
        <v>17.08995964870638</v>
      </c>
      <c r="J3028">
        <v>16.926353437771969</v>
      </c>
      <c r="K3028">
        <v>45.035208481683682</v>
      </c>
      <c r="L3028">
        <v>51.348999129677978</v>
      </c>
      <c r="S3028">
        <v>19517900</v>
      </c>
      <c r="T3028">
        <v>20132000</v>
      </c>
      <c r="U3028">
        <v>10971000</v>
      </c>
      <c r="V3028">
        <v>3753000</v>
      </c>
    </row>
    <row r="3029" spans="1:22" x14ac:dyDescent="0.3">
      <c r="A3029" s="2">
        <v>44667</v>
      </c>
      <c r="B3029">
        <v>2022</v>
      </c>
    </row>
    <row r="3030" spans="1:22" x14ac:dyDescent="0.3">
      <c r="A3030" s="2">
        <v>44668</v>
      </c>
      <c r="B3030">
        <v>2022</v>
      </c>
    </row>
    <row r="3031" spans="1:22" x14ac:dyDescent="0.3">
      <c r="A3031" s="2">
        <v>44669</v>
      </c>
      <c r="B3031">
        <v>2022</v>
      </c>
      <c r="C3031">
        <v>165.07</v>
      </c>
      <c r="D3031">
        <v>280.52</v>
      </c>
      <c r="E3031">
        <v>127.6765</v>
      </c>
      <c r="I3031">
        <v>16.97251319209262</v>
      </c>
      <c r="J3031">
        <v>16.736356273135389</v>
      </c>
      <c r="K3031">
        <v>44.522328109002132</v>
      </c>
      <c r="L3031">
        <v>50.279593604788538</v>
      </c>
      <c r="M3031">
        <v>69023941</v>
      </c>
      <c r="N3031">
        <v>20778000</v>
      </c>
      <c r="O3031">
        <v>20808660</v>
      </c>
      <c r="S3031">
        <v>15320900</v>
      </c>
      <c r="T3031">
        <v>12232500</v>
      </c>
      <c r="U3031">
        <v>9065700</v>
      </c>
      <c r="V3031">
        <v>3503000</v>
      </c>
    </row>
    <row r="3032" spans="1:22" x14ac:dyDescent="0.3">
      <c r="A3032" s="2">
        <v>44670</v>
      </c>
      <c r="B3032">
        <v>2022</v>
      </c>
      <c r="C3032">
        <v>167.4</v>
      </c>
      <c r="D3032">
        <v>285.3</v>
      </c>
      <c r="E3032">
        <v>130.00899999999999</v>
      </c>
      <c r="F3032">
        <v>84.230391999999981</v>
      </c>
      <c r="G3032">
        <v>6.8364792000000003</v>
      </c>
      <c r="H3032">
        <v>104.904732</v>
      </c>
      <c r="I3032">
        <v>16.907424666045362</v>
      </c>
      <c r="J3032">
        <v>16.71109748369059</v>
      </c>
      <c r="K3032">
        <v>43.08014911463188</v>
      </c>
      <c r="L3032">
        <v>50.069897483690589</v>
      </c>
      <c r="M3032">
        <v>67723833</v>
      </c>
      <c r="N3032">
        <v>22297720</v>
      </c>
      <c r="O3032">
        <v>26489760</v>
      </c>
      <c r="P3032">
        <v>1477517</v>
      </c>
      <c r="Q3032">
        <v>3173230</v>
      </c>
      <c r="R3032">
        <v>21249743</v>
      </c>
      <c r="S3032">
        <v>21166100</v>
      </c>
      <c r="T3032">
        <v>12545500</v>
      </c>
      <c r="U3032">
        <v>14090600</v>
      </c>
      <c r="V3032">
        <v>3732000</v>
      </c>
    </row>
    <row r="3033" spans="1:22" x14ac:dyDescent="0.3">
      <c r="A3033" s="2">
        <v>44671</v>
      </c>
      <c r="B3033">
        <v>2022</v>
      </c>
      <c r="C3033">
        <v>167.23</v>
      </c>
      <c r="D3033">
        <v>286.36</v>
      </c>
      <c r="E3033">
        <v>128.04</v>
      </c>
      <c r="F3033">
        <v>85.876560000000012</v>
      </c>
      <c r="G3033">
        <v>7.0214379999999998</v>
      </c>
      <c r="H3033">
        <v>106.781864</v>
      </c>
      <c r="I3033">
        <v>17.6597075611854</v>
      </c>
      <c r="J3033">
        <v>17.04851217452498</v>
      </c>
      <c r="K3033">
        <v>43.998748924857303</v>
      </c>
      <c r="L3033">
        <v>50.246305418719217</v>
      </c>
      <c r="M3033">
        <v>67929814</v>
      </c>
      <c r="N3033">
        <v>22906667</v>
      </c>
      <c r="O3033">
        <v>31695460</v>
      </c>
      <c r="P3033">
        <v>1100786</v>
      </c>
      <c r="Q3033">
        <v>2346667</v>
      </c>
      <c r="R3033">
        <v>26387757</v>
      </c>
      <c r="S3033">
        <v>42430500</v>
      </c>
      <c r="T3033">
        <v>20590500</v>
      </c>
      <c r="U3033">
        <v>11402300</v>
      </c>
      <c r="V3033">
        <v>5076000</v>
      </c>
    </row>
    <row r="3034" spans="1:22" x14ac:dyDescent="0.3">
      <c r="A3034" s="2">
        <v>44672</v>
      </c>
      <c r="B3034">
        <v>2022</v>
      </c>
      <c r="C3034">
        <v>166.42</v>
      </c>
      <c r="D3034">
        <v>280.81</v>
      </c>
      <c r="E3034">
        <v>124.8145</v>
      </c>
      <c r="F3034">
        <v>86.838751999999999</v>
      </c>
      <c r="G3034">
        <v>6.9984915000000001</v>
      </c>
      <c r="H3034">
        <v>107.962864</v>
      </c>
      <c r="I3034">
        <v>17.496111975116641</v>
      </c>
      <c r="J3034">
        <v>17.20655241057543</v>
      </c>
      <c r="K3034">
        <v>43.382581648522553</v>
      </c>
      <c r="L3034">
        <v>49.867807153965792</v>
      </c>
      <c r="M3034">
        <v>87227768</v>
      </c>
      <c r="N3034">
        <v>29454587</v>
      </c>
      <c r="O3034">
        <v>36445160</v>
      </c>
      <c r="P3034">
        <v>1269501</v>
      </c>
      <c r="Q3034">
        <v>2354354</v>
      </c>
      <c r="R3034">
        <v>22255295</v>
      </c>
      <c r="S3034">
        <v>21538600</v>
      </c>
      <c r="T3034">
        <v>18585000</v>
      </c>
      <c r="U3034">
        <v>10514700</v>
      </c>
      <c r="V3034">
        <v>5344000</v>
      </c>
    </row>
    <row r="3035" spans="1:22" x14ac:dyDescent="0.3">
      <c r="A3035" s="2">
        <v>44673</v>
      </c>
      <c r="B3035">
        <v>2022</v>
      </c>
      <c r="C3035">
        <v>161.79</v>
      </c>
      <c r="D3035">
        <v>274.02999999999997</v>
      </c>
      <c r="E3035">
        <v>119.63549999999999</v>
      </c>
      <c r="F3035">
        <v>84.636707999999999</v>
      </c>
      <c r="G3035">
        <v>6.7176021000000006</v>
      </c>
      <c r="H3035">
        <v>105.170703</v>
      </c>
      <c r="I3035">
        <v>17.146403910311118</v>
      </c>
      <c r="J3035">
        <v>16.69424247032353</v>
      </c>
      <c r="K3035">
        <v>41.981534641942751</v>
      </c>
      <c r="L3035">
        <v>49.282333772984721</v>
      </c>
      <c r="M3035">
        <v>84882424</v>
      </c>
      <c r="N3035">
        <v>29405798</v>
      </c>
      <c r="O3035">
        <v>56883720</v>
      </c>
      <c r="P3035">
        <v>1283884</v>
      </c>
      <c r="Q3035">
        <v>5263431</v>
      </c>
      <c r="R3035">
        <v>16573870</v>
      </c>
      <c r="S3035">
        <v>18873300</v>
      </c>
      <c r="T3035">
        <v>16981000</v>
      </c>
      <c r="U3035">
        <v>12424700</v>
      </c>
      <c r="V3035">
        <v>5424000</v>
      </c>
    </row>
    <row r="3036" spans="1:22" x14ac:dyDescent="0.3">
      <c r="A3036" s="2">
        <v>44674</v>
      </c>
      <c r="B3036">
        <v>2022</v>
      </c>
    </row>
    <row r="3037" spans="1:22" x14ac:dyDescent="0.3">
      <c r="A3037" s="2">
        <v>44675</v>
      </c>
      <c r="B3037">
        <v>2022</v>
      </c>
    </row>
    <row r="3038" spans="1:22" x14ac:dyDescent="0.3">
      <c r="A3038" s="2">
        <v>44676</v>
      </c>
      <c r="B3038">
        <v>2022</v>
      </c>
      <c r="C3038">
        <v>162.88</v>
      </c>
      <c r="D3038">
        <v>280.72000000000003</v>
      </c>
      <c r="E3038">
        <v>123.074</v>
      </c>
      <c r="F3038">
        <v>83.009104999999991</v>
      </c>
      <c r="G3038">
        <v>6.3853679999999997</v>
      </c>
      <c r="H3038">
        <v>102.58541</v>
      </c>
      <c r="I3038">
        <v>17.149569303054029</v>
      </c>
      <c r="J3038">
        <v>16.588400289741578</v>
      </c>
      <c r="K3038">
        <v>39.068128425998438</v>
      </c>
      <c r="L3038">
        <v>49.295223179326548</v>
      </c>
      <c r="M3038">
        <v>96046376</v>
      </c>
      <c r="N3038">
        <v>35678852</v>
      </c>
      <c r="O3038">
        <v>46128260</v>
      </c>
      <c r="P3038">
        <v>1594771</v>
      </c>
      <c r="Q3038">
        <v>3335107</v>
      </c>
      <c r="R3038">
        <v>26747882</v>
      </c>
      <c r="S3038">
        <v>22515800</v>
      </c>
      <c r="T3038">
        <v>14250500</v>
      </c>
      <c r="U3038">
        <v>25139000</v>
      </c>
      <c r="V3038">
        <v>5914000</v>
      </c>
    </row>
    <row r="3039" spans="1:22" x14ac:dyDescent="0.3">
      <c r="A3039" s="2">
        <v>44677</v>
      </c>
      <c r="B3039">
        <v>2022</v>
      </c>
      <c r="C3039">
        <v>156.80000000000001</v>
      </c>
      <c r="D3039">
        <v>270.22000000000003</v>
      </c>
      <c r="E3039">
        <v>118.65</v>
      </c>
      <c r="F3039">
        <v>81.296193000000002</v>
      </c>
      <c r="G3039">
        <v>5.9761962000000004</v>
      </c>
      <c r="H3039">
        <v>100.791504</v>
      </c>
      <c r="I3039">
        <v>17.09401709401709</v>
      </c>
      <c r="J3039">
        <v>16.558161044460121</v>
      </c>
      <c r="K3039">
        <v>40.73551321257743</v>
      </c>
      <c r="L3039">
        <v>48.145534384066487</v>
      </c>
      <c r="M3039">
        <v>95623240</v>
      </c>
      <c r="N3039">
        <v>46518445</v>
      </c>
      <c r="O3039">
        <v>73054880</v>
      </c>
      <c r="P3039">
        <v>1785578</v>
      </c>
      <c r="Q3039">
        <v>3008442</v>
      </c>
      <c r="R3039">
        <v>39023658</v>
      </c>
      <c r="S3039">
        <v>23096200</v>
      </c>
      <c r="T3039">
        <v>21748500</v>
      </c>
      <c r="U3039">
        <v>21191400</v>
      </c>
      <c r="V3039">
        <v>6915000</v>
      </c>
    </row>
    <row r="3040" spans="1:22" x14ac:dyDescent="0.3">
      <c r="A3040" s="2">
        <v>44678</v>
      </c>
      <c r="B3040">
        <v>2022</v>
      </c>
      <c r="C3040">
        <v>156.57</v>
      </c>
      <c r="D3040">
        <v>283.22000000000003</v>
      </c>
      <c r="E3040">
        <v>114.2945</v>
      </c>
      <c r="F3040">
        <v>80.880890999999991</v>
      </c>
      <c r="G3040">
        <v>6.1113320999999994</v>
      </c>
      <c r="H3040">
        <v>100.274559</v>
      </c>
      <c r="I3040">
        <v>16.881041471780481</v>
      </c>
      <c r="J3040">
        <v>16.334955324290611</v>
      </c>
      <c r="K3040">
        <v>40.396008730901151</v>
      </c>
      <c r="L3040">
        <v>47.793888369192388</v>
      </c>
      <c r="M3040">
        <v>88063191</v>
      </c>
      <c r="N3040">
        <v>63477694</v>
      </c>
      <c r="O3040">
        <v>91820580</v>
      </c>
      <c r="P3040">
        <v>1793940</v>
      </c>
      <c r="Q3040">
        <v>3297911</v>
      </c>
      <c r="R3040">
        <v>26234163</v>
      </c>
      <c r="S3040">
        <v>34299400</v>
      </c>
      <c r="T3040">
        <v>33353500</v>
      </c>
      <c r="U3040">
        <v>21451300</v>
      </c>
      <c r="V3040">
        <v>9703000</v>
      </c>
    </row>
    <row r="3041" spans="1:22" x14ac:dyDescent="0.3">
      <c r="A3041" s="2">
        <v>44679</v>
      </c>
      <c r="B3041">
        <v>2022</v>
      </c>
      <c r="C3041">
        <v>163.63999999999999</v>
      </c>
      <c r="D3041">
        <v>289.63</v>
      </c>
      <c r="E3041">
        <v>118.52249999999999</v>
      </c>
      <c r="F3041">
        <v>81.791139999999984</v>
      </c>
      <c r="G3041">
        <v>6.1578391999999997</v>
      </c>
      <c r="H3041">
        <v>101.723788</v>
      </c>
      <c r="I3041">
        <v>17.068794380392461</v>
      </c>
      <c r="J3041">
        <v>16.34172396732076</v>
      </c>
      <c r="K3041">
        <v>40.230587157364283</v>
      </c>
      <c r="L3041">
        <v>45.743299992364662</v>
      </c>
      <c r="M3041">
        <v>130216792</v>
      </c>
      <c r="N3041">
        <v>33646570</v>
      </c>
      <c r="O3041">
        <v>48884640</v>
      </c>
      <c r="P3041">
        <v>1185773</v>
      </c>
      <c r="Q3041">
        <v>2865967</v>
      </c>
      <c r="R3041">
        <v>21342997</v>
      </c>
      <c r="S3041">
        <v>33413000</v>
      </c>
      <c r="T3041">
        <v>20077500</v>
      </c>
      <c r="U3041">
        <v>14777000</v>
      </c>
      <c r="V3041">
        <v>8049000</v>
      </c>
    </row>
    <row r="3042" spans="1:22" x14ac:dyDescent="0.3">
      <c r="A3042" s="2">
        <v>44680</v>
      </c>
      <c r="B3042">
        <v>2022</v>
      </c>
      <c r="C3042">
        <v>157.65</v>
      </c>
      <c r="D3042">
        <v>277.52</v>
      </c>
      <c r="E3042">
        <v>114.1095</v>
      </c>
      <c r="F3042">
        <v>82.820199000000002</v>
      </c>
      <c r="G3042">
        <v>6.305351400000001</v>
      </c>
      <c r="H3042">
        <v>102.916044</v>
      </c>
      <c r="M3042">
        <v>131747571</v>
      </c>
      <c r="N3042">
        <v>37073923</v>
      </c>
      <c r="O3042">
        <v>42676000</v>
      </c>
      <c r="P3042">
        <v>1337650</v>
      </c>
      <c r="Q3042">
        <v>2908340</v>
      </c>
      <c r="R3042">
        <v>34235099</v>
      </c>
    </row>
    <row r="3043" spans="1:22" x14ac:dyDescent="0.3">
      <c r="A3043" s="2">
        <v>44681</v>
      </c>
      <c r="B3043">
        <v>2022</v>
      </c>
    </row>
    <row r="3044" spans="1:22" x14ac:dyDescent="0.3">
      <c r="A3044" s="2">
        <v>44682</v>
      </c>
      <c r="B3044">
        <v>2022</v>
      </c>
    </row>
    <row r="3045" spans="1:22" x14ac:dyDescent="0.3">
      <c r="A3045" s="2">
        <v>44683</v>
      </c>
      <c r="B3045">
        <v>2022</v>
      </c>
      <c r="C3045">
        <v>157.96</v>
      </c>
      <c r="D3045">
        <v>284.47000000000003</v>
      </c>
      <c r="E3045">
        <v>116.583</v>
      </c>
      <c r="F3045">
        <v>81.591875999999999</v>
      </c>
      <c r="H3045">
        <v>101.422359</v>
      </c>
      <c r="I3045">
        <v>17.114764172683969</v>
      </c>
      <c r="J3045">
        <v>16.352974834844058</v>
      </c>
      <c r="K3045">
        <v>40.636042402826853</v>
      </c>
      <c r="L3045">
        <v>44.937778460593023</v>
      </c>
      <c r="M3045">
        <v>123055265</v>
      </c>
      <c r="N3045">
        <v>35151105</v>
      </c>
      <c r="O3045">
        <v>35533020</v>
      </c>
      <c r="P3045">
        <v>1840187</v>
      </c>
      <c r="Q3045">
        <v>2415261</v>
      </c>
      <c r="S3045">
        <v>26634900</v>
      </c>
      <c r="T3045">
        <v>16820500</v>
      </c>
      <c r="U3045">
        <v>12798000</v>
      </c>
      <c r="V3045">
        <v>7817000</v>
      </c>
    </row>
    <row r="3046" spans="1:22" x14ac:dyDescent="0.3">
      <c r="A3046" s="2">
        <v>44684</v>
      </c>
      <c r="B3046">
        <v>2022</v>
      </c>
      <c r="C3046">
        <v>159.47999999999999</v>
      </c>
      <c r="D3046">
        <v>281.77999999999997</v>
      </c>
      <c r="E3046">
        <v>117.334</v>
      </c>
      <c r="F3046">
        <v>84.106968000000009</v>
      </c>
      <c r="G3046">
        <v>6.4038463999999991</v>
      </c>
      <c r="H3046">
        <v>100.1649</v>
      </c>
      <c r="M3046">
        <v>88966526</v>
      </c>
      <c r="N3046">
        <v>25978605</v>
      </c>
      <c r="O3046">
        <v>24967360</v>
      </c>
      <c r="P3046">
        <v>1725794</v>
      </c>
      <c r="Q3046">
        <v>2792741</v>
      </c>
      <c r="R3046">
        <v>24537191</v>
      </c>
    </row>
    <row r="3047" spans="1:22" x14ac:dyDescent="0.3">
      <c r="A3047" s="2">
        <v>44685</v>
      </c>
      <c r="B3047">
        <v>2022</v>
      </c>
      <c r="C3047">
        <v>166.02</v>
      </c>
      <c r="D3047">
        <v>289.98</v>
      </c>
      <c r="E3047">
        <v>122.261</v>
      </c>
      <c r="F3047">
        <v>83.832903000000002</v>
      </c>
      <c r="G3047">
        <v>6.4394075999999991</v>
      </c>
      <c r="H3047">
        <v>98.622600999999989</v>
      </c>
      <c r="M3047">
        <v>108256503</v>
      </c>
      <c r="N3047">
        <v>33599320</v>
      </c>
      <c r="O3047">
        <v>49915280</v>
      </c>
      <c r="P3047">
        <v>1633643</v>
      </c>
      <c r="Q3047">
        <v>1923272</v>
      </c>
      <c r="R3047">
        <v>15662478</v>
      </c>
    </row>
    <row r="3048" spans="1:22" x14ac:dyDescent="0.3">
      <c r="A3048" s="2">
        <v>44686</v>
      </c>
      <c r="B3048">
        <v>2022</v>
      </c>
      <c r="C3048">
        <v>156.77000000000001</v>
      </c>
      <c r="D3048">
        <v>277.35000000000002</v>
      </c>
      <c r="E3048">
        <v>116.5055</v>
      </c>
      <c r="F3048">
        <v>82.017332999999994</v>
      </c>
      <c r="G3048">
        <v>6.2677040000000002</v>
      </c>
      <c r="H3048">
        <v>100.085742</v>
      </c>
      <c r="M3048">
        <v>130525275</v>
      </c>
      <c r="N3048">
        <v>43260386</v>
      </c>
      <c r="O3048">
        <v>45840580</v>
      </c>
      <c r="P3048">
        <v>1964186</v>
      </c>
      <c r="Q3048">
        <v>2571197</v>
      </c>
      <c r="R3048">
        <v>22922245</v>
      </c>
    </row>
    <row r="3049" spans="1:22" x14ac:dyDescent="0.3">
      <c r="A3049" s="2">
        <v>44687</v>
      </c>
      <c r="B3049">
        <v>2022</v>
      </c>
      <c r="C3049">
        <v>157.28</v>
      </c>
      <c r="D3049">
        <v>274.73</v>
      </c>
      <c r="E3049">
        <v>115.7465</v>
      </c>
      <c r="F3049">
        <v>83.558514000000002</v>
      </c>
      <c r="G3049">
        <v>6.203214</v>
      </c>
      <c r="H3049">
        <v>96.854315999999997</v>
      </c>
      <c r="I3049">
        <v>17.449973165682739</v>
      </c>
      <c r="J3049">
        <v>16.248504899179629</v>
      </c>
      <c r="K3049">
        <v>39.638120064402358</v>
      </c>
      <c r="L3049">
        <v>44.345626006286892</v>
      </c>
      <c r="M3049">
        <v>116124647</v>
      </c>
      <c r="N3049">
        <v>37780322</v>
      </c>
      <c r="O3049">
        <v>39709580</v>
      </c>
      <c r="P3049">
        <v>1978484</v>
      </c>
      <c r="Q3049">
        <v>3724054</v>
      </c>
      <c r="R3049">
        <v>27242227</v>
      </c>
      <c r="S3049">
        <v>30141000</v>
      </c>
      <c r="T3049">
        <v>20920000</v>
      </c>
      <c r="U3049">
        <v>14614500</v>
      </c>
      <c r="V3049">
        <v>10436000</v>
      </c>
    </row>
    <row r="3050" spans="1:22" x14ac:dyDescent="0.3">
      <c r="A3050" s="2">
        <v>44688</v>
      </c>
      <c r="B3050">
        <v>2022</v>
      </c>
    </row>
    <row r="3051" spans="1:22" x14ac:dyDescent="0.3">
      <c r="A3051" s="2">
        <v>44689</v>
      </c>
      <c r="B3051">
        <v>2022</v>
      </c>
    </row>
    <row r="3052" spans="1:22" x14ac:dyDescent="0.3">
      <c r="A3052" s="2">
        <v>44690</v>
      </c>
      <c r="B3052">
        <v>2022</v>
      </c>
      <c r="C3052">
        <v>152.06</v>
      </c>
      <c r="D3052">
        <v>264.58</v>
      </c>
      <c r="E3052">
        <v>112.511</v>
      </c>
      <c r="F3052">
        <v>82.075388000000004</v>
      </c>
      <c r="G3052">
        <v>6.0838595999999994</v>
      </c>
      <c r="H3052">
        <v>95.980197999999987</v>
      </c>
      <c r="I3052">
        <v>17.22947045280123</v>
      </c>
      <c r="J3052">
        <v>15.86944386799693</v>
      </c>
      <c r="K3052">
        <v>38.288564850345352</v>
      </c>
      <c r="L3052">
        <v>43.146584804297767</v>
      </c>
      <c r="M3052">
        <v>131577921</v>
      </c>
      <c r="N3052">
        <v>47725952</v>
      </c>
      <c r="O3052">
        <v>40802860</v>
      </c>
      <c r="P3052">
        <v>1868370</v>
      </c>
      <c r="Q3052">
        <v>2818656</v>
      </c>
      <c r="R3052">
        <v>14502869</v>
      </c>
      <c r="S3052">
        <v>22370500</v>
      </c>
      <c r="T3052">
        <v>19561500</v>
      </c>
      <c r="U3052">
        <v>13268500</v>
      </c>
      <c r="V3052">
        <v>6567000</v>
      </c>
    </row>
    <row r="3053" spans="1:22" x14ac:dyDescent="0.3">
      <c r="A3053" s="2">
        <v>44691</v>
      </c>
      <c r="B3053">
        <v>2022</v>
      </c>
      <c r="C3053">
        <v>154.51</v>
      </c>
      <c r="D3053">
        <v>269.5</v>
      </c>
      <c r="E3053">
        <v>114.395</v>
      </c>
      <c r="F3053">
        <v>82.386413999999988</v>
      </c>
      <c r="G3053">
        <v>6.1020670000000008</v>
      </c>
      <c r="H3053">
        <v>96.554643999999982</v>
      </c>
      <c r="I3053">
        <v>16.725527831094048</v>
      </c>
      <c r="J3053">
        <v>15.37759462571977</v>
      </c>
      <c r="K3053">
        <v>37.619961612284072</v>
      </c>
      <c r="L3053">
        <v>43.270633397312857</v>
      </c>
      <c r="M3053">
        <v>115366736</v>
      </c>
      <c r="N3053">
        <v>39336424</v>
      </c>
      <c r="O3053">
        <v>39900380</v>
      </c>
      <c r="P3053">
        <v>1990542</v>
      </c>
      <c r="Q3053">
        <v>2187466</v>
      </c>
      <c r="R3053">
        <v>19001113</v>
      </c>
      <c r="S3053">
        <v>28054600</v>
      </c>
      <c r="T3053">
        <v>27040500</v>
      </c>
      <c r="U3053">
        <v>18133000</v>
      </c>
      <c r="V3053">
        <v>10468000</v>
      </c>
    </row>
    <row r="3054" spans="1:22" x14ac:dyDescent="0.3">
      <c r="A3054" s="2">
        <v>44692</v>
      </c>
      <c r="B3054">
        <v>2022</v>
      </c>
      <c r="C3054">
        <v>146.5</v>
      </c>
      <c r="D3054">
        <v>260.55</v>
      </c>
      <c r="E3054">
        <v>113.60250000000001</v>
      </c>
      <c r="F3054">
        <v>86.628005999999999</v>
      </c>
      <c r="G3054">
        <v>6.1382405000000002</v>
      </c>
      <c r="H3054">
        <v>98.012016999999986</v>
      </c>
      <c r="I3054">
        <v>16.024012930039252</v>
      </c>
      <c r="J3054">
        <v>15.73845830831986</v>
      </c>
      <c r="K3054">
        <v>37.581774801816358</v>
      </c>
      <c r="L3054">
        <v>44.785653813591942</v>
      </c>
      <c r="M3054">
        <v>142689825</v>
      </c>
      <c r="N3054">
        <v>48975898</v>
      </c>
      <c r="O3054">
        <v>37534740</v>
      </c>
      <c r="P3054">
        <v>3703499</v>
      </c>
      <c r="Q3054">
        <v>2658856</v>
      </c>
      <c r="R3054">
        <v>36229869</v>
      </c>
      <c r="S3054">
        <v>64821200</v>
      </c>
      <c r="T3054">
        <v>30759500</v>
      </c>
      <c r="U3054">
        <v>16471400</v>
      </c>
      <c r="V3054">
        <v>18925000</v>
      </c>
    </row>
    <row r="3055" spans="1:22" x14ac:dyDescent="0.3">
      <c r="A3055" s="2">
        <v>44693</v>
      </c>
      <c r="B3055">
        <v>2022</v>
      </c>
      <c r="C3055">
        <v>142.56</v>
      </c>
      <c r="D3055">
        <v>255.35</v>
      </c>
      <c r="E3055">
        <v>112.84399999999999</v>
      </c>
      <c r="F3055">
        <v>78.492924000000002</v>
      </c>
      <c r="G3055">
        <v>5.8936127999999997</v>
      </c>
      <c r="H3055">
        <v>96.74372000000001</v>
      </c>
      <c r="I3055">
        <v>15.96573208722741</v>
      </c>
      <c r="J3055">
        <v>16.029990389408098</v>
      </c>
      <c r="K3055">
        <v>34.976635514018689</v>
      </c>
      <c r="L3055">
        <v>44.587227414330208</v>
      </c>
      <c r="M3055">
        <v>182602041</v>
      </c>
      <c r="N3055">
        <v>51033802</v>
      </c>
      <c r="O3055">
        <v>53836180</v>
      </c>
      <c r="P3055">
        <v>2884199</v>
      </c>
      <c r="Q3055">
        <v>2631400</v>
      </c>
      <c r="R3055">
        <v>33243518</v>
      </c>
      <c r="S3055">
        <v>44104700</v>
      </c>
      <c r="T3055">
        <v>22809500</v>
      </c>
      <c r="U3055">
        <v>23641900</v>
      </c>
      <c r="V3055">
        <v>7331000</v>
      </c>
    </row>
    <row r="3056" spans="1:22" x14ac:dyDescent="0.3">
      <c r="A3056" s="2">
        <v>44694</v>
      </c>
      <c r="B3056">
        <v>2022</v>
      </c>
      <c r="C3056">
        <v>147.11000000000001</v>
      </c>
      <c r="D3056">
        <v>261.12</v>
      </c>
      <c r="E3056">
        <v>116.0505</v>
      </c>
      <c r="F3056">
        <v>80.836293999999995</v>
      </c>
      <c r="G3056">
        <v>6.1351304000000004</v>
      </c>
      <c r="H3056">
        <v>98.864682000000002</v>
      </c>
      <c r="I3056">
        <v>15.884671871376669</v>
      </c>
      <c r="J3056">
        <v>16.366892942722419</v>
      </c>
      <c r="K3056">
        <v>38.95802736337636</v>
      </c>
      <c r="L3056">
        <v>44.252917987168587</v>
      </c>
      <c r="M3056">
        <v>113990852</v>
      </c>
      <c r="N3056">
        <v>34925093</v>
      </c>
      <c r="O3056">
        <v>35038480</v>
      </c>
      <c r="P3056">
        <v>1728649</v>
      </c>
      <c r="Q3056">
        <v>2216078</v>
      </c>
      <c r="R3056">
        <v>19975764</v>
      </c>
      <c r="S3056">
        <v>31138400</v>
      </c>
      <c r="T3056">
        <v>28205000</v>
      </c>
      <c r="U3056">
        <v>46758100</v>
      </c>
      <c r="V3056">
        <v>5441000</v>
      </c>
    </row>
    <row r="3057" spans="1:22" x14ac:dyDescent="0.3">
      <c r="A3057" s="2">
        <v>44695</v>
      </c>
      <c r="B3057">
        <v>2022</v>
      </c>
    </row>
    <row r="3058" spans="1:22" x14ac:dyDescent="0.3">
      <c r="A3058" s="2">
        <v>44696</v>
      </c>
      <c r="B3058">
        <v>2022</v>
      </c>
    </row>
    <row r="3059" spans="1:22" x14ac:dyDescent="0.3">
      <c r="A3059" s="2">
        <v>44697</v>
      </c>
      <c r="B3059">
        <v>2022</v>
      </c>
      <c r="C3059">
        <v>145.54</v>
      </c>
      <c r="D3059">
        <v>261.5</v>
      </c>
      <c r="E3059">
        <v>114.44499999999999</v>
      </c>
      <c r="F3059">
        <v>80.960549999999998</v>
      </c>
      <c r="G3059">
        <v>6.1201998</v>
      </c>
      <c r="H3059">
        <v>97.202699999999993</v>
      </c>
      <c r="I3059">
        <v>15.881441301821001</v>
      </c>
      <c r="J3059">
        <v>16.52572934521503</v>
      </c>
      <c r="K3059">
        <v>39.597055404881829</v>
      </c>
      <c r="L3059">
        <v>43.657497094149548</v>
      </c>
      <c r="M3059">
        <v>86643781</v>
      </c>
      <c r="N3059">
        <v>32550933</v>
      </c>
      <c r="O3059">
        <v>25990440</v>
      </c>
      <c r="P3059">
        <v>1135401</v>
      </c>
      <c r="Q3059">
        <v>1777379</v>
      </c>
      <c r="R3059">
        <v>18377239</v>
      </c>
      <c r="S3059">
        <v>26352900</v>
      </c>
      <c r="T3059">
        <v>16973000</v>
      </c>
      <c r="U3059">
        <v>25957700</v>
      </c>
      <c r="V3059">
        <v>6177000</v>
      </c>
    </row>
    <row r="3060" spans="1:22" x14ac:dyDescent="0.3">
      <c r="A3060" s="2">
        <v>44698</v>
      </c>
      <c r="B3060">
        <v>2022</v>
      </c>
      <c r="C3060">
        <v>149.24</v>
      </c>
      <c r="D3060">
        <v>266.82</v>
      </c>
      <c r="E3060">
        <v>116.473</v>
      </c>
      <c r="F3060">
        <v>82.889066</v>
      </c>
      <c r="G3060">
        <v>6.2704544000000002</v>
      </c>
      <c r="H3060">
        <v>99.040942000000001</v>
      </c>
      <c r="I3060">
        <v>15.71583178726036</v>
      </c>
      <c r="J3060">
        <v>16.574603401360541</v>
      </c>
      <c r="K3060">
        <v>39.594928880643167</v>
      </c>
      <c r="L3060">
        <v>44.264069264069263</v>
      </c>
      <c r="M3060">
        <v>78336254</v>
      </c>
      <c r="N3060">
        <v>28828799</v>
      </c>
      <c r="O3060">
        <v>23053160</v>
      </c>
      <c r="P3060">
        <v>1445814</v>
      </c>
      <c r="Q3060">
        <v>1900296</v>
      </c>
      <c r="R3060">
        <v>16265264</v>
      </c>
      <c r="S3060">
        <v>22474100</v>
      </c>
      <c r="T3060">
        <v>13577000</v>
      </c>
      <c r="U3060">
        <v>17612200</v>
      </c>
      <c r="V3060">
        <v>4495000</v>
      </c>
    </row>
    <row r="3061" spans="1:22" x14ac:dyDescent="0.3">
      <c r="A3061" s="2">
        <v>44699</v>
      </c>
      <c r="B3061">
        <v>2022</v>
      </c>
      <c r="C3061">
        <v>140.82</v>
      </c>
      <c r="D3061">
        <v>254.08</v>
      </c>
      <c r="E3061">
        <v>111.8995</v>
      </c>
      <c r="F3061">
        <v>81.819573999999989</v>
      </c>
      <c r="G3061">
        <v>6.1357765000000004</v>
      </c>
      <c r="H3061">
        <v>95.956049999999991</v>
      </c>
      <c r="I3061">
        <v>15.926445379460811</v>
      </c>
      <c r="J3061">
        <v>17.196820772946861</v>
      </c>
      <c r="K3061">
        <v>40.026492130278953</v>
      </c>
      <c r="L3061">
        <v>46.182016518622412</v>
      </c>
      <c r="M3061">
        <v>109742890</v>
      </c>
      <c r="N3061">
        <v>31355985</v>
      </c>
      <c r="O3061">
        <v>35125980</v>
      </c>
      <c r="P3061">
        <v>1265657</v>
      </c>
      <c r="Q3061">
        <v>2641928</v>
      </c>
      <c r="R3061">
        <v>23295535</v>
      </c>
      <c r="S3061">
        <v>21893000</v>
      </c>
      <c r="T3061">
        <v>21823500</v>
      </c>
      <c r="U3061">
        <v>20288800</v>
      </c>
      <c r="V3061">
        <v>8922000</v>
      </c>
    </row>
    <row r="3062" spans="1:22" x14ac:dyDescent="0.3">
      <c r="A3062" s="2">
        <v>44700</v>
      </c>
      <c r="B3062">
        <v>2022</v>
      </c>
      <c r="C3062">
        <v>137.35</v>
      </c>
      <c r="D3062">
        <v>253.14</v>
      </c>
      <c r="E3062">
        <v>110.384</v>
      </c>
      <c r="F3062">
        <v>82.455911999999998</v>
      </c>
      <c r="G3062">
        <v>6.0732641000000003</v>
      </c>
      <c r="H3062">
        <v>95.580638999999991</v>
      </c>
      <c r="I3062">
        <v>15.713166144200629</v>
      </c>
      <c r="J3062">
        <v>17.02746086206897</v>
      </c>
      <c r="K3062">
        <v>39.615987460815049</v>
      </c>
      <c r="L3062">
        <v>46.363636363636367</v>
      </c>
      <c r="M3062">
        <v>136095640</v>
      </c>
      <c r="N3062">
        <v>32692286</v>
      </c>
      <c r="O3062">
        <v>34144400</v>
      </c>
      <c r="P3062">
        <v>1689928</v>
      </c>
      <c r="Q3062">
        <v>3836719</v>
      </c>
      <c r="R3062">
        <v>26085919</v>
      </c>
      <c r="S3062">
        <v>34715900</v>
      </c>
      <c r="T3062">
        <v>19154500</v>
      </c>
      <c r="U3062">
        <v>22694900</v>
      </c>
      <c r="V3062">
        <v>8283000</v>
      </c>
    </row>
    <row r="3063" spans="1:22" x14ac:dyDescent="0.3">
      <c r="A3063" s="2">
        <v>44701</v>
      </c>
      <c r="B3063">
        <v>2022</v>
      </c>
      <c r="C3063">
        <v>137.59</v>
      </c>
      <c r="D3063">
        <v>252.56</v>
      </c>
      <c r="E3063">
        <v>108.908</v>
      </c>
      <c r="F3063">
        <v>81.702005</v>
      </c>
      <c r="G3063">
        <v>6.1206339999999999</v>
      </c>
      <c r="H3063">
        <v>97.07189799999999</v>
      </c>
      <c r="I3063">
        <v>16.037588097102589</v>
      </c>
      <c r="J3063">
        <v>17.215786883320281</v>
      </c>
      <c r="K3063">
        <v>40.971025841816761</v>
      </c>
      <c r="L3063">
        <v>46.429130775254507</v>
      </c>
      <c r="M3063">
        <v>137426125</v>
      </c>
      <c r="N3063">
        <v>39199279</v>
      </c>
      <c r="O3063">
        <v>48962960</v>
      </c>
      <c r="P3063">
        <v>1558143</v>
      </c>
      <c r="Q3063">
        <v>3356786</v>
      </c>
      <c r="R3063">
        <v>23704712</v>
      </c>
      <c r="S3063">
        <v>23675300</v>
      </c>
      <c r="T3063">
        <v>15439000</v>
      </c>
      <c r="U3063">
        <v>18735500</v>
      </c>
      <c r="V3063">
        <v>5234000</v>
      </c>
    </row>
    <row r="3064" spans="1:22" x14ac:dyDescent="0.3">
      <c r="A3064" s="2">
        <v>44702</v>
      </c>
      <c r="B3064">
        <v>2022</v>
      </c>
    </row>
    <row r="3065" spans="1:22" x14ac:dyDescent="0.3">
      <c r="A3065" s="2">
        <v>44703</v>
      </c>
      <c r="B3065">
        <v>2022</v>
      </c>
    </row>
    <row r="3066" spans="1:22" x14ac:dyDescent="0.3">
      <c r="A3066" s="2">
        <v>44704</v>
      </c>
      <c r="B3066">
        <v>2022</v>
      </c>
      <c r="C3066">
        <v>143.11000000000001</v>
      </c>
      <c r="D3066">
        <v>260.64999999999998</v>
      </c>
      <c r="E3066">
        <v>111.488</v>
      </c>
      <c r="F3066">
        <v>83.536848000000006</v>
      </c>
      <c r="G3066">
        <v>6.2965679999999997</v>
      </c>
      <c r="H3066">
        <v>99.306777000000011</v>
      </c>
      <c r="I3066">
        <v>16.124364489636289</v>
      </c>
      <c r="J3066">
        <v>17.083686585842791</v>
      </c>
      <c r="K3066">
        <v>41.267109894407511</v>
      </c>
      <c r="L3066">
        <v>46.781384434884643</v>
      </c>
      <c r="M3066">
        <v>117726265</v>
      </c>
      <c r="N3066">
        <v>33175379</v>
      </c>
      <c r="O3066">
        <v>37184940</v>
      </c>
      <c r="P3066">
        <v>1008391</v>
      </c>
      <c r="Q3066">
        <v>2007998</v>
      </c>
      <c r="R3066">
        <v>26308531</v>
      </c>
      <c r="S3066">
        <v>20585700</v>
      </c>
      <c r="T3066">
        <v>14980500</v>
      </c>
      <c r="U3066">
        <v>17937700</v>
      </c>
      <c r="V3066">
        <v>5731000</v>
      </c>
    </row>
    <row r="3067" spans="1:22" x14ac:dyDescent="0.3">
      <c r="A3067" s="2">
        <v>44705</v>
      </c>
      <c r="B3067">
        <v>2022</v>
      </c>
      <c r="C3067">
        <v>140.36000000000001</v>
      </c>
      <c r="D3067">
        <v>259.62</v>
      </c>
      <c r="E3067">
        <v>105.97</v>
      </c>
      <c r="F3067">
        <v>83.476449000000002</v>
      </c>
      <c r="G3067">
        <v>6.5044114999999998</v>
      </c>
      <c r="H3067">
        <v>98.703738000000001</v>
      </c>
      <c r="I3067">
        <v>16.196571067393531</v>
      </c>
      <c r="J3067">
        <v>17.135884474994079</v>
      </c>
      <c r="K3067">
        <v>41.012878249190173</v>
      </c>
      <c r="L3067">
        <v>47.199178320297072</v>
      </c>
      <c r="M3067">
        <v>104132746</v>
      </c>
      <c r="N3067">
        <v>29043904</v>
      </c>
      <c r="O3067">
        <v>76779780</v>
      </c>
      <c r="P3067">
        <v>1028206</v>
      </c>
      <c r="Q3067">
        <v>2034263</v>
      </c>
      <c r="R3067">
        <v>45146127</v>
      </c>
      <c r="S3067">
        <v>18717900</v>
      </c>
      <c r="T3067">
        <v>15613000</v>
      </c>
      <c r="U3067">
        <v>15994300</v>
      </c>
      <c r="V3067">
        <v>4641000</v>
      </c>
    </row>
    <row r="3068" spans="1:22" x14ac:dyDescent="0.3">
      <c r="A3068" s="2">
        <v>44706</v>
      </c>
      <c r="B3068">
        <v>2022</v>
      </c>
      <c r="C3068">
        <v>140.52000000000001</v>
      </c>
      <c r="D3068">
        <v>262.52</v>
      </c>
      <c r="E3068">
        <v>105.80500000000001</v>
      </c>
      <c r="F3068">
        <v>83.695024999999987</v>
      </c>
      <c r="G3068">
        <v>6.5329316000000004</v>
      </c>
      <c r="H3068">
        <v>96.566264999999987</v>
      </c>
      <c r="I3068">
        <v>16.031223032870479</v>
      </c>
      <c r="J3068">
        <v>16.767978795010588</v>
      </c>
      <c r="K3068">
        <v>40.025103946026519</v>
      </c>
      <c r="L3068">
        <v>44.873303522397428</v>
      </c>
      <c r="M3068">
        <v>92482696</v>
      </c>
      <c r="N3068">
        <v>28547947</v>
      </c>
      <c r="O3068">
        <v>40257340</v>
      </c>
      <c r="P3068">
        <v>907288</v>
      </c>
      <c r="Q3068">
        <v>2266479</v>
      </c>
      <c r="R3068">
        <v>19069845</v>
      </c>
      <c r="S3068">
        <v>18929300</v>
      </c>
      <c r="T3068">
        <v>14827000</v>
      </c>
      <c r="U3068">
        <v>14749400</v>
      </c>
      <c r="V3068">
        <v>9498000</v>
      </c>
    </row>
    <row r="3069" spans="1:22" x14ac:dyDescent="0.3">
      <c r="A3069" s="2">
        <v>44707</v>
      </c>
      <c r="B3069">
        <v>2022</v>
      </c>
      <c r="C3069">
        <v>143.78</v>
      </c>
      <c r="D3069">
        <v>265.89999999999998</v>
      </c>
      <c r="E3069">
        <v>107.7925</v>
      </c>
      <c r="F3069">
        <v>85.915649999999999</v>
      </c>
      <c r="G3069">
        <v>6.6056474999999999</v>
      </c>
      <c r="H3069">
        <v>98.066959999999995</v>
      </c>
      <c r="I3069">
        <v>16.347361809045221</v>
      </c>
      <c r="J3069">
        <v>16.87232711212312</v>
      </c>
      <c r="K3069">
        <v>40.5464824120603</v>
      </c>
      <c r="L3069">
        <v>45.139761306532662</v>
      </c>
      <c r="M3069">
        <v>90601548</v>
      </c>
      <c r="N3069">
        <v>25002105</v>
      </c>
      <c r="O3069">
        <v>37947220</v>
      </c>
      <c r="P3069">
        <v>1068788</v>
      </c>
      <c r="Q3069">
        <v>1586289</v>
      </c>
      <c r="R3069">
        <v>16819750</v>
      </c>
      <c r="S3069">
        <v>23739700</v>
      </c>
      <c r="T3069">
        <v>16698000</v>
      </c>
      <c r="U3069">
        <v>15426100</v>
      </c>
      <c r="V3069">
        <v>6107000</v>
      </c>
    </row>
    <row r="3070" spans="1:22" x14ac:dyDescent="0.3">
      <c r="A3070" s="2">
        <v>44708</v>
      </c>
      <c r="B3070">
        <v>2022</v>
      </c>
      <c r="C3070">
        <v>149.63999999999999</v>
      </c>
      <c r="D3070">
        <v>273.24</v>
      </c>
      <c r="E3070">
        <v>112.3165</v>
      </c>
      <c r="F3070">
        <v>86.50466999999999</v>
      </c>
      <c r="G3070">
        <v>6.711966799999999</v>
      </c>
      <c r="H3070">
        <v>100.66329</v>
      </c>
      <c r="I3070">
        <v>16.39137958156363</v>
      </c>
      <c r="J3070">
        <v>17.141579715274499</v>
      </c>
      <c r="K3070">
        <v>42.00880918672329</v>
      </c>
      <c r="L3070">
        <v>44.596507786691831</v>
      </c>
      <c r="M3070">
        <v>90978503</v>
      </c>
      <c r="N3070">
        <v>26910806</v>
      </c>
      <c r="O3070">
        <v>37914120</v>
      </c>
      <c r="P3070">
        <v>1217365</v>
      </c>
      <c r="Q3070">
        <v>2389708</v>
      </c>
      <c r="R3070">
        <v>19698872</v>
      </c>
      <c r="S3070">
        <v>19511600</v>
      </c>
      <c r="T3070">
        <v>17933000</v>
      </c>
      <c r="U3070">
        <v>18373700</v>
      </c>
      <c r="V3070">
        <v>5909000</v>
      </c>
    </row>
    <row r="3071" spans="1:22" x14ac:dyDescent="0.3">
      <c r="A3071" s="2">
        <v>44709</v>
      </c>
      <c r="B3071">
        <v>2022</v>
      </c>
    </row>
    <row r="3072" spans="1:22" x14ac:dyDescent="0.3">
      <c r="A3072" s="2">
        <v>44710</v>
      </c>
      <c r="B3072">
        <v>2022</v>
      </c>
    </row>
    <row r="3073" spans="1:22" x14ac:dyDescent="0.3">
      <c r="A3073" s="2">
        <v>44711</v>
      </c>
      <c r="B3073">
        <v>2022</v>
      </c>
      <c r="F3073">
        <v>87.884328000000011</v>
      </c>
      <c r="G3073">
        <v>6.6894330000000002</v>
      </c>
      <c r="H3073">
        <v>102.59643199999999</v>
      </c>
      <c r="I3073">
        <v>16.671893375147</v>
      </c>
      <c r="J3073">
        <v>17.93893393179145</v>
      </c>
      <c r="K3073">
        <v>42.007056056448462</v>
      </c>
      <c r="L3073">
        <v>45.731085848686789</v>
      </c>
      <c r="P3073">
        <v>856108</v>
      </c>
      <c r="Q3073">
        <v>1423489</v>
      </c>
      <c r="R3073">
        <v>14034546</v>
      </c>
      <c r="S3073">
        <v>40586500</v>
      </c>
      <c r="T3073">
        <v>41899000</v>
      </c>
      <c r="U3073">
        <v>15862500</v>
      </c>
      <c r="V3073">
        <v>9415000</v>
      </c>
    </row>
    <row r="3074" spans="1:22" x14ac:dyDescent="0.3">
      <c r="A3074" s="2">
        <v>44712</v>
      </c>
      <c r="B3074">
        <v>2022</v>
      </c>
      <c r="C3074">
        <v>148.84</v>
      </c>
      <c r="D3074">
        <v>271.87</v>
      </c>
      <c r="E3074">
        <v>113.762</v>
      </c>
      <c r="F3074">
        <v>86.532115999999988</v>
      </c>
      <c r="G3074">
        <v>6.7264599999999994</v>
      </c>
      <c r="H3074">
        <v>99.582228000000001</v>
      </c>
      <c r="I3074">
        <v>16.511085180863471</v>
      </c>
      <c r="J3074">
        <v>17.97745368339168</v>
      </c>
      <c r="K3074">
        <v>41.843640606767792</v>
      </c>
      <c r="L3074">
        <v>44.667444574095683</v>
      </c>
      <c r="M3074">
        <v>103718416</v>
      </c>
      <c r="N3074">
        <v>37827695</v>
      </c>
      <c r="O3074">
        <v>50012260</v>
      </c>
      <c r="P3074">
        <v>1807592</v>
      </c>
      <c r="Q3074">
        <v>9371395</v>
      </c>
      <c r="R3074">
        <v>88366855</v>
      </c>
      <c r="S3074">
        <v>27505000</v>
      </c>
      <c r="T3074">
        <v>27200500</v>
      </c>
      <c r="U3074">
        <v>15303000</v>
      </c>
      <c r="V3074">
        <v>7487000</v>
      </c>
    </row>
    <row r="3075" spans="1:22" x14ac:dyDescent="0.3">
      <c r="A3075" s="2">
        <v>44713</v>
      </c>
      <c r="B3075">
        <v>2022</v>
      </c>
      <c r="C3075">
        <v>148.71</v>
      </c>
      <c r="D3075">
        <v>272.42</v>
      </c>
      <c r="E3075">
        <v>113.892</v>
      </c>
      <c r="F3075">
        <v>87.590887000000009</v>
      </c>
      <c r="G3075">
        <v>6.6041120000000024</v>
      </c>
      <c r="H3075">
        <v>99.261870000000002</v>
      </c>
      <c r="I3075">
        <v>16.886959194651499</v>
      </c>
      <c r="J3075">
        <v>18.132977007607781</v>
      </c>
      <c r="K3075">
        <v>40.728502266963808</v>
      </c>
      <c r="L3075">
        <v>44.893567970491048</v>
      </c>
      <c r="M3075">
        <v>74286635</v>
      </c>
      <c r="N3075">
        <v>25292174</v>
      </c>
      <c r="O3075">
        <v>36605520</v>
      </c>
      <c r="P3075">
        <v>1608890</v>
      </c>
      <c r="Q3075">
        <v>2174933</v>
      </c>
      <c r="R3075">
        <v>16393447</v>
      </c>
      <c r="S3075">
        <v>35206500</v>
      </c>
      <c r="T3075">
        <v>22082500</v>
      </c>
      <c r="U3075">
        <v>12798000</v>
      </c>
      <c r="V3075">
        <v>4611000</v>
      </c>
    </row>
    <row r="3076" spans="1:22" x14ac:dyDescent="0.3">
      <c r="A3076" s="2">
        <v>44714</v>
      </c>
      <c r="B3076">
        <v>2022</v>
      </c>
      <c r="C3076">
        <v>151.21</v>
      </c>
      <c r="D3076">
        <v>274.58</v>
      </c>
      <c r="E3076">
        <v>117.6225</v>
      </c>
      <c r="F3076">
        <v>90.056207999999998</v>
      </c>
      <c r="H3076">
        <v>100.83244000000001</v>
      </c>
      <c r="I3076">
        <v>16.897827092001851</v>
      </c>
      <c r="J3076">
        <v>17.601293843427339</v>
      </c>
      <c r="K3076">
        <v>40.853752504237939</v>
      </c>
      <c r="L3076">
        <v>44.282632146709823</v>
      </c>
      <c r="M3076">
        <v>72348055</v>
      </c>
      <c r="N3076">
        <v>44008209</v>
      </c>
      <c r="O3076">
        <v>37992280</v>
      </c>
      <c r="P3076">
        <v>1105669</v>
      </c>
      <c r="Q3076">
        <v>1273272</v>
      </c>
      <c r="S3076">
        <v>15657500</v>
      </c>
      <c r="T3076">
        <v>19441000</v>
      </c>
      <c r="U3076">
        <v>10954900</v>
      </c>
      <c r="V3076">
        <v>5320000</v>
      </c>
    </row>
    <row r="3077" spans="1:22" x14ac:dyDescent="0.3">
      <c r="A3077" s="2">
        <v>44715</v>
      </c>
      <c r="B3077">
        <v>2022</v>
      </c>
      <c r="C3077">
        <v>145.38</v>
      </c>
      <c r="D3077">
        <v>270.02</v>
      </c>
      <c r="E3077">
        <v>114.541</v>
      </c>
      <c r="F3077">
        <v>88.975597000000008</v>
      </c>
      <c r="H3077">
        <v>100.434169</v>
      </c>
      <c r="I3077">
        <v>16.550722421833189</v>
      </c>
      <c r="J3077">
        <v>17.790810182707741</v>
      </c>
      <c r="K3077">
        <v>41.418851769742368</v>
      </c>
      <c r="L3077">
        <v>43.872792599954131</v>
      </c>
      <c r="M3077">
        <v>88570289</v>
      </c>
      <c r="N3077">
        <v>28058958</v>
      </c>
      <c r="O3077">
        <v>26135460</v>
      </c>
      <c r="P3077">
        <v>1032094</v>
      </c>
      <c r="Q3077">
        <v>1069966</v>
      </c>
      <c r="S3077">
        <v>19812000</v>
      </c>
      <c r="T3077">
        <v>16074000</v>
      </c>
      <c r="U3077">
        <v>15777900</v>
      </c>
      <c r="V3077">
        <v>5957000</v>
      </c>
    </row>
    <row r="3078" spans="1:22" x14ac:dyDescent="0.3">
      <c r="A3078" s="2">
        <v>44716</v>
      </c>
      <c r="B3078">
        <v>2022</v>
      </c>
    </row>
    <row r="3079" spans="1:22" x14ac:dyDescent="0.3">
      <c r="A3079" s="2">
        <v>44717</v>
      </c>
      <c r="B3079">
        <v>2022</v>
      </c>
    </row>
    <row r="3080" spans="1:22" x14ac:dyDescent="0.3">
      <c r="A3080" s="2">
        <v>44718</v>
      </c>
      <c r="B3080">
        <v>2022</v>
      </c>
      <c r="C3080">
        <v>146.13999999999999</v>
      </c>
      <c r="D3080">
        <v>268.75</v>
      </c>
      <c r="E3080">
        <v>116.8205</v>
      </c>
      <c r="F3080">
        <v>89.438958</v>
      </c>
      <c r="G3080">
        <v>6.6900900000000014</v>
      </c>
      <c r="H3080">
        <v>101.359872</v>
      </c>
      <c r="I3080">
        <v>16.427432216905899</v>
      </c>
      <c r="J3080">
        <v>17.49351754385965</v>
      </c>
      <c r="K3080">
        <v>40.943267259056739</v>
      </c>
      <c r="L3080">
        <v>43.920407078301821</v>
      </c>
      <c r="M3080">
        <v>71598380</v>
      </c>
      <c r="N3080">
        <v>22400342</v>
      </c>
      <c r="O3080">
        <v>33541540</v>
      </c>
      <c r="P3080">
        <v>731088</v>
      </c>
      <c r="Q3080">
        <v>1077621</v>
      </c>
      <c r="R3080">
        <v>28293820</v>
      </c>
      <c r="S3080">
        <v>15252500</v>
      </c>
      <c r="T3080">
        <v>14682000</v>
      </c>
      <c r="U3080">
        <v>10332900</v>
      </c>
      <c r="V3080">
        <v>4012000</v>
      </c>
    </row>
    <row r="3081" spans="1:22" x14ac:dyDescent="0.3">
      <c r="A3081" s="2">
        <v>44719</v>
      </c>
      <c r="B3081">
        <v>2022</v>
      </c>
      <c r="C3081">
        <v>148.71</v>
      </c>
      <c r="D3081">
        <v>272.5</v>
      </c>
      <c r="E3081">
        <v>117.1495</v>
      </c>
      <c r="F3081">
        <v>88.379559000000015</v>
      </c>
      <c r="G3081">
        <v>6.6654749000000004</v>
      </c>
      <c r="H3081">
        <v>101.092347</v>
      </c>
      <c r="I3081">
        <v>16.520853759710381</v>
      </c>
      <c r="J3081">
        <v>17.444069877064631</v>
      </c>
      <c r="K3081">
        <v>40.953314729617617</v>
      </c>
      <c r="L3081">
        <v>44.07572215099178</v>
      </c>
      <c r="M3081">
        <v>67808150</v>
      </c>
      <c r="N3081">
        <v>22860677</v>
      </c>
      <c r="O3081">
        <v>31590460</v>
      </c>
      <c r="P3081">
        <v>944549</v>
      </c>
      <c r="Q3081">
        <v>1502788</v>
      </c>
      <c r="R3081">
        <v>15517570</v>
      </c>
      <c r="S3081">
        <v>23853700</v>
      </c>
      <c r="T3081">
        <v>13099000</v>
      </c>
      <c r="U3081">
        <v>13649600</v>
      </c>
      <c r="V3081">
        <v>4824000</v>
      </c>
    </row>
    <row r="3082" spans="1:22" x14ac:dyDescent="0.3">
      <c r="A3082" s="2">
        <v>44720</v>
      </c>
      <c r="B3082">
        <v>2022</v>
      </c>
      <c r="C3082">
        <v>147.96</v>
      </c>
      <c r="D3082">
        <v>270.41000000000003</v>
      </c>
      <c r="E3082">
        <v>117.194</v>
      </c>
      <c r="F3082">
        <v>89.587149999999994</v>
      </c>
      <c r="G3082">
        <v>6.5274696000000008</v>
      </c>
      <c r="H3082">
        <v>100.42344</v>
      </c>
      <c r="I3082">
        <v>16.63434283156796</v>
      </c>
      <c r="J3082">
        <v>17.565831814113078</v>
      </c>
      <c r="K3082">
        <v>41.496344920185003</v>
      </c>
      <c r="L3082">
        <v>43.97284797851708</v>
      </c>
      <c r="M3082">
        <v>53950201</v>
      </c>
      <c r="N3082">
        <v>17372341</v>
      </c>
      <c r="O3082">
        <v>26107740</v>
      </c>
      <c r="P3082">
        <v>1226472</v>
      </c>
      <c r="Q3082">
        <v>1446490</v>
      </c>
      <c r="R3082">
        <v>19946427</v>
      </c>
      <c r="S3082">
        <v>25246600</v>
      </c>
      <c r="T3082">
        <v>15476500</v>
      </c>
      <c r="U3082">
        <v>14612800</v>
      </c>
      <c r="V3082">
        <v>4607000</v>
      </c>
    </row>
    <row r="3083" spans="1:22" x14ac:dyDescent="0.3">
      <c r="A3083" s="2">
        <v>44721</v>
      </c>
      <c r="B3083">
        <v>2022</v>
      </c>
      <c r="C3083">
        <v>142.63999999999999</v>
      </c>
      <c r="D3083">
        <v>264.79000000000002</v>
      </c>
      <c r="E3083">
        <v>114.8355</v>
      </c>
      <c r="F3083">
        <v>88.049431999999996</v>
      </c>
      <c r="G3083">
        <v>6.4051770000000001</v>
      </c>
      <c r="H3083">
        <v>98.371219999999994</v>
      </c>
      <c r="I3083">
        <v>16.689028026237331</v>
      </c>
      <c r="J3083">
        <v>17.474536866428149</v>
      </c>
      <c r="K3083">
        <v>42.180977936791891</v>
      </c>
      <c r="L3083">
        <v>44.648181276088252</v>
      </c>
      <c r="M3083">
        <v>69472976</v>
      </c>
      <c r="N3083">
        <v>26439728</v>
      </c>
      <c r="O3083">
        <v>25797960</v>
      </c>
      <c r="P3083">
        <v>1141726</v>
      </c>
      <c r="Q3083">
        <v>1779725</v>
      </c>
      <c r="R3083">
        <v>17810379</v>
      </c>
      <c r="S3083">
        <v>27281400</v>
      </c>
      <c r="T3083">
        <v>14194500</v>
      </c>
      <c r="U3083">
        <v>20843400</v>
      </c>
      <c r="V3083">
        <v>6290000</v>
      </c>
    </row>
    <row r="3084" spans="1:22" x14ac:dyDescent="0.3">
      <c r="A3084" s="2">
        <v>44722</v>
      </c>
      <c r="B3084">
        <v>2022</v>
      </c>
      <c r="C3084">
        <v>137.13</v>
      </c>
      <c r="D3084">
        <v>252.99</v>
      </c>
      <c r="E3084">
        <v>111.1615</v>
      </c>
      <c r="F3084">
        <v>84.703918000000016</v>
      </c>
      <c r="G3084">
        <v>6.1444201000000014</v>
      </c>
      <c r="H3084">
        <v>93.632851000000002</v>
      </c>
      <c r="I3084">
        <v>16.406075496984592</v>
      </c>
      <c r="J3084">
        <v>17.227779033579029</v>
      </c>
      <c r="K3084">
        <v>41.285086739632192</v>
      </c>
      <c r="L3084">
        <v>43.883552974462063</v>
      </c>
      <c r="M3084">
        <v>91566637</v>
      </c>
      <c r="N3084">
        <v>31445841</v>
      </c>
      <c r="O3084">
        <v>41481840</v>
      </c>
      <c r="P3084">
        <v>1775652</v>
      </c>
      <c r="Q3084">
        <v>2492691</v>
      </c>
      <c r="R3084">
        <v>20080267</v>
      </c>
      <c r="S3084">
        <v>28515100</v>
      </c>
      <c r="T3084">
        <v>19399500</v>
      </c>
      <c r="U3084">
        <v>16523400</v>
      </c>
      <c r="V3084">
        <v>4797000</v>
      </c>
    </row>
    <row r="3085" spans="1:22" x14ac:dyDescent="0.3">
      <c r="A3085" s="2">
        <v>44723</v>
      </c>
      <c r="B3085">
        <v>2022</v>
      </c>
    </row>
    <row r="3086" spans="1:22" x14ac:dyDescent="0.3">
      <c r="A3086" s="2">
        <v>44724</v>
      </c>
      <c r="B3086">
        <v>2022</v>
      </c>
    </row>
    <row r="3087" spans="1:22" x14ac:dyDescent="0.3">
      <c r="A3087" s="2">
        <v>44725</v>
      </c>
      <c r="B3087">
        <v>2022</v>
      </c>
      <c r="C3087">
        <v>131.88</v>
      </c>
      <c r="D3087">
        <v>242.26</v>
      </c>
      <c r="E3087">
        <v>106.3925</v>
      </c>
      <c r="F3087">
        <v>81.377289000000005</v>
      </c>
      <c r="G3087">
        <v>6.1223045999999997</v>
      </c>
      <c r="H3087">
        <v>90.801900000000003</v>
      </c>
      <c r="I3087">
        <v>15.884194053208139</v>
      </c>
      <c r="J3087">
        <v>16.390265757508011</v>
      </c>
      <c r="K3087">
        <v>38.490200462031453</v>
      </c>
      <c r="L3087">
        <v>43.080706460988146</v>
      </c>
      <c r="M3087">
        <v>122207099</v>
      </c>
      <c r="N3087">
        <v>46135788</v>
      </c>
      <c r="O3087">
        <v>47251920</v>
      </c>
      <c r="P3087">
        <v>1978341</v>
      </c>
      <c r="Q3087">
        <v>2781459</v>
      </c>
      <c r="R3087">
        <v>25226980</v>
      </c>
      <c r="S3087">
        <v>25274900</v>
      </c>
      <c r="T3087">
        <v>23957000</v>
      </c>
      <c r="U3087">
        <v>19439100</v>
      </c>
      <c r="V3087">
        <v>3973000</v>
      </c>
    </row>
    <row r="3088" spans="1:22" x14ac:dyDescent="0.3">
      <c r="A3088" s="2">
        <v>44726</v>
      </c>
      <c r="B3088">
        <v>2022</v>
      </c>
      <c r="C3088">
        <v>132.76</v>
      </c>
      <c r="D3088">
        <v>244.49</v>
      </c>
      <c r="E3088">
        <v>106.71550000000001</v>
      </c>
      <c r="F3088">
        <v>80.869619999999998</v>
      </c>
      <c r="G3088">
        <v>6.2421979999999992</v>
      </c>
      <c r="H3088">
        <v>90.664420000000007</v>
      </c>
      <c r="I3088">
        <v>15.520817898947991</v>
      </c>
      <c r="J3088">
        <v>15.87037444065788</v>
      </c>
      <c r="K3088">
        <v>37.287005482293679</v>
      </c>
      <c r="L3088">
        <v>42.413690917172922</v>
      </c>
      <c r="M3088">
        <v>84784326</v>
      </c>
      <c r="N3088">
        <v>28651487</v>
      </c>
      <c r="O3088">
        <v>33706260</v>
      </c>
      <c r="P3088">
        <v>1265598</v>
      </c>
      <c r="Q3088">
        <v>2539654</v>
      </c>
      <c r="R3088">
        <v>30188139</v>
      </c>
      <c r="S3088">
        <v>26804400</v>
      </c>
      <c r="T3088">
        <v>26563500</v>
      </c>
      <c r="U3088">
        <v>20473600</v>
      </c>
      <c r="V3088">
        <v>4886000</v>
      </c>
    </row>
    <row r="3089" spans="1:22" x14ac:dyDescent="0.3">
      <c r="A3089" s="2">
        <v>44727</v>
      </c>
      <c r="B3089">
        <v>2022</v>
      </c>
      <c r="C3089">
        <v>135.43</v>
      </c>
      <c r="D3089">
        <v>251.76</v>
      </c>
      <c r="E3089">
        <v>109.7645</v>
      </c>
      <c r="F3089">
        <v>82.578428000000002</v>
      </c>
      <c r="G3089">
        <v>6.401158399999999</v>
      </c>
      <c r="H3089">
        <v>92.389417999999992</v>
      </c>
      <c r="I3089">
        <v>15.466983938132071</v>
      </c>
      <c r="J3089">
        <v>15.766257220404521</v>
      </c>
      <c r="K3089">
        <v>37.388459250446161</v>
      </c>
      <c r="L3089">
        <v>41.798036882807857</v>
      </c>
      <c r="M3089">
        <v>91532972</v>
      </c>
      <c r="N3089">
        <v>33111729</v>
      </c>
      <c r="O3089">
        <v>39698180</v>
      </c>
      <c r="P3089">
        <v>1659645</v>
      </c>
      <c r="Q3089">
        <v>2694220</v>
      </c>
      <c r="R3089">
        <v>23967116</v>
      </c>
      <c r="S3089">
        <v>22726900</v>
      </c>
      <c r="T3089">
        <v>19072000</v>
      </c>
      <c r="U3089">
        <v>18333700</v>
      </c>
      <c r="V3089">
        <v>6453000</v>
      </c>
    </row>
    <row r="3090" spans="1:22" x14ac:dyDescent="0.3">
      <c r="A3090" s="2">
        <v>44728</v>
      </c>
      <c r="B3090">
        <v>2022</v>
      </c>
      <c r="C3090">
        <v>130.06</v>
      </c>
      <c r="D3090">
        <v>244.97</v>
      </c>
      <c r="E3090">
        <v>106.0335</v>
      </c>
      <c r="F3090">
        <v>81.470400000000012</v>
      </c>
      <c r="G3090">
        <v>6.3336080000000008</v>
      </c>
      <c r="H3090">
        <v>92.685119999999998</v>
      </c>
      <c r="I3090">
        <v>16.234258837809129</v>
      </c>
      <c r="J3090">
        <v>16.330410324685179</v>
      </c>
      <c r="K3090">
        <v>37.93051130329237</v>
      </c>
      <c r="L3090">
        <v>42.846305568199057</v>
      </c>
      <c r="M3090">
        <v>107961508</v>
      </c>
      <c r="N3090">
        <v>33169160</v>
      </c>
      <c r="O3090">
        <v>51684960</v>
      </c>
      <c r="P3090">
        <v>1558157</v>
      </c>
      <c r="Q3090">
        <v>2358425</v>
      </c>
      <c r="R3090">
        <v>24113159</v>
      </c>
      <c r="S3090">
        <v>24439500</v>
      </c>
      <c r="T3090">
        <v>16269000</v>
      </c>
      <c r="U3090">
        <v>17286800</v>
      </c>
      <c r="V3090">
        <v>4743000</v>
      </c>
    </row>
    <row r="3091" spans="1:22" x14ac:dyDescent="0.3">
      <c r="A3091" s="2">
        <v>44729</v>
      </c>
      <c r="B3091">
        <v>2022</v>
      </c>
      <c r="C3091">
        <v>131.56</v>
      </c>
      <c r="D3091">
        <v>247.65</v>
      </c>
      <c r="E3091">
        <v>107.1435</v>
      </c>
      <c r="F3091">
        <v>81.231679999999997</v>
      </c>
      <c r="G3091">
        <v>6.2005443000000007</v>
      </c>
      <c r="H3091">
        <v>93.186135999999991</v>
      </c>
      <c r="I3091">
        <v>15.26565043658429</v>
      </c>
      <c r="J3091">
        <v>15.83041150658576</v>
      </c>
      <c r="K3091">
        <v>35.429924522717187</v>
      </c>
      <c r="L3091">
        <v>41.704898623649562</v>
      </c>
      <c r="M3091">
        <v>134520290</v>
      </c>
      <c r="N3091">
        <v>43084780</v>
      </c>
      <c r="O3091">
        <v>51376520</v>
      </c>
      <c r="P3091">
        <v>3402960</v>
      </c>
      <c r="Q3091">
        <v>5838205</v>
      </c>
      <c r="R3091">
        <v>71940160</v>
      </c>
      <c r="S3091">
        <v>45125700</v>
      </c>
      <c r="T3091">
        <v>26351500</v>
      </c>
      <c r="U3091">
        <v>31301100</v>
      </c>
      <c r="V3091">
        <v>7155000</v>
      </c>
    </row>
    <row r="3092" spans="1:22" x14ac:dyDescent="0.3">
      <c r="A3092" s="2">
        <v>44730</v>
      </c>
      <c r="B3092">
        <v>2022</v>
      </c>
    </row>
    <row r="3093" spans="1:22" x14ac:dyDescent="0.3">
      <c r="A3093" s="2">
        <v>44731</v>
      </c>
      <c r="B3093">
        <v>2022</v>
      </c>
    </row>
    <row r="3094" spans="1:22" x14ac:dyDescent="0.3">
      <c r="A3094" s="2">
        <v>44732</v>
      </c>
      <c r="B3094">
        <v>2022</v>
      </c>
      <c r="F3094">
        <v>82.837056000000004</v>
      </c>
      <c r="G3094">
        <v>6.586525</v>
      </c>
      <c r="H3094">
        <v>93.907252</v>
      </c>
      <c r="I3094">
        <v>15.47090182141271</v>
      </c>
      <c r="J3094">
        <v>15.57143702798756</v>
      </c>
      <c r="K3094">
        <v>36.524507626240187</v>
      </c>
      <c r="L3094">
        <v>41.611135791500082</v>
      </c>
      <c r="P3094">
        <v>822033</v>
      </c>
      <c r="Q3094">
        <v>1255141</v>
      </c>
      <c r="R3094">
        <v>18794532</v>
      </c>
      <c r="S3094">
        <v>20577400</v>
      </c>
      <c r="T3094">
        <v>18122500</v>
      </c>
      <c r="U3094">
        <v>18416500</v>
      </c>
      <c r="V3094">
        <v>5233000</v>
      </c>
    </row>
    <row r="3095" spans="1:22" x14ac:dyDescent="0.3">
      <c r="A3095" s="2">
        <v>44733</v>
      </c>
      <c r="B3095">
        <v>2022</v>
      </c>
      <c r="C3095">
        <v>135.87</v>
      </c>
      <c r="D3095">
        <v>253.74</v>
      </c>
      <c r="E3095">
        <v>111.544</v>
      </c>
      <c r="F3095">
        <v>83.913843999999983</v>
      </c>
      <c r="G3095">
        <v>6.6121536000000001</v>
      </c>
      <c r="H3095">
        <v>94.237163999999979</v>
      </c>
      <c r="I3095">
        <v>15.679302001613021</v>
      </c>
      <c r="J3095">
        <v>16.034978084903589</v>
      </c>
      <c r="K3095">
        <v>37.209472835251852</v>
      </c>
      <c r="L3095">
        <v>42.202507515213718</v>
      </c>
      <c r="M3095">
        <v>81000488</v>
      </c>
      <c r="N3095">
        <v>29928297</v>
      </c>
      <c r="O3095">
        <v>47415800</v>
      </c>
      <c r="P3095">
        <v>969834</v>
      </c>
      <c r="Q3095">
        <v>1448903</v>
      </c>
      <c r="R3095">
        <v>47407592</v>
      </c>
      <c r="S3095">
        <v>23768100</v>
      </c>
      <c r="T3095">
        <v>19058500</v>
      </c>
      <c r="U3095">
        <v>14623600</v>
      </c>
      <c r="V3095">
        <v>4871000</v>
      </c>
    </row>
    <row r="3096" spans="1:22" x14ac:dyDescent="0.3">
      <c r="A3096" s="2">
        <v>44734</v>
      </c>
      <c r="B3096">
        <v>2022</v>
      </c>
      <c r="C3096">
        <v>135.35</v>
      </c>
      <c r="D3096">
        <v>253.13</v>
      </c>
      <c r="E3096">
        <v>111.4875</v>
      </c>
      <c r="F3096">
        <v>82.654200000000003</v>
      </c>
      <c r="G3096">
        <v>6.5446039999999996</v>
      </c>
      <c r="H3096">
        <v>94.699125000000009</v>
      </c>
      <c r="I3096">
        <v>15.82501467997651</v>
      </c>
      <c r="J3096">
        <v>15.91961903992954</v>
      </c>
      <c r="K3096">
        <v>36.883440986494421</v>
      </c>
      <c r="L3096">
        <v>42.337052260716384</v>
      </c>
      <c r="M3096">
        <v>73409234</v>
      </c>
      <c r="N3096">
        <v>25961215</v>
      </c>
      <c r="O3096">
        <v>30774140</v>
      </c>
      <c r="P3096">
        <v>1380068</v>
      </c>
      <c r="Q3096">
        <v>1846718</v>
      </c>
      <c r="R3096">
        <v>24024329</v>
      </c>
      <c r="S3096">
        <v>22961800</v>
      </c>
      <c r="T3096">
        <v>14223500</v>
      </c>
      <c r="U3096">
        <v>14855300</v>
      </c>
      <c r="V3096">
        <v>4761000</v>
      </c>
    </row>
    <row r="3097" spans="1:22" x14ac:dyDescent="0.3">
      <c r="A3097" s="2">
        <v>44735</v>
      </c>
      <c r="B3097">
        <v>2022</v>
      </c>
      <c r="C3097">
        <v>138.27000000000001</v>
      </c>
      <c r="D3097">
        <v>258.86</v>
      </c>
      <c r="E3097">
        <v>112.242</v>
      </c>
      <c r="F3097">
        <v>78.712410000000006</v>
      </c>
      <c r="G3097">
        <v>6.439264800000001</v>
      </c>
      <c r="H3097">
        <v>93.929441999999995</v>
      </c>
      <c r="I3097">
        <v>15.778734139645319</v>
      </c>
      <c r="J3097">
        <v>15.916335037471249</v>
      </c>
      <c r="K3097">
        <v>37.864509905765367</v>
      </c>
      <c r="L3097">
        <v>42.472360317578087</v>
      </c>
      <c r="M3097">
        <v>72433768</v>
      </c>
      <c r="N3097">
        <v>25861449</v>
      </c>
      <c r="O3097">
        <v>28361920</v>
      </c>
      <c r="P3097">
        <v>1828040</v>
      </c>
      <c r="Q3097">
        <v>2149187</v>
      </c>
      <c r="R3097">
        <v>25924534</v>
      </c>
      <c r="S3097">
        <v>20869300</v>
      </c>
      <c r="T3097">
        <v>15226000</v>
      </c>
      <c r="U3097">
        <v>14280200</v>
      </c>
      <c r="V3097">
        <v>3953000</v>
      </c>
    </row>
    <row r="3098" spans="1:22" x14ac:dyDescent="0.3">
      <c r="A3098" s="2">
        <v>44736</v>
      </c>
      <c r="B3098">
        <v>2022</v>
      </c>
      <c r="C3098">
        <v>141.66</v>
      </c>
      <c r="D3098">
        <v>267.7</v>
      </c>
      <c r="E3098">
        <v>117.97499999999999</v>
      </c>
      <c r="F3098">
        <v>79.039217999999991</v>
      </c>
      <c r="G3098">
        <v>6.5921337000000007</v>
      </c>
      <c r="H3098">
        <v>97.380450999999994</v>
      </c>
      <c r="I3098">
        <v>15.62106976400089</v>
      </c>
      <c r="J3098">
        <v>15.876290966930529</v>
      </c>
      <c r="K3098">
        <v>38.647628911740767</v>
      </c>
      <c r="L3098">
        <v>42.790560035510843</v>
      </c>
      <c r="M3098">
        <v>89116837</v>
      </c>
      <c r="N3098">
        <v>33923231</v>
      </c>
      <c r="O3098">
        <v>41163680</v>
      </c>
      <c r="P3098">
        <v>1725586</v>
      </c>
      <c r="Q3098">
        <v>2073811</v>
      </c>
      <c r="R3098">
        <v>23135747</v>
      </c>
      <c r="S3098">
        <v>21561600</v>
      </c>
      <c r="T3098">
        <v>16561500</v>
      </c>
      <c r="U3098">
        <v>14084400</v>
      </c>
      <c r="V3098">
        <v>4292000</v>
      </c>
    </row>
    <row r="3099" spans="1:22" x14ac:dyDescent="0.3">
      <c r="A3099" s="2">
        <v>44737</v>
      </c>
      <c r="B3099">
        <v>2022</v>
      </c>
    </row>
    <row r="3100" spans="1:22" x14ac:dyDescent="0.3">
      <c r="A3100" s="2">
        <v>44738</v>
      </c>
      <c r="B3100">
        <v>2022</v>
      </c>
    </row>
    <row r="3101" spans="1:22" x14ac:dyDescent="0.3">
      <c r="A3101" s="2">
        <v>44739</v>
      </c>
      <c r="B3101">
        <v>2022</v>
      </c>
      <c r="C3101">
        <v>141.66</v>
      </c>
      <c r="D3101">
        <v>264.89</v>
      </c>
      <c r="E3101">
        <v>115.8335</v>
      </c>
      <c r="F3101">
        <v>80.258654000000007</v>
      </c>
      <c r="G3101">
        <v>6.6199326000000012</v>
      </c>
      <c r="H3101">
        <v>97.819540000000003</v>
      </c>
      <c r="I3101">
        <v>15.67302009456265</v>
      </c>
      <c r="J3101">
        <v>16.213363453014178</v>
      </c>
      <c r="K3101">
        <v>40.026595744680847</v>
      </c>
      <c r="L3101">
        <v>43.12943262411347</v>
      </c>
      <c r="M3101">
        <v>70207908</v>
      </c>
      <c r="N3101">
        <v>24615114</v>
      </c>
      <c r="O3101">
        <v>36420760</v>
      </c>
      <c r="P3101">
        <v>1156996</v>
      </c>
      <c r="Q3101">
        <v>1689790</v>
      </c>
      <c r="R3101">
        <v>26307795</v>
      </c>
      <c r="S3101">
        <v>17615400</v>
      </c>
      <c r="T3101">
        <v>15540000</v>
      </c>
      <c r="U3101">
        <v>16304700</v>
      </c>
      <c r="V3101">
        <v>4505000</v>
      </c>
    </row>
    <row r="3102" spans="1:22" x14ac:dyDescent="0.3">
      <c r="A3102" s="2">
        <v>44740</v>
      </c>
      <c r="B3102">
        <v>2022</v>
      </c>
      <c r="C3102">
        <v>137.44</v>
      </c>
      <c r="D3102">
        <v>256.48</v>
      </c>
      <c r="E3102">
        <v>112.00749999999999</v>
      </c>
      <c r="F3102">
        <v>80.479904000000005</v>
      </c>
      <c r="G3102">
        <v>6.6554851999999993</v>
      </c>
      <c r="H3102">
        <v>96.01185199999999</v>
      </c>
      <c r="I3102">
        <v>15.91409691629956</v>
      </c>
      <c r="J3102">
        <v>16.246421732745961</v>
      </c>
      <c r="K3102">
        <v>39.750367107195302</v>
      </c>
      <c r="L3102">
        <v>43.612334801762117</v>
      </c>
      <c r="M3102">
        <v>67315328</v>
      </c>
      <c r="N3102">
        <v>27380247</v>
      </c>
      <c r="O3102">
        <v>35880960</v>
      </c>
      <c r="P3102">
        <v>1016528</v>
      </c>
      <c r="Q3102">
        <v>1783549</v>
      </c>
      <c r="R3102">
        <v>18851680</v>
      </c>
      <c r="S3102">
        <v>26045200</v>
      </c>
      <c r="T3102">
        <v>14534500</v>
      </c>
      <c r="U3102">
        <v>12362200</v>
      </c>
      <c r="V3102">
        <v>4557000</v>
      </c>
    </row>
    <row r="3103" spans="1:22" x14ac:dyDescent="0.3">
      <c r="A3103" s="2">
        <v>44741</v>
      </c>
      <c r="B3103">
        <v>2022</v>
      </c>
      <c r="C3103">
        <v>139.22999999999999</v>
      </c>
      <c r="D3103">
        <v>260.26</v>
      </c>
      <c r="E3103">
        <v>111.7015</v>
      </c>
      <c r="F3103">
        <v>77.843591999999987</v>
      </c>
      <c r="G3103">
        <v>6.6925562000000003</v>
      </c>
      <c r="H3103">
        <v>94.191581999999997</v>
      </c>
      <c r="I3103">
        <v>15.57947141079142</v>
      </c>
      <c r="J3103">
        <v>16.039430185225861</v>
      </c>
      <c r="K3103">
        <v>38.98528442784977</v>
      </c>
      <c r="L3103">
        <v>43.172999487517387</v>
      </c>
      <c r="M3103">
        <v>66242411</v>
      </c>
      <c r="N3103">
        <v>20069839</v>
      </c>
      <c r="O3103">
        <v>24716820</v>
      </c>
      <c r="P3103">
        <v>1436429</v>
      </c>
      <c r="Q3103">
        <v>1923689</v>
      </c>
      <c r="R3103">
        <v>18274312</v>
      </c>
      <c r="S3103">
        <v>36393000</v>
      </c>
      <c r="T3103">
        <v>31962000</v>
      </c>
      <c r="U3103">
        <v>14579000</v>
      </c>
      <c r="V3103">
        <v>8113000</v>
      </c>
    </row>
    <row r="3104" spans="1:22" x14ac:dyDescent="0.3">
      <c r="A3104" s="2">
        <v>44742</v>
      </c>
      <c r="B3104">
        <v>2022</v>
      </c>
      <c r="C3104">
        <v>136.72</v>
      </c>
      <c r="D3104">
        <v>256.83</v>
      </c>
      <c r="E3104">
        <v>108.96299999999999</v>
      </c>
      <c r="F3104">
        <v>77.008117999999996</v>
      </c>
      <c r="G3104">
        <v>6.5220012000000009</v>
      </c>
      <c r="H3104">
        <v>91.128719000000004</v>
      </c>
      <c r="I3104">
        <v>15.478735166212131</v>
      </c>
      <c r="J3104">
        <v>15.599846414093021</v>
      </c>
      <c r="K3104">
        <v>38.586275521485959</v>
      </c>
      <c r="L3104">
        <v>43.252008550158479</v>
      </c>
      <c r="M3104">
        <v>98964467</v>
      </c>
      <c r="N3104">
        <v>31730868</v>
      </c>
      <c r="O3104">
        <v>43169060</v>
      </c>
      <c r="P3104">
        <v>2801023</v>
      </c>
      <c r="Q3104">
        <v>4416465</v>
      </c>
      <c r="R3104">
        <v>21807214</v>
      </c>
      <c r="S3104">
        <v>30076600</v>
      </c>
      <c r="T3104">
        <v>29008000</v>
      </c>
      <c r="U3104">
        <v>13088700</v>
      </c>
      <c r="V3104">
        <v>4790000</v>
      </c>
    </row>
    <row r="3105" spans="1:22" x14ac:dyDescent="0.3">
      <c r="A3105" s="2">
        <v>44743</v>
      </c>
      <c r="B3105">
        <v>2022</v>
      </c>
      <c r="C3105">
        <v>138.93</v>
      </c>
      <c r="D3105">
        <v>259.58</v>
      </c>
      <c r="E3105">
        <v>108.7375</v>
      </c>
      <c r="F3105">
        <v>76.725152000000008</v>
      </c>
      <c r="G3105">
        <v>6.4373823999999988</v>
      </c>
      <c r="H3105">
        <v>90.185340000000011</v>
      </c>
      <c r="I3105">
        <v>15.27942046126552</v>
      </c>
      <c r="J3105">
        <v>15.24294702838557</v>
      </c>
      <c r="K3105">
        <v>37.928740390301591</v>
      </c>
      <c r="L3105">
        <v>42.400946185688937</v>
      </c>
      <c r="M3105">
        <v>71051552</v>
      </c>
      <c r="N3105">
        <v>22837692</v>
      </c>
      <c r="O3105">
        <v>35475660</v>
      </c>
      <c r="P3105">
        <v>1375303</v>
      </c>
      <c r="Q3105">
        <v>1691857</v>
      </c>
      <c r="R3105">
        <v>14622751</v>
      </c>
      <c r="S3105">
        <v>30994400</v>
      </c>
      <c r="T3105">
        <v>22371500</v>
      </c>
      <c r="U3105">
        <v>13997200</v>
      </c>
      <c r="V3105">
        <v>5528000</v>
      </c>
    </row>
    <row r="3106" spans="1:22" x14ac:dyDescent="0.3">
      <c r="A3106" s="2">
        <v>44744</v>
      </c>
      <c r="B3106">
        <v>2022</v>
      </c>
    </row>
    <row r="3107" spans="1:22" x14ac:dyDescent="0.3">
      <c r="A3107" s="2">
        <v>44745</v>
      </c>
      <c r="B3107">
        <v>2022</v>
      </c>
    </row>
    <row r="3108" spans="1:22" x14ac:dyDescent="0.3">
      <c r="A3108" s="2">
        <v>44746</v>
      </c>
      <c r="B3108">
        <v>2022</v>
      </c>
      <c r="F3108">
        <v>75.869017000000014</v>
      </c>
      <c r="G3108">
        <v>6.5363067000000008</v>
      </c>
      <c r="H3108">
        <v>89.054112000000003</v>
      </c>
      <c r="I3108">
        <v>15.571112748710391</v>
      </c>
      <c r="J3108">
        <v>15.512054819454679</v>
      </c>
      <c r="K3108">
        <v>38.93146647015476</v>
      </c>
      <c r="L3108">
        <v>43.036109064112019</v>
      </c>
      <c r="P3108">
        <v>899823</v>
      </c>
      <c r="Q3108">
        <v>1096722</v>
      </c>
      <c r="R3108">
        <v>8322261</v>
      </c>
      <c r="S3108">
        <v>21443400</v>
      </c>
      <c r="T3108">
        <v>14793000</v>
      </c>
      <c r="U3108">
        <v>12778400</v>
      </c>
      <c r="V3108">
        <v>3382000</v>
      </c>
    </row>
    <row r="3109" spans="1:22" x14ac:dyDescent="0.3">
      <c r="A3109" s="2">
        <v>44747</v>
      </c>
      <c r="B3109">
        <v>2022</v>
      </c>
      <c r="C3109">
        <v>141.56</v>
      </c>
      <c r="D3109">
        <v>262.85000000000002</v>
      </c>
      <c r="E3109">
        <v>113.26300000000001</v>
      </c>
      <c r="F3109">
        <v>73.251750000000001</v>
      </c>
      <c r="G3109">
        <v>6.2374443999999993</v>
      </c>
      <c r="H3109">
        <v>87.523035000000007</v>
      </c>
      <c r="I3109">
        <v>15.592308825696181</v>
      </c>
      <c r="J3109">
        <v>15.60585470016207</v>
      </c>
      <c r="K3109">
        <v>39.619861499926323</v>
      </c>
      <c r="L3109">
        <v>43.178134669220562</v>
      </c>
      <c r="M3109">
        <v>73429641</v>
      </c>
      <c r="N3109">
        <v>22971634</v>
      </c>
      <c r="O3109">
        <v>39399640</v>
      </c>
      <c r="P3109">
        <v>2140020</v>
      </c>
      <c r="Q3109">
        <v>2489908</v>
      </c>
      <c r="R3109">
        <v>29339144</v>
      </c>
      <c r="S3109">
        <v>20328900</v>
      </c>
      <c r="T3109">
        <v>15164500</v>
      </c>
      <c r="U3109">
        <v>12938200</v>
      </c>
      <c r="V3109">
        <v>3124000</v>
      </c>
    </row>
    <row r="3110" spans="1:22" x14ac:dyDescent="0.3">
      <c r="A3110" s="2">
        <v>44748</v>
      </c>
      <c r="B3110">
        <v>2022</v>
      </c>
      <c r="C3110">
        <v>142.91999999999999</v>
      </c>
      <c r="D3110">
        <v>266.20999999999998</v>
      </c>
      <c r="E3110">
        <v>114.572</v>
      </c>
      <c r="F3110">
        <v>72.604701000000006</v>
      </c>
      <c r="G3110">
        <v>6.1771983000000006</v>
      </c>
      <c r="H3110">
        <v>89.359632000000005</v>
      </c>
      <c r="I3110">
        <v>15.160220994475139</v>
      </c>
      <c r="J3110">
        <v>15.218276110497239</v>
      </c>
      <c r="K3110">
        <v>39.35911602209945</v>
      </c>
      <c r="L3110">
        <v>43.263351749539588</v>
      </c>
      <c r="M3110">
        <v>74064254</v>
      </c>
      <c r="N3110">
        <v>23824419</v>
      </c>
      <c r="O3110">
        <v>37431380</v>
      </c>
      <c r="P3110">
        <v>1429700</v>
      </c>
      <c r="Q3110">
        <v>2464895</v>
      </c>
      <c r="R3110">
        <v>27432237</v>
      </c>
      <c r="S3110">
        <v>32025100</v>
      </c>
      <c r="T3110">
        <v>21240000</v>
      </c>
      <c r="U3110">
        <v>11934900</v>
      </c>
      <c r="V3110">
        <v>5432000</v>
      </c>
    </row>
    <row r="3111" spans="1:22" x14ac:dyDescent="0.3">
      <c r="A3111" s="2">
        <v>44749</v>
      </c>
      <c r="B3111">
        <v>2022</v>
      </c>
      <c r="C3111">
        <v>146.35</v>
      </c>
      <c r="D3111">
        <v>268.39999999999998</v>
      </c>
      <c r="E3111">
        <v>118.783</v>
      </c>
      <c r="F3111">
        <v>75.939090000000007</v>
      </c>
      <c r="G3111">
        <v>6.4314848000000007</v>
      </c>
      <c r="H3111">
        <v>90.267795000000007</v>
      </c>
      <c r="I3111">
        <v>15.47339017935901</v>
      </c>
      <c r="J3111">
        <v>15.73970424139959</v>
      </c>
      <c r="K3111">
        <v>39.605998235812997</v>
      </c>
      <c r="L3111">
        <v>42.943251984710379</v>
      </c>
      <c r="M3111">
        <v>66253709</v>
      </c>
      <c r="N3111">
        <v>20859874</v>
      </c>
      <c r="O3111">
        <v>40935880</v>
      </c>
      <c r="P3111">
        <v>1872773</v>
      </c>
      <c r="Q3111">
        <v>1975185</v>
      </c>
      <c r="R3111">
        <v>23983882</v>
      </c>
      <c r="S3111">
        <v>27506300</v>
      </c>
      <c r="T3111">
        <v>20794500</v>
      </c>
      <c r="U3111">
        <v>12354800</v>
      </c>
      <c r="V3111">
        <v>5329000</v>
      </c>
    </row>
    <row r="3112" spans="1:22" x14ac:dyDescent="0.3">
      <c r="A3112" s="2">
        <v>44750</v>
      </c>
      <c r="B3112">
        <v>2022</v>
      </c>
      <c r="C3112">
        <v>147.04</v>
      </c>
      <c r="D3112">
        <v>267.66000000000003</v>
      </c>
      <c r="E3112">
        <v>119.3535</v>
      </c>
      <c r="F3112">
        <v>77.309867999999994</v>
      </c>
      <c r="G3112">
        <v>6.3195901999999986</v>
      </c>
      <c r="H3112">
        <v>91.096319999999992</v>
      </c>
      <c r="I3112">
        <v>15.502680472938239</v>
      </c>
      <c r="J3112">
        <v>15.612608746419919</v>
      </c>
      <c r="K3112">
        <v>39.656311962987438</v>
      </c>
      <c r="L3112">
        <v>42.564441506939858</v>
      </c>
      <c r="M3112">
        <v>64547798</v>
      </c>
      <c r="N3112">
        <v>19658751</v>
      </c>
      <c r="O3112">
        <v>38238160</v>
      </c>
      <c r="P3112">
        <v>1784342</v>
      </c>
      <c r="Q3112">
        <v>1802007</v>
      </c>
      <c r="R3112">
        <v>19952816</v>
      </c>
      <c r="S3112">
        <v>35446600</v>
      </c>
      <c r="T3112">
        <v>22653500</v>
      </c>
      <c r="U3112">
        <v>17038100</v>
      </c>
      <c r="V3112">
        <v>5989000</v>
      </c>
    </row>
    <row r="3113" spans="1:22" x14ac:dyDescent="0.3">
      <c r="A3113" s="2">
        <v>44751</v>
      </c>
      <c r="B3113">
        <v>2022</v>
      </c>
    </row>
    <row r="3114" spans="1:22" x14ac:dyDescent="0.3">
      <c r="A3114" s="2">
        <v>44752</v>
      </c>
      <c r="B3114">
        <v>2022</v>
      </c>
    </row>
    <row r="3115" spans="1:22" x14ac:dyDescent="0.3">
      <c r="A3115" s="2">
        <v>44753</v>
      </c>
      <c r="B3115">
        <v>2022</v>
      </c>
      <c r="C3115">
        <v>144.87</v>
      </c>
      <c r="D3115">
        <v>264.51</v>
      </c>
      <c r="E3115">
        <v>115.6765</v>
      </c>
      <c r="F3115">
        <v>74.262256000000008</v>
      </c>
      <c r="G3115">
        <v>6.2711868000000006</v>
      </c>
      <c r="H3115">
        <v>88.945631999999989</v>
      </c>
      <c r="I3115">
        <v>15.66229985443959</v>
      </c>
      <c r="J3115">
        <v>15.79910081513828</v>
      </c>
      <c r="K3115">
        <v>39.636098981077147</v>
      </c>
      <c r="L3115">
        <v>43.013100436681221</v>
      </c>
      <c r="M3115">
        <v>63305113</v>
      </c>
      <c r="N3115">
        <v>19519108</v>
      </c>
      <c r="O3115">
        <v>31243700</v>
      </c>
      <c r="P3115">
        <v>1212743</v>
      </c>
      <c r="Q3115">
        <v>1166604</v>
      </c>
      <c r="R3115">
        <v>13401406</v>
      </c>
      <c r="S3115">
        <v>28062000</v>
      </c>
      <c r="T3115">
        <v>17205000</v>
      </c>
      <c r="U3115">
        <v>14494100</v>
      </c>
      <c r="V3115">
        <v>5233000</v>
      </c>
    </row>
    <row r="3116" spans="1:22" x14ac:dyDescent="0.3">
      <c r="A3116" s="2">
        <v>44754</v>
      </c>
      <c r="B3116">
        <v>2022</v>
      </c>
      <c r="C3116">
        <v>145.86000000000001</v>
      </c>
      <c r="D3116">
        <v>253.67</v>
      </c>
      <c r="E3116">
        <v>114.0205</v>
      </c>
      <c r="F3116">
        <v>74.881404000000003</v>
      </c>
      <c r="G3116">
        <v>6.3104477999999986</v>
      </c>
      <c r="H3116">
        <v>87.509214</v>
      </c>
      <c r="I3116">
        <v>15.48507462686567</v>
      </c>
      <c r="J3116">
        <v>15.64506902253439</v>
      </c>
      <c r="K3116">
        <v>38.140181445712606</v>
      </c>
      <c r="L3116">
        <v>43.422592917764121</v>
      </c>
      <c r="M3116">
        <v>77588759</v>
      </c>
      <c r="N3116">
        <v>35868450</v>
      </c>
      <c r="O3116">
        <v>29959700</v>
      </c>
      <c r="P3116">
        <v>1263935</v>
      </c>
      <c r="Q3116">
        <v>2119361</v>
      </c>
      <c r="R3116">
        <v>15533326</v>
      </c>
      <c r="S3116">
        <v>24129000</v>
      </c>
      <c r="T3116">
        <v>13840500</v>
      </c>
      <c r="U3116">
        <v>12835400</v>
      </c>
      <c r="V3116">
        <v>3983000</v>
      </c>
    </row>
    <row r="3117" spans="1:22" x14ac:dyDescent="0.3">
      <c r="A3117" s="2">
        <v>44755</v>
      </c>
      <c r="B3117">
        <v>2022</v>
      </c>
      <c r="C3117">
        <v>145.49</v>
      </c>
      <c r="D3117">
        <v>252.72</v>
      </c>
      <c r="E3117">
        <v>111.3535</v>
      </c>
      <c r="F3117">
        <v>73.054171999999994</v>
      </c>
      <c r="G3117">
        <v>6.2852783999999993</v>
      </c>
      <c r="H3117">
        <v>86.110361999999995</v>
      </c>
      <c r="I3117">
        <v>15.55531263664189</v>
      </c>
      <c r="J3117">
        <v>15.555698338434629</v>
      </c>
      <c r="K3117">
        <v>38.901034834572222</v>
      </c>
      <c r="L3117">
        <v>43.652528785891271</v>
      </c>
      <c r="M3117">
        <v>71185560</v>
      </c>
      <c r="N3117">
        <v>29497423</v>
      </c>
      <c r="O3117">
        <v>43722020</v>
      </c>
      <c r="P3117">
        <v>1425644</v>
      </c>
      <c r="Q3117">
        <v>2205325</v>
      </c>
      <c r="R3117">
        <v>16957550</v>
      </c>
      <c r="S3117">
        <v>16445800</v>
      </c>
      <c r="T3117">
        <v>12017000</v>
      </c>
      <c r="U3117">
        <v>11493700</v>
      </c>
      <c r="V3117">
        <v>4407000</v>
      </c>
    </row>
    <row r="3118" spans="1:22" x14ac:dyDescent="0.3">
      <c r="A3118" s="2">
        <v>44756</v>
      </c>
      <c r="B3118">
        <v>2022</v>
      </c>
      <c r="C3118">
        <v>148.47</v>
      </c>
      <c r="D3118">
        <v>254.08</v>
      </c>
      <c r="E3118">
        <v>110.36750000000001</v>
      </c>
      <c r="F3118">
        <v>72.155001999999996</v>
      </c>
      <c r="G3118">
        <v>6.036071999999999</v>
      </c>
      <c r="H3118">
        <v>84.863553999999993</v>
      </c>
      <c r="I3118">
        <v>15.36523929471033</v>
      </c>
      <c r="J3118">
        <v>15.382614300107949</v>
      </c>
      <c r="K3118">
        <v>38.754947822957902</v>
      </c>
      <c r="L3118">
        <v>43.245771860381439</v>
      </c>
      <c r="M3118">
        <v>78140744</v>
      </c>
      <c r="N3118">
        <v>25102823</v>
      </c>
      <c r="O3118">
        <v>37003040</v>
      </c>
      <c r="P3118">
        <v>1556778</v>
      </c>
      <c r="Q3118">
        <v>1689438</v>
      </c>
      <c r="R3118">
        <v>22802249</v>
      </c>
      <c r="S3118">
        <v>18559500</v>
      </c>
      <c r="T3118">
        <v>12083000</v>
      </c>
      <c r="U3118">
        <v>10829700</v>
      </c>
      <c r="V3118">
        <v>4410000</v>
      </c>
    </row>
    <row r="3119" spans="1:22" x14ac:dyDescent="0.3">
      <c r="A3119" s="2">
        <v>44757</v>
      </c>
      <c r="B3119">
        <v>2022</v>
      </c>
      <c r="C3119">
        <v>150.16999999999999</v>
      </c>
      <c r="D3119">
        <v>256.72000000000003</v>
      </c>
      <c r="E3119">
        <v>111.7775</v>
      </c>
      <c r="F3119">
        <v>75.728472000000011</v>
      </c>
      <c r="G3119">
        <v>6.0922844999999999</v>
      </c>
      <c r="H3119">
        <v>87.936563000000007</v>
      </c>
      <c r="I3119">
        <v>15.61169252977264</v>
      </c>
      <c r="J3119">
        <v>15.427024590400579</v>
      </c>
      <c r="K3119">
        <v>38.224467701190903</v>
      </c>
      <c r="L3119">
        <v>44.741970407795023</v>
      </c>
      <c r="M3119">
        <v>76259931</v>
      </c>
      <c r="N3119">
        <v>29774050</v>
      </c>
      <c r="O3119">
        <v>46769120</v>
      </c>
      <c r="P3119">
        <v>1766983</v>
      </c>
      <c r="Q3119">
        <v>2271317</v>
      </c>
      <c r="R3119">
        <v>26164809</v>
      </c>
      <c r="S3119">
        <v>28589600</v>
      </c>
      <c r="T3119">
        <v>13042000</v>
      </c>
      <c r="U3119">
        <v>11928700</v>
      </c>
      <c r="V3119">
        <v>6988000</v>
      </c>
    </row>
    <row r="3120" spans="1:22" x14ac:dyDescent="0.3">
      <c r="A3120" s="2">
        <v>44758</v>
      </c>
      <c r="B3120">
        <v>2022</v>
      </c>
    </row>
    <row r="3121" spans="1:22" x14ac:dyDescent="0.3">
      <c r="A3121" s="2">
        <v>44759</v>
      </c>
      <c r="B3121">
        <v>2022</v>
      </c>
    </row>
    <row r="3122" spans="1:22" x14ac:dyDescent="0.3">
      <c r="A3122" s="2">
        <v>44760</v>
      </c>
      <c r="B3122">
        <v>2022</v>
      </c>
      <c r="C3122">
        <v>147.07</v>
      </c>
      <c r="D3122">
        <v>254.25</v>
      </c>
      <c r="E3122">
        <v>109.03</v>
      </c>
      <c r="F3122">
        <v>77.269199999999998</v>
      </c>
      <c r="G3122">
        <v>6.225644599999999</v>
      </c>
      <c r="H3122">
        <v>89.184923999999995</v>
      </c>
      <c r="M3122">
        <v>81420868</v>
      </c>
      <c r="N3122">
        <v>20975034</v>
      </c>
      <c r="O3122">
        <v>43164588</v>
      </c>
      <c r="P3122">
        <v>966822</v>
      </c>
      <c r="Q3122">
        <v>1499414</v>
      </c>
      <c r="R3122">
        <v>22645287</v>
      </c>
    </row>
    <row r="3123" spans="1:22" x14ac:dyDescent="0.3">
      <c r="A3123" s="2">
        <v>44761</v>
      </c>
      <c r="B3123">
        <v>2022</v>
      </c>
      <c r="C3123">
        <v>151</v>
      </c>
      <c r="D3123">
        <v>259.52999999999997</v>
      </c>
      <c r="E3123">
        <v>113.81</v>
      </c>
      <c r="F3123">
        <v>80.01293299999999</v>
      </c>
      <c r="G3123">
        <v>6.2849872000000007</v>
      </c>
      <c r="H3123">
        <v>92.04610799999999</v>
      </c>
      <c r="I3123">
        <v>15.77079107505071</v>
      </c>
      <c r="J3123">
        <v>15.843311076499569</v>
      </c>
      <c r="K3123">
        <v>38.909011880614322</v>
      </c>
      <c r="L3123">
        <v>43.784410315850479</v>
      </c>
      <c r="M3123">
        <v>82982367</v>
      </c>
      <c r="N3123">
        <v>25012562</v>
      </c>
      <c r="O3123">
        <v>36530945</v>
      </c>
      <c r="P3123">
        <v>1382168</v>
      </c>
      <c r="Q3123">
        <v>2226023</v>
      </c>
      <c r="R3123">
        <v>21135335</v>
      </c>
      <c r="S3123">
        <v>21538900</v>
      </c>
      <c r="T3123">
        <v>19862500</v>
      </c>
      <c r="U3123">
        <v>9919900</v>
      </c>
      <c r="V3123">
        <v>6616000</v>
      </c>
    </row>
    <row r="3124" spans="1:22" x14ac:dyDescent="0.3">
      <c r="A3124" s="2">
        <v>44762</v>
      </c>
      <c r="B3124">
        <v>2022</v>
      </c>
      <c r="C3124">
        <v>153.04</v>
      </c>
      <c r="D3124">
        <v>262.27</v>
      </c>
      <c r="E3124">
        <v>113.9</v>
      </c>
      <c r="F3124">
        <v>79.010822999999988</v>
      </c>
      <c r="G3124">
        <v>6.1991016000000014</v>
      </c>
      <c r="H3124">
        <v>92.45275199999999</v>
      </c>
      <c r="I3124">
        <v>15.8686532619702</v>
      </c>
      <c r="J3124">
        <v>16.47345201793722</v>
      </c>
      <c r="K3124">
        <v>39.780124403298139</v>
      </c>
      <c r="L3124">
        <v>45.016635324750467</v>
      </c>
      <c r="M3124">
        <v>64823413</v>
      </c>
      <c r="N3124">
        <v>22788282</v>
      </c>
      <c r="O3124">
        <v>35600426</v>
      </c>
      <c r="P3124">
        <v>1193454</v>
      </c>
      <c r="Q3124">
        <v>2193259</v>
      </c>
      <c r="R3124">
        <v>17421202</v>
      </c>
      <c r="S3124">
        <v>27281400</v>
      </c>
      <c r="T3124">
        <v>22081000</v>
      </c>
      <c r="U3124">
        <v>11735100</v>
      </c>
      <c r="V3124">
        <v>6755000</v>
      </c>
    </row>
    <row r="3125" spans="1:22" x14ac:dyDescent="0.3">
      <c r="A3125" s="2">
        <v>44763</v>
      </c>
      <c r="B3125">
        <v>2022</v>
      </c>
      <c r="C3125">
        <v>155.35</v>
      </c>
      <c r="D3125">
        <v>264.83999999999997</v>
      </c>
      <c r="E3125">
        <v>114.34</v>
      </c>
      <c r="F3125">
        <v>78.289398000000006</v>
      </c>
      <c r="G3125">
        <v>6.2556767999999998</v>
      </c>
      <c r="H3125">
        <v>89.744147999999996</v>
      </c>
      <c r="I3125">
        <v>15.90184138031028</v>
      </c>
      <c r="J3125">
        <v>16.525496810207329</v>
      </c>
      <c r="K3125">
        <v>39.923154994925333</v>
      </c>
      <c r="L3125">
        <v>44.700594461360012</v>
      </c>
      <c r="M3125">
        <v>65086636</v>
      </c>
      <c r="N3125">
        <v>22404675</v>
      </c>
      <c r="O3125">
        <v>32676166</v>
      </c>
      <c r="P3125">
        <v>1072416</v>
      </c>
      <c r="Q3125">
        <v>4308757</v>
      </c>
      <c r="R3125">
        <v>27535973</v>
      </c>
      <c r="S3125">
        <v>24208700</v>
      </c>
      <c r="T3125">
        <v>14017500</v>
      </c>
      <c r="U3125">
        <v>9841600</v>
      </c>
      <c r="V3125">
        <v>6156000</v>
      </c>
    </row>
    <row r="3126" spans="1:22" x14ac:dyDescent="0.3">
      <c r="A3126" s="2">
        <v>44764</v>
      </c>
      <c r="B3126">
        <v>2022</v>
      </c>
      <c r="C3126">
        <v>154.09</v>
      </c>
      <c r="D3126">
        <v>260.36</v>
      </c>
      <c r="E3126">
        <v>107.9</v>
      </c>
      <c r="F3126">
        <v>78.888720000000006</v>
      </c>
      <c r="G3126">
        <v>6.1937344000000003</v>
      </c>
      <c r="H3126">
        <v>94.195792000000012</v>
      </c>
      <c r="I3126">
        <v>16.19247169533892</v>
      </c>
      <c r="J3126">
        <v>16.863944162623142</v>
      </c>
      <c r="K3126">
        <v>40.302896632848103</v>
      </c>
      <c r="L3126">
        <v>45.427143067195992</v>
      </c>
      <c r="M3126">
        <v>66675408</v>
      </c>
      <c r="N3126">
        <v>21881290</v>
      </c>
      <c r="O3126">
        <v>48901184</v>
      </c>
      <c r="P3126">
        <v>939952</v>
      </c>
      <c r="Q3126">
        <v>3513697</v>
      </c>
      <c r="R3126">
        <v>16001706</v>
      </c>
      <c r="S3126">
        <v>20867700</v>
      </c>
      <c r="T3126">
        <v>15385000</v>
      </c>
      <c r="U3126">
        <v>8460800</v>
      </c>
      <c r="V3126">
        <v>5324000</v>
      </c>
    </row>
    <row r="3127" spans="1:22" x14ac:dyDescent="0.3">
      <c r="A3127" s="2">
        <v>44765</v>
      </c>
      <c r="B3127">
        <v>2022</v>
      </c>
    </row>
    <row r="3128" spans="1:22" x14ac:dyDescent="0.3">
      <c r="A3128" s="2">
        <v>44766</v>
      </c>
      <c r="B3128">
        <v>2022</v>
      </c>
    </row>
    <row r="3129" spans="1:22" x14ac:dyDescent="0.3">
      <c r="A3129" s="2">
        <v>44767</v>
      </c>
      <c r="B3129">
        <v>2022</v>
      </c>
      <c r="C3129">
        <v>152.94999999999999</v>
      </c>
      <c r="D3129">
        <v>258.83</v>
      </c>
      <c r="E3129">
        <v>107.51</v>
      </c>
      <c r="F3129">
        <v>79.693136999999993</v>
      </c>
      <c r="G3129">
        <v>6.3448514999999999</v>
      </c>
      <c r="H3129">
        <v>91.999221000000006</v>
      </c>
      <c r="I3129">
        <v>15.84491587417703</v>
      </c>
      <c r="J3129">
        <v>16.333518339429411</v>
      </c>
      <c r="K3129">
        <v>40.270665691294809</v>
      </c>
      <c r="L3129">
        <v>44.528163862472567</v>
      </c>
      <c r="M3129">
        <v>53623945</v>
      </c>
      <c r="N3129">
        <v>21055998</v>
      </c>
      <c r="O3129">
        <v>34690894</v>
      </c>
      <c r="P3129">
        <v>1002253</v>
      </c>
      <c r="Q3129">
        <v>1859914</v>
      </c>
      <c r="R3129">
        <v>18270994</v>
      </c>
      <c r="S3129">
        <v>16534400</v>
      </c>
      <c r="T3129">
        <v>14720500</v>
      </c>
      <c r="U3129">
        <v>7022000</v>
      </c>
      <c r="V3129">
        <v>4527000</v>
      </c>
    </row>
    <row r="3130" spans="1:22" x14ac:dyDescent="0.3">
      <c r="A3130" s="2">
        <v>44768</v>
      </c>
      <c r="B3130">
        <v>2022</v>
      </c>
      <c r="C3130">
        <v>151.6</v>
      </c>
      <c r="D3130">
        <v>251.9</v>
      </c>
      <c r="E3130">
        <v>105.02</v>
      </c>
      <c r="F3130">
        <v>77.046215999999987</v>
      </c>
      <c r="G3130">
        <v>6.3071124999999997</v>
      </c>
      <c r="H3130">
        <v>90.353093999999999</v>
      </c>
      <c r="I3130">
        <v>15.85303374075972</v>
      </c>
      <c r="J3130">
        <v>16.376790177852591</v>
      </c>
      <c r="K3130">
        <v>41.579448144624173</v>
      </c>
      <c r="L3130">
        <v>44.016687403937652</v>
      </c>
      <c r="M3130">
        <v>55138691</v>
      </c>
      <c r="N3130">
        <v>39347957</v>
      </c>
      <c r="O3130">
        <v>47990963</v>
      </c>
      <c r="P3130">
        <v>1270931</v>
      </c>
      <c r="Q3130">
        <v>1464338</v>
      </c>
      <c r="R3130">
        <v>15132618</v>
      </c>
      <c r="S3130">
        <v>12369100</v>
      </c>
      <c r="T3130">
        <v>9914500</v>
      </c>
      <c r="U3130">
        <v>19044800</v>
      </c>
      <c r="V3130">
        <v>5723000</v>
      </c>
    </row>
    <row r="3131" spans="1:22" x14ac:dyDescent="0.3">
      <c r="A3131" s="2">
        <v>44769</v>
      </c>
      <c r="B3131">
        <v>2022</v>
      </c>
      <c r="C3131">
        <v>156.79</v>
      </c>
      <c r="D3131">
        <v>268.74</v>
      </c>
      <c r="E3131">
        <v>113.06</v>
      </c>
      <c r="F3131">
        <v>77.43003800000001</v>
      </c>
      <c r="G3131">
        <v>6.3108437999999998</v>
      </c>
      <c r="H3131">
        <v>89.836235000000002</v>
      </c>
      <c r="I3131">
        <v>15.790623179965049</v>
      </c>
      <c r="J3131">
        <v>16.1925448747816</v>
      </c>
      <c r="K3131">
        <v>41.409435061153168</v>
      </c>
      <c r="L3131">
        <v>43.600757134536977</v>
      </c>
      <c r="M3131">
        <v>78620688</v>
      </c>
      <c r="N3131">
        <v>45994049</v>
      </c>
      <c r="O3131">
        <v>59858495</v>
      </c>
      <c r="P3131">
        <v>825396</v>
      </c>
      <c r="Q3131">
        <v>1555021</v>
      </c>
      <c r="R3131">
        <v>27486862</v>
      </c>
      <c r="S3131">
        <v>15783800</v>
      </c>
      <c r="T3131">
        <v>11583000</v>
      </c>
      <c r="U3131">
        <v>10978600</v>
      </c>
      <c r="V3131">
        <v>3428000</v>
      </c>
    </row>
    <row r="3132" spans="1:22" x14ac:dyDescent="0.3">
      <c r="A3132" s="2">
        <v>44770</v>
      </c>
      <c r="B3132">
        <v>2022</v>
      </c>
      <c r="C3132">
        <v>157.35</v>
      </c>
      <c r="D3132">
        <v>276.41000000000003</v>
      </c>
      <c r="E3132">
        <v>114.22</v>
      </c>
      <c r="F3132">
        <v>79.669194000000005</v>
      </c>
      <c r="G3132">
        <v>6.2275419999999997</v>
      </c>
      <c r="H3132">
        <v>91.320420000000013</v>
      </c>
      <c r="I3132">
        <v>15.79925650557621</v>
      </c>
      <c r="J3132">
        <v>16.558136022304829</v>
      </c>
      <c r="K3132">
        <v>42.052044609665423</v>
      </c>
      <c r="L3132">
        <v>44.617100371747213</v>
      </c>
      <c r="M3132">
        <v>81378731</v>
      </c>
      <c r="N3132">
        <v>33459327</v>
      </c>
      <c r="O3132">
        <v>32816568</v>
      </c>
      <c r="P3132">
        <v>1131025</v>
      </c>
      <c r="Q3132">
        <v>1976980</v>
      </c>
      <c r="R3132">
        <v>16471498</v>
      </c>
      <c r="S3132">
        <v>27939100</v>
      </c>
      <c r="T3132">
        <v>17957500</v>
      </c>
      <c r="U3132">
        <v>12618700</v>
      </c>
      <c r="V3132">
        <v>4713000</v>
      </c>
    </row>
    <row r="3133" spans="1:22" x14ac:dyDescent="0.3">
      <c r="A3133" s="2">
        <v>44771</v>
      </c>
      <c r="B3133">
        <v>2022</v>
      </c>
      <c r="C3133">
        <v>162.51</v>
      </c>
      <c r="D3133">
        <v>280.74</v>
      </c>
      <c r="E3133">
        <v>116.32</v>
      </c>
      <c r="F3133">
        <v>81.045756000000011</v>
      </c>
      <c r="G3133">
        <v>6.251215300000001</v>
      </c>
      <c r="H3133">
        <v>92.466396000000017</v>
      </c>
      <c r="I3133">
        <v>16.030305303428101</v>
      </c>
      <c r="J3133">
        <v>16.73456157077489</v>
      </c>
      <c r="K3133">
        <v>42.044857850123769</v>
      </c>
      <c r="L3133">
        <v>44.79033830920411</v>
      </c>
      <c r="M3133">
        <v>101786860</v>
      </c>
      <c r="N3133">
        <v>32152752</v>
      </c>
      <c r="O3133">
        <v>37223391</v>
      </c>
      <c r="P3133">
        <v>1183673</v>
      </c>
      <c r="Q3133">
        <v>2585552</v>
      </c>
      <c r="R3133">
        <v>27705687</v>
      </c>
      <c r="S3133">
        <v>24818400</v>
      </c>
      <c r="T3133">
        <v>17744000</v>
      </c>
      <c r="U3133">
        <v>12677200</v>
      </c>
      <c r="V3133">
        <v>5295000</v>
      </c>
    </row>
    <row r="3134" spans="1:22" x14ac:dyDescent="0.3">
      <c r="A3134" s="2">
        <v>44772</v>
      </c>
      <c r="B3134">
        <v>2022</v>
      </c>
    </row>
    <row r="3135" spans="1:22" x14ac:dyDescent="0.3">
      <c r="A3135" s="2">
        <v>44773</v>
      </c>
      <c r="B3135">
        <v>2022</v>
      </c>
    </row>
    <row r="3136" spans="1:22" x14ac:dyDescent="0.3">
      <c r="A3136" s="2">
        <v>44774</v>
      </c>
      <c r="B3136">
        <v>2022</v>
      </c>
      <c r="C3136">
        <v>161.51</v>
      </c>
      <c r="D3136">
        <v>278.01</v>
      </c>
      <c r="E3136">
        <v>114.86</v>
      </c>
      <c r="F3136">
        <v>82.078986000000015</v>
      </c>
      <c r="G3136">
        <v>6.6934204000000008</v>
      </c>
      <c r="H3136">
        <v>94.202306000000007</v>
      </c>
      <c r="I3136">
        <v>16.78809957498482</v>
      </c>
      <c r="J3136">
        <v>16.388517972070431</v>
      </c>
      <c r="K3136">
        <v>41.772920461445047</v>
      </c>
      <c r="L3136">
        <v>44.725258044930179</v>
      </c>
      <c r="M3136">
        <v>67829379</v>
      </c>
      <c r="N3136">
        <v>21539580</v>
      </c>
      <c r="O3136">
        <v>26034288</v>
      </c>
      <c r="P3136">
        <v>889242</v>
      </c>
      <c r="Q3136">
        <v>1716363</v>
      </c>
      <c r="R3136">
        <v>25727165</v>
      </c>
      <c r="S3136">
        <v>32568100</v>
      </c>
      <c r="T3136">
        <v>57559500</v>
      </c>
      <c r="U3136">
        <v>13385300</v>
      </c>
      <c r="V3136">
        <v>6422000</v>
      </c>
    </row>
    <row r="3137" spans="1:22" x14ac:dyDescent="0.3">
      <c r="A3137" s="2">
        <v>44775</v>
      </c>
      <c r="B3137">
        <v>2022</v>
      </c>
      <c r="C3137">
        <v>160.01</v>
      </c>
      <c r="D3137">
        <v>274.82</v>
      </c>
      <c r="E3137">
        <v>115.13</v>
      </c>
      <c r="F3137">
        <v>82.661060000000006</v>
      </c>
      <c r="G3137">
        <v>6.5271615999999986</v>
      </c>
      <c r="H3137">
        <v>91.377785000000003</v>
      </c>
      <c r="I3137">
        <v>16.28988356267957</v>
      </c>
      <c r="J3137">
        <v>16.196757462573721</v>
      </c>
      <c r="K3137">
        <v>41.206714048087107</v>
      </c>
      <c r="L3137">
        <v>43.701799485861187</v>
      </c>
      <c r="M3137">
        <v>59907025</v>
      </c>
      <c r="N3137">
        <v>22754184</v>
      </c>
      <c r="O3137">
        <v>20236029</v>
      </c>
      <c r="P3137">
        <v>1238271</v>
      </c>
      <c r="Q3137">
        <v>1767968</v>
      </c>
      <c r="R3137">
        <v>15486155</v>
      </c>
      <c r="S3137">
        <v>18343800</v>
      </c>
      <c r="T3137">
        <v>24643500</v>
      </c>
      <c r="U3137">
        <v>11158700</v>
      </c>
      <c r="V3137">
        <v>6662000</v>
      </c>
    </row>
    <row r="3138" spans="1:22" x14ac:dyDescent="0.3">
      <c r="A3138" s="2">
        <v>44776</v>
      </c>
      <c r="B3138">
        <v>2022</v>
      </c>
      <c r="C3138">
        <v>166.13</v>
      </c>
      <c r="D3138">
        <v>282.47000000000003</v>
      </c>
      <c r="E3138">
        <v>118.08</v>
      </c>
      <c r="F3138">
        <v>77.718549999999979</v>
      </c>
      <c r="G3138">
        <v>6.5985061999999992</v>
      </c>
      <c r="H3138">
        <v>93.176999999999992</v>
      </c>
      <c r="I3138">
        <v>16.07395810035041</v>
      </c>
      <c r="J3138">
        <v>16.290934966077689</v>
      </c>
      <c r="K3138">
        <v>40.975173339297697</v>
      </c>
      <c r="L3138">
        <v>42.272422276895547</v>
      </c>
      <c r="M3138">
        <v>82507488</v>
      </c>
      <c r="N3138">
        <v>23518874</v>
      </c>
      <c r="O3138">
        <v>28499014</v>
      </c>
      <c r="P3138">
        <v>3479341</v>
      </c>
      <c r="Q3138">
        <v>1606270</v>
      </c>
      <c r="R3138">
        <v>17226245</v>
      </c>
      <c r="S3138">
        <v>16651900</v>
      </c>
      <c r="T3138">
        <v>23380000</v>
      </c>
      <c r="U3138">
        <v>10020900</v>
      </c>
      <c r="V3138">
        <v>10455000</v>
      </c>
    </row>
    <row r="3139" spans="1:22" x14ac:dyDescent="0.3">
      <c r="A3139" s="2">
        <v>44777</v>
      </c>
      <c r="B3139">
        <v>2022</v>
      </c>
      <c r="C3139">
        <v>165.81</v>
      </c>
      <c r="D3139">
        <v>283.64999999999998</v>
      </c>
      <c r="E3139">
        <v>118.19</v>
      </c>
      <c r="F3139">
        <v>78.077599000000006</v>
      </c>
      <c r="G3139">
        <v>6.5685567999999988</v>
      </c>
      <c r="H3139">
        <v>95.04030800000001</v>
      </c>
      <c r="I3139">
        <v>15.71492974678789</v>
      </c>
      <c r="J3139">
        <v>16.454068615222781</v>
      </c>
      <c r="K3139">
        <v>42.377338643023513</v>
      </c>
      <c r="L3139">
        <v>42.775565406867543</v>
      </c>
      <c r="M3139">
        <v>55474144</v>
      </c>
      <c r="N3139">
        <v>18098668</v>
      </c>
      <c r="O3139">
        <v>21602925</v>
      </c>
      <c r="P3139">
        <v>1768831</v>
      </c>
      <c r="Q3139">
        <v>1921712</v>
      </c>
      <c r="R3139">
        <v>15769350</v>
      </c>
      <c r="S3139">
        <v>50239900</v>
      </c>
      <c r="T3139">
        <v>16627500</v>
      </c>
      <c r="U3139">
        <v>10800400</v>
      </c>
      <c r="V3139">
        <v>13862000</v>
      </c>
    </row>
    <row r="3140" spans="1:22" x14ac:dyDescent="0.3">
      <c r="A3140" s="2">
        <v>44778</v>
      </c>
      <c r="B3140">
        <v>2022</v>
      </c>
      <c r="C3140">
        <v>165.35</v>
      </c>
      <c r="D3140">
        <v>282.91000000000003</v>
      </c>
      <c r="E3140">
        <v>117.47</v>
      </c>
      <c r="F3140">
        <v>78.011962999999994</v>
      </c>
      <c r="G3140">
        <v>6.5450681999999993</v>
      </c>
      <c r="H3140">
        <v>93.917809000000005</v>
      </c>
      <c r="I3140">
        <v>15.709634453159691</v>
      </c>
      <c r="J3140">
        <v>16.493834904543441</v>
      </c>
      <c r="K3140">
        <v>41.830694095012589</v>
      </c>
      <c r="L3140">
        <v>43.451235755512798</v>
      </c>
      <c r="M3140">
        <v>56696985</v>
      </c>
      <c r="N3140">
        <v>16774606</v>
      </c>
      <c r="O3140">
        <v>19159520</v>
      </c>
      <c r="P3140">
        <v>1460610</v>
      </c>
      <c r="Q3140">
        <v>1583494</v>
      </c>
      <c r="R3140">
        <v>11962852</v>
      </c>
      <c r="S3140">
        <v>27813600</v>
      </c>
      <c r="T3140">
        <v>17259500</v>
      </c>
      <c r="U3140">
        <v>10339800</v>
      </c>
      <c r="V3140">
        <v>9771000</v>
      </c>
    </row>
    <row r="3141" spans="1:22" x14ac:dyDescent="0.3">
      <c r="A3141" s="2">
        <v>44779</v>
      </c>
      <c r="B3141">
        <v>2022</v>
      </c>
    </row>
    <row r="3142" spans="1:22" x14ac:dyDescent="0.3">
      <c r="A3142" s="2">
        <v>44780</v>
      </c>
      <c r="B3142">
        <v>2022</v>
      </c>
    </row>
    <row r="3143" spans="1:22" x14ac:dyDescent="0.3">
      <c r="A3143" s="2">
        <v>44781</v>
      </c>
      <c r="B3143">
        <v>2022</v>
      </c>
      <c r="C3143">
        <v>164.87</v>
      </c>
      <c r="D3143">
        <v>280.32</v>
      </c>
      <c r="E3143">
        <v>117.3</v>
      </c>
      <c r="F3143">
        <v>79.630759999999995</v>
      </c>
      <c r="G3143">
        <v>6.5880035000000001</v>
      </c>
      <c r="H3143">
        <v>94.924760000000006</v>
      </c>
      <c r="I3143">
        <v>15.71831822908929</v>
      </c>
      <c r="J3143">
        <v>16.614225709404248</v>
      </c>
      <c r="K3143">
        <v>42.304263853810717</v>
      </c>
      <c r="L3143">
        <v>42.8688159263111</v>
      </c>
      <c r="M3143">
        <v>60362338</v>
      </c>
      <c r="N3143">
        <v>18757818</v>
      </c>
      <c r="O3143">
        <v>19169479</v>
      </c>
      <c r="P3143">
        <v>969376</v>
      </c>
      <c r="Q3143">
        <v>1099572</v>
      </c>
      <c r="R3143">
        <v>13228049</v>
      </c>
      <c r="S3143">
        <v>22816600</v>
      </c>
      <c r="T3143">
        <v>9431500</v>
      </c>
      <c r="U3143">
        <v>11190400</v>
      </c>
      <c r="V3143">
        <v>5465000</v>
      </c>
    </row>
    <row r="3144" spans="1:22" x14ac:dyDescent="0.3">
      <c r="A3144" s="2">
        <v>44782</v>
      </c>
      <c r="B3144">
        <v>2022</v>
      </c>
      <c r="C3144">
        <v>164.92</v>
      </c>
      <c r="D3144">
        <v>282.3</v>
      </c>
      <c r="E3144">
        <v>116.63</v>
      </c>
      <c r="F3144">
        <v>78.770562000000012</v>
      </c>
      <c r="G3144">
        <v>6.6879404999999998</v>
      </c>
      <c r="H3144">
        <v>93.882983999999993</v>
      </c>
      <c r="I3144">
        <v>15.37322274881517</v>
      </c>
      <c r="J3144">
        <v>16.152902836196681</v>
      </c>
      <c r="K3144">
        <v>39.210604265402843</v>
      </c>
      <c r="L3144">
        <v>42.431872037914687</v>
      </c>
      <c r="M3144">
        <v>63135503</v>
      </c>
      <c r="N3144">
        <v>23405238</v>
      </c>
      <c r="O3144">
        <v>19086465</v>
      </c>
      <c r="P3144">
        <v>1044979</v>
      </c>
      <c r="Q3144">
        <v>1642753</v>
      </c>
      <c r="R3144">
        <v>13687806</v>
      </c>
      <c r="S3144">
        <v>25062000</v>
      </c>
      <c r="T3144">
        <v>16998500</v>
      </c>
      <c r="U3144">
        <v>31366000</v>
      </c>
      <c r="V3144">
        <v>5534000</v>
      </c>
    </row>
    <row r="3145" spans="1:22" x14ac:dyDescent="0.3">
      <c r="A3145" s="2">
        <v>44783</v>
      </c>
      <c r="B3145">
        <v>2022</v>
      </c>
      <c r="C3145">
        <v>169.24</v>
      </c>
      <c r="D3145">
        <v>289.16000000000003</v>
      </c>
      <c r="E3145">
        <v>119.7</v>
      </c>
      <c r="F3145">
        <v>80.524674999999988</v>
      </c>
      <c r="G3145">
        <v>6.6751600000000009</v>
      </c>
      <c r="H3145">
        <v>96.414849999999987</v>
      </c>
      <c r="I3145">
        <v>15.75373472159348</v>
      </c>
      <c r="J3145">
        <v>16.133756103817721</v>
      </c>
      <c r="K3145">
        <v>40.101101554247776</v>
      </c>
      <c r="L3145">
        <v>43.051154368492533</v>
      </c>
      <c r="M3145">
        <v>70170540</v>
      </c>
      <c r="N3145">
        <v>24687845</v>
      </c>
      <c r="O3145">
        <v>30930350</v>
      </c>
      <c r="P3145">
        <v>932542</v>
      </c>
      <c r="Q3145">
        <v>1529311</v>
      </c>
      <c r="R3145">
        <v>16015179</v>
      </c>
      <c r="S3145">
        <v>15038200</v>
      </c>
      <c r="T3145">
        <v>13709500</v>
      </c>
      <c r="U3145">
        <v>16677400</v>
      </c>
      <c r="V3145">
        <v>3604000</v>
      </c>
    </row>
    <row r="3146" spans="1:22" x14ac:dyDescent="0.3">
      <c r="A3146" s="2">
        <v>44784</v>
      </c>
      <c r="B3146">
        <v>2022</v>
      </c>
      <c r="C3146">
        <v>168.49</v>
      </c>
      <c r="D3146">
        <v>287.02</v>
      </c>
      <c r="E3146">
        <v>118.84</v>
      </c>
      <c r="F3146">
        <v>80.274429999999981</v>
      </c>
      <c r="G3146">
        <v>6.7097535999999991</v>
      </c>
      <c r="H3146">
        <v>95.862399999999994</v>
      </c>
      <c r="M3146">
        <v>57149159</v>
      </c>
      <c r="N3146">
        <v>20065938</v>
      </c>
      <c r="O3146">
        <v>24293654</v>
      </c>
      <c r="P3146">
        <v>824938</v>
      </c>
      <c r="Q3146">
        <v>1562266</v>
      </c>
      <c r="R3146">
        <v>7733299</v>
      </c>
    </row>
    <row r="3147" spans="1:22" x14ac:dyDescent="0.3">
      <c r="A3147" s="2">
        <v>44785</v>
      </c>
      <c r="B3147">
        <v>2022</v>
      </c>
      <c r="C3147">
        <v>172.1</v>
      </c>
      <c r="D3147">
        <v>291.91000000000003</v>
      </c>
      <c r="E3147">
        <v>121.68</v>
      </c>
      <c r="F3147">
        <v>80.568735000000004</v>
      </c>
      <c r="G3147">
        <v>6.6770145000000003</v>
      </c>
      <c r="H3147">
        <v>95.420871000000005</v>
      </c>
      <c r="I3147">
        <v>15.981735159817349</v>
      </c>
      <c r="J3147">
        <v>16.35678648850962</v>
      </c>
      <c r="K3147">
        <v>41.994161239613739</v>
      </c>
      <c r="L3147">
        <v>42.877460887791003</v>
      </c>
      <c r="M3147">
        <v>68039382</v>
      </c>
      <c r="N3147">
        <v>22619675</v>
      </c>
      <c r="O3147">
        <v>19096268</v>
      </c>
      <c r="P3147">
        <v>908982</v>
      </c>
      <c r="Q3147">
        <v>1693578</v>
      </c>
      <c r="R3147">
        <v>8750056</v>
      </c>
      <c r="S3147">
        <v>31314700</v>
      </c>
      <c r="T3147">
        <v>21940000</v>
      </c>
      <c r="U3147">
        <v>30471900</v>
      </c>
      <c r="V3147">
        <v>6294000</v>
      </c>
    </row>
    <row r="3148" spans="1:22" x14ac:dyDescent="0.3">
      <c r="A3148" s="2">
        <v>44786</v>
      </c>
      <c r="B3148">
        <v>2022</v>
      </c>
    </row>
    <row r="3149" spans="1:22" x14ac:dyDescent="0.3">
      <c r="A3149" s="2">
        <v>44787</v>
      </c>
      <c r="B3149">
        <v>2022</v>
      </c>
    </row>
    <row r="3150" spans="1:22" x14ac:dyDescent="0.3">
      <c r="A3150" s="2">
        <v>44788</v>
      </c>
      <c r="B3150">
        <v>2022</v>
      </c>
      <c r="C3150">
        <v>173.19</v>
      </c>
      <c r="D3150">
        <v>293.47000000000003</v>
      </c>
      <c r="E3150">
        <v>122.08</v>
      </c>
      <c r="F3150">
        <v>79.494912000000014</v>
      </c>
      <c r="G3150">
        <v>6.6104949999999993</v>
      </c>
      <c r="H3150">
        <v>94.931904000000017</v>
      </c>
      <c r="I3150">
        <v>16.016974613189131</v>
      </c>
      <c r="J3150">
        <v>16.598327392218721</v>
      </c>
      <c r="K3150">
        <v>44.314255670722552</v>
      </c>
      <c r="L3150">
        <v>43.405437884933157</v>
      </c>
      <c r="M3150">
        <v>54091694</v>
      </c>
      <c r="N3150">
        <v>18085654</v>
      </c>
      <c r="O3150">
        <v>19494825</v>
      </c>
      <c r="P3150">
        <v>648587</v>
      </c>
      <c r="Q3150">
        <v>1276947</v>
      </c>
      <c r="R3150">
        <v>7119597</v>
      </c>
      <c r="S3150">
        <v>12869100</v>
      </c>
      <c r="T3150">
        <v>13462000</v>
      </c>
      <c r="U3150">
        <v>25059000</v>
      </c>
      <c r="V3150">
        <v>4665000</v>
      </c>
    </row>
    <row r="3151" spans="1:22" x14ac:dyDescent="0.3">
      <c r="A3151" s="2">
        <v>44789</v>
      </c>
      <c r="B3151">
        <v>2022</v>
      </c>
      <c r="C3151">
        <v>173.03</v>
      </c>
      <c r="D3151">
        <v>292.70999999999998</v>
      </c>
      <c r="E3151">
        <v>121.7</v>
      </c>
      <c r="F3151">
        <v>80.565550000000002</v>
      </c>
      <c r="G3151">
        <v>6.6426835999999989</v>
      </c>
      <c r="H3151">
        <v>94.106661999999986</v>
      </c>
      <c r="I3151">
        <v>15.78125</v>
      </c>
      <c r="J3151">
        <v>16.47110429315476</v>
      </c>
      <c r="K3151">
        <v>42.775297619047613</v>
      </c>
      <c r="L3151">
        <v>43.422619047619037</v>
      </c>
      <c r="M3151">
        <v>56377050</v>
      </c>
      <c r="N3151">
        <v>18102882</v>
      </c>
      <c r="O3151">
        <v>19041230</v>
      </c>
      <c r="P3151">
        <v>882430</v>
      </c>
      <c r="Q3151">
        <v>1607662</v>
      </c>
      <c r="R3151">
        <v>12137190</v>
      </c>
      <c r="S3151">
        <v>12497100</v>
      </c>
      <c r="T3151">
        <v>8800500</v>
      </c>
      <c r="U3151">
        <v>21730600</v>
      </c>
      <c r="V3151">
        <v>3394000</v>
      </c>
    </row>
    <row r="3152" spans="1:22" x14ac:dyDescent="0.3">
      <c r="A3152" s="2">
        <v>44790</v>
      </c>
      <c r="B3152">
        <v>2022</v>
      </c>
      <c r="C3152">
        <v>174.55</v>
      </c>
      <c r="D3152">
        <v>291.32</v>
      </c>
      <c r="E3152">
        <v>119.55</v>
      </c>
      <c r="F3152">
        <v>78.565285000000003</v>
      </c>
      <c r="G3152">
        <v>6.5630039999999994</v>
      </c>
      <c r="H3152">
        <v>92.786119999999997</v>
      </c>
      <c r="I3152">
        <v>16.121409053984198</v>
      </c>
      <c r="J3152">
        <v>16.8483463850528</v>
      </c>
      <c r="K3152">
        <v>42.847647884203532</v>
      </c>
      <c r="L3152">
        <v>44.41326342219925</v>
      </c>
      <c r="M3152">
        <v>79542037</v>
      </c>
      <c r="N3152">
        <v>18253358</v>
      </c>
      <c r="O3152">
        <v>22846958</v>
      </c>
      <c r="P3152">
        <v>1123389</v>
      </c>
      <c r="Q3152">
        <v>1358581</v>
      </c>
      <c r="R3152">
        <v>10264502</v>
      </c>
      <c r="S3152">
        <v>31472900</v>
      </c>
      <c r="T3152">
        <v>22212000</v>
      </c>
      <c r="U3152">
        <v>15288300</v>
      </c>
      <c r="V3152">
        <v>9001000</v>
      </c>
    </row>
    <row r="3153" spans="1:22" x14ac:dyDescent="0.3">
      <c r="A3153" s="2">
        <v>44791</v>
      </c>
      <c r="B3153">
        <v>2022</v>
      </c>
      <c r="C3153">
        <v>174.15</v>
      </c>
      <c r="D3153">
        <v>290.17</v>
      </c>
      <c r="E3153">
        <v>120.17</v>
      </c>
      <c r="F3153">
        <v>78.591009999999997</v>
      </c>
      <c r="G3153">
        <v>6.4543359000000011</v>
      </c>
      <c r="H3153">
        <v>92.333590000000001</v>
      </c>
      <c r="I3153">
        <v>15.802860513122971</v>
      </c>
      <c r="J3153">
        <v>16.524446697139489</v>
      </c>
      <c r="K3153">
        <v>42.870834562076077</v>
      </c>
      <c r="L3153">
        <v>44.743438513712768</v>
      </c>
      <c r="M3153">
        <v>62290075</v>
      </c>
      <c r="N3153">
        <v>17186192</v>
      </c>
      <c r="O3153">
        <v>17987660</v>
      </c>
      <c r="P3153">
        <v>801264</v>
      </c>
      <c r="Q3153">
        <v>1288473</v>
      </c>
      <c r="R3153">
        <v>11123245</v>
      </c>
      <c r="S3153">
        <v>18478000</v>
      </c>
      <c r="T3153">
        <v>11770000</v>
      </c>
      <c r="U3153">
        <v>11182300</v>
      </c>
      <c r="V3153">
        <v>6856000</v>
      </c>
    </row>
    <row r="3154" spans="1:22" x14ac:dyDescent="0.3">
      <c r="A3154" s="2">
        <v>44792</v>
      </c>
      <c r="B3154">
        <v>2022</v>
      </c>
      <c r="C3154">
        <v>171.52</v>
      </c>
      <c r="D3154">
        <v>286.14999999999998</v>
      </c>
      <c r="E3154">
        <v>117.21</v>
      </c>
      <c r="F3154">
        <v>76.082916000000012</v>
      </c>
      <c r="G3154">
        <v>6.3476599999999994</v>
      </c>
      <c r="H3154">
        <v>91.628680000000003</v>
      </c>
      <c r="I3154">
        <v>15.70718877849211</v>
      </c>
      <c r="J3154">
        <v>16.723150204558738</v>
      </c>
      <c r="K3154">
        <v>42.109877264757451</v>
      </c>
      <c r="L3154">
        <v>43.768264172998236</v>
      </c>
      <c r="M3154">
        <v>70346295</v>
      </c>
      <c r="N3154">
        <v>20570033</v>
      </c>
      <c r="O3154">
        <v>21809528</v>
      </c>
      <c r="P3154">
        <v>1726184</v>
      </c>
      <c r="Q3154">
        <v>2056307</v>
      </c>
      <c r="R3154">
        <v>17880037</v>
      </c>
      <c r="S3154">
        <v>13295300</v>
      </c>
      <c r="T3154">
        <v>18249000</v>
      </c>
      <c r="U3154">
        <v>11667600</v>
      </c>
      <c r="V3154">
        <v>5579000</v>
      </c>
    </row>
    <row r="3155" spans="1:22" x14ac:dyDescent="0.3">
      <c r="A3155" s="2">
        <v>44793</v>
      </c>
      <c r="B3155">
        <v>2022</v>
      </c>
    </row>
    <row r="3156" spans="1:22" x14ac:dyDescent="0.3">
      <c r="A3156" s="2">
        <v>44794</v>
      </c>
      <c r="B3156">
        <v>2022</v>
      </c>
    </row>
    <row r="3157" spans="1:22" x14ac:dyDescent="0.3">
      <c r="A3157" s="2">
        <v>44795</v>
      </c>
      <c r="B3157">
        <v>2022</v>
      </c>
      <c r="C3157">
        <v>167.57</v>
      </c>
      <c r="D3157">
        <v>277.75</v>
      </c>
      <c r="E3157">
        <v>114.24</v>
      </c>
      <c r="F3157">
        <v>72.52346399999999</v>
      </c>
      <c r="G3157">
        <v>6.3373049999999997</v>
      </c>
      <c r="H3157">
        <v>88.573576000000003</v>
      </c>
      <c r="I3157">
        <v>15.640913720355011</v>
      </c>
      <c r="J3157">
        <v>16.55544829041175</v>
      </c>
      <c r="K3157">
        <v>41.750327367961582</v>
      </c>
      <c r="L3157">
        <v>43.685435763131089</v>
      </c>
      <c r="M3157">
        <v>69026809</v>
      </c>
      <c r="N3157">
        <v>25061070</v>
      </c>
      <c r="O3157">
        <v>21456648</v>
      </c>
      <c r="P3157">
        <v>1712957</v>
      </c>
      <c r="Q3157">
        <v>1979794</v>
      </c>
      <c r="R3157">
        <v>10730720</v>
      </c>
      <c r="S3157">
        <v>15320100</v>
      </c>
      <c r="T3157">
        <v>10354500</v>
      </c>
      <c r="U3157">
        <v>8829600</v>
      </c>
      <c r="V3157">
        <v>3191000</v>
      </c>
    </row>
    <row r="3158" spans="1:22" x14ac:dyDescent="0.3">
      <c r="A3158" s="2">
        <v>44796</v>
      </c>
      <c r="B3158">
        <v>2022</v>
      </c>
      <c r="C3158">
        <v>167.23</v>
      </c>
      <c r="D3158">
        <v>276.44</v>
      </c>
      <c r="E3158">
        <v>113.86</v>
      </c>
      <c r="F3158">
        <v>74.363507999999996</v>
      </c>
      <c r="G3158">
        <v>6.2953736999999999</v>
      </c>
      <c r="H3158">
        <v>87.765304999999998</v>
      </c>
      <c r="I3158">
        <v>15.44635004397537</v>
      </c>
      <c r="J3158">
        <v>16.126968183817059</v>
      </c>
      <c r="K3158">
        <v>41.04368220463207</v>
      </c>
      <c r="L3158">
        <v>43.535620052770447</v>
      </c>
      <c r="M3158">
        <v>54147079</v>
      </c>
      <c r="N3158">
        <v>17527409</v>
      </c>
      <c r="O3158">
        <v>15870373</v>
      </c>
      <c r="P3158">
        <v>1383035</v>
      </c>
      <c r="Q3158">
        <v>1457977</v>
      </c>
      <c r="R3158">
        <v>13777024</v>
      </c>
      <c r="S3158">
        <v>25655800</v>
      </c>
      <c r="T3158">
        <v>18422000</v>
      </c>
      <c r="U3158">
        <v>12583000</v>
      </c>
      <c r="V3158">
        <v>4406000</v>
      </c>
    </row>
    <row r="3159" spans="1:22" x14ac:dyDescent="0.3">
      <c r="A3159" s="2">
        <v>44797</v>
      </c>
      <c r="B3159">
        <v>2022</v>
      </c>
      <c r="C3159">
        <v>167.53</v>
      </c>
      <c r="D3159">
        <v>275.79000000000002</v>
      </c>
      <c r="E3159">
        <v>113.69</v>
      </c>
      <c r="F3159">
        <v>73.791541999999993</v>
      </c>
      <c r="G3159">
        <v>6.1423420000000011</v>
      </c>
      <c r="H3159">
        <v>87.825271999999998</v>
      </c>
      <c r="I3159">
        <v>15.31952144733002</v>
      </c>
      <c r="J3159">
        <v>15.82902447475926</v>
      </c>
      <c r="K3159">
        <v>40.968777356288292</v>
      </c>
      <c r="L3159">
        <v>42.201634082287711</v>
      </c>
      <c r="M3159">
        <v>53841524</v>
      </c>
      <c r="N3159">
        <v>18137019</v>
      </c>
      <c r="O3159">
        <v>17734624</v>
      </c>
      <c r="P3159">
        <v>966562</v>
      </c>
      <c r="Q3159">
        <v>1404717</v>
      </c>
      <c r="R3159">
        <v>15406068</v>
      </c>
      <c r="S3159">
        <v>18087200</v>
      </c>
      <c r="T3159">
        <v>12168500</v>
      </c>
      <c r="U3159">
        <v>9354500</v>
      </c>
      <c r="V3159">
        <v>7488000</v>
      </c>
    </row>
    <row r="3160" spans="1:22" x14ac:dyDescent="0.3">
      <c r="A3160" s="2">
        <v>44798</v>
      </c>
      <c r="B3160">
        <v>2022</v>
      </c>
      <c r="C3160">
        <v>170.03</v>
      </c>
      <c r="D3160">
        <v>278.85000000000002</v>
      </c>
      <c r="E3160">
        <v>116.65</v>
      </c>
      <c r="F3160">
        <v>74.179566999999992</v>
      </c>
      <c r="G3160">
        <v>6.1764725</v>
      </c>
      <c r="H3160">
        <v>87.517346000000003</v>
      </c>
      <c r="I3160">
        <v>15.433589462129531</v>
      </c>
      <c r="J3160">
        <v>15.9067528942554</v>
      </c>
      <c r="K3160">
        <v>41.258690084156598</v>
      </c>
      <c r="L3160">
        <v>42.378338821807539</v>
      </c>
      <c r="M3160">
        <v>51218209</v>
      </c>
      <c r="N3160">
        <v>16583407</v>
      </c>
      <c r="O3160">
        <v>16956794</v>
      </c>
      <c r="P3160">
        <v>734876</v>
      </c>
      <c r="Q3160">
        <v>1629838</v>
      </c>
      <c r="R3160">
        <v>9782052</v>
      </c>
      <c r="S3160">
        <v>10713100</v>
      </c>
      <c r="T3160">
        <v>11154000</v>
      </c>
      <c r="U3160">
        <v>7837600</v>
      </c>
      <c r="V3160">
        <v>3536000</v>
      </c>
    </row>
    <row r="3161" spans="1:22" x14ac:dyDescent="0.3">
      <c r="A3161" s="2">
        <v>44799</v>
      </c>
      <c r="B3161">
        <v>2022</v>
      </c>
      <c r="C3161">
        <v>163.62</v>
      </c>
      <c r="D3161">
        <v>268.08999999999997</v>
      </c>
      <c r="E3161">
        <v>110.34</v>
      </c>
      <c r="F3161">
        <v>72.973759999999999</v>
      </c>
      <c r="G3161">
        <v>6.1473420000000001</v>
      </c>
      <c r="H3161">
        <v>85.119420000000005</v>
      </c>
      <c r="I3161">
        <v>15.34988713318284</v>
      </c>
      <c r="J3161">
        <v>15.98772776523702</v>
      </c>
      <c r="K3161">
        <v>41.542270443457362</v>
      </c>
      <c r="L3161">
        <v>41.971892521663143</v>
      </c>
      <c r="M3161">
        <v>78960980</v>
      </c>
      <c r="N3161">
        <v>27549307</v>
      </c>
      <c r="O3161">
        <v>37245697</v>
      </c>
      <c r="P3161">
        <v>1575240</v>
      </c>
      <c r="Q3161">
        <v>2408481</v>
      </c>
      <c r="R3161">
        <v>17149336</v>
      </c>
      <c r="S3161">
        <v>12989800</v>
      </c>
      <c r="T3161">
        <v>8938000</v>
      </c>
      <c r="U3161">
        <v>11878400</v>
      </c>
      <c r="V3161">
        <v>3680000</v>
      </c>
    </row>
    <row r="3162" spans="1:22" x14ac:dyDescent="0.3">
      <c r="A3162" s="2">
        <v>44800</v>
      </c>
      <c r="B3162">
        <v>2022</v>
      </c>
    </row>
    <row r="3163" spans="1:22" x14ac:dyDescent="0.3">
      <c r="A3163" s="2">
        <v>44801</v>
      </c>
      <c r="B3163">
        <v>2022</v>
      </c>
    </row>
    <row r="3164" spans="1:22" x14ac:dyDescent="0.3">
      <c r="A3164" s="2">
        <v>44802</v>
      </c>
      <c r="B3164">
        <v>2022</v>
      </c>
      <c r="C3164">
        <v>161.38</v>
      </c>
      <c r="D3164">
        <v>265.23</v>
      </c>
      <c r="E3164">
        <v>109.42</v>
      </c>
      <c r="F3164">
        <v>73.620265000000003</v>
      </c>
      <c r="H3164">
        <v>84.696854999999999</v>
      </c>
      <c r="I3164">
        <v>15.06414876747874</v>
      </c>
      <c r="J3164">
        <v>15.529639923598101</v>
      </c>
      <c r="K3164">
        <v>39.613665849790983</v>
      </c>
      <c r="L3164">
        <v>41.257027533515931</v>
      </c>
      <c r="M3164">
        <v>73313953</v>
      </c>
      <c r="N3164">
        <v>20338544</v>
      </c>
      <c r="O3164">
        <v>21191157</v>
      </c>
      <c r="P3164">
        <v>1128919</v>
      </c>
      <c r="Q3164">
        <v>1920603</v>
      </c>
      <c r="S3164">
        <v>20923300</v>
      </c>
      <c r="T3164">
        <v>16050500</v>
      </c>
      <c r="U3164">
        <v>14502100</v>
      </c>
      <c r="V3164">
        <v>4308000</v>
      </c>
    </row>
    <row r="3165" spans="1:22" x14ac:dyDescent="0.3">
      <c r="A3165" s="2">
        <v>44803</v>
      </c>
      <c r="B3165">
        <v>2022</v>
      </c>
      <c r="C3165">
        <v>158.91</v>
      </c>
      <c r="D3165">
        <v>262.97000000000003</v>
      </c>
      <c r="E3165">
        <v>108.94</v>
      </c>
      <c r="F3165">
        <v>73.987144000000001</v>
      </c>
      <c r="G3165">
        <v>6.1692044999999993</v>
      </c>
      <c r="H3165">
        <v>84.803039999999996</v>
      </c>
      <c r="I3165">
        <v>15.177734515826661</v>
      </c>
      <c r="J3165">
        <v>15.576500865239019</v>
      </c>
      <c r="K3165">
        <v>40.291297137500898</v>
      </c>
      <c r="L3165">
        <v>41.437738842021773</v>
      </c>
      <c r="M3165">
        <v>77906197</v>
      </c>
      <c r="N3165">
        <v>22767071</v>
      </c>
      <c r="O3165">
        <v>27513255</v>
      </c>
      <c r="P3165">
        <v>1004060</v>
      </c>
      <c r="Q3165">
        <v>1945783</v>
      </c>
      <c r="R3165">
        <v>16038150</v>
      </c>
      <c r="S3165">
        <v>16897300</v>
      </c>
      <c r="T3165">
        <v>11825500</v>
      </c>
      <c r="U3165">
        <v>13158200</v>
      </c>
      <c r="V3165">
        <v>3352000</v>
      </c>
    </row>
    <row r="3166" spans="1:22" x14ac:dyDescent="0.3">
      <c r="A3166" s="2">
        <v>44804</v>
      </c>
      <c r="B3166">
        <v>2022</v>
      </c>
      <c r="C3166">
        <v>157.22</v>
      </c>
      <c r="D3166">
        <v>261.47000000000003</v>
      </c>
      <c r="E3166">
        <v>108.22</v>
      </c>
      <c r="F3166">
        <v>73.866737999999998</v>
      </c>
      <c r="G3166">
        <v>6.1473000000000004</v>
      </c>
      <c r="H3166">
        <v>85.398676000000009</v>
      </c>
      <c r="I3166">
        <v>15.15031360392185</v>
      </c>
      <c r="J3166">
        <v>15.31296502775575</v>
      </c>
      <c r="K3166">
        <v>40.098046283613293</v>
      </c>
      <c r="L3166">
        <v>41.085718405306032</v>
      </c>
      <c r="M3166">
        <v>87991091</v>
      </c>
      <c r="N3166">
        <v>24791834</v>
      </c>
      <c r="O3166">
        <v>28626972</v>
      </c>
      <c r="P3166">
        <v>1477983</v>
      </c>
      <c r="Q3166">
        <v>3555668</v>
      </c>
      <c r="R3166">
        <v>24348667</v>
      </c>
      <c r="S3166">
        <v>22276200</v>
      </c>
      <c r="T3166">
        <v>27097000</v>
      </c>
      <c r="U3166">
        <v>11743000</v>
      </c>
      <c r="V3166">
        <v>5049000</v>
      </c>
    </row>
    <row r="3167" spans="1:22" x14ac:dyDescent="0.3">
      <c r="A3167" s="2">
        <v>44805</v>
      </c>
      <c r="B3167">
        <v>2022</v>
      </c>
      <c r="C3167">
        <v>157.96</v>
      </c>
      <c r="D3167">
        <v>260.39999999999998</v>
      </c>
      <c r="E3167">
        <v>109.74</v>
      </c>
      <c r="F3167">
        <v>72.351297000000002</v>
      </c>
      <c r="G3167">
        <v>6.0069071999999997</v>
      </c>
      <c r="H3167">
        <v>82.626155000000011</v>
      </c>
      <c r="I3167">
        <v>14.655480185647979</v>
      </c>
      <c r="J3167">
        <v>14.982573366654769</v>
      </c>
      <c r="K3167">
        <v>39.343091752945377</v>
      </c>
      <c r="L3167">
        <v>40.778293466619061</v>
      </c>
      <c r="M3167">
        <v>74229896</v>
      </c>
      <c r="N3167">
        <v>23263431</v>
      </c>
      <c r="O3167">
        <v>28360926</v>
      </c>
      <c r="P3167">
        <v>1208840</v>
      </c>
      <c r="Q3167">
        <v>2442804</v>
      </c>
      <c r="R3167">
        <v>17645954</v>
      </c>
      <c r="S3167">
        <v>36248100</v>
      </c>
      <c r="T3167">
        <v>19571500</v>
      </c>
      <c r="U3167">
        <v>13363400</v>
      </c>
      <c r="V3167">
        <v>4384000</v>
      </c>
    </row>
    <row r="3168" spans="1:22" x14ac:dyDescent="0.3">
      <c r="A3168" s="2">
        <v>44806</v>
      </c>
      <c r="B3168">
        <v>2022</v>
      </c>
      <c r="C3168">
        <v>155.81</v>
      </c>
      <c r="D3168">
        <v>256.06</v>
      </c>
      <c r="E3168">
        <v>107.85</v>
      </c>
      <c r="F3168">
        <v>74.88467</v>
      </c>
      <c r="G3168">
        <v>6.1641876</v>
      </c>
      <c r="H3168">
        <v>85.064039999999991</v>
      </c>
      <c r="I3168">
        <v>14.61170933466448</v>
      </c>
      <c r="J3168">
        <v>14.800105198602299</v>
      </c>
      <c r="K3168">
        <v>39.171361334949729</v>
      </c>
      <c r="L3168">
        <v>40.412179990016398</v>
      </c>
      <c r="M3168">
        <v>76957768</v>
      </c>
      <c r="N3168">
        <v>22855380</v>
      </c>
      <c r="O3168">
        <v>24160711</v>
      </c>
      <c r="P3168">
        <v>1267300</v>
      </c>
      <c r="Q3168">
        <v>2293049</v>
      </c>
      <c r="R3168">
        <v>13253873</v>
      </c>
      <c r="S3168">
        <v>22090800</v>
      </c>
      <c r="T3168">
        <v>18819500</v>
      </c>
      <c r="U3168">
        <v>9110600</v>
      </c>
      <c r="V3168">
        <v>5305000</v>
      </c>
    </row>
    <row r="3169" spans="1:22" x14ac:dyDescent="0.3">
      <c r="A3169" s="2">
        <v>44807</v>
      </c>
      <c r="B3169">
        <v>2022</v>
      </c>
    </row>
    <row r="3170" spans="1:22" x14ac:dyDescent="0.3">
      <c r="A3170" s="2">
        <v>44808</v>
      </c>
      <c r="B3170">
        <v>2022</v>
      </c>
    </row>
    <row r="3171" spans="1:22" x14ac:dyDescent="0.3">
      <c r="A3171" s="2">
        <v>44809</v>
      </c>
      <c r="B3171">
        <v>2022</v>
      </c>
      <c r="F3171">
        <v>71.925675999999996</v>
      </c>
      <c r="G3171">
        <v>6.1817887999999996</v>
      </c>
      <c r="H3171">
        <v>83.909979000000007</v>
      </c>
      <c r="I3171">
        <v>14.495125595958161</v>
      </c>
      <c r="J3171">
        <v>14.74814929908205</v>
      </c>
      <c r="K3171">
        <v>39.116202945990182</v>
      </c>
      <c r="L3171">
        <v>40.155127019141823</v>
      </c>
      <c r="P3171">
        <v>1731330</v>
      </c>
      <c r="Q3171">
        <v>1757054</v>
      </c>
      <c r="R3171">
        <v>11115330</v>
      </c>
      <c r="S3171">
        <v>17282500</v>
      </c>
      <c r="T3171">
        <v>9603500</v>
      </c>
      <c r="U3171">
        <v>7366600</v>
      </c>
      <c r="V3171">
        <v>3991000</v>
      </c>
    </row>
    <row r="3172" spans="1:22" x14ac:dyDescent="0.3">
      <c r="A3172" s="2">
        <v>44810</v>
      </c>
      <c r="B3172">
        <v>2022</v>
      </c>
      <c r="C3172">
        <v>154.53</v>
      </c>
      <c r="D3172">
        <v>253.25</v>
      </c>
      <c r="E3172">
        <v>106.81</v>
      </c>
      <c r="F3172">
        <v>72.157337999999996</v>
      </c>
      <c r="G3172">
        <v>6.1535610000000007</v>
      </c>
      <c r="H3172">
        <v>84.731859</v>
      </c>
      <c r="I3172">
        <v>14.331187911011609</v>
      </c>
      <c r="J3172">
        <v>14.37938600111935</v>
      </c>
      <c r="K3172">
        <v>38.330768154470412</v>
      </c>
      <c r="L3172">
        <v>39.932838953407021</v>
      </c>
      <c r="M3172">
        <v>73714843</v>
      </c>
      <c r="N3172">
        <v>21328242</v>
      </c>
      <c r="O3172">
        <v>25068280</v>
      </c>
      <c r="P3172">
        <v>1607465</v>
      </c>
      <c r="Q3172">
        <v>2401493</v>
      </c>
      <c r="R3172">
        <v>11896000</v>
      </c>
      <c r="S3172">
        <v>13434900</v>
      </c>
      <c r="T3172">
        <v>10542000</v>
      </c>
      <c r="U3172">
        <v>8092400</v>
      </c>
      <c r="V3172">
        <v>4920000</v>
      </c>
    </row>
    <row r="3173" spans="1:22" x14ac:dyDescent="0.3">
      <c r="A3173" s="2">
        <v>44811</v>
      </c>
      <c r="B3173">
        <v>2022</v>
      </c>
      <c r="C3173">
        <v>155.96</v>
      </c>
      <c r="D3173">
        <v>258.08999999999997</v>
      </c>
      <c r="E3173">
        <v>109.45</v>
      </c>
      <c r="F3173">
        <v>73.870010999999991</v>
      </c>
      <c r="G3173">
        <v>6.0118849999999986</v>
      </c>
      <c r="H3173">
        <v>85.069689999999994</v>
      </c>
      <c r="I3173">
        <v>14.099099099099099</v>
      </c>
      <c r="J3173">
        <v>13.913378967428971</v>
      </c>
      <c r="K3173">
        <v>37.200277200277199</v>
      </c>
      <c r="L3173">
        <v>39.986139986139982</v>
      </c>
      <c r="M3173">
        <v>87449574</v>
      </c>
      <c r="N3173">
        <v>24126700</v>
      </c>
      <c r="O3173">
        <v>23166967</v>
      </c>
      <c r="P3173">
        <v>1083337</v>
      </c>
      <c r="Q3173">
        <v>1504017</v>
      </c>
      <c r="R3173">
        <v>23507181</v>
      </c>
      <c r="S3173">
        <v>20916100</v>
      </c>
      <c r="T3173">
        <v>21246500</v>
      </c>
      <c r="U3173">
        <v>11333700</v>
      </c>
      <c r="V3173">
        <v>6303000</v>
      </c>
    </row>
    <row r="3174" spans="1:22" x14ac:dyDescent="0.3">
      <c r="A3174" s="2">
        <v>44812</v>
      </c>
      <c r="B3174">
        <v>2022</v>
      </c>
      <c r="C3174">
        <v>154.46</v>
      </c>
      <c r="D3174">
        <v>258.52</v>
      </c>
      <c r="E3174">
        <v>108.38</v>
      </c>
      <c r="F3174">
        <v>72.723855</v>
      </c>
      <c r="G3174">
        <v>6.0337910000000008</v>
      </c>
      <c r="H3174">
        <v>85.205043000000003</v>
      </c>
      <c r="I3174">
        <v>14.43488517310761</v>
      </c>
      <c r="J3174">
        <v>14.26066353292167</v>
      </c>
      <c r="K3174">
        <v>38.15305626864636</v>
      </c>
      <c r="L3174">
        <v>40.595295913411498</v>
      </c>
      <c r="M3174">
        <v>84923847</v>
      </c>
      <c r="N3174">
        <v>20319911</v>
      </c>
      <c r="O3174">
        <v>24238293</v>
      </c>
      <c r="P3174">
        <v>1076804</v>
      </c>
      <c r="Q3174">
        <v>1764423</v>
      </c>
      <c r="R3174">
        <v>15063519</v>
      </c>
      <c r="S3174">
        <v>26507900</v>
      </c>
      <c r="T3174">
        <v>20436000</v>
      </c>
      <c r="U3174">
        <v>11345000</v>
      </c>
      <c r="V3174">
        <v>6479000</v>
      </c>
    </row>
    <row r="3175" spans="1:22" x14ac:dyDescent="0.3">
      <c r="A3175" s="2">
        <v>44813</v>
      </c>
      <c r="B3175">
        <v>2022</v>
      </c>
      <c r="C3175">
        <v>157.37</v>
      </c>
      <c r="D3175">
        <v>264.45999999999998</v>
      </c>
      <c r="E3175">
        <v>110.65</v>
      </c>
      <c r="F3175">
        <v>73.906954000000013</v>
      </c>
      <c r="G3175">
        <v>6.0905250000000004</v>
      </c>
      <c r="H3175">
        <v>87.057586000000015</v>
      </c>
      <c r="I3175">
        <v>14.580848824973691</v>
      </c>
      <c r="J3175">
        <v>14.311673118204141</v>
      </c>
      <c r="K3175">
        <v>38.582953349701853</v>
      </c>
      <c r="L3175">
        <v>40.883900385829527</v>
      </c>
      <c r="M3175">
        <v>68081006</v>
      </c>
      <c r="N3175">
        <v>22093190</v>
      </c>
      <c r="O3175">
        <v>23213585</v>
      </c>
      <c r="P3175">
        <v>1288559</v>
      </c>
      <c r="Q3175">
        <v>1569812</v>
      </c>
      <c r="R3175">
        <v>16580523</v>
      </c>
      <c r="S3175">
        <v>26218700</v>
      </c>
      <c r="T3175">
        <v>20990500</v>
      </c>
      <c r="U3175">
        <v>13610000</v>
      </c>
      <c r="V3175">
        <v>6847000</v>
      </c>
    </row>
    <row r="3176" spans="1:22" x14ac:dyDescent="0.3">
      <c r="A3176" s="2">
        <v>44814</v>
      </c>
      <c r="B3176">
        <v>2022</v>
      </c>
    </row>
    <row r="3177" spans="1:22" x14ac:dyDescent="0.3">
      <c r="A3177" s="2">
        <v>44815</v>
      </c>
      <c r="B3177">
        <v>2022</v>
      </c>
    </row>
    <row r="3178" spans="1:22" x14ac:dyDescent="0.3">
      <c r="A3178" s="2">
        <v>44816</v>
      </c>
      <c r="B3178">
        <v>2022</v>
      </c>
      <c r="C3178">
        <v>163.43</v>
      </c>
      <c r="D3178">
        <v>266.64999999999998</v>
      </c>
      <c r="E3178">
        <v>110.86</v>
      </c>
      <c r="F3178">
        <v>76.871231999999992</v>
      </c>
      <c r="G3178">
        <v>6.2760239999999996</v>
      </c>
      <c r="H3178">
        <v>89.064319999999995</v>
      </c>
      <c r="I3178">
        <v>14.555938400956331</v>
      </c>
      <c r="J3178">
        <v>14.43307857393995</v>
      </c>
      <c r="K3178">
        <v>39.638562688981082</v>
      </c>
      <c r="L3178">
        <v>41.45981295267562</v>
      </c>
      <c r="M3178">
        <v>104955962</v>
      </c>
      <c r="N3178">
        <v>18747690</v>
      </c>
      <c r="O3178">
        <v>22966752</v>
      </c>
      <c r="P3178">
        <v>1712412</v>
      </c>
      <c r="Q3178">
        <v>1767818</v>
      </c>
      <c r="R3178">
        <v>15156772</v>
      </c>
      <c r="S3178">
        <v>15232900</v>
      </c>
      <c r="T3178">
        <v>11175500</v>
      </c>
      <c r="U3178">
        <v>10657900</v>
      </c>
      <c r="V3178">
        <v>4672000</v>
      </c>
    </row>
    <row r="3179" spans="1:22" x14ac:dyDescent="0.3">
      <c r="A3179" s="2">
        <v>44817</v>
      </c>
      <c r="B3179">
        <v>2022</v>
      </c>
      <c r="C3179">
        <v>153.84</v>
      </c>
      <c r="D3179">
        <v>251.99</v>
      </c>
      <c r="E3179">
        <v>104.32</v>
      </c>
      <c r="F3179">
        <v>74.845027999999999</v>
      </c>
      <c r="G3179">
        <v>6.1031104000000003</v>
      </c>
      <c r="H3179">
        <v>86.662664000000007</v>
      </c>
      <c r="I3179">
        <v>14.32333171644377</v>
      </c>
      <c r="J3179">
        <v>14.22965754971935</v>
      </c>
      <c r="K3179">
        <v>39.179544037142257</v>
      </c>
      <c r="L3179">
        <v>43.108585683597809</v>
      </c>
      <c r="M3179">
        <v>122656614</v>
      </c>
      <c r="N3179">
        <v>33353318</v>
      </c>
      <c r="O3179">
        <v>38172871</v>
      </c>
      <c r="P3179">
        <v>1105326</v>
      </c>
      <c r="Q3179">
        <v>2421251</v>
      </c>
      <c r="R3179">
        <v>15350102</v>
      </c>
      <c r="S3179">
        <v>18368100</v>
      </c>
      <c r="T3179">
        <v>12376500</v>
      </c>
      <c r="U3179">
        <v>8269200</v>
      </c>
      <c r="V3179">
        <v>18652000</v>
      </c>
    </row>
    <row r="3180" spans="1:22" x14ac:dyDescent="0.3">
      <c r="A3180" s="2">
        <v>44818</v>
      </c>
      <c r="B3180">
        <v>2022</v>
      </c>
      <c r="C3180">
        <v>155.31</v>
      </c>
      <c r="D3180">
        <v>252.22</v>
      </c>
      <c r="E3180">
        <v>105</v>
      </c>
      <c r="F3180">
        <v>74.627605000000003</v>
      </c>
      <c r="G3180">
        <v>6.0010785000000002</v>
      </c>
      <c r="H3180">
        <v>85.954206000000013</v>
      </c>
      <c r="I3180">
        <v>14.25872804869516</v>
      </c>
      <c r="J3180">
        <v>13.846549184915689</v>
      </c>
      <c r="K3180">
        <v>37.815713985867212</v>
      </c>
      <c r="L3180">
        <v>42.930105646120481</v>
      </c>
      <c r="M3180">
        <v>87965409</v>
      </c>
      <c r="N3180">
        <v>23912954</v>
      </c>
      <c r="O3180">
        <v>26395134</v>
      </c>
      <c r="P3180">
        <v>1236289</v>
      </c>
      <c r="Q3180">
        <v>1687401</v>
      </c>
      <c r="R3180">
        <v>19017758</v>
      </c>
      <c r="S3180">
        <v>26178500</v>
      </c>
      <c r="T3180">
        <v>28548500</v>
      </c>
      <c r="U3180">
        <v>15336000</v>
      </c>
      <c r="V3180">
        <v>12132000</v>
      </c>
    </row>
    <row r="3181" spans="1:22" x14ac:dyDescent="0.3">
      <c r="A3181" s="2">
        <v>44819</v>
      </c>
      <c r="B3181">
        <v>2022</v>
      </c>
      <c r="C3181">
        <v>152.37</v>
      </c>
      <c r="D3181">
        <v>245.38</v>
      </c>
      <c r="E3181">
        <v>102.91</v>
      </c>
      <c r="F3181">
        <v>74.724807999999996</v>
      </c>
      <c r="G3181">
        <v>6.0814856999999991</v>
      </c>
      <c r="H3181">
        <v>85.040993999999984</v>
      </c>
      <c r="I3181">
        <v>14.21602787456446</v>
      </c>
      <c r="J3181">
        <v>13.9178330174216</v>
      </c>
      <c r="K3181">
        <v>37.89547038327526</v>
      </c>
      <c r="L3181">
        <v>43.484320557491287</v>
      </c>
      <c r="M3181">
        <v>90481110</v>
      </c>
      <c r="N3181">
        <v>31530948</v>
      </c>
      <c r="O3181">
        <v>34188284</v>
      </c>
      <c r="P3181">
        <v>953732</v>
      </c>
      <c r="Q3181">
        <v>2202440</v>
      </c>
      <c r="R3181">
        <v>19062514</v>
      </c>
      <c r="S3181">
        <v>15098100</v>
      </c>
      <c r="T3181">
        <v>15230500</v>
      </c>
      <c r="U3181">
        <v>11456300</v>
      </c>
      <c r="V3181">
        <v>14135000</v>
      </c>
    </row>
    <row r="3182" spans="1:22" x14ac:dyDescent="0.3">
      <c r="A3182" s="2">
        <v>44820</v>
      </c>
      <c r="B3182">
        <v>2022</v>
      </c>
      <c r="C3182">
        <v>150.69999999999999</v>
      </c>
      <c r="D3182">
        <v>244.74</v>
      </c>
      <c r="E3182">
        <v>102.8</v>
      </c>
      <c r="F3182">
        <v>74.442072999999993</v>
      </c>
      <c r="G3182">
        <v>6.0358511999999997</v>
      </c>
      <c r="H3182">
        <v>83.728568999999993</v>
      </c>
      <c r="I3182">
        <v>14.1963224498357</v>
      </c>
      <c r="J3182">
        <v>13.88354690624344</v>
      </c>
      <c r="K3182">
        <v>38.159826609802138</v>
      </c>
      <c r="L3182">
        <v>42.71131930364259</v>
      </c>
      <c r="M3182">
        <v>162278841</v>
      </c>
      <c r="N3182">
        <v>39791768</v>
      </c>
      <c r="O3182">
        <v>42797172</v>
      </c>
      <c r="P3182">
        <v>2297547</v>
      </c>
      <c r="Q3182">
        <v>3990975</v>
      </c>
      <c r="R3182">
        <v>45649769</v>
      </c>
      <c r="S3182">
        <v>28115400</v>
      </c>
      <c r="T3182">
        <v>16006000</v>
      </c>
      <c r="U3182">
        <v>13271900</v>
      </c>
      <c r="V3182">
        <v>11124000</v>
      </c>
    </row>
    <row r="3183" spans="1:22" x14ac:dyDescent="0.3">
      <c r="A3183" s="2">
        <v>44821</v>
      </c>
      <c r="B3183">
        <v>2022</v>
      </c>
    </row>
    <row r="3184" spans="1:22" x14ac:dyDescent="0.3">
      <c r="A3184" s="2">
        <v>44822</v>
      </c>
      <c r="B3184">
        <v>2022</v>
      </c>
    </row>
    <row r="3185" spans="1:22" x14ac:dyDescent="0.3">
      <c r="A3185" s="2">
        <v>44823</v>
      </c>
      <c r="B3185">
        <v>2022</v>
      </c>
      <c r="C3185">
        <v>154.47999999999999</v>
      </c>
      <c r="D3185">
        <v>244.52</v>
      </c>
      <c r="E3185">
        <v>103.07</v>
      </c>
      <c r="F3185">
        <v>75.790840000000003</v>
      </c>
      <c r="H3185">
        <v>83.480056000000005</v>
      </c>
      <c r="M3185">
        <v>81474246</v>
      </c>
      <c r="N3185">
        <v>26826931</v>
      </c>
      <c r="O3185">
        <v>23036811</v>
      </c>
      <c r="P3185">
        <v>857539</v>
      </c>
      <c r="Q3185">
        <v>1545793</v>
      </c>
    </row>
    <row r="3186" spans="1:22" x14ac:dyDescent="0.3">
      <c r="A3186" s="2">
        <v>44824</v>
      </c>
      <c r="B3186">
        <v>2022</v>
      </c>
      <c r="C3186">
        <v>156.9</v>
      </c>
      <c r="D3186">
        <v>242.45</v>
      </c>
      <c r="E3186">
        <v>101.14</v>
      </c>
      <c r="F3186">
        <v>74.91986</v>
      </c>
      <c r="G3186">
        <v>6.0801943999999999</v>
      </c>
      <c r="H3186">
        <v>83.103459999999998</v>
      </c>
      <c r="I3186">
        <v>14.26532033426184</v>
      </c>
      <c r="J3186">
        <v>13.75537720752089</v>
      </c>
      <c r="K3186">
        <v>38.419220055710312</v>
      </c>
      <c r="L3186">
        <v>43.057103064066858</v>
      </c>
      <c r="M3186">
        <v>107689796</v>
      </c>
      <c r="N3186">
        <v>26660299</v>
      </c>
      <c r="O3186">
        <v>26517123</v>
      </c>
      <c r="P3186">
        <v>1112949</v>
      </c>
      <c r="Q3186">
        <v>1548416</v>
      </c>
      <c r="R3186">
        <v>24941353</v>
      </c>
      <c r="S3186">
        <v>21038800</v>
      </c>
      <c r="T3186">
        <v>16624500</v>
      </c>
      <c r="U3186">
        <v>10105000</v>
      </c>
      <c r="V3186">
        <v>8018000</v>
      </c>
    </row>
    <row r="3187" spans="1:22" x14ac:dyDescent="0.3">
      <c r="A3187" s="2">
        <v>44825</v>
      </c>
      <c r="B3187">
        <v>2022</v>
      </c>
      <c r="C3187">
        <v>153.72</v>
      </c>
      <c r="D3187">
        <v>238.95</v>
      </c>
      <c r="E3187">
        <v>99.28</v>
      </c>
      <c r="F3187">
        <v>74.271749999999997</v>
      </c>
      <c r="G3187">
        <v>5.9387185999999996</v>
      </c>
      <c r="H3187">
        <v>83.371889999999993</v>
      </c>
      <c r="I3187">
        <v>13.85041551246537</v>
      </c>
      <c r="J3187">
        <v>13.43478128808864</v>
      </c>
      <c r="K3187">
        <v>37.763157894736842</v>
      </c>
      <c r="L3187">
        <v>42.313019390581722</v>
      </c>
      <c r="M3187">
        <v>101696790</v>
      </c>
      <c r="N3187">
        <v>28625557</v>
      </c>
      <c r="O3187">
        <v>31487265</v>
      </c>
      <c r="P3187">
        <v>764182</v>
      </c>
      <c r="Q3187">
        <v>1367144</v>
      </c>
      <c r="R3187">
        <v>26299257</v>
      </c>
      <c r="S3187">
        <v>31783100</v>
      </c>
      <c r="T3187">
        <v>17465000</v>
      </c>
      <c r="U3187">
        <v>9280900</v>
      </c>
      <c r="V3187">
        <v>7218000</v>
      </c>
    </row>
    <row r="3188" spans="1:22" x14ac:dyDescent="0.3">
      <c r="A3188" s="2">
        <v>44826</v>
      </c>
      <c r="B3188">
        <v>2022</v>
      </c>
      <c r="C3188">
        <v>152.74</v>
      </c>
      <c r="D3188">
        <v>240.98</v>
      </c>
      <c r="E3188">
        <v>100.14</v>
      </c>
      <c r="F3188">
        <v>72.983280000000008</v>
      </c>
      <c r="G3188">
        <v>5.8009599999999999</v>
      </c>
      <c r="H3188">
        <v>81.160319999999999</v>
      </c>
      <c r="I3188">
        <v>14.245574599606631</v>
      </c>
      <c r="J3188">
        <v>13.493304846867099</v>
      </c>
      <c r="K3188">
        <v>37.531610002809771</v>
      </c>
      <c r="L3188">
        <v>43.073897162124183</v>
      </c>
      <c r="M3188">
        <v>86652542</v>
      </c>
      <c r="N3188">
        <v>31061162</v>
      </c>
      <c r="O3188">
        <v>34298619</v>
      </c>
      <c r="P3188">
        <v>1008044</v>
      </c>
      <c r="Q3188">
        <v>1613458</v>
      </c>
      <c r="R3188">
        <v>19472540</v>
      </c>
      <c r="S3188">
        <v>26440900</v>
      </c>
      <c r="T3188">
        <v>23974000</v>
      </c>
      <c r="U3188">
        <v>12256400</v>
      </c>
      <c r="V3188">
        <v>6754000</v>
      </c>
    </row>
    <row r="3189" spans="1:22" x14ac:dyDescent="0.3">
      <c r="A3189" s="2">
        <v>44827</v>
      </c>
      <c r="B3189">
        <v>2022</v>
      </c>
      <c r="C3189">
        <v>150.43</v>
      </c>
      <c r="D3189">
        <v>237.92</v>
      </c>
      <c r="E3189">
        <v>98.74</v>
      </c>
      <c r="F3189">
        <v>69.288566000000003</v>
      </c>
      <c r="G3189">
        <v>5.5569599999999992</v>
      </c>
      <c r="H3189">
        <v>78.684942000000007</v>
      </c>
      <c r="M3189">
        <v>96029909</v>
      </c>
      <c r="N3189">
        <v>34176048</v>
      </c>
      <c r="O3189">
        <v>31625437</v>
      </c>
      <c r="P3189">
        <v>1859501</v>
      </c>
      <c r="Q3189">
        <v>3057026</v>
      </c>
      <c r="R3189">
        <v>27770294</v>
      </c>
    </row>
    <row r="3190" spans="1:22" x14ac:dyDescent="0.3">
      <c r="A3190" s="2">
        <v>44828</v>
      </c>
      <c r="B3190">
        <v>2022</v>
      </c>
    </row>
    <row r="3191" spans="1:22" x14ac:dyDescent="0.3">
      <c r="A3191" s="2">
        <v>44829</v>
      </c>
      <c r="B3191">
        <v>2022</v>
      </c>
    </row>
    <row r="3192" spans="1:22" x14ac:dyDescent="0.3">
      <c r="A3192" s="2">
        <v>44830</v>
      </c>
      <c r="B3192">
        <v>2022</v>
      </c>
      <c r="C3192">
        <v>150.77000000000001</v>
      </c>
      <c r="D3192">
        <v>237.45</v>
      </c>
      <c r="E3192">
        <v>98.17</v>
      </c>
      <c r="F3192">
        <v>69.432351999999995</v>
      </c>
      <c r="G3192">
        <v>5.3575895999999998</v>
      </c>
      <c r="H3192">
        <v>79.737514000000004</v>
      </c>
      <c r="I3192">
        <v>13.580076098235899</v>
      </c>
      <c r="J3192">
        <v>12.776850797647869</v>
      </c>
      <c r="K3192">
        <v>35.046696644759599</v>
      </c>
      <c r="L3192">
        <v>41.155309581459697</v>
      </c>
      <c r="M3192">
        <v>93339409</v>
      </c>
      <c r="N3192">
        <v>27694190</v>
      </c>
      <c r="O3192">
        <v>27072662</v>
      </c>
      <c r="P3192">
        <v>1293187</v>
      </c>
      <c r="Q3192">
        <v>2674157</v>
      </c>
      <c r="R3192">
        <v>30001665</v>
      </c>
      <c r="S3192">
        <v>35307900</v>
      </c>
      <c r="T3192">
        <v>40494500</v>
      </c>
      <c r="U3192">
        <v>13314100</v>
      </c>
      <c r="V3192">
        <v>9058000</v>
      </c>
    </row>
    <row r="3193" spans="1:22" x14ac:dyDescent="0.3">
      <c r="A3193" s="2">
        <v>44831</v>
      </c>
      <c r="B3193">
        <v>2022</v>
      </c>
      <c r="C3193">
        <v>151.76</v>
      </c>
      <c r="D3193">
        <v>236.41</v>
      </c>
      <c r="E3193">
        <v>97.5</v>
      </c>
      <c r="F3193">
        <v>68.760432000000009</v>
      </c>
      <c r="G3193">
        <v>5.2920932000000001</v>
      </c>
      <c r="H3193">
        <v>78.955680000000015</v>
      </c>
      <c r="I3193">
        <v>13.71357547300097</v>
      </c>
      <c r="J3193">
        <v>12.6871703687336</v>
      </c>
      <c r="K3193">
        <v>34.732771716613733</v>
      </c>
      <c r="L3193">
        <v>41.900290015191267</v>
      </c>
      <c r="M3193">
        <v>84442741</v>
      </c>
      <c r="N3193">
        <v>27018732</v>
      </c>
      <c r="O3193">
        <v>30072781</v>
      </c>
      <c r="P3193">
        <v>1268460</v>
      </c>
      <c r="Q3193">
        <v>2218864</v>
      </c>
      <c r="R3193">
        <v>25193083</v>
      </c>
      <c r="S3193">
        <v>23245500</v>
      </c>
      <c r="T3193">
        <v>25950500</v>
      </c>
      <c r="U3193">
        <v>10327300</v>
      </c>
      <c r="V3193">
        <v>6632000</v>
      </c>
    </row>
    <row r="3194" spans="1:22" x14ac:dyDescent="0.3">
      <c r="A3194" s="2">
        <v>44832</v>
      </c>
      <c r="B3194">
        <v>2022</v>
      </c>
      <c r="C3194">
        <v>149.84</v>
      </c>
      <c r="D3194">
        <v>241.07</v>
      </c>
      <c r="E3194">
        <v>100.05</v>
      </c>
      <c r="F3194">
        <v>69.446916000000002</v>
      </c>
      <c r="G3194">
        <v>5.2507504500000008</v>
      </c>
      <c r="H3194">
        <v>80.672129999999996</v>
      </c>
      <c r="I3194">
        <v>13.545278047427541</v>
      </c>
      <c r="J3194">
        <v>12.646043401747329</v>
      </c>
      <c r="K3194">
        <v>34.23935653862155</v>
      </c>
      <c r="L3194">
        <v>41.395090833448897</v>
      </c>
      <c r="M3194">
        <v>146691387</v>
      </c>
      <c r="N3194">
        <v>29029679</v>
      </c>
      <c r="O3194">
        <v>32466323</v>
      </c>
      <c r="P3194">
        <v>1543235</v>
      </c>
      <c r="Q3194">
        <v>2555441</v>
      </c>
      <c r="R3194">
        <v>35669002</v>
      </c>
      <c r="S3194">
        <v>32375000</v>
      </c>
      <c r="T3194">
        <v>32735500</v>
      </c>
      <c r="U3194">
        <v>15146200</v>
      </c>
      <c r="V3194">
        <v>7149000</v>
      </c>
    </row>
    <row r="3195" spans="1:22" x14ac:dyDescent="0.3">
      <c r="A3195" s="2">
        <v>44833</v>
      </c>
      <c r="B3195">
        <v>2022</v>
      </c>
      <c r="C3195">
        <v>142.47999999999999</v>
      </c>
      <c r="D3195">
        <v>237.5</v>
      </c>
      <c r="E3195">
        <v>97.42</v>
      </c>
      <c r="F3195">
        <v>67.581487999999993</v>
      </c>
      <c r="G3195">
        <v>5.1650200000000011</v>
      </c>
      <c r="H3195">
        <v>80.036112000000003</v>
      </c>
      <c r="I3195">
        <v>13.552695315203099</v>
      </c>
      <c r="J3195">
        <v>12.65762598159297</v>
      </c>
      <c r="K3195">
        <v>34.814199709362683</v>
      </c>
      <c r="L3195">
        <v>41.81717528198741</v>
      </c>
      <c r="M3195">
        <v>128138237</v>
      </c>
      <c r="N3195">
        <v>27484233</v>
      </c>
      <c r="O3195">
        <v>31047224</v>
      </c>
      <c r="P3195">
        <v>2356566</v>
      </c>
      <c r="Q3195">
        <v>1945526</v>
      </c>
      <c r="R3195">
        <v>25485349</v>
      </c>
      <c r="S3195">
        <v>29667900</v>
      </c>
      <c r="T3195">
        <v>31522500</v>
      </c>
      <c r="U3195">
        <v>12595800</v>
      </c>
      <c r="V3195">
        <v>7247800</v>
      </c>
    </row>
    <row r="3196" spans="1:22" x14ac:dyDescent="0.3">
      <c r="A3196" s="2">
        <v>44834</v>
      </c>
      <c r="B3196">
        <v>2022</v>
      </c>
      <c r="C3196">
        <v>138.19999999999999</v>
      </c>
      <c r="D3196">
        <v>232.9</v>
      </c>
      <c r="E3196">
        <v>95.65</v>
      </c>
      <c r="F3196">
        <v>68.520209999999992</v>
      </c>
      <c r="G3196">
        <v>5.2010490000000003</v>
      </c>
      <c r="H3196">
        <v>82.353480000000005</v>
      </c>
      <c r="I3196">
        <v>12.96296296296296</v>
      </c>
      <c r="J3196">
        <v>12.23987454671089</v>
      </c>
      <c r="K3196">
        <v>33.858485351022672</v>
      </c>
      <c r="L3196">
        <v>40.45052515201769</v>
      </c>
      <c r="M3196">
        <v>124925274</v>
      </c>
      <c r="N3196">
        <v>35694832</v>
      </c>
      <c r="O3196">
        <v>32941493</v>
      </c>
      <c r="P3196">
        <v>1693045</v>
      </c>
      <c r="Q3196">
        <v>2328560</v>
      </c>
      <c r="R3196">
        <v>32204728</v>
      </c>
      <c r="S3196">
        <v>41993800</v>
      </c>
      <c r="T3196">
        <v>31426500</v>
      </c>
      <c r="U3196">
        <v>15897600</v>
      </c>
      <c r="V3196">
        <v>8834200</v>
      </c>
    </row>
    <row r="3197" spans="1:22" x14ac:dyDescent="0.3">
      <c r="A3197" s="2">
        <v>44835</v>
      </c>
      <c r="B3197">
        <v>2022</v>
      </c>
    </row>
    <row r="3198" spans="1:22" x14ac:dyDescent="0.3">
      <c r="A3198" s="2">
        <v>44836</v>
      </c>
      <c r="B3198">
        <v>2022</v>
      </c>
    </row>
    <row r="3199" spans="1:22" x14ac:dyDescent="0.3">
      <c r="A3199" s="2">
        <v>44837</v>
      </c>
      <c r="B3199">
        <v>2022</v>
      </c>
      <c r="C3199">
        <v>142.44999999999999</v>
      </c>
      <c r="D3199">
        <v>240.74</v>
      </c>
      <c r="E3199">
        <v>98.64</v>
      </c>
      <c r="F3199">
        <v>69.371983999999998</v>
      </c>
      <c r="G3199">
        <v>5.2027463999999997</v>
      </c>
      <c r="H3199">
        <v>83.181647999999996</v>
      </c>
      <c r="I3199">
        <v>13.434126764461659</v>
      </c>
      <c r="J3199">
        <v>12.551156231663439</v>
      </c>
      <c r="K3199">
        <v>34.465817879878223</v>
      </c>
      <c r="L3199">
        <v>40.271242734569597</v>
      </c>
      <c r="M3199">
        <v>114311663</v>
      </c>
      <c r="N3199">
        <v>28880357</v>
      </c>
      <c r="O3199">
        <v>27982031</v>
      </c>
      <c r="P3199">
        <v>1062248</v>
      </c>
      <c r="Q3199">
        <v>1443879</v>
      </c>
      <c r="R3199">
        <v>19193447</v>
      </c>
      <c r="S3199">
        <v>32688200</v>
      </c>
      <c r="T3199">
        <v>34018500</v>
      </c>
      <c r="U3199">
        <v>17928900</v>
      </c>
      <c r="V3199">
        <v>6811500</v>
      </c>
    </row>
    <row r="3200" spans="1:22" x14ac:dyDescent="0.3">
      <c r="A3200" s="2">
        <v>44838</v>
      </c>
      <c r="B3200">
        <v>2022</v>
      </c>
      <c r="C3200">
        <v>146.1</v>
      </c>
      <c r="D3200">
        <v>248.88</v>
      </c>
      <c r="E3200">
        <v>101.64</v>
      </c>
      <c r="F3200">
        <v>72.631450000000001</v>
      </c>
      <c r="G3200">
        <v>5.5207372499999998</v>
      </c>
      <c r="H3200">
        <v>88.244470000000007</v>
      </c>
      <c r="I3200">
        <v>13.89447410386189</v>
      </c>
      <c r="J3200">
        <v>12.89381123621993</v>
      </c>
      <c r="K3200">
        <v>36.296193579699093</v>
      </c>
      <c r="L3200">
        <v>41.946890383415379</v>
      </c>
      <c r="M3200">
        <v>87830064</v>
      </c>
      <c r="N3200">
        <v>34888416</v>
      </c>
      <c r="O3200">
        <v>28850773</v>
      </c>
      <c r="P3200">
        <v>1105266</v>
      </c>
      <c r="Q3200">
        <v>2493951</v>
      </c>
      <c r="R3200">
        <v>35550284</v>
      </c>
      <c r="S3200">
        <v>39192400</v>
      </c>
      <c r="T3200">
        <v>33256500</v>
      </c>
      <c r="U3200">
        <v>18322200</v>
      </c>
      <c r="V3200">
        <v>10450800</v>
      </c>
    </row>
    <row r="3201" spans="1:22" x14ac:dyDescent="0.3">
      <c r="A3201" s="2">
        <v>44839</v>
      </c>
      <c r="B3201">
        <v>2022</v>
      </c>
      <c r="C3201">
        <v>146.4</v>
      </c>
      <c r="D3201">
        <v>249.2</v>
      </c>
      <c r="E3201">
        <v>101.43</v>
      </c>
      <c r="F3201">
        <v>70.490860999999995</v>
      </c>
      <c r="G3201">
        <v>5.3338684000000001</v>
      </c>
      <c r="H3201">
        <v>86.044811999999993</v>
      </c>
      <c r="I3201">
        <v>13.823834196891189</v>
      </c>
      <c r="J3201">
        <v>12.865941072193429</v>
      </c>
      <c r="K3201">
        <v>36.994818652849737</v>
      </c>
      <c r="L3201">
        <v>41.526770293609673</v>
      </c>
      <c r="M3201">
        <v>79470968</v>
      </c>
      <c r="N3201">
        <v>20347136</v>
      </c>
      <c r="O3201">
        <v>22176903</v>
      </c>
      <c r="P3201">
        <v>1540008</v>
      </c>
      <c r="Q3201">
        <v>1418315</v>
      </c>
      <c r="R3201">
        <v>37162872</v>
      </c>
      <c r="S3201">
        <v>25516900</v>
      </c>
      <c r="T3201">
        <v>24349000</v>
      </c>
      <c r="U3201">
        <v>18005500</v>
      </c>
      <c r="V3201">
        <v>6492300</v>
      </c>
    </row>
    <row r="3202" spans="1:22" x14ac:dyDescent="0.3">
      <c r="A3202" s="2">
        <v>44840</v>
      </c>
      <c r="B3202">
        <v>2022</v>
      </c>
      <c r="C3202">
        <v>145.43</v>
      </c>
      <c r="D3202">
        <v>246.79</v>
      </c>
      <c r="E3202">
        <v>101.42</v>
      </c>
      <c r="F3202">
        <v>70.552190999999993</v>
      </c>
      <c r="G3202">
        <v>5.2521671999999997</v>
      </c>
      <c r="H3202">
        <v>86.364429999999984</v>
      </c>
      <c r="I3202">
        <v>13.79881330205602</v>
      </c>
      <c r="J3202">
        <v>13.062283324134119</v>
      </c>
      <c r="K3202">
        <v>37.905340140747903</v>
      </c>
      <c r="L3202">
        <v>41.782806678625633</v>
      </c>
      <c r="M3202">
        <v>68402169</v>
      </c>
      <c r="N3202">
        <v>20239886</v>
      </c>
      <c r="O3202">
        <v>22323989</v>
      </c>
      <c r="P3202">
        <v>913379</v>
      </c>
      <c r="Q3202">
        <v>1564883</v>
      </c>
      <c r="R3202">
        <v>23827373</v>
      </c>
      <c r="S3202">
        <v>26603000</v>
      </c>
      <c r="T3202">
        <v>24420500</v>
      </c>
      <c r="U3202">
        <v>17782400</v>
      </c>
      <c r="V3202">
        <v>9120900</v>
      </c>
    </row>
    <row r="3203" spans="1:22" x14ac:dyDescent="0.3">
      <c r="A3203" s="2">
        <v>44841</v>
      </c>
      <c r="B3203">
        <v>2022</v>
      </c>
      <c r="C3203">
        <v>140.09</v>
      </c>
      <c r="D3203">
        <v>234.24</v>
      </c>
      <c r="E3203">
        <v>98.68</v>
      </c>
      <c r="F3203">
        <v>69.986369999999994</v>
      </c>
      <c r="G3203">
        <v>5.1827659999999991</v>
      </c>
      <c r="H3203">
        <v>84.657153000000008</v>
      </c>
      <c r="I3203">
        <v>13.667653335168991</v>
      </c>
      <c r="J3203">
        <v>12.98796490259517</v>
      </c>
      <c r="K3203">
        <v>37.888070489433467</v>
      </c>
      <c r="L3203">
        <v>41.687891512356302</v>
      </c>
      <c r="M3203">
        <v>85925559</v>
      </c>
      <c r="N3203">
        <v>37769602</v>
      </c>
      <c r="O3203">
        <v>27502765</v>
      </c>
      <c r="P3203">
        <v>745376</v>
      </c>
      <c r="Q3203">
        <v>2100531</v>
      </c>
      <c r="R3203">
        <v>16909235</v>
      </c>
      <c r="S3203">
        <v>27846100</v>
      </c>
      <c r="T3203">
        <v>21588000</v>
      </c>
      <c r="U3203">
        <v>16802600</v>
      </c>
      <c r="V3203">
        <v>5123500</v>
      </c>
    </row>
    <row r="3204" spans="1:22" x14ac:dyDescent="0.3">
      <c r="A3204" s="2">
        <v>44842</v>
      </c>
      <c r="B3204">
        <v>2022</v>
      </c>
    </row>
    <row r="3205" spans="1:22" x14ac:dyDescent="0.3">
      <c r="A3205" s="2">
        <v>44843</v>
      </c>
      <c r="B3205">
        <v>2022</v>
      </c>
    </row>
    <row r="3206" spans="1:22" x14ac:dyDescent="0.3">
      <c r="A3206" s="2">
        <v>44844</v>
      </c>
      <c r="B3206">
        <v>2022</v>
      </c>
      <c r="C3206">
        <v>140.41999999999999</v>
      </c>
      <c r="D3206">
        <v>229.25</v>
      </c>
      <c r="E3206">
        <v>97.86</v>
      </c>
      <c r="F3206">
        <v>69.811475999999999</v>
      </c>
      <c r="G3206">
        <v>5.1027442499999998</v>
      </c>
      <c r="H3206">
        <v>83.661343999999985</v>
      </c>
      <c r="M3206">
        <v>74899002</v>
      </c>
      <c r="N3206">
        <v>29743608</v>
      </c>
      <c r="O3206">
        <v>18225094</v>
      </c>
      <c r="P3206">
        <v>1402943</v>
      </c>
      <c r="Q3206">
        <v>1748809</v>
      </c>
      <c r="R3206">
        <v>23150505</v>
      </c>
    </row>
    <row r="3207" spans="1:22" x14ac:dyDescent="0.3">
      <c r="A3207" s="2">
        <v>44845</v>
      </c>
      <c r="B3207">
        <v>2022</v>
      </c>
      <c r="C3207">
        <v>138.97999999999999</v>
      </c>
      <c r="D3207">
        <v>225.41</v>
      </c>
      <c r="E3207">
        <v>97.18</v>
      </c>
      <c r="F3207">
        <v>70.679069999999996</v>
      </c>
      <c r="G3207">
        <v>5.0731289999999998</v>
      </c>
      <c r="H3207">
        <v>84.018060000000006</v>
      </c>
      <c r="I3207">
        <v>13.508964759222369</v>
      </c>
      <c r="J3207">
        <v>12.43048515765611</v>
      </c>
      <c r="K3207">
        <v>37.445902315037443</v>
      </c>
      <c r="L3207">
        <v>41.224153328295657</v>
      </c>
      <c r="M3207">
        <v>77033672</v>
      </c>
      <c r="N3207">
        <v>30473954</v>
      </c>
      <c r="O3207">
        <v>26507103</v>
      </c>
      <c r="P3207">
        <v>1175295</v>
      </c>
      <c r="Q3207">
        <v>1869620</v>
      </c>
      <c r="R3207">
        <v>16254803</v>
      </c>
      <c r="S3207">
        <v>25261700</v>
      </c>
      <c r="T3207">
        <v>26604000</v>
      </c>
      <c r="U3207">
        <v>16651800</v>
      </c>
      <c r="V3207">
        <v>5202400</v>
      </c>
    </row>
    <row r="3208" spans="1:22" x14ac:dyDescent="0.3">
      <c r="A3208" s="2">
        <v>44846</v>
      </c>
      <c r="B3208">
        <v>2022</v>
      </c>
      <c r="C3208">
        <v>138.34</v>
      </c>
      <c r="D3208">
        <v>225.75</v>
      </c>
      <c r="E3208">
        <v>97.56</v>
      </c>
      <c r="F3208">
        <v>70.857827999999998</v>
      </c>
      <c r="G3208">
        <v>4.9678401500000007</v>
      </c>
      <c r="H3208">
        <v>82.604519999999994</v>
      </c>
      <c r="I3208">
        <v>13.54202109561075</v>
      </c>
      <c r="J3208">
        <v>12.13461367267778</v>
      </c>
      <c r="K3208">
        <v>37.427696495406607</v>
      </c>
      <c r="L3208">
        <v>41.000340251786326</v>
      </c>
      <c r="M3208">
        <v>70433744</v>
      </c>
      <c r="N3208">
        <v>21903937</v>
      </c>
      <c r="O3208">
        <v>21876362</v>
      </c>
      <c r="P3208">
        <v>1188223</v>
      </c>
      <c r="Q3208">
        <v>1706767</v>
      </c>
      <c r="R3208">
        <v>24159053</v>
      </c>
      <c r="S3208">
        <v>25409100</v>
      </c>
      <c r="T3208">
        <v>24875000</v>
      </c>
      <c r="U3208">
        <v>17451200</v>
      </c>
      <c r="V3208">
        <v>4682100</v>
      </c>
    </row>
    <row r="3209" spans="1:22" x14ac:dyDescent="0.3">
      <c r="A3209" s="2">
        <v>44847</v>
      </c>
      <c r="B3209">
        <v>2022</v>
      </c>
      <c r="C3209">
        <v>142.99</v>
      </c>
      <c r="D3209">
        <v>234.24</v>
      </c>
      <c r="E3209">
        <v>99.06</v>
      </c>
      <c r="F3209">
        <v>72.569599999999994</v>
      </c>
      <c r="G3209">
        <v>5.2028432499999999</v>
      </c>
      <c r="H3209">
        <v>84.113875000000007</v>
      </c>
      <c r="I3209">
        <v>13.47394878065349</v>
      </c>
      <c r="J3209">
        <v>12.057462108552411</v>
      </c>
      <c r="K3209">
        <v>37.151008762991637</v>
      </c>
      <c r="L3209">
        <v>40.961891175871202</v>
      </c>
      <c r="M3209">
        <v>113223975</v>
      </c>
      <c r="N3209">
        <v>42551818</v>
      </c>
      <c r="O3209">
        <v>34574549</v>
      </c>
      <c r="P3209">
        <v>1410582</v>
      </c>
      <c r="Q3209">
        <v>2321850</v>
      </c>
      <c r="R3209">
        <v>27851680</v>
      </c>
      <c r="S3209">
        <v>23730300</v>
      </c>
      <c r="T3209">
        <v>18294500</v>
      </c>
      <c r="U3209">
        <v>12014500</v>
      </c>
      <c r="V3209">
        <v>5940600</v>
      </c>
    </row>
    <row r="3210" spans="1:22" x14ac:dyDescent="0.3">
      <c r="A3210" s="2">
        <v>44848</v>
      </c>
      <c r="B3210">
        <v>2022</v>
      </c>
      <c r="C3210">
        <v>138.38</v>
      </c>
      <c r="D3210">
        <v>228.56</v>
      </c>
      <c r="E3210">
        <v>96.56</v>
      </c>
      <c r="F3210">
        <v>72.90443599999999</v>
      </c>
      <c r="G3210">
        <v>5.1206668000000004</v>
      </c>
      <c r="H3210">
        <v>85.430937999999998</v>
      </c>
      <c r="I3210">
        <v>13.490090695330871</v>
      </c>
      <c r="J3210">
        <v>12.437226449445751</v>
      </c>
      <c r="K3210">
        <v>37.957675512260657</v>
      </c>
      <c r="L3210">
        <v>41.444407121263019</v>
      </c>
      <c r="M3210">
        <v>88597969</v>
      </c>
      <c r="N3210">
        <v>30198588</v>
      </c>
      <c r="O3210">
        <v>25410674</v>
      </c>
      <c r="P3210">
        <v>1123755</v>
      </c>
      <c r="Q3210">
        <v>2472316</v>
      </c>
      <c r="R3210">
        <v>35194241</v>
      </c>
      <c r="S3210">
        <v>31734600</v>
      </c>
      <c r="T3210">
        <v>25313500</v>
      </c>
      <c r="U3210">
        <v>20651600</v>
      </c>
      <c r="V3210">
        <v>7493600</v>
      </c>
    </row>
    <row r="3211" spans="1:22" x14ac:dyDescent="0.3">
      <c r="A3211" s="2">
        <v>44849</v>
      </c>
      <c r="B3211">
        <v>2022</v>
      </c>
    </row>
    <row r="3212" spans="1:22" x14ac:dyDescent="0.3">
      <c r="A3212" s="2">
        <v>44850</v>
      </c>
      <c r="B3212">
        <v>2022</v>
      </c>
    </row>
    <row r="3213" spans="1:22" x14ac:dyDescent="0.3">
      <c r="A3213" s="2">
        <v>44851</v>
      </c>
      <c r="B3213">
        <v>2022</v>
      </c>
      <c r="C3213">
        <v>142.41</v>
      </c>
      <c r="D3213">
        <v>237.53</v>
      </c>
      <c r="E3213">
        <v>99.97</v>
      </c>
      <c r="F3213">
        <v>75.297866999999997</v>
      </c>
      <c r="G3213">
        <v>5.3675375000000001</v>
      </c>
      <c r="H3213">
        <v>87.321124999999995</v>
      </c>
      <c r="I3213">
        <v>13.43815091043472</v>
      </c>
      <c r="J3213">
        <v>12.36327748706578</v>
      </c>
      <c r="K3213">
        <v>37.284149701001141</v>
      </c>
      <c r="L3213">
        <v>41.019955654101992</v>
      </c>
      <c r="M3213">
        <v>85250939</v>
      </c>
      <c r="N3213">
        <v>28142268</v>
      </c>
      <c r="O3213">
        <v>28419192</v>
      </c>
      <c r="P3213">
        <v>957252</v>
      </c>
      <c r="Q3213">
        <v>1607392</v>
      </c>
      <c r="R3213">
        <v>22231805</v>
      </c>
      <c r="S3213">
        <v>22166100</v>
      </c>
      <c r="T3213">
        <v>15714500</v>
      </c>
      <c r="U3213">
        <v>14195300</v>
      </c>
      <c r="V3213">
        <v>4937100</v>
      </c>
    </row>
    <row r="3214" spans="1:22" x14ac:dyDescent="0.3">
      <c r="A3214" s="2">
        <v>44852</v>
      </c>
      <c r="B3214">
        <v>2022</v>
      </c>
      <c r="C3214">
        <v>143.75</v>
      </c>
      <c r="D3214">
        <v>238.5</v>
      </c>
      <c r="E3214">
        <v>100.77</v>
      </c>
      <c r="F3214">
        <v>76.502272000000005</v>
      </c>
      <c r="G3214">
        <v>5.2690297499999996</v>
      </c>
      <c r="H3214">
        <v>88.861695999999995</v>
      </c>
      <c r="I3214">
        <v>13.45599571016824</v>
      </c>
      <c r="J3214">
        <v>12.47153409477847</v>
      </c>
      <c r="K3214">
        <v>37.113747570212482</v>
      </c>
      <c r="L3214">
        <v>40.988001876801398</v>
      </c>
      <c r="M3214">
        <v>99136610</v>
      </c>
      <c r="N3214">
        <v>26329591</v>
      </c>
      <c r="O3214">
        <v>24060671</v>
      </c>
      <c r="P3214">
        <v>1347975</v>
      </c>
      <c r="Q3214">
        <v>1895585</v>
      </c>
      <c r="R3214">
        <v>17716284</v>
      </c>
      <c r="S3214">
        <v>21403400</v>
      </c>
      <c r="T3214">
        <v>16754500</v>
      </c>
      <c r="U3214">
        <v>21968400</v>
      </c>
      <c r="V3214">
        <v>4577600</v>
      </c>
    </row>
    <row r="3215" spans="1:22" x14ac:dyDescent="0.3">
      <c r="A3215" s="2">
        <v>44853</v>
      </c>
      <c r="B3215">
        <v>2022</v>
      </c>
      <c r="C3215">
        <v>143.86000000000001</v>
      </c>
      <c r="D3215">
        <v>236.48</v>
      </c>
      <c r="E3215">
        <v>99.63</v>
      </c>
      <c r="F3215">
        <v>75.842755999999994</v>
      </c>
      <c r="G3215">
        <v>5.3059560000000001</v>
      </c>
      <c r="H3215">
        <v>87.073656</v>
      </c>
      <c r="I3215">
        <v>13.37092899092365</v>
      </c>
      <c r="J3215">
        <v>12.48235916310731</v>
      </c>
      <c r="K3215">
        <v>38.327549386011754</v>
      </c>
      <c r="L3215">
        <v>40.389749065670053</v>
      </c>
      <c r="M3215">
        <v>61758340</v>
      </c>
      <c r="N3215">
        <v>19985698</v>
      </c>
      <c r="O3215">
        <v>23811064</v>
      </c>
      <c r="P3215">
        <v>924802</v>
      </c>
      <c r="Q3215">
        <v>1205052</v>
      </c>
      <c r="R3215">
        <v>20533751</v>
      </c>
      <c r="S3215">
        <v>15797500</v>
      </c>
      <c r="T3215">
        <v>11636500</v>
      </c>
      <c r="U3215">
        <v>22615800</v>
      </c>
      <c r="V3215">
        <v>4485500</v>
      </c>
    </row>
    <row r="3216" spans="1:22" x14ac:dyDescent="0.3">
      <c r="A3216" s="2">
        <v>44854</v>
      </c>
      <c r="B3216">
        <v>2022</v>
      </c>
      <c r="C3216">
        <v>143.38999999999999</v>
      </c>
      <c r="D3216">
        <v>236.15</v>
      </c>
      <c r="E3216">
        <v>99.97</v>
      </c>
      <c r="F3216">
        <v>76.002658999999994</v>
      </c>
      <c r="G3216">
        <v>5.3224894999999997</v>
      </c>
      <c r="H3216">
        <v>88.060348999999988</v>
      </c>
      <c r="I3216">
        <v>13.367129135538949</v>
      </c>
      <c r="J3216">
        <v>12.37390785085379</v>
      </c>
      <c r="K3216">
        <v>38.553895410885808</v>
      </c>
      <c r="L3216">
        <v>40.661686232657424</v>
      </c>
      <c r="M3216">
        <v>64521989</v>
      </c>
      <c r="N3216">
        <v>21811015</v>
      </c>
      <c r="O3216">
        <v>25323202</v>
      </c>
      <c r="P3216">
        <v>1016645</v>
      </c>
      <c r="Q3216">
        <v>1501407</v>
      </c>
      <c r="R3216">
        <v>11994534</v>
      </c>
      <c r="S3216">
        <v>21090700</v>
      </c>
      <c r="T3216">
        <v>14185000</v>
      </c>
      <c r="U3216">
        <v>20584100</v>
      </c>
      <c r="V3216">
        <v>4682100</v>
      </c>
    </row>
    <row r="3217" spans="1:22" x14ac:dyDescent="0.3">
      <c r="A3217" s="2">
        <v>44855</v>
      </c>
      <c r="B3217">
        <v>2022</v>
      </c>
      <c r="C3217">
        <v>147.27000000000001</v>
      </c>
      <c r="D3217">
        <v>242.12</v>
      </c>
      <c r="E3217">
        <v>101.13</v>
      </c>
      <c r="F3217">
        <v>76.183377000000007</v>
      </c>
      <c r="G3217">
        <v>5.380590999999999</v>
      </c>
      <c r="H3217">
        <v>89.928460000000001</v>
      </c>
      <c r="I3217">
        <v>13.49837000814996</v>
      </c>
      <c r="J3217">
        <v>12.41127908177126</v>
      </c>
      <c r="K3217">
        <v>39.106221135560993</v>
      </c>
      <c r="L3217">
        <v>40.994295028524853</v>
      </c>
      <c r="M3217">
        <v>86548609</v>
      </c>
      <c r="N3217">
        <v>26299733</v>
      </c>
      <c r="O3217">
        <v>32458722</v>
      </c>
      <c r="P3217">
        <v>1618320</v>
      </c>
      <c r="Q3217">
        <v>3401786</v>
      </c>
      <c r="R3217">
        <v>17674866</v>
      </c>
      <c r="S3217">
        <v>24809100</v>
      </c>
      <c r="T3217">
        <v>17056000</v>
      </c>
      <c r="U3217">
        <v>18261800</v>
      </c>
      <c r="V3217">
        <v>3563100</v>
      </c>
    </row>
    <row r="3218" spans="1:22" x14ac:dyDescent="0.3">
      <c r="A3218" s="2">
        <v>44856</v>
      </c>
      <c r="B3218">
        <v>2022</v>
      </c>
    </row>
    <row r="3219" spans="1:22" x14ac:dyDescent="0.3">
      <c r="A3219" s="2">
        <v>44857</v>
      </c>
      <c r="B3219">
        <v>2022</v>
      </c>
    </row>
    <row r="3220" spans="1:22" x14ac:dyDescent="0.3">
      <c r="A3220" s="2">
        <v>44858</v>
      </c>
      <c r="B3220">
        <v>2022</v>
      </c>
      <c r="C3220">
        <v>149.44999999999999</v>
      </c>
      <c r="D3220">
        <v>247.25</v>
      </c>
      <c r="E3220">
        <v>102.52</v>
      </c>
      <c r="F3220">
        <v>76.904961</v>
      </c>
      <c r="G3220">
        <v>5.3567524999999998</v>
      </c>
      <c r="H3220">
        <v>90.161714000000003</v>
      </c>
      <c r="I3220">
        <v>13.402926960257791</v>
      </c>
      <c r="J3220">
        <v>12.311509234693879</v>
      </c>
      <c r="K3220">
        <v>38.486842105263158</v>
      </c>
      <c r="L3220">
        <v>40.27926960257787</v>
      </c>
      <c r="M3220">
        <v>75981918</v>
      </c>
      <c r="N3220">
        <v>24911212</v>
      </c>
      <c r="O3220">
        <v>27176417</v>
      </c>
      <c r="P3220">
        <v>1458093</v>
      </c>
      <c r="Q3220">
        <v>2260207</v>
      </c>
      <c r="R3220">
        <v>21100790</v>
      </c>
      <c r="S3220">
        <v>20173100</v>
      </c>
      <c r="T3220">
        <v>17931000</v>
      </c>
      <c r="U3220">
        <v>25123300</v>
      </c>
      <c r="V3220">
        <v>3441700</v>
      </c>
    </row>
    <row r="3221" spans="1:22" x14ac:dyDescent="0.3">
      <c r="A3221" s="2">
        <v>44859</v>
      </c>
      <c r="B3221">
        <v>2022</v>
      </c>
      <c r="C3221">
        <v>152.34</v>
      </c>
      <c r="D3221">
        <v>250.66</v>
      </c>
      <c r="E3221">
        <v>104.48</v>
      </c>
      <c r="F3221">
        <v>77.860187999999994</v>
      </c>
      <c r="G3221">
        <v>5.0771954999999993</v>
      </c>
      <c r="H3221">
        <v>96.80265</v>
      </c>
      <c r="I3221">
        <v>13.617941097000809</v>
      </c>
      <c r="J3221">
        <v>12.61609106592813</v>
      </c>
      <c r="K3221">
        <v>40.185085112131858</v>
      </c>
      <c r="L3221">
        <v>40.428262631721147</v>
      </c>
      <c r="M3221">
        <v>74732290</v>
      </c>
      <c r="N3221">
        <v>34775505</v>
      </c>
      <c r="O3221">
        <v>40611375</v>
      </c>
      <c r="P3221">
        <v>1075479</v>
      </c>
      <c r="Q3221">
        <v>4124051</v>
      </c>
      <c r="R3221">
        <v>33206912</v>
      </c>
      <c r="S3221">
        <v>18457200</v>
      </c>
      <c r="T3221">
        <v>18124000</v>
      </c>
      <c r="U3221">
        <v>26358500</v>
      </c>
      <c r="V3221">
        <v>3948400</v>
      </c>
    </row>
    <row r="3222" spans="1:22" x14ac:dyDescent="0.3">
      <c r="A3222" s="2">
        <v>44860</v>
      </c>
      <c r="B3222">
        <v>2022</v>
      </c>
      <c r="C3222">
        <v>149.35</v>
      </c>
      <c r="D3222">
        <v>231.32</v>
      </c>
      <c r="E3222">
        <v>94.93</v>
      </c>
      <c r="F3222">
        <v>79.670931999999993</v>
      </c>
      <c r="G3222">
        <v>5.1547034500000004</v>
      </c>
      <c r="H3222">
        <v>98.926168000000018</v>
      </c>
      <c r="I3222">
        <v>13.794987365976921</v>
      </c>
      <c r="J3222">
        <v>12.875956932322611</v>
      </c>
      <c r="K3222">
        <v>41.186915249607317</v>
      </c>
      <c r="L3222">
        <v>41.466912517926652</v>
      </c>
      <c r="M3222">
        <v>88436172</v>
      </c>
      <c r="N3222">
        <v>82684846</v>
      </c>
      <c r="O3222">
        <v>88279042</v>
      </c>
      <c r="P3222">
        <v>995479</v>
      </c>
      <c r="Q3222">
        <v>2694153</v>
      </c>
      <c r="R3222">
        <v>27162877</v>
      </c>
      <c r="S3222">
        <v>16753300</v>
      </c>
      <c r="T3222">
        <v>18328500</v>
      </c>
      <c r="U3222">
        <v>23806600</v>
      </c>
      <c r="V3222">
        <v>5230000</v>
      </c>
    </row>
    <row r="3223" spans="1:22" x14ac:dyDescent="0.3">
      <c r="A3223" s="2">
        <v>44861</v>
      </c>
      <c r="B3223">
        <v>2022</v>
      </c>
      <c r="C3223">
        <v>144.80000000000001</v>
      </c>
      <c r="D3223">
        <v>226.75</v>
      </c>
      <c r="E3223">
        <v>92.22</v>
      </c>
      <c r="F3223">
        <v>79.39494599999999</v>
      </c>
      <c r="G3223">
        <v>5.2095859499999992</v>
      </c>
      <c r="H3223">
        <v>97.74448799999999</v>
      </c>
      <c r="I3223">
        <v>13.67960035584753</v>
      </c>
      <c r="J3223">
        <v>12.88411549989735</v>
      </c>
      <c r="K3223">
        <v>41.654691028536227</v>
      </c>
      <c r="L3223">
        <v>40.949839184287967</v>
      </c>
      <c r="M3223">
        <v>109180150</v>
      </c>
      <c r="N3223">
        <v>40424645</v>
      </c>
      <c r="O3223">
        <v>60710859</v>
      </c>
      <c r="P3223">
        <v>899804</v>
      </c>
      <c r="Q3223">
        <v>2103197</v>
      </c>
      <c r="R3223">
        <v>17623695</v>
      </c>
      <c r="S3223">
        <v>23218700</v>
      </c>
      <c r="T3223">
        <v>12388000</v>
      </c>
      <c r="U3223">
        <v>20797300</v>
      </c>
      <c r="V3223">
        <v>4633900</v>
      </c>
    </row>
    <row r="3224" spans="1:22" x14ac:dyDescent="0.3">
      <c r="A3224" s="2">
        <v>44862</v>
      </c>
      <c r="B3224">
        <v>2022</v>
      </c>
      <c r="C3224">
        <v>155.74</v>
      </c>
      <c r="D3224">
        <v>235.87</v>
      </c>
      <c r="E3224">
        <v>96.29</v>
      </c>
      <c r="F3224">
        <v>79.074684000000005</v>
      </c>
      <c r="G3224">
        <v>5.1246558000000002</v>
      </c>
      <c r="H3224">
        <v>97.143785999999992</v>
      </c>
      <c r="I3224">
        <v>13.742215001353911</v>
      </c>
      <c r="J3224">
        <v>12.64083814378554</v>
      </c>
      <c r="K3224">
        <v>40.793392905496887</v>
      </c>
      <c r="L3224">
        <v>40.258597346330887</v>
      </c>
      <c r="M3224">
        <v>164762371</v>
      </c>
      <c r="N3224">
        <v>40647724</v>
      </c>
      <c r="O3224">
        <v>43697286</v>
      </c>
      <c r="P3224">
        <v>922600</v>
      </c>
      <c r="Q3224">
        <v>2299724</v>
      </c>
      <c r="R3224">
        <v>17395786</v>
      </c>
      <c r="S3224">
        <v>90671700</v>
      </c>
      <c r="T3224">
        <v>18034500</v>
      </c>
      <c r="U3224">
        <v>36559600</v>
      </c>
      <c r="V3224">
        <v>5412600</v>
      </c>
    </row>
    <row r="3225" spans="1:22" x14ac:dyDescent="0.3">
      <c r="A3225" s="2">
        <v>44863</v>
      </c>
      <c r="B3225">
        <v>2022</v>
      </c>
    </row>
    <row r="3226" spans="1:22" x14ac:dyDescent="0.3">
      <c r="A3226" s="2">
        <v>44864</v>
      </c>
      <c r="B3226">
        <v>2022</v>
      </c>
    </row>
    <row r="3227" spans="1:22" x14ac:dyDescent="0.3">
      <c r="A3227" s="2">
        <v>44865</v>
      </c>
      <c r="B3227">
        <v>2022</v>
      </c>
      <c r="C3227">
        <v>153.34</v>
      </c>
      <c r="D3227">
        <v>232.13</v>
      </c>
      <c r="E3227">
        <v>94.51</v>
      </c>
      <c r="F3227">
        <v>78.621424000000005</v>
      </c>
      <c r="G3227">
        <v>5.1296364000000008</v>
      </c>
      <c r="H3227">
        <v>96.56632900000001</v>
      </c>
      <c r="I3227">
        <v>13.856556549821709</v>
      </c>
      <c r="J3227">
        <v>12.81884501917513</v>
      </c>
      <c r="K3227">
        <v>43.059947520688972</v>
      </c>
      <c r="L3227">
        <v>40.839668976653442</v>
      </c>
      <c r="M3227">
        <v>97943171</v>
      </c>
      <c r="N3227">
        <v>28357265</v>
      </c>
      <c r="O3227">
        <v>31675036</v>
      </c>
      <c r="P3227">
        <v>863920</v>
      </c>
      <c r="Q3227">
        <v>1487248</v>
      </c>
      <c r="R3227">
        <v>26957517</v>
      </c>
      <c r="S3227">
        <v>22869200</v>
      </c>
      <c r="T3227">
        <v>17111500</v>
      </c>
      <c r="U3227">
        <v>29046000</v>
      </c>
      <c r="V3227">
        <v>5705100</v>
      </c>
    </row>
    <row r="3228" spans="1:22" x14ac:dyDescent="0.3">
      <c r="A3228" s="2">
        <v>44866</v>
      </c>
      <c r="B3228">
        <v>2022</v>
      </c>
      <c r="C3228">
        <v>150.65</v>
      </c>
      <c r="D3228">
        <v>228.17</v>
      </c>
      <c r="E3228">
        <v>90.47</v>
      </c>
      <c r="F3228">
        <v>79.332695999999999</v>
      </c>
      <c r="G3228">
        <v>5.2669053000000012</v>
      </c>
      <c r="H3228">
        <v>95.76646199999999</v>
      </c>
      <c r="I3228">
        <v>13.62409768602847</v>
      </c>
      <c r="J3228">
        <v>12.933223841327671</v>
      </c>
      <c r="K3228">
        <v>44.349996626863657</v>
      </c>
      <c r="L3228">
        <v>40.983606557377051</v>
      </c>
      <c r="M3228">
        <v>80379345</v>
      </c>
      <c r="N3228">
        <v>30592271</v>
      </c>
      <c r="O3228">
        <v>47161351</v>
      </c>
      <c r="P3228">
        <v>902999</v>
      </c>
      <c r="Q3228">
        <v>1425473</v>
      </c>
      <c r="R3228">
        <v>17790603</v>
      </c>
      <c r="S3228">
        <v>38181300</v>
      </c>
      <c r="T3228">
        <v>20195000</v>
      </c>
      <c r="U3228">
        <v>29746900</v>
      </c>
      <c r="V3228">
        <v>3787100</v>
      </c>
    </row>
    <row r="3229" spans="1:22" x14ac:dyDescent="0.3">
      <c r="A3229" s="2">
        <v>44867</v>
      </c>
      <c r="B3229">
        <v>2022</v>
      </c>
      <c r="C3229">
        <v>145.03</v>
      </c>
      <c r="D3229">
        <v>220.1</v>
      </c>
      <c r="E3229">
        <v>86.97</v>
      </c>
      <c r="F3229">
        <v>79.277119999999996</v>
      </c>
      <c r="G3229">
        <v>5.2408663999999998</v>
      </c>
      <c r="H3229">
        <v>95.687799999999996</v>
      </c>
      <c r="I3229">
        <v>13.698490412076699</v>
      </c>
      <c r="J3229">
        <v>13.95059381884945</v>
      </c>
      <c r="K3229">
        <v>45.593635250917991</v>
      </c>
      <c r="L3229">
        <v>41.275669794641637</v>
      </c>
      <c r="M3229">
        <v>93604623</v>
      </c>
      <c r="N3229">
        <v>38407008</v>
      </c>
      <c r="O3229">
        <v>57038282</v>
      </c>
      <c r="P3229">
        <v>1157247</v>
      </c>
      <c r="Q3229">
        <v>1629157</v>
      </c>
      <c r="R3229">
        <v>13936419</v>
      </c>
      <c r="S3229">
        <v>24179300</v>
      </c>
      <c r="T3229">
        <v>56161500</v>
      </c>
      <c r="U3229">
        <v>25708900</v>
      </c>
      <c r="V3229">
        <v>4322000</v>
      </c>
    </row>
    <row r="3230" spans="1:22" x14ac:dyDescent="0.3">
      <c r="A3230" s="2">
        <v>44868</v>
      </c>
      <c r="B3230">
        <v>2022</v>
      </c>
      <c r="C3230">
        <v>138.88</v>
      </c>
      <c r="D3230">
        <v>214.25</v>
      </c>
      <c r="E3230">
        <v>83.43</v>
      </c>
      <c r="F3230">
        <v>74.564549999999997</v>
      </c>
      <c r="G3230">
        <v>5.1766275499999992</v>
      </c>
      <c r="H3230">
        <v>93.093597000000003</v>
      </c>
      <c r="M3230">
        <v>97918516</v>
      </c>
      <c r="N3230">
        <v>36633922</v>
      </c>
      <c r="O3230">
        <v>61288019</v>
      </c>
      <c r="P3230">
        <v>2132408</v>
      </c>
      <c r="Q3230">
        <v>1424973</v>
      </c>
      <c r="R3230">
        <v>14478490</v>
      </c>
    </row>
    <row r="3231" spans="1:22" x14ac:dyDescent="0.3">
      <c r="A3231" s="2">
        <v>44869</v>
      </c>
      <c r="B3231">
        <v>2022</v>
      </c>
      <c r="C3231">
        <v>138.38</v>
      </c>
      <c r="D3231">
        <v>221.39</v>
      </c>
      <c r="E3231">
        <v>86.58</v>
      </c>
      <c r="F3231">
        <v>79.185539999999989</v>
      </c>
      <c r="G3231">
        <v>5.5531699999999997</v>
      </c>
      <c r="H3231">
        <v>95.498951999999989</v>
      </c>
      <c r="I3231">
        <v>13.504320021770191</v>
      </c>
      <c r="J3231">
        <v>13.885861487175999</v>
      </c>
      <c r="K3231">
        <v>44.608476767127009</v>
      </c>
      <c r="L3231">
        <v>40.506156881420502</v>
      </c>
      <c r="M3231">
        <v>140814796</v>
      </c>
      <c r="N3231">
        <v>36789063</v>
      </c>
      <c r="O3231">
        <v>51124904</v>
      </c>
      <c r="P3231">
        <v>1569808</v>
      </c>
      <c r="Q3231">
        <v>2275111</v>
      </c>
      <c r="R3231">
        <v>30064048</v>
      </c>
      <c r="S3231">
        <v>32176900</v>
      </c>
      <c r="T3231">
        <v>27935500</v>
      </c>
      <c r="U3231">
        <v>29650300</v>
      </c>
      <c r="V3231">
        <v>5975900</v>
      </c>
    </row>
    <row r="3232" spans="1:22" x14ac:dyDescent="0.3">
      <c r="A3232" s="2">
        <v>44870</v>
      </c>
      <c r="B3232">
        <v>2022</v>
      </c>
    </row>
    <row r="3233" spans="1:22" x14ac:dyDescent="0.3">
      <c r="A3233" s="2">
        <v>44871</v>
      </c>
      <c r="B3233">
        <v>2022</v>
      </c>
    </row>
    <row r="3234" spans="1:22" x14ac:dyDescent="0.3">
      <c r="A3234" s="2">
        <v>44872</v>
      </c>
      <c r="B3234">
        <v>2022</v>
      </c>
      <c r="C3234">
        <v>138.91999999999999</v>
      </c>
      <c r="D3234">
        <v>227.87</v>
      </c>
      <c r="E3234">
        <v>88.49</v>
      </c>
      <c r="F3234">
        <v>81.208265999999995</v>
      </c>
      <c r="G3234">
        <v>5.5217291999999993</v>
      </c>
      <c r="H3234">
        <v>97.083114000000009</v>
      </c>
      <c r="I3234">
        <v>13.6022386022386</v>
      </c>
      <c r="J3234">
        <v>14.119180405405411</v>
      </c>
      <c r="K3234">
        <v>45.051870051870047</v>
      </c>
      <c r="L3234">
        <v>41.775866775866767</v>
      </c>
      <c r="M3234">
        <v>83374628</v>
      </c>
      <c r="N3234">
        <v>33497979</v>
      </c>
      <c r="O3234">
        <v>34078912</v>
      </c>
      <c r="P3234">
        <v>1351929</v>
      </c>
      <c r="Q3234">
        <v>1677225</v>
      </c>
      <c r="R3234">
        <v>19307069</v>
      </c>
      <c r="S3234">
        <v>18017000</v>
      </c>
      <c r="T3234">
        <v>18778000</v>
      </c>
      <c r="U3234">
        <v>25869400</v>
      </c>
      <c r="V3234">
        <v>6345100</v>
      </c>
    </row>
    <row r="3235" spans="1:22" x14ac:dyDescent="0.3">
      <c r="A3235" s="2">
        <v>44873</v>
      </c>
      <c r="B3235">
        <v>2022</v>
      </c>
      <c r="C3235">
        <v>139.5</v>
      </c>
      <c r="D3235">
        <v>228.87</v>
      </c>
      <c r="E3235">
        <v>88.9</v>
      </c>
      <c r="F3235">
        <v>81.198311999999987</v>
      </c>
      <c r="G3235">
        <v>5.5418096999999991</v>
      </c>
      <c r="H3235">
        <v>99.255831999999998</v>
      </c>
      <c r="I3235">
        <v>13.763485192056621</v>
      </c>
      <c r="J3235">
        <v>14.680550264550259</v>
      </c>
      <c r="K3235">
        <v>47.612176183604753</v>
      </c>
      <c r="L3235">
        <v>42.77468563182849</v>
      </c>
      <c r="M3235">
        <v>89908477</v>
      </c>
      <c r="N3235">
        <v>28192548</v>
      </c>
      <c r="O3235">
        <v>30429025</v>
      </c>
      <c r="P3235">
        <v>1326961</v>
      </c>
      <c r="Q3235">
        <v>1389565</v>
      </c>
      <c r="R3235">
        <v>10468086</v>
      </c>
      <c r="S3235">
        <v>18424300</v>
      </c>
      <c r="T3235">
        <v>28939500</v>
      </c>
      <c r="U3235">
        <v>33680300</v>
      </c>
      <c r="V3235">
        <v>7539600</v>
      </c>
    </row>
    <row r="3236" spans="1:22" x14ac:dyDescent="0.3">
      <c r="A3236" s="2">
        <v>44874</v>
      </c>
      <c r="B3236">
        <v>2022</v>
      </c>
      <c r="C3236">
        <v>134.87</v>
      </c>
      <c r="D3236">
        <v>224.51</v>
      </c>
      <c r="E3236">
        <v>87.32</v>
      </c>
      <c r="F3236">
        <v>80.466674999999995</v>
      </c>
      <c r="G3236">
        <v>5.4243693000000004</v>
      </c>
      <c r="H3236">
        <v>98.425031999999987</v>
      </c>
      <c r="I3236">
        <v>13.602161570558859</v>
      </c>
      <c r="J3236">
        <v>14.60122392776524</v>
      </c>
      <c r="K3236">
        <v>48.012859976742597</v>
      </c>
      <c r="L3236">
        <v>39.558109309802312</v>
      </c>
      <c r="M3236">
        <v>74917794</v>
      </c>
      <c r="N3236">
        <v>27852910</v>
      </c>
      <c r="O3236">
        <v>31769099</v>
      </c>
      <c r="P3236">
        <v>1161232</v>
      </c>
      <c r="Q3236">
        <v>1444027</v>
      </c>
      <c r="R3236">
        <v>9555517</v>
      </c>
      <c r="S3236">
        <v>19748500</v>
      </c>
      <c r="T3236">
        <v>13197000</v>
      </c>
      <c r="U3236">
        <v>29952600</v>
      </c>
      <c r="V3236">
        <v>21530100</v>
      </c>
    </row>
    <row r="3237" spans="1:22" x14ac:dyDescent="0.3">
      <c r="A3237" s="2">
        <v>44875</v>
      </c>
      <c r="B3237">
        <v>2022</v>
      </c>
      <c r="C3237">
        <v>146.87</v>
      </c>
      <c r="D3237">
        <v>242.98</v>
      </c>
      <c r="E3237">
        <v>93.94</v>
      </c>
      <c r="F3237">
        <v>84.03475499999999</v>
      </c>
      <c r="G3237">
        <v>5.5210026000000001</v>
      </c>
      <c r="H3237">
        <v>106.52178600000001</v>
      </c>
      <c r="I3237">
        <v>13.781577651115329</v>
      </c>
      <c r="J3237">
        <v>14.7922349447611</v>
      </c>
      <c r="K3237">
        <v>48.082471325029907</v>
      </c>
      <c r="L3237">
        <v>40.503835057349939</v>
      </c>
      <c r="M3237">
        <v>118854028</v>
      </c>
      <c r="N3237">
        <v>46268021</v>
      </c>
      <c r="O3237">
        <v>51620136</v>
      </c>
      <c r="P3237">
        <v>1726552</v>
      </c>
      <c r="Q3237">
        <v>5244934</v>
      </c>
      <c r="R3237">
        <v>17532693</v>
      </c>
      <c r="S3237">
        <v>23246900</v>
      </c>
      <c r="T3237">
        <v>14215000</v>
      </c>
      <c r="U3237">
        <v>31394200</v>
      </c>
      <c r="V3237">
        <v>10928700</v>
      </c>
    </row>
    <row r="3238" spans="1:22" x14ac:dyDescent="0.3">
      <c r="A3238" s="2">
        <v>44876</v>
      </c>
      <c r="B3238">
        <v>2022</v>
      </c>
      <c r="C3238">
        <v>149.69999999999999</v>
      </c>
      <c r="D3238">
        <v>247.11</v>
      </c>
      <c r="E3238">
        <v>96.41</v>
      </c>
      <c r="F3238">
        <v>87.121007999999989</v>
      </c>
      <c r="G3238">
        <v>5.5478897999999992</v>
      </c>
      <c r="H3238">
        <v>109.604516</v>
      </c>
      <c r="I3238">
        <v>14.418504107220061</v>
      </c>
      <c r="J3238">
        <v>15.98562690589422</v>
      </c>
      <c r="K3238">
        <v>50.100879089205939</v>
      </c>
      <c r="L3238">
        <v>41.497333909785269</v>
      </c>
      <c r="M3238">
        <v>93979665</v>
      </c>
      <c r="N3238">
        <v>34620246</v>
      </c>
      <c r="O3238">
        <v>33090482</v>
      </c>
      <c r="P3238">
        <v>1457198</v>
      </c>
      <c r="Q3238">
        <v>3527859</v>
      </c>
      <c r="R3238">
        <v>13044660</v>
      </c>
      <c r="S3238">
        <v>30008700</v>
      </c>
      <c r="T3238">
        <v>31992000</v>
      </c>
      <c r="U3238">
        <v>29186100</v>
      </c>
      <c r="V3238">
        <v>11026200</v>
      </c>
    </row>
    <row r="3239" spans="1:22" x14ac:dyDescent="0.3">
      <c r="A3239" s="2">
        <v>44877</v>
      </c>
      <c r="B3239">
        <v>2022</v>
      </c>
    </row>
    <row r="3240" spans="1:22" x14ac:dyDescent="0.3">
      <c r="A3240" s="2">
        <v>44878</v>
      </c>
      <c r="B3240">
        <v>2022</v>
      </c>
    </row>
    <row r="3241" spans="1:22" x14ac:dyDescent="0.3">
      <c r="A3241" s="2">
        <v>44879</v>
      </c>
      <c r="B3241">
        <v>2022</v>
      </c>
      <c r="C3241">
        <v>148.28</v>
      </c>
      <c r="D3241">
        <v>241.55</v>
      </c>
      <c r="E3241">
        <v>95.7</v>
      </c>
      <c r="F3241">
        <v>87.887008000000009</v>
      </c>
      <c r="G3241">
        <v>5.6473673999999994</v>
      </c>
      <c r="H3241">
        <v>109.272192</v>
      </c>
      <c r="I3241">
        <v>14.159418223299591</v>
      </c>
      <c r="J3241">
        <v>15.769348802224441</v>
      </c>
      <c r="K3241">
        <v>43.262512476828753</v>
      </c>
      <c r="L3241">
        <v>40.346499358334533</v>
      </c>
      <c r="M3241">
        <v>73374114</v>
      </c>
      <c r="N3241">
        <v>31123340</v>
      </c>
      <c r="O3241">
        <v>30179539</v>
      </c>
      <c r="P3241">
        <v>934839</v>
      </c>
      <c r="Q3241">
        <v>2086947</v>
      </c>
      <c r="R3241">
        <v>15532079</v>
      </c>
      <c r="S3241">
        <v>21130800</v>
      </c>
      <c r="T3241">
        <v>13850500</v>
      </c>
      <c r="U3241">
        <v>40860800</v>
      </c>
      <c r="V3241">
        <v>9525600</v>
      </c>
    </row>
    <row r="3242" spans="1:22" x14ac:dyDescent="0.3">
      <c r="A3242" s="2">
        <v>44880</v>
      </c>
      <c r="B3242">
        <v>2022</v>
      </c>
      <c r="C3242">
        <v>150.04</v>
      </c>
      <c r="D3242">
        <v>241.97</v>
      </c>
      <c r="E3242">
        <v>98.44</v>
      </c>
      <c r="F3242">
        <v>88.459430000000012</v>
      </c>
      <c r="G3242">
        <v>5.7081600000000003</v>
      </c>
      <c r="H3242">
        <v>111.01564999999999</v>
      </c>
      <c r="I3242">
        <v>14.345203905801259</v>
      </c>
      <c r="J3242">
        <v>15.87345696438828</v>
      </c>
      <c r="K3242">
        <v>44.134118322802991</v>
      </c>
      <c r="L3242">
        <v>41.38426191843768</v>
      </c>
      <c r="M3242">
        <v>89868332</v>
      </c>
      <c r="N3242">
        <v>31390117</v>
      </c>
      <c r="O3242">
        <v>41640816</v>
      </c>
      <c r="P3242">
        <v>1169537</v>
      </c>
      <c r="Q3242">
        <v>2336220</v>
      </c>
      <c r="R3242">
        <v>14193040</v>
      </c>
      <c r="S3242">
        <v>17879100</v>
      </c>
      <c r="T3242">
        <v>11214000</v>
      </c>
      <c r="U3242">
        <v>25810600</v>
      </c>
      <c r="V3242">
        <v>7501400</v>
      </c>
    </row>
    <row r="3243" spans="1:22" x14ac:dyDescent="0.3">
      <c r="A3243" s="2">
        <v>44881</v>
      </c>
      <c r="B3243">
        <v>2022</v>
      </c>
      <c r="C3243">
        <v>148.79</v>
      </c>
      <c r="D3243">
        <v>241.73</v>
      </c>
      <c r="E3243">
        <v>98.85</v>
      </c>
      <c r="F3243">
        <v>85.699151999999998</v>
      </c>
      <c r="G3243">
        <v>5.6560725000000014</v>
      </c>
      <c r="H3243">
        <v>110.942656</v>
      </c>
      <c r="I3243">
        <v>14.3174808119934</v>
      </c>
      <c r="J3243">
        <v>15.584993945914929</v>
      </c>
      <c r="K3243">
        <v>45.391291872892907</v>
      </c>
      <c r="L3243">
        <v>41.711498457786391</v>
      </c>
      <c r="M3243">
        <v>64218266</v>
      </c>
      <c r="N3243">
        <v>24093272</v>
      </c>
      <c r="O3243">
        <v>29105154</v>
      </c>
      <c r="P3243">
        <v>1654373</v>
      </c>
      <c r="Q3243">
        <v>2124046</v>
      </c>
      <c r="R3243">
        <v>11997983</v>
      </c>
      <c r="S3243">
        <v>22615800</v>
      </c>
      <c r="T3243">
        <v>16519500</v>
      </c>
      <c r="U3243">
        <v>32497500</v>
      </c>
      <c r="V3243">
        <v>5458500</v>
      </c>
    </row>
    <row r="3244" spans="1:22" x14ac:dyDescent="0.3">
      <c r="A3244" s="2">
        <v>44882</v>
      </c>
      <c r="B3244">
        <v>2022</v>
      </c>
      <c r="C3244">
        <v>150.72</v>
      </c>
      <c r="D3244">
        <v>241.68</v>
      </c>
      <c r="E3244">
        <v>98.36</v>
      </c>
      <c r="F3244">
        <v>85.149449999999987</v>
      </c>
      <c r="G3244">
        <v>5.6959644000000003</v>
      </c>
      <c r="H3244">
        <v>111.44880000000001</v>
      </c>
      <c r="I3244">
        <v>14.20883820384889</v>
      </c>
      <c r="J3244">
        <v>15.22100287241625</v>
      </c>
      <c r="K3244">
        <v>45.039201710620098</v>
      </c>
      <c r="L3244">
        <v>41.903064861012112</v>
      </c>
      <c r="M3244">
        <v>80389400</v>
      </c>
      <c r="N3244">
        <v>23123544</v>
      </c>
      <c r="O3244">
        <v>26052599</v>
      </c>
      <c r="P3244">
        <v>938764</v>
      </c>
      <c r="Q3244">
        <v>1855337</v>
      </c>
      <c r="R3244">
        <v>11878245</v>
      </c>
      <c r="S3244">
        <v>14840200</v>
      </c>
      <c r="T3244">
        <v>14648500</v>
      </c>
      <c r="U3244">
        <v>16871300</v>
      </c>
      <c r="V3244">
        <v>5730600</v>
      </c>
    </row>
    <row r="3245" spans="1:22" x14ac:dyDescent="0.3">
      <c r="A3245" s="2">
        <v>44883</v>
      </c>
      <c r="B3245">
        <v>2022</v>
      </c>
      <c r="C3245">
        <v>151.29</v>
      </c>
      <c r="D3245">
        <v>241.22</v>
      </c>
      <c r="E3245">
        <v>97.43</v>
      </c>
      <c r="F3245">
        <v>86.952195000000017</v>
      </c>
      <c r="G3245">
        <v>5.6888531000000002</v>
      </c>
      <c r="H3245">
        <v>108.661828</v>
      </c>
      <c r="I3245">
        <v>14.21135196805476</v>
      </c>
      <c r="J3245">
        <v>15.26152016543069</v>
      </c>
      <c r="K3245">
        <v>43.31859669138619</v>
      </c>
      <c r="L3245">
        <v>42.213348545350833</v>
      </c>
      <c r="M3245">
        <v>74829573</v>
      </c>
      <c r="N3245">
        <v>27613523</v>
      </c>
      <c r="O3245">
        <v>28342297</v>
      </c>
      <c r="P3245">
        <v>1502840</v>
      </c>
      <c r="Q3245">
        <v>3732507</v>
      </c>
      <c r="R3245">
        <v>22331352</v>
      </c>
      <c r="S3245">
        <v>15711600</v>
      </c>
      <c r="T3245">
        <v>11247000</v>
      </c>
      <c r="U3245">
        <v>25586100</v>
      </c>
      <c r="V3245">
        <v>6211200</v>
      </c>
    </row>
    <row r="3246" spans="1:22" x14ac:dyDescent="0.3">
      <c r="A3246" s="2">
        <v>44884</v>
      </c>
      <c r="B3246">
        <v>2022</v>
      </c>
    </row>
    <row r="3247" spans="1:22" x14ac:dyDescent="0.3">
      <c r="A3247" s="2">
        <v>44885</v>
      </c>
      <c r="B3247">
        <v>2022</v>
      </c>
    </row>
    <row r="3248" spans="1:22" x14ac:dyDescent="0.3">
      <c r="A3248" s="2">
        <v>44886</v>
      </c>
      <c r="B3248">
        <v>2022</v>
      </c>
      <c r="C3248">
        <v>148.01</v>
      </c>
      <c r="D3248">
        <v>242.05</v>
      </c>
      <c r="E3248">
        <v>95.6</v>
      </c>
      <c r="F3248">
        <v>85.547880000000006</v>
      </c>
      <c r="G3248">
        <v>5.7019155000000001</v>
      </c>
      <c r="H3248">
        <v>108.71539199999999</v>
      </c>
      <c r="I3248">
        <v>14.09471536133981</v>
      </c>
      <c r="J3248">
        <v>15.10767734149602</v>
      </c>
      <c r="K3248">
        <v>42.76264865245232</v>
      </c>
      <c r="L3248">
        <v>41.425656181830973</v>
      </c>
      <c r="M3248">
        <v>58724070</v>
      </c>
      <c r="N3248">
        <v>26394700</v>
      </c>
      <c r="O3248">
        <v>21647387</v>
      </c>
      <c r="P3248">
        <v>686990</v>
      </c>
      <c r="Q3248">
        <v>1735889</v>
      </c>
      <c r="R3248">
        <v>12012827</v>
      </c>
      <c r="S3248">
        <v>14421500</v>
      </c>
      <c r="T3248">
        <v>10982500</v>
      </c>
      <c r="U3248">
        <v>16610000</v>
      </c>
      <c r="V3248">
        <v>4830800</v>
      </c>
    </row>
    <row r="3249" spans="1:22" x14ac:dyDescent="0.3">
      <c r="A3249" s="2">
        <v>44887</v>
      </c>
      <c r="B3249">
        <v>2022</v>
      </c>
      <c r="C3249">
        <v>150.18</v>
      </c>
      <c r="D3249">
        <v>245.03</v>
      </c>
      <c r="E3249">
        <v>97.05</v>
      </c>
      <c r="F3249">
        <v>86.589359999999999</v>
      </c>
      <c r="G3249">
        <v>5.7847516999999993</v>
      </c>
      <c r="H3249">
        <v>108.746352</v>
      </c>
      <c r="I3249">
        <v>14.51430189747947</v>
      </c>
      <c r="J3249">
        <v>15.45734602803738</v>
      </c>
      <c r="K3249">
        <v>42.962333616539233</v>
      </c>
      <c r="L3249">
        <v>42.013593882752758</v>
      </c>
      <c r="M3249">
        <v>51804132</v>
      </c>
      <c r="N3249">
        <v>19665699</v>
      </c>
      <c r="O3249">
        <v>23438480</v>
      </c>
      <c r="P3249">
        <v>770553</v>
      </c>
      <c r="Q3249">
        <v>1426931</v>
      </c>
      <c r="R3249">
        <v>9526871</v>
      </c>
      <c r="S3249">
        <v>32248300</v>
      </c>
      <c r="T3249">
        <v>16054500</v>
      </c>
      <c r="U3249">
        <v>13688700</v>
      </c>
      <c r="V3249">
        <v>5003200</v>
      </c>
    </row>
    <row r="3250" spans="1:22" x14ac:dyDescent="0.3">
      <c r="A3250" s="2">
        <v>44888</v>
      </c>
      <c r="B3250">
        <v>2022</v>
      </c>
      <c r="C3250">
        <v>151.07</v>
      </c>
      <c r="D3250">
        <v>247.58</v>
      </c>
      <c r="E3250">
        <v>98.46</v>
      </c>
      <c r="F3250">
        <v>86.819227999999995</v>
      </c>
      <c r="G3250">
        <v>5.8850760000000006</v>
      </c>
      <c r="H3250">
        <v>109.44383999999999</v>
      </c>
      <c r="M3250">
        <v>58301395</v>
      </c>
      <c r="N3250">
        <v>19508462</v>
      </c>
      <c r="O3250">
        <v>18868092</v>
      </c>
      <c r="P3250">
        <v>780003</v>
      </c>
      <c r="Q3250">
        <v>1814147</v>
      </c>
      <c r="R3250">
        <v>13313385</v>
      </c>
    </row>
    <row r="3251" spans="1:22" x14ac:dyDescent="0.3">
      <c r="A3251" s="2">
        <v>44889</v>
      </c>
      <c r="B3251">
        <v>2022</v>
      </c>
      <c r="F3251">
        <v>87.446009000000004</v>
      </c>
      <c r="G3251">
        <v>5.934698</v>
      </c>
      <c r="H3251">
        <v>109.773314</v>
      </c>
      <c r="I3251">
        <v>14.785781374178169</v>
      </c>
      <c r="J3251">
        <v>16.1110514124702</v>
      </c>
      <c r="K3251">
        <v>43.811863304674517</v>
      </c>
      <c r="L3251">
        <v>43.17607109312911</v>
      </c>
      <c r="P3251">
        <v>849772</v>
      </c>
      <c r="Q3251">
        <v>970766</v>
      </c>
      <c r="R3251">
        <v>7818698</v>
      </c>
      <c r="S3251">
        <v>21006500</v>
      </c>
      <c r="T3251">
        <v>18542500</v>
      </c>
      <c r="U3251">
        <v>12708200</v>
      </c>
      <c r="V3251">
        <v>7901600</v>
      </c>
    </row>
    <row r="3252" spans="1:22" x14ac:dyDescent="0.3">
      <c r="A3252" s="2">
        <v>44890</v>
      </c>
      <c r="B3252">
        <v>2022</v>
      </c>
      <c r="C3252">
        <v>148.11000000000001</v>
      </c>
      <c r="D3252">
        <v>247.49</v>
      </c>
      <c r="E3252">
        <v>97.46</v>
      </c>
      <c r="F3252">
        <v>87.368775999999997</v>
      </c>
      <c r="G3252">
        <v>5.9501352499999998</v>
      </c>
      <c r="H3252">
        <v>110.324412</v>
      </c>
      <c r="I3252">
        <v>14.764642472152349</v>
      </c>
      <c r="J3252">
        <v>15.901995256917001</v>
      </c>
      <c r="K3252">
        <v>43.686669062163134</v>
      </c>
      <c r="L3252">
        <v>42.824290334171756</v>
      </c>
      <c r="M3252">
        <v>35195860</v>
      </c>
      <c r="N3252">
        <v>9200772</v>
      </c>
      <c r="O3252">
        <v>9701441</v>
      </c>
      <c r="P3252">
        <v>933054</v>
      </c>
      <c r="Q3252">
        <v>1395009</v>
      </c>
      <c r="R3252">
        <v>10646031</v>
      </c>
      <c r="S3252">
        <v>11659400</v>
      </c>
      <c r="T3252">
        <v>9226500</v>
      </c>
      <c r="U3252">
        <v>9876800</v>
      </c>
      <c r="V3252">
        <v>4488500</v>
      </c>
    </row>
    <row r="3253" spans="1:22" x14ac:dyDescent="0.3">
      <c r="A3253" s="2">
        <v>44891</v>
      </c>
      <c r="B3253">
        <v>2022</v>
      </c>
    </row>
    <row r="3254" spans="1:22" x14ac:dyDescent="0.3">
      <c r="A3254" s="2">
        <v>44892</v>
      </c>
      <c r="B3254">
        <v>2022</v>
      </c>
    </row>
    <row r="3255" spans="1:22" x14ac:dyDescent="0.3">
      <c r="A3255" s="2">
        <v>44893</v>
      </c>
      <c r="B3255">
        <v>2022</v>
      </c>
      <c r="C3255">
        <v>144.22</v>
      </c>
      <c r="D3255">
        <v>241.76</v>
      </c>
      <c r="E3255">
        <v>96.05</v>
      </c>
      <c r="F3255">
        <v>86.52727999999999</v>
      </c>
      <c r="G3255">
        <v>5.8636886000000006</v>
      </c>
      <c r="H3255">
        <v>108.7813</v>
      </c>
      <c r="I3255">
        <v>14.646974063400579</v>
      </c>
      <c r="J3255">
        <v>15.81840528818444</v>
      </c>
      <c r="K3255">
        <v>43.530259365994233</v>
      </c>
      <c r="L3255">
        <v>42.550432276657062</v>
      </c>
      <c r="M3255">
        <v>69346522</v>
      </c>
      <c r="N3255">
        <v>24810271</v>
      </c>
      <c r="O3255">
        <v>26252433</v>
      </c>
      <c r="P3255">
        <v>1222091</v>
      </c>
      <c r="Q3255">
        <v>1614733</v>
      </c>
      <c r="R3255">
        <v>11974418</v>
      </c>
      <c r="S3255">
        <v>13933100</v>
      </c>
      <c r="T3255">
        <v>10328500</v>
      </c>
      <c r="U3255">
        <v>10070900</v>
      </c>
      <c r="V3255">
        <v>4301200</v>
      </c>
    </row>
    <row r="3256" spans="1:22" x14ac:dyDescent="0.3">
      <c r="A3256" s="2">
        <v>44894</v>
      </c>
      <c r="B3256">
        <v>2022</v>
      </c>
      <c r="C3256">
        <v>141.16999999999999</v>
      </c>
      <c r="D3256">
        <v>240.33</v>
      </c>
      <c r="E3256">
        <v>95.19</v>
      </c>
      <c r="F3256">
        <v>87.631500000000003</v>
      </c>
      <c r="G3256">
        <v>6.1088012999999997</v>
      </c>
      <c r="H3256">
        <v>106.58472</v>
      </c>
      <c r="I3256">
        <v>14.48328157723695</v>
      </c>
      <c r="J3256">
        <v>15.6632403986423</v>
      </c>
      <c r="K3256">
        <v>43.034592330468691</v>
      </c>
      <c r="L3256">
        <v>42.377410269372433</v>
      </c>
      <c r="M3256">
        <v>83763803</v>
      </c>
      <c r="N3256">
        <v>17956313</v>
      </c>
      <c r="O3256">
        <v>20061720</v>
      </c>
      <c r="P3256">
        <v>1274432</v>
      </c>
      <c r="Q3256">
        <v>1794557</v>
      </c>
      <c r="R3256">
        <v>25243635</v>
      </c>
      <c r="S3256">
        <v>22107200</v>
      </c>
      <c r="T3256">
        <v>11564500</v>
      </c>
      <c r="U3256">
        <v>13465900</v>
      </c>
      <c r="V3256">
        <v>4146600</v>
      </c>
    </row>
    <row r="3257" spans="1:22" x14ac:dyDescent="0.3">
      <c r="A3257" s="2">
        <v>44895</v>
      </c>
      <c r="B3257">
        <v>2022</v>
      </c>
      <c r="C3257">
        <v>148.03</v>
      </c>
      <c r="D3257">
        <v>255.14</v>
      </c>
      <c r="E3257">
        <v>100.99</v>
      </c>
      <c r="F3257">
        <v>89.028765000000007</v>
      </c>
      <c r="G3257">
        <v>6.0873470999999997</v>
      </c>
      <c r="H3257">
        <v>107.75049</v>
      </c>
      <c r="I3257">
        <v>14.42459463337638</v>
      </c>
      <c r="J3257">
        <v>15.40358750896829</v>
      </c>
      <c r="K3257">
        <v>42.703400774860093</v>
      </c>
      <c r="L3257">
        <v>42.287272205481408</v>
      </c>
      <c r="M3257">
        <v>111380880</v>
      </c>
      <c r="N3257">
        <v>47594239</v>
      </c>
      <c r="O3257">
        <v>43647481</v>
      </c>
      <c r="P3257">
        <v>2224421</v>
      </c>
      <c r="Q3257">
        <v>2808744</v>
      </c>
      <c r="R3257">
        <v>38580622</v>
      </c>
      <c r="S3257">
        <v>29110200</v>
      </c>
      <c r="T3257">
        <v>23411000</v>
      </c>
      <c r="U3257">
        <v>12695000</v>
      </c>
      <c r="V3257">
        <v>6667500</v>
      </c>
    </row>
    <row r="3258" spans="1:22" x14ac:dyDescent="0.3">
      <c r="A3258" s="2">
        <v>44896</v>
      </c>
      <c r="B3258">
        <v>2022</v>
      </c>
      <c r="C3258">
        <v>148.31</v>
      </c>
      <c r="D3258">
        <v>254.69</v>
      </c>
      <c r="E3258">
        <v>100.99</v>
      </c>
      <c r="F3258">
        <v>89.465111999999991</v>
      </c>
      <c r="G3258">
        <v>6.1042540000000001</v>
      </c>
      <c r="H3258">
        <v>111.721056</v>
      </c>
      <c r="I3258">
        <v>14.756700878682709</v>
      </c>
      <c r="J3258">
        <v>15.95145023259248</v>
      </c>
      <c r="K3258">
        <v>44.650372886361957</v>
      </c>
      <c r="L3258">
        <v>42.885623569371631</v>
      </c>
      <c r="M3258">
        <v>71250416</v>
      </c>
      <c r="N3258">
        <v>26041524</v>
      </c>
      <c r="O3258">
        <v>28687096</v>
      </c>
      <c r="P3258">
        <v>1084490</v>
      </c>
      <c r="Q3258">
        <v>1585864</v>
      </c>
      <c r="R3258">
        <v>15422283</v>
      </c>
      <c r="S3258">
        <v>22681700</v>
      </c>
      <c r="T3258">
        <v>17183000</v>
      </c>
      <c r="U3258">
        <v>15044100</v>
      </c>
      <c r="V3258">
        <v>6006600</v>
      </c>
    </row>
    <row r="3259" spans="1:22" x14ac:dyDescent="0.3">
      <c r="A3259" s="2">
        <v>44897</v>
      </c>
      <c r="B3259">
        <v>2022</v>
      </c>
      <c r="C3259">
        <v>147.81</v>
      </c>
      <c r="D3259">
        <v>255.02</v>
      </c>
      <c r="E3259">
        <v>100.44</v>
      </c>
      <c r="F3259">
        <v>89.744675999999998</v>
      </c>
      <c r="G3259">
        <v>6.1200845000000008</v>
      </c>
      <c r="H3259">
        <v>112.05979600000001</v>
      </c>
      <c r="I3259">
        <v>14.63686321105005</v>
      </c>
      <c r="J3259">
        <v>15.837259557403829</v>
      </c>
      <c r="K3259">
        <v>44.965097282043672</v>
      </c>
      <c r="L3259">
        <v>42.521907025100248</v>
      </c>
      <c r="M3259">
        <v>65447446</v>
      </c>
      <c r="N3259">
        <v>21528520</v>
      </c>
      <c r="O3259">
        <v>21480703</v>
      </c>
      <c r="P3259">
        <v>921996</v>
      </c>
      <c r="Q3259">
        <v>1641936</v>
      </c>
      <c r="R3259">
        <v>19088047</v>
      </c>
      <c r="S3259">
        <v>29660900</v>
      </c>
      <c r="T3259">
        <v>18635500</v>
      </c>
      <c r="U3259">
        <v>10899000</v>
      </c>
      <c r="V3259">
        <v>6360900</v>
      </c>
    </row>
    <row r="3260" spans="1:22" x14ac:dyDescent="0.3">
      <c r="A3260" s="2">
        <v>44898</v>
      </c>
      <c r="B3260">
        <v>2022</v>
      </c>
    </row>
    <row r="3261" spans="1:22" x14ac:dyDescent="0.3">
      <c r="A3261" s="2">
        <v>44899</v>
      </c>
      <c r="B3261">
        <v>2022</v>
      </c>
    </row>
    <row r="3262" spans="1:22" x14ac:dyDescent="0.3">
      <c r="A3262" s="2">
        <v>44900</v>
      </c>
      <c r="B3262">
        <v>2022</v>
      </c>
      <c r="C3262">
        <v>146.63</v>
      </c>
      <c r="D3262">
        <v>250.2</v>
      </c>
      <c r="E3262">
        <v>99.48</v>
      </c>
      <c r="F3262">
        <v>90.110070000000007</v>
      </c>
      <c r="G3262">
        <v>6.0910000000000002</v>
      </c>
      <c r="H3262">
        <v>110.44938</v>
      </c>
      <c r="I3262">
        <v>14.279440825587351</v>
      </c>
      <c r="J3262">
        <v>15.56004488765279</v>
      </c>
      <c r="K3262">
        <v>44.411915391934421</v>
      </c>
      <c r="L3262">
        <v>41.601405255068443</v>
      </c>
      <c r="M3262">
        <v>68826442</v>
      </c>
      <c r="N3262">
        <v>23435294</v>
      </c>
      <c r="O3262">
        <v>24405087</v>
      </c>
      <c r="P3262">
        <v>870971</v>
      </c>
      <c r="Q3262">
        <v>1074092</v>
      </c>
      <c r="R3262">
        <v>13815486</v>
      </c>
      <c r="S3262">
        <v>21789000</v>
      </c>
      <c r="T3262">
        <v>13857000</v>
      </c>
      <c r="U3262">
        <v>10821900</v>
      </c>
      <c r="V3262">
        <v>5004400</v>
      </c>
    </row>
    <row r="3263" spans="1:22" x14ac:dyDescent="0.3">
      <c r="A3263" s="2">
        <v>44901</v>
      </c>
      <c r="B3263">
        <v>2022</v>
      </c>
      <c r="C3263">
        <v>142.91</v>
      </c>
      <c r="D3263">
        <v>245.12</v>
      </c>
      <c r="E3263">
        <v>96.98</v>
      </c>
      <c r="F3263">
        <v>89.296158000000005</v>
      </c>
      <c r="G3263">
        <v>6.0715624000000004</v>
      </c>
      <c r="H3263">
        <v>108.216168</v>
      </c>
      <c r="I3263">
        <v>14.20271850336159</v>
      </c>
      <c r="J3263">
        <v>15.35494541800643</v>
      </c>
      <c r="K3263">
        <v>43.240280619701842</v>
      </c>
      <c r="L3263">
        <v>42.114878690441387</v>
      </c>
      <c r="M3263">
        <v>64727186</v>
      </c>
      <c r="N3263">
        <v>22463727</v>
      </c>
      <c r="O3263">
        <v>24910655</v>
      </c>
      <c r="P3263">
        <v>766946</v>
      </c>
      <c r="Q3263">
        <v>1853687</v>
      </c>
      <c r="R3263">
        <v>18284476</v>
      </c>
      <c r="S3263">
        <v>28364200</v>
      </c>
      <c r="T3263">
        <v>12047000</v>
      </c>
      <c r="U3263">
        <v>12470200</v>
      </c>
      <c r="V3263">
        <v>4892200</v>
      </c>
    </row>
    <row r="3264" spans="1:22" x14ac:dyDescent="0.3">
      <c r="A3264" s="2">
        <v>44902</v>
      </c>
      <c r="B3264">
        <v>2022</v>
      </c>
      <c r="C3264">
        <v>140.94</v>
      </c>
      <c r="D3264">
        <v>244.37</v>
      </c>
      <c r="E3264">
        <v>94.94</v>
      </c>
      <c r="F3264">
        <v>88.940208000000013</v>
      </c>
      <c r="G3264">
        <v>6.0368224000000001</v>
      </c>
      <c r="H3264">
        <v>107.746392</v>
      </c>
      <c r="I3264">
        <v>14.297763109644301</v>
      </c>
      <c r="J3264">
        <v>15.214264576457641</v>
      </c>
      <c r="K3264">
        <v>43.762376237623762</v>
      </c>
      <c r="L3264">
        <v>42.405573890722408</v>
      </c>
      <c r="M3264">
        <v>69721094</v>
      </c>
      <c r="N3264">
        <v>20481522</v>
      </c>
      <c r="O3264">
        <v>31045449</v>
      </c>
      <c r="P3264">
        <v>1024766</v>
      </c>
      <c r="Q3264">
        <v>2174728</v>
      </c>
      <c r="R3264">
        <v>27587363</v>
      </c>
      <c r="S3264">
        <v>21057000</v>
      </c>
      <c r="T3264">
        <v>13109000</v>
      </c>
      <c r="U3264">
        <v>10901400</v>
      </c>
      <c r="V3264">
        <v>7701200</v>
      </c>
    </row>
    <row r="3265" spans="1:22" x14ac:dyDescent="0.3">
      <c r="A3265" s="2">
        <v>44903</v>
      </c>
      <c r="B3265">
        <v>2022</v>
      </c>
      <c r="C3265">
        <v>142.65</v>
      </c>
      <c r="D3265">
        <v>247.4</v>
      </c>
      <c r="E3265">
        <v>93.71</v>
      </c>
      <c r="F3265">
        <v>87.473023999999995</v>
      </c>
      <c r="G3265">
        <v>6.0595001999999996</v>
      </c>
      <c r="H3265">
        <v>107.949472</v>
      </c>
      <c r="I3265">
        <v>14.19522554188635</v>
      </c>
      <c r="J3265">
        <v>14.89752739455184</v>
      </c>
      <c r="K3265">
        <v>44.63239601640305</v>
      </c>
      <c r="L3265">
        <v>41.783831282952548</v>
      </c>
      <c r="M3265">
        <v>62128338</v>
      </c>
      <c r="N3265">
        <v>22611757</v>
      </c>
      <c r="O3265">
        <v>32213288</v>
      </c>
      <c r="P3265">
        <v>2234059</v>
      </c>
      <c r="Q3265">
        <v>1347419</v>
      </c>
      <c r="R3265">
        <v>12897866</v>
      </c>
      <c r="S3265">
        <v>27286300</v>
      </c>
      <c r="T3265">
        <v>20405500</v>
      </c>
      <c r="U3265">
        <v>18019300</v>
      </c>
      <c r="V3265">
        <v>5081100</v>
      </c>
    </row>
    <row r="3266" spans="1:22" x14ac:dyDescent="0.3">
      <c r="A3266" s="2">
        <v>44904</v>
      </c>
      <c r="B3266">
        <v>2022</v>
      </c>
      <c r="C3266">
        <v>142.16</v>
      </c>
      <c r="D3266">
        <v>245.42</v>
      </c>
      <c r="E3266">
        <v>92.83</v>
      </c>
      <c r="F3266">
        <v>89.155884</v>
      </c>
      <c r="G3266">
        <v>6.0968093999999997</v>
      </c>
      <c r="H3266">
        <v>107.927764</v>
      </c>
      <c r="I3266">
        <v>14.31816516450502</v>
      </c>
      <c r="J3266">
        <v>15.249808851762291</v>
      </c>
      <c r="K3266">
        <v>45.196746537700591</v>
      </c>
      <c r="L3266">
        <v>41.884663295962483</v>
      </c>
      <c r="M3266">
        <v>76097011</v>
      </c>
      <c r="N3266">
        <v>20609743</v>
      </c>
      <c r="O3266">
        <v>28225448</v>
      </c>
      <c r="P3266">
        <v>1020500</v>
      </c>
      <c r="Q3266">
        <v>1513004</v>
      </c>
      <c r="R3266">
        <v>12900722</v>
      </c>
      <c r="S3266">
        <v>23880900</v>
      </c>
      <c r="T3266">
        <v>21043500</v>
      </c>
      <c r="U3266">
        <v>15254000</v>
      </c>
      <c r="V3266">
        <v>4525700</v>
      </c>
    </row>
    <row r="3267" spans="1:22" x14ac:dyDescent="0.3">
      <c r="A3267" s="2">
        <v>44905</v>
      </c>
      <c r="B3267">
        <v>2022</v>
      </c>
    </row>
    <row r="3268" spans="1:22" x14ac:dyDescent="0.3">
      <c r="A3268" s="2">
        <v>44906</v>
      </c>
      <c r="B3268">
        <v>2022</v>
      </c>
    </row>
    <row r="3269" spans="1:22" x14ac:dyDescent="0.3">
      <c r="A3269" s="2">
        <v>44907</v>
      </c>
      <c r="B3269">
        <v>2022</v>
      </c>
      <c r="C3269">
        <v>144.49</v>
      </c>
      <c r="D3269">
        <v>252.51</v>
      </c>
      <c r="E3269">
        <v>93.31</v>
      </c>
      <c r="F3269">
        <v>88.938562000000005</v>
      </c>
      <c r="G3269">
        <v>6.0961707000000001</v>
      </c>
      <c r="H3269">
        <v>107.931364</v>
      </c>
      <c r="I3269">
        <v>14.27013666763594</v>
      </c>
      <c r="J3269">
        <v>15.08043744547833</v>
      </c>
      <c r="K3269">
        <v>45.107589415527769</v>
      </c>
      <c r="L3269">
        <v>41.320151206746146</v>
      </c>
      <c r="M3269">
        <v>70462654</v>
      </c>
      <c r="N3269">
        <v>30665069</v>
      </c>
      <c r="O3269">
        <v>29009013</v>
      </c>
      <c r="P3269">
        <v>836876</v>
      </c>
      <c r="Q3269">
        <v>1501035</v>
      </c>
      <c r="R3269">
        <v>13675386</v>
      </c>
      <c r="S3269">
        <v>16003300</v>
      </c>
      <c r="T3269">
        <v>10206500</v>
      </c>
      <c r="U3269">
        <v>9230100</v>
      </c>
      <c r="V3269">
        <v>3059600</v>
      </c>
    </row>
    <row r="3270" spans="1:22" x14ac:dyDescent="0.3">
      <c r="A3270" s="2">
        <v>44908</v>
      </c>
      <c r="B3270">
        <v>2022</v>
      </c>
      <c r="C3270">
        <v>145.47</v>
      </c>
      <c r="D3270">
        <v>256.92</v>
      </c>
      <c r="E3270">
        <v>95.63</v>
      </c>
      <c r="F3270">
        <v>89.176615000000012</v>
      </c>
      <c r="G3270">
        <v>6.1847366999999993</v>
      </c>
      <c r="H3270">
        <v>110.41723</v>
      </c>
      <c r="I3270">
        <v>14.54699970440438</v>
      </c>
      <c r="J3270">
        <v>15.49218035767071</v>
      </c>
      <c r="K3270">
        <v>45.913390481820883</v>
      </c>
      <c r="L3270">
        <v>42.06325746378954</v>
      </c>
      <c r="M3270">
        <v>93886161</v>
      </c>
      <c r="N3270">
        <v>42196884</v>
      </c>
      <c r="O3270">
        <v>40593656</v>
      </c>
      <c r="P3270">
        <v>1321576</v>
      </c>
      <c r="Q3270">
        <v>2609418</v>
      </c>
      <c r="R3270">
        <v>18796661</v>
      </c>
      <c r="S3270">
        <v>15591800</v>
      </c>
      <c r="T3270">
        <v>14599000</v>
      </c>
      <c r="U3270">
        <v>9798000</v>
      </c>
      <c r="V3270">
        <v>3191500</v>
      </c>
    </row>
    <row r="3271" spans="1:22" x14ac:dyDescent="0.3">
      <c r="A3271" s="2">
        <v>44909</v>
      </c>
      <c r="B3271">
        <v>2022</v>
      </c>
      <c r="C3271">
        <v>143.21</v>
      </c>
      <c r="D3271">
        <v>257.22000000000003</v>
      </c>
      <c r="E3271">
        <v>95.07</v>
      </c>
      <c r="F3271">
        <v>89.317019999999985</v>
      </c>
      <c r="G3271">
        <v>6.1809362999999999</v>
      </c>
      <c r="H3271">
        <v>110.54645600000001</v>
      </c>
      <c r="I3271">
        <v>14.64209045821304</v>
      </c>
      <c r="J3271">
        <v>15.744486712562001</v>
      </c>
      <c r="K3271">
        <v>46.213635354208307</v>
      </c>
      <c r="L3271">
        <v>42.556813975867939</v>
      </c>
      <c r="M3271">
        <v>82291182</v>
      </c>
      <c r="N3271">
        <v>35410933</v>
      </c>
      <c r="O3271">
        <v>28733599</v>
      </c>
      <c r="P3271">
        <v>1131896</v>
      </c>
      <c r="Q3271">
        <v>1936654</v>
      </c>
      <c r="R3271">
        <v>18406561</v>
      </c>
      <c r="S3271">
        <v>14946400</v>
      </c>
      <c r="T3271">
        <v>18743000</v>
      </c>
      <c r="U3271">
        <v>10338400</v>
      </c>
      <c r="V3271">
        <v>3091800</v>
      </c>
    </row>
    <row r="3272" spans="1:22" x14ac:dyDescent="0.3">
      <c r="A3272" s="2">
        <v>44910</v>
      </c>
      <c r="B3272">
        <v>2022</v>
      </c>
      <c r="C3272">
        <v>136.5</v>
      </c>
      <c r="D3272">
        <v>249.01</v>
      </c>
      <c r="E3272">
        <v>90.86</v>
      </c>
      <c r="F3272">
        <v>87.759720000000002</v>
      </c>
      <c r="G3272">
        <v>5.9901313500000004</v>
      </c>
      <c r="H3272">
        <v>105.290466</v>
      </c>
      <c r="I3272">
        <v>14.326574945691529</v>
      </c>
      <c r="J3272">
        <v>15.256288146270821</v>
      </c>
      <c r="K3272">
        <v>45.553946415640837</v>
      </c>
      <c r="L3272">
        <v>41.404779145546698</v>
      </c>
      <c r="M3272">
        <v>98931907</v>
      </c>
      <c r="N3272">
        <v>35568093</v>
      </c>
      <c r="O3272">
        <v>40107033</v>
      </c>
      <c r="P3272">
        <v>1648528</v>
      </c>
      <c r="Q3272">
        <v>3096262</v>
      </c>
      <c r="R3272">
        <v>15970374</v>
      </c>
      <c r="S3272">
        <v>11987000</v>
      </c>
      <c r="T3272">
        <v>11694500</v>
      </c>
      <c r="U3272">
        <v>7698700</v>
      </c>
      <c r="V3272">
        <v>3459600</v>
      </c>
    </row>
    <row r="3273" spans="1:22" x14ac:dyDescent="0.3">
      <c r="A3273" s="2">
        <v>44911</v>
      </c>
      <c r="B3273">
        <v>2022</v>
      </c>
      <c r="C3273">
        <v>134.51</v>
      </c>
      <c r="D3273">
        <v>244.69</v>
      </c>
      <c r="E3273">
        <v>90.26</v>
      </c>
      <c r="F3273">
        <v>87.618510000000001</v>
      </c>
      <c r="G3273">
        <v>5.9956049999999994</v>
      </c>
      <c r="H3273">
        <v>105.466725</v>
      </c>
      <c r="I3273">
        <v>14.227076156270609</v>
      </c>
      <c r="J3273">
        <v>15.1773793667082</v>
      </c>
      <c r="K3273">
        <v>44.359744924136919</v>
      </c>
      <c r="L3273">
        <v>41.376530088690167</v>
      </c>
      <c r="M3273">
        <v>160156900</v>
      </c>
      <c r="N3273">
        <v>86101994</v>
      </c>
      <c r="O3273">
        <v>58011847</v>
      </c>
      <c r="P3273">
        <v>2832220</v>
      </c>
      <c r="Q3273">
        <v>7309960</v>
      </c>
      <c r="R3273">
        <v>48190802</v>
      </c>
      <c r="S3273">
        <v>26790400</v>
      </c>
      <c r="T3273">
        <v>18315000</v>
      </c>
      <c r="U3273">
        <v>18042100</v>
      </c>
      <c r="V3273">
        <v>5534600</v>
      </c>
    </row>
    <row r="3274" spans="1:22" x14ac:dyDescent="0.3">
      <c r="A3274" s="2">
        <v>44912</v>
      </c>
      <c r="B3274">
        <v>2022</v>
      </c>
    </row>
    <row r="3275" spans="1:22" x14ac:dyDescent="0.3">
      <c r="A3275" s="2">
        <v>44913</v>
      </c>
      <c r="B3275">
        <v>2022</v>
      </c>
    </row>
    <row r="3276" spans="1:22" x14ac:dyDescent="0.3">
      <c r="A3276" s="2">
        <v>44914</v>
      </c>
      <c r="B3276">
        <v>2022</v>
      </c>
      <c r="C3276">
        <v>132.37</v>
      </c>
      <c r="D3276">
        <v>240.45</v>
      </c>
      <c r="E3276">
        <v>88.44</v>
      </c>
      <c r="F3276">
        <v>88.846249999999998</v>
      </c>
      <c r="G3276">
        <v>6.03873075</v>
      </c>
      <c r="H3276">
        <v>105.07062500000001</v>
      </c>
      <c r="I3276">
        <v>13.965050815237261</v>
      </c>
      <c r="J3276">
        <v>14.98623070117716</v>
      </c>
      <c r="K3276">
        <v>44.000877385391533</v>
      </c>
      <c r="L3276">
        <v>40.88615924544856</v>
      </c>
      <c r="M3276">
        <v>79592614</v>
      </c>
      <c r="N3276">
        <v>29696436</v>
      </c>
      <c r="O3276">
        <v>29493030</v>
      </c>
      <c r="P3276">
        <v>908154</v>
      </c>
      <c r="Q3276">
        <v>1465374</v>
      </c>
      <c r="R3276">
        <v>9133469</v>
      </c>
      <c r="S3276">
        <v>21852800</v>
      </c>
      <c r="T3276">
        <v>10816500</v>
      </c>
      <c r="U3276">
        <v>8511300</v>
      </c>
      <c r="V3276">
        <v>5775200</v>
      </c>
    </row>
    <row r="3277" spans="1:22" x14ac:dyDescent="0.3">
      <c r="A3277" s="2">
        <v>44915</v>
      </c>
      <c r="B3277">
        <v>2022</v>
      </c>
      <c r="C3277">
        <v>132.30000000000001</v>
      </c>
      <c r="D3277">
        <v>241.8</v>
      </c>
      <c r="E3277">
        <v>89.02</v>
      </c>
      <c r="F3277">
        <v>88.476025000000007</v>
      </c>
      <c r="G3277">
        <v>6.1055003999999986</v>
      </c>
      <c r="H3277">
        <v>103.804085</v>
      </c>
      <c r="I3277">
        <v>14.066788655077771</v>
      </c>
      <c r="J3277">
        <v>15.05274771271729</v>
      </c>
      <c r="K3277">
        <v>43.656602622750839</v>
      </c>
      <c r="L3277">
        <v>42.24611161939616</v>
      </c>
      <c r="M3277">
        <v>77432819</v>
      </c>
      <c r="N3277">
        <v>25150802</v>
      </c>
      <c r="O3277">
        <v>23453836</v>
      </c>
      <c r="P3277">
        <v>915769</v>
      </c>
      <c r="Q3277">
        <v>1421535</v>
      </c>
      <c r="R3277">
        <v>12704436</v>
      </c>
      <c r="S3277">
        <v>54192000</v>
      </c>
      <c r="T3277">
        <v>23283000</v>
      </c>
      <c r="U3277">
        <v>16122200</v>
      </c>
      <c r="V3277">
        <v>9024900</v>
      </c>
    </row>
    <row r="3278" spans="1:22" x14ac:dyDescent="0.3">
      <c r="A3278" s="2">
        <v>44916</v>
      </c>
      <c r="B3278">
        <v>2022</v>
      </c>
      <c r="C3278">
        <v>135.44999999999999</v>
      </c>
      <c r="D3278">
        <v>244.43</v>
      </c>
      <c r="E3278">
        <v>89.58</v>
      </c>
      <c r="F3278">
        <v>89.207415000000012</v>
      </c>
      <c r="G3278">
        <v>6.1708797000000004</v>
      </c>
      <c r="H3278">
        <v>105.26793000000001</v>
      </c>
      <c r="I3278">
        <v>13.66178026295905</v>
      </c>
      <c r="J3278">
        <v>14.680699327489799</v>
      </c>
      <c r="K3278">
        <v>43.826507480731451</v>
      </c>
      <c r="L3278">
        <v>41.861870938491762</v>
      </c>
      <c r="M3278">
        <v>85927993</v>
      </c>
      <c r="N3278">
        <v>23690607</v>
      </c>
      <c r="O3278">
        <v>24745637</v>
      </c>
      <c r="P3278">
        <v>764068</v>
      </c>
      <c r="Q3278">
        <v>1163670</v>
      </c>
      <c r="R3278">
        <v>10433676</v>
      </c>
      <c r="S3278">
        <v>49302700</v>
      </c>
      <c r="T3278">
        <v>18940500</v>
      </c>
      <c r="U3278">
        <v>12087200</v>
      </c>
      <c r="V3278">
        <v>8805100</v>
      </c>
    </row>
    <row r="3279" spans="1:22" x14ac:dyDescent="0.3">
      <c r="A3279" s="2">
        <v>44917</v>
      </c>
      <c r="B3279">
        <v>2022</v>
      </c>
      <c r="C3279">
        <v>132.22999999999999</v>
      </c>
      <c r="D3279">
        <v>238.19</v>
      </c>
      <c r="E3279">
        <v>87.76</v>
      </c>
      <c r="F3279">
        <v>88.173050000000003</v>
      </c>
      <c r="G3279">
        <v>6.1583582999999988</v>
      </c>
      <c r="H3279">
        <v>103.3096</v>
      </c>
      <c r="I3279">
        <v>13.90483383685801</v>
      </c>
      <c r="J3279">
        <v>14.810917764350449</v>
      </c>
      <c r="K3279">
        <v>43.700906344410868</v>
      </c>
      <c r="L3279">
        <v>42.515105740181269</v>
      </c>
      <c r="M3279">
        <v>77852108</v>
      </c>
      <c r="N3279">
        <v>28651664</v>
      </c>
      <c r="O3279">
        <v>27658293</v>
      </c>
      <c r="P3279">
        <v>1129869</v>
      </c>
      <c r="Q3279">
        <v>1240491</v>
      </c>
      <c r="R3279">
        <v>9651808</v>
      </c>
      <c r="S3279">
        <v>28230900</v>
      </c>
      <c r="T3279">
        <v>14140000</v>
      </c>
      <c r="U3279">
        <v>9389500</v>
      </c>
      <c r="V3279">
        <v>3868000</v>
      </c>
    </row>
    <row r="3280" spans="1:22" x14ac:dyDescent="0.3">
      <c r="A3280" s="2">
        <v>44918</v>
      </c>
      <c r="B3280">
        <v>2022</v>
      </c>
      <c r="C3280">
        <v>131.86000000000001</v>
      </c>
      <c r="D3280">
        <v>238.73</v>
      </c>
      <c r="E3280">
        <v>89.23</v>
      </c>
      <c r="F3280">
        <v>88.68535</v>
      </c>
      <c r="G3280">
        <v>6.1506459000000007</v>
      </c>
      <c r="H3280">
        <v>103.42729799999999</v>
      </c>
      <c r="I3280">
        <v>13.68151715833835</v>
      </c>
      <c r="J3280">
        <v>14.64257284768212</v>
      </c>
      <c r="K3280">
        <v>43.324804334738111</v>
      </c>
      <c r="L3280">
        <v>42.248645394340762</v>
      </c>
      <c r="M3280">
        <v>63814893</v>
      </c>
      <c r="N3280">
        <v>21206982</v>
      </c>
      <c r="O3280">
        <v>23003035</v>
      </c>
      <c r="P3280">
        <v>432251</v>
      </c>
      <c r="Q3280">
        <v>857236</v>
      </c>
      <c r="R3280">
        <v>3710563</v>
      </c>
      <c r="S3280">
        <v>19066400</v>
      </c>
      <c r="T3280">
        <v>13312000</v>
      </c>
      <c r="U3280">
        <v>7963100</v>
      </c>
      <c r="V3280">
        <v>3057200</v>
      </c>
    </row>
    <row r="3281" spans="1:22" x14ac:dyDescent="0.3">
      <c r="A3281" s="2">
        <v>44919</v>
      </c>
      <c r="B3281">
        <v>2022</v>
      </c>
    </row>
    <row r="3282" spans="1:22" x14ac:dyDescent="0.3">
      <c r="A3282" s="2">
        <v>44920</v>
      </c>
      <c r="B3282">
        <v>2022</v>
      </c>
    </row>
    <row r="3283" spans="1:22" x14ac:dyDescent="0.3">
      <c r="A3283" s="2">
        <v>44921</v>
      </c>
      <c r="B3283">
        <v>2022</v>
      </c>
      <c r="I3283">
        <v>13.71708051166291</v>
      </c>
      <c r="J3283">
        <v>14.68342920993228</v>
      </c>
      <c r="K3283">
        <v>43.47629796839729</v>
      </c>
      <c r="L3283">
        <v>42.264860797592178</v>
      </c>
      <c r="S3283">
        <v>11812100</v>
      </c>
      <c r="T3283">
        <v>5049000</v>
      </c>
      <c r="U3283">
        <v>5392700</v>
      </c>
      <c r="V3283">
        <v>1601500</v>
      </c>
    </row>
    <row r="3284" spans="1:22" x14ac:dyDescent="0.3">
      <c r="A3284" s="2">
        <v>44922</v>
      </c>
      <c r="B3284">
        <v>2022</v>
      </c>
      <c r="C3284">
        <v>130.03</v>
      </c>
      <c r="D3284">
        <v>236.96</v>
      </c>
      <c r="E3284">
        <v>87.39</v>
      </c>
      <c r="F3284">
        <v>88.98687000000001</v>
      </c>
      <c r="H3284">
        <v>103.443912</v>
      </c>
      <c r="I3284">
        <v>13.6152520788074</v>
      </c>
      <c r="J3284">
        <v>14.51135730766349</v>
      </c>
      <c r="K3284">
        <v>43.418982695332978</v>
      </c>
      <c r="L3284">
        <v>41.995655105251323</v>
      </c>
      <c r="M3284">
        <v>69007830</v>
      </c>
      <c r="N3284">
        <v>16688648</v>
      </c>
      <c r="O3284">
        <v>20097346</v>
      </c>
      <c r="P3284">
        <v>358295</v>
      </c>
      <c r="Q3284">
        <v>577563</v>
      </c>
      <c r="S3284">
        <v>16716500</v>
      </c>
      <c r="T3284">
        <v>7900500</v>
      </c>
      <c r="U3284">
        <v>6626000</v>
      </c>
      <c r="V3284">
        <v>2227000</v>
      </c>
    </row>
    <row r="3285" spans="1:22" x14ac:dyDescent="0.3">
      <c r="A3285" s="2">
        <v>44923</v>
      </c>
      <c r="B3285">
        <v>2022</v>
      </c>
      <c r="C3285">
        <v>126.04</v>
      </c>
      <c r="D3285">
        <v>234.53</v>
      </c>
      <c r="E3285">
        <v>86.02</v>
      </c>
      <c r="F3285">
        <v>88.497054000000006</v>
      </c>
      <c r="G3285">
        <v>6.2387920000000001</v>
      </c>
      <c r="H3285">
        <v>102.75054299999999</v>
      </c>
      <c r="I3285">
        <v>13.556416753614551</v>
      </c>
      <c r="J3285">
        <v>14.47227583842599</v>
      </c>
      <c r="K3285">
        <v>42.562229840512742</v>
      </c>
      <c r="L3285">
        <v>41.884036369056489</v>
      </c>
      <c r="M3285">
        <v>85438391</v>
      </c>
      <c r="N3285">
        <v>17457104</v>
      </c>
      <c r="O3285">
        <v>19523176</v>
      </c>
      <c r="P3285">
        <v>642514</v>
      </c>
      <c r="Q3285">
        <v>651863</v>
      </c>
      <c r="R3285">
        <v>10655791</v>
      </c>
      <c r="S3285">
        <v>17027000</v>
      </c>
      <c r="T3285">
        <v>9421000</v>
      </c>
      <c r="U3285">
        <v>7324500</v>
      </c>
      <c r="V3285">
        <v>2827400</v>
      </c>
    </row>
    <row r="3286" spans="1:22" x14ac:dyDescent="0.3">
      <c r="A3286" s="2">
        <v>44924</v>
      </c>
      <c r="B3286">
        <v>2022</v>
      </c>
      <c r="C3286">
        <v>129.61000000000001</v>
      </c>
      <c r="D3286">
        <v>241.01</v>
      </c>
      <c r="E3286">
        <v>88.45</v>
      </c>
      <c r="F3286">
        <v>89.547206000000003</v>
      </c>
      <c r="G3286">
        <v>6.2613972000000002</v>
      </c>
      <c r="H3286">
        <v>104.245638</v>
      </c>
      <c r="I3286">
        <v>13.6585732541532</v>
      </c>
      <c r="J3286">
        <v>14.50417853867549</v>
      </c>
      <c r="K3286">
        <v>42.231075697211153</v>
      </c>
      <c r="L3286">
        <v>42.155904683154183</v>
      </c>
      <c r="M3286">
        <v>75703710</v>
      </c>
      <c r="N3286">
        <v>19770693</v>
      </c>
      <c r="O3286">
        <v>23333537</v>
      </c>
      <c r="P3286">
        <v>466540</v>
      </c>
      <c r="Q3286">
        <v>859679</v>
      </c>
      <c r="R3286">
        <v>6895135</v>
      </c>
      <c r="S3286">
        <v>17662900</v>
      </c>
      <c r="T3286">
        <v>9942500</v>
      </c>
      <c r="U3286">
        <v>8281700</v>
      </c>
      <c r="V3286">
        <v>3244800</v>
      </c>
    </row>
    <row r="3287" spans="1:22" x14ac:dyDescent="0.3">
      <c r="A3287" s="2">
        <v>44925</v>
      </c>
      <c r="B3287">
        <v>2022</v>
      </c>
      <c r="C3287">
        <v>129.93</v>
      </c>
      <c r="D3287">
        <v>239.82</v>
      </c>
      <c r="E3287">
        <v>88.23</v>
      </c>
      <c r="F3287">
        <v>89.308317999999986</v>
      </c>
      <c r="G3287">
        <v>6.2389386</v>
      </c>
      <c r="H3287">
        <v>103.243329</v>
      </c>
      <c r="I3287">
        <v>13.83482176933059</v>
      </c>
      <c r="J3287">
        <v>14.61133073047859</v>
      </c>
      <c r="K3287">
        <v>43.080680864056177</v>
      </c>
      <c r="L3287">
        <v>42.225784291275481</v>
      </c>
      <c r="M3287">
        <v>77034209</v>
      </c>
      <c r="N3287">
        <v>21938472</v>
      </c>
      <c r="O3287">
        <v>23986297</v>
      </c>
      <c r="P3287">
        <v>532248</v>
      </c>
      <c r="Q3287">
        <v>749367</v>
      </c>
      <c r="R3287">
        <v>8065327</v>
      </c>
      <c r="S3287">
        <v>21250600</v>
      </c>
      <c r="T3287">
        <v>12828500</v>
      </c>
      <c r="U3287">
        <v>9104100</v>
      </c>
      <c r="V3287">
        <v>4709000</v>
      </c>
    </row>
    <row r="3288" spans="1:22" x14ac:dyDescent="0.3">
      <c r="A3288" s="2">
        <v>44926</v>
      </c>
      <c r="B3288">
        <v>2022</v>
      </c>
    </row>
    <row r="3289" spans="1:22" x14ac:dyDescent="0.3">
      <c r="A3289" s="2">
        <v>44927</v>
      </c>
      <c r="B3289">
        <v>2023</v>
      </c>
    </row>
    <row r="3290" spans="1:22" x14ac:dyDescent="0.3">
      <c r="A3290" s="2">
        <v>44928</v>
      </c>
      <c r="B3290">
        <v>2023</v>
      </c>
      <c r="F3290">
        <v>91.471379999999996</v>
      </c>
      <c r="H3290">
        <v>103.85946199999999</v>
      </c>
      <c r="P3290">
        <v>789996</v>
      </c>
      <c r="Q3290">
        <v>923508</v>
      </c>
    </row>
    <row r="3291" spans="1:22" x14ac:dyDescent="0.3">
      <c r="A3291" s="2">
        <v>44929</v>
      </c>
      <c r="B3291">
        <v>2023</v>
      </c>
      <c r="C3291">
        <v>125.07</v>
      </c>
      <c r="D3291">
        <v>239.58</v>
      </c>
      <c r="E3291">
        <v>89.12</v>
      </c>
      <c r="F3291">
        <v>90.516317999999998</v>
      </c>
      <c r="G3291">
        <v>6.3402534999999993</v>
      </c>
      <c r="H3291">
        <v>103.88864599999999</v>
      </c>
      <c r="M3291">
        <v>112117471</v>
      </c>
      <c r="N3291">
        <v>25740036</v>
      </c>
      <c r="O3291">
        <v>28131224</v>
      </c>
      <c r="P3291">
        <v>862444</v>
      </c>
      <c r="Q3291">
        <v>1462210</v>
      </c>
      <c r="R3291">
        <v>15483667</v>
      </c>
    </row>
    <row r="3292" spans="1:22" x14ac:dyDescent="0.3">
      <c r="A3292" s="2">
        <v>44930</v>
      </c>
      <c r="B3292">
        <v>2023</v>
      </c>
      <c r="C3292">
        <v>126.36</v>
      </c>
      <c r="D3292">
        <v>229.1</v>
      </c>
      <c r="E3292">
        <v>88.08</v>
      </c>
      <c r="F3292">
        <v>93.214315999999997</v>
      </c>
      <c r="G3292">
        <v>6.5578709999999987</v>
      </c>
      <c r="H3292">
        <v>106.81249</v>
      </c>
      <c r="I3292">
        <v>13.572236891738971</v>
      </c>
      <c r="J3292">
        <v>14.628658174273861</v>
      </c>
      <c r="K3292">
        <v>42.549981139192752</v>
      </c>
      <c r="L3292">
        <v>41.395699735948703</v>
      </c>
      <c r="M3292">
        <v>89113633</v>
      </c>
      <c r="N3292">
        <v>50623394</v>
      </c>
      <c r="O3292">
        <v>34854776</v>
      </c>
      <c r="P3292">
        <v>1054287</v>
      </c>
      <c r="Q3292">
        <v>1651526</v>
      </c>
      <c r="R3292">
        <v>17427731</v>
      </c>
      <c r="S3292">
        <v>25995600</v>
      </c>
      <c r="T3292">
        <v>20124500</v>
      </c>
      <c r="U3292">
        <v>10686100</v>
      </c>
      <c r="V3292">
        <v>5632900</v>
      </c>
    </row>
    <row r="3293" spans="1:22" x14ac:dyDescent="0.3">
      <c r="A3293" s="2">
        <v>44931</v>
      </c>
      <c r="B3293">
        <v>2023</v>
      </c>
      <c r="C3293">
        <v>125.02</v>
      </c>
      <c r="D3293">
        <v>222.31</v>
      </c>
      <c r="E3293">
        <v>86.2</v>
      </c>
      <c r="F3293">
        <v>93.664349999999999</v>
      </c>
      <c r="G3293">
        <v>6.7310271000000004</v>
      </c>
      <c r="H3293">
        <v>106.18452000000001</v>
      </c>
      <c r="I3293">
        <v>13.564727954971859</v>
      </c>
      <c r="J3293">
        <v>14.8667529380863</v>
      </c>
      <c r="K3293">
        <v>43.114446529080674</v>
      </c>
      <c r="L3293">
        <v>41.50093808630394</v>
      </c>
      <c r="M3293">
        <v>80962708</v>
      </c>
      <c r="N3293">
        <v>39585623</v>
      </c>
      <c r="O3293">
        <v>27194375</v>
      </c>
      <c r="P3293">
        <v>960298</v>
      </c>
      <c r="Q3293">
        <v>1223774</v>
      </c>
      <c r="R3293">
        <v>29348227</v>
      </c>
      <c r="S3293">
        <v>24700200</v>
      </c>
      <c r="T3293">
        <v>21693000</v>
      </c>
      <c r="U3293">
        <v>11519500</v>
      </c>
      <c r="V3293">
        <v>4229200</v>
      </c>
    </row>
    <row r="3294" spans="1:22" x14ac:dyDescent="0.3">
      <c r="A3294" s="2">
        <v>44932</v>
      </c>
      <c r="B3294">
        <v>2023</v>
      </c>
      <c r="C3294">
        <v>129.62</v>
      </c>
      <c r="D3294">
        <v>224.93</v>
      </c>
      <c r="E3294">
        <v>87.34</v>
      </c>
      <c r="F3294">
        <v>95.242014000000012</v>
      </c>
      <c r="G3294">
        <v>6.8715310000000001</v>
      </c>
      <c r="H3294">
        <v>108.869292</v>
      </c>
      <c r="I3294">
        <v>13.81424570433729</v>
      </c>
      <c r="J3294">
        <v>15.356019067443791</v>
      </c>
      <c r="K3294">
        <v>44.023919461055179</v>
      </c>
      <c r="L3294">
        <v>41.503292710619931</v>
      </c>
      <c r="M3294">
        <v>87754715</v>
      </c>
      <c r="N3294">
        <v>43613574</v>
      </c>
      <c r="O3294">
        <v>41381495</v>
      </c>
      <c r="P3294">
        <v>944058</v>
      </c>
      <c r="Q3294">
        <v>1347636</v>
      </c>
      <c r="R3294">
        <v>25915342</v>
      </c>
      <c r="S3294">
        <v>22568600</v>
      </c>
      <c r="T3294">
        <v>20535000</v>
      </c>
      <c r="U3294">
        <v>10450400</v>
      </c>
      <c r="V3294">
        <v>5181300</v>
      </c>
    </row>
    <row r="3295" spans="1:22" x14ac:dyDescent="0.3">
      <c r="A3295" s="2">
        <v>44933</v>
      </c>
      <c r="B3295">
        <v>2023</v>
      </c>
    </row>
    <row r="3296" spans="1:22" x14ac:dyDescent="0.3">
      <c r="A3296" s="2">
        <v>44934</v>
      </c>
      <c r="B3296">
        <v>2023</v>
      </c>
    </row>
    <row r="3297" spans="1:22" x14ac:dyDescent="0.3">
      <c r="A3297" s="2">
        <v>44935</v>
      </c>
      <c r="B3297">
        <v>2023</v>
      </c>
      <c r="C3297">
        <v>130.15</v>
      </c>
      <c r="D3297">
        <v>227.12</v>
      </c>
      <c r="E3297">
        <v>88.02</v>
      </c>
      <c r="F3297">
        <v>96.728499999999997</v>
      </c>
      <c r="G3297">
        <v>6.8682240000000014</v>
      </c>
      <c r="H3297">
        <v>112.402</v>
      </c>
      <c r="M3297">
        <v>70790813</v>
      </c>
      <c r="N3297">
        <v>27369784</v>
      </c>
      <c r="O3297">
        <v>29003901</v>
      </c>
      <c r="P3297">
        <v>959129</v>
      </c>
      <c r="Q3297">
        <v>2172304</v>
      </c>
      <c r="R3297">
        <v>17851309</v>
      </c>
    </row>
    <row r="3298" spans="1:22" x14ac:dyDescent="0.3">
      <c r="A3298" s="2">
        <v>44936</v>
      </c>
      <c r="B3298">
        <v>2023</v>
      </c>
      <c r="C3298">
        <v>130.72999999999999</v>
      </c>
      <c r="D3298">
        <v>228.85</v>
      </c>
      <c r="E3298">
        <v>88.42</v>
      </c>
      <c r="F3298">
        <v>97.164167999999989</v>
      </c>
      <c r="G3298">
        <v>6.8532509000000008</v>
      </c>
      <c r="H3298">
        <v>112.363512</v>
      </c>
      <c r="I3298">
        <v>13.818924438393459</v>
      </c>
      <c r="J3298">
        <v>15.47425811209439</v>
      </c>
      <c r="K3298">
        <v>45.026851221541477</v>
      </c>
      <c r="L3298">
        <v>41.373572347023668</v>
      </c>
      <c r="M3298">
        <v>63896155</v>
      </c>
      <c r="N3298">
        <v>27033881</v>
      </c>
      <c r="O3298">
        <v>30467755</v>
      </c>
      <c r="P3298">
        <v>1263650</v>
      </c>
      <c r="Q3298">
        <v>1363833</v>
      </c>
      <c r="R3298">
        <v>10763581</v>
      </c>
      <c r="S3298">
        <v>22352300</v>
      </c>
      <c r="T3298">
        <v>19630000</v>
      </c>
      <c r="U3298">
        <v>10823000</v>
      </c>
      <c r="V3298">
        <v>5620700</v>
      </c>
    </row>
    <row r="3299" spans="1:22" x14ac:dyDescent="0.3">
      <c r="A3299" s="2">
        <v>44937</v>
      </c>
      <c r="B3299">
        <v>2023</v>
      </c>
      <c r="C3299">
        <v>133.49</v>
      </c>
      <c r="D3299">
        <v>235.77</v>
      </c>
      <c r="E3299">
        <v>91.52</v>
      </c>
      <c r="F3299">
        <v>98.635965999999996</v>
      </c>
      <c r="G3299">
        <v>6.9041215999999999</v>
      </c>
      <c r="H3299">
        <v>114.606008</v>
      </c>
      <c r="I3299">
        <v>13.868971243112689</v>
      </c>
      <c r="J3299">
        <v>15.98146984678089</v>
      </c>
      <c r="K3299">
        <v>45.052456789191638</v>
      </c>
      <c r="L3299">
        <v>41.86731074043324</v>
      </c>
      <c r="M3299">
        <v>69458949</v>
      </c>
      <c r="N3299">
        <v>28669331</v>
      </c>
      <c r="O3299">
        <v>26861969</v>
      </c>
      <c r="P3299">
        <v>1303118</v>
      </c>
      <c r="Q3299">
        <v>1720861</v>
      </c>
      <c r="R3299">
        <v>21182778</v>
      </c>
      <c r="S3299">
        <v>19798400</v>
      </c>
      <c r="T3299">
        <v>22694500</v>
      </c>
      <c r="U3299">
        <v>8738400</v>
      </c>
      <c r="V3299">
        <v>5320000</v>
      </c>
    </row>
    <row r="3300" spans="1:22" x14ac:dyDescent="0.3">
      <c r="A3300" s="2">
        <v>44938</v>
      </c>
      <c r="B3300">
        <v>2023</v>
      </c>
      <c r="C3300">
        <v>133.41</v>
      </c>
      <c r="D3300">
        <v>238.51</v>
      </c>
      <c r="E3300">
        <v>91.13</v>
      </c>
      <c r="F3300">
        <v>101.134378</v>
      </c>
      <c r="G3300">
        <v>7.1148321999999986</v>
      </c>
      <c r="H3300">
        <v>115.802226</v>
      </c>
      <c r="I3300">
        <v>14.37693498452013</v>
      </c>
      <c r="J3300">
        <v>16.454867902476781</v>
      </c>
      <c r="K3300">
        <v>46.625386996904027</v>
      </c>
      <c r="L3300">
        <v>42.159442724458209</v>
      </c>
      <c r="M3300">
        <v>71379648</v>
      </c>
      <c r="N3300">
        <v>27269486</v>
      </c>
      <c r="O3300">
        <v>30258135</v>
      </c>
      <c r="P3300">
        <v>1550323</v>
      </c>
      <c r="Q3300">
        <v>1880775</v>
      </c>
      <c r="R3300">
        <v>22760858</v>
      </c>
      <c r="S3300">
        <v>21573200</v>
      </c>
      <c r="T3300">
        <v>18392000</v>
      </c>
      <c r="U3300">
        <v>7794300</v>
      </c>
      <c r="V3300">
        <v>7380700</v>
      </c>
    </row>
    <row r="3301" spans="1:22" x14ac:dyDescent="0.3">
      <c r="A3301" s="2">
        <v>44939</v>
      </c>
      <c r="B3301">
        <v>2023</v>
      </c>
      <c r="C3301">
        <v>134.76</v>
      </c>
      <c r="D3301">
        <v>239.23</v>
      </c>
      <c r="E3301">
        <v>92.12</v>
      </c>
      <c r="F3301">
        <v>99.336071999999987</v>
      </c>
      <c r="G3301">
        <v>7.2179608000000011</v>
      </c>
      <c r="H3301">
        <v>116.552592</v>
      </c>
      <c r="I3301">
        <v>14.21580142510375</v>
      </c>
      <c r="J3301">
        <v>16.37798888888889</v>
      </c>
      <c r="K3301">
        <v>46.386344060762667</v>
      </c>
      <c r="L3301">
        <v>42.259807376086449</v>
      </c>
      <c r="M3301">
        <v>57809719</v>
      </c>
      <c r="N3301">
        <v>21333265</v>
      </c>
      <c r="O3301">
        <v>26329212</v>
      </c>
      <c r="P3301">
        <v>1701596</v>
      </c>
      <c r="Q3301">
        <v>1774166</v>
      </c>
      <c r="R3301">
        <v>24484968</v>
      </c>
      <c r="S3301">
        <v>27779100</v>
      </c>
      <c r="T3301">
        <v>17016000</v>
      </c>
      <c r="U3301">
        <v>9932600</v>
      </c>
      <c r="V3301">
        <v>5983300</v>
      </c>
    </row>
    <row r="3302" spans="1:22" x14ac:dyDescent="0.3">
      <c r="A3302" s="2">
        <v>44940</v>
      </c>
      <c r="B3302">
        <v>2023</v>
      </c>
    </row>
    <row r="3303" spans="1:22" x14ac:dyDescent="0.3">
      <c r="A3303" s="2">
        <v>44941</v>
      </c>
      <c r="B3303">
        <v>2023</v>
      </c>
    </row>
    <row r="3304" spans="1:22" x14ac:dyDescent="0.3">
      <c r="A3304" s="2">
        <v>44942</v>
      </c>
      <c r="B3304">
        <v>2023</v>
      </c>
      <c r="F3304">
        <v>99.315776</v>
      </c>
      <c r="G3304">
        <v>7.2670551000000012</v>
      </c>
      <c r="H3304">
        <v>116.163988</v>
      </c>
      <c r="I3304">
        <v>14.120891927589151</v>
      </c>
      <c r="J3304">
        <v>16.087715538808169</v>
      </c>
      <c r="K3304">
        <v>45.419936290886483</v>
      </c>
      <c r="L3304">
        <v>42.05578432134255</v>
      </c>
      <c r="P3304">
        <v>481523</v>
      </c>
      <c r="Q3304">
        <v>952506</v>
      </c>
      <c r="R3304">
        <v>13986638</v>
      </c>
      <c r="S3304">
        <v>20486400</v>
      </c>
      <c r="T3304">
        <v>13151500</v>
      </c>
      <c r="U3304">
        <v>6838500</v>
      </c>
      <c r="V3304">
        <v>4215300</v>
      </c>
    </row>
    <row r="3305" spans="1:22" x14ac:dyDescent="0.3">
      <c r="A3305" s="2">
        <v>44943</v>
      </c>
      <c r="B3305">
        <v>2023</v>
      </c>
      <c r="C3305">
        <v>135.94</v>
      </c>
      <c r="D3305">
        <v>240.35</v>
      </c>
      <c r="E3305">
        <v>91.29</v>
      </c>
      <c r="F3305">
        <v>99.172836000000004</v>
      </c>
      <c r="G3305">
        <v>7.2492944000000001</v>
      </c>
      <c r="H3305">
        <v>115.69086</v>
      </c>
      <c r="I3305">
        <v>14.52631578947368</v>
      </c>
      <c r="J3305">
        <v>16.539571524366469</v>
      </c>
      <c r="K3305">
        <v>46.432748538011687</v>
      </c>
      <c r="L3305">
        <v>42.807017543859637</v>
      </c>
      <c r="M3305">
        <v>63646627</v>
      </c>
      <c r="N3305">
        <v>29831257</v>
      </c>
      <c r="O3305">
        <v>32602423</v>
      </c>
      <c r="P3305">
        <v>1224348</v>
      </c>
      <c r="Q3305">
        <v>1482660</v>
      </c>
      <c r="R3305">
        <v>14162891</v>
      </c>
      <c r="S3305">
        <v>27345800</v>
      </c>
      <c r="T3305">
        <v>15097500</v>
      </c>
      <c r="U3305">
        <v>7750500</v>
      </c>
      <c r="V3305">
        <v>4018600</v>
      </c>
    </row>
    <row r="3306" spans="1:22" x14ac:dyDescent="0.3">
      <c r="A3306" s="2">
        <v>44944</v>
      </c>
      <c r="B3306">
        <v>2023</v>
      </c>
      <c r="C3306">
        <v>135.21</v>
      </c>
      <c r="D3306">
        <v>235.81</v>
      </c>
      <c r="E3306">
        <v>91.12</v>
      </c>
      <c r="F3306">
        <v>98.707827999999992</v>
      </c>
      <c r="G3306">
        <v>7.2927822000000004</v>
      </c>
      <c r="H3306">
        <v>117.6764</v>
      </c>
      <c r="I3306">
        <v>14.823008849557519</v>
      </c>
      <c r="J3306">
        <v>16.80696933705946</v>
      </c>
      <c r="K3306">
        <v>47.345132743362832</v>
      </c>
      <c r="L3306">
        <v>43.533612793044561</v>
      </c>
      <c r="M3306">
        <v>69672800</v>
      </c>
      <c r="N3306">
        <v>30028692</v>
      </c>
      <c r="O3306">
        <v>29116691</v>
      </c>
      <c r="P3306">
        <v>826430</v>
      </c>
      <c r="Q3306">
        <v>1656208</v>
      </c>
      <c r="R3306">
        <v>16014525</v>
      </c>
      <c r="S3306">
        <v>31290700</v>
      </c>
      <c r="T3306">
        <v>16773000</v>
      </c>
      <c r="U3306">
        <v>10159900</v>
      </c>
      <c r="V3306">
        <v>5079100</v>
      </c>
    </row>
    <row r="3307" spans="1:22" x14ac:dyDescent="0.3">
      <c r="A3307" s="2">
        <v>44945</v>
      </c>
      <c r="B3307">
        <v>2023</v>
      </c>
      <c r="C3307">
        <v>135.27000000000001</v>
      </c>
      <c r="D3307">
        <v>231.93</v>
      </c>
      <c r="E3307">
        <v>93.05</v>
      </c>
      <c r="F3307">
        <v>97.365631999999991</v>
      </c>
      <c r="G3307">
        <v>7.2443915000000008</v>
      </c>
      <c r="H3307">
        <v>115.1904</v>
      </c>
      <c r="I3307">
        <v>14.50182779808665</v>
      </c>
      <c r="J3307">
        <v>16.884160006222292</v>
      </c>
      <c r="K3307">
        <v>45.694952166135181</v>
      </c>
      <c r="L3307">
        <v>43.050478338648212</v>
      </c>
      <c r="M3307">
        <v>58280413</v>
      </c>
      <c r="N3307">
        <v>28623033</v>
      </c>
      <c r="O3307">
        <v>37000395</v>
      </c>
      <c r="P3307">
        <v>1434384</v>
      </c>
      <c r="Q3307">
        <v>2203122</v>
      </c>
      <c r="R3307">
        <v>16296868</v>
      </c>
      <c r="S3307">
        <v>21969700</v>
      </c>
      <c r="T3307">
        <v>18093000</v>
      </c>
      <c r="U3307">
        <v>9958400</v>
      </c>
      <c r="V3307">
        <v>3101300</v>
      </c>
    </row>
    <row r="3308" spans="1:22" x14ac:dyDescent="0.3">
      <c r="A3308" s="2">
        <v>44946</v>
      </c>
      <c r="B3308">
        <v>2023</v>
      </c>
      <c r="C3308">
        <v>137.87</v>
      </c>
      <c r="D3308">
        <v>240.22</v>
      </c>
      <c r="E3308">
        <v>98.02</v>
      </c>
      <c r="F3308">
        <v>97.563468</v>
      </c>
      <c r="G3308">
        <v>7.3405361999999998</v>
      </c>
      <c r="H3308">
        <v>116.009112</v>
      </c>
      <c r="I3308">
        <v>14.51364266995529</v>
      </c>
      <c r="J3308">
        <v>16.805412532757821</v>
      </c>
      <c r="K3308">
        <v>45.336827501156151</v>
      </c>
      <c r="L3308">
        <v>42.469554493602587</v>
      </c>
      <c r="M3308">
        <v>80223626</v>
      </c>
      <c r="N3308">
        <v>35389809</v>
      </c>
      <c r="O3308">
        <v>63191078</v>
      </c>
      <c r="P3308">
        <v>1219938</v>
      </c>
      <c r="Q3308">
        <v>1802253</v>
      </c>
      <c r="R3308">
        <v>16392755</v>
      </c>
      <c r="S3308">
        <v>16703500</v>
      </c>
      <c r="T3308">
        <v>16221500</v>
      </c>
      <c r="U3308">
        <v>6022500</v>
      </c>
      <c r="V3308">
        <v>3791600</v>
      </c>
    </row>
    <row r="3309" spans="1:22" x14ac:dyDescent="0.3">
      <c r="A3309" s="2">
        <v>44947</v>
      </c>
      <c r="B3309">
        <v>2023</v>
      </c>
    </row>
    <row r="3310" spans="1:22" x14ac:dyDescent="0.3">
      <c r="A3310" s="2">
        <v>44948</v>
      </c>
      <c r="B3310">
        <v>2023</v>
      </c>
    </row>
    <row r="3311" spans="1:22" x14ac:dyDescent="0.3">
      <c r="A3311" s="2">
        <v>44949</v>
      </c>
      <c r="B3311">
        <v>2023</v>
      </c>
      <c r="C3311">
        <v>141.11000000000001</v>
      </c>
      <c r="D3311">
        <v>242.58</v>
      </c>
      <c r="E3311">
        <v>99.79</v>
      </c>
      <c r="F3311">
        <v>99.429039000000003</v>
      </c>
      <c r="G3311">
        <v>7.3236849000000008</v>
      </c>
      <c r="H3311">
        <v>116.516538</v>
      </c>
      <c r="I3311">
        <v>14.45847684653655</v>
      </c>
      <c r="J3311">
        <v>16.717560887868348</v>
      </c>
      <c r="K3311">
        <v>45.801760428626103</v>
      </c>
      <c r="L3311">
        <v>42.36509758897818</v>
      </c>
      <c r="M3311">
        <v>81760313</v>
      </c>
      <c r="N3311">
        <v>31933951</v>
      </c>
      <c r="O3311">
        <v>40005055</v>
      </c>
      <c r="P3311">
        <v>779097</v>
      </c>
      <c r="Q3311">
        <v>1099041</v>
      </c>
      <c r="R3311">
        <v>11733223</v>
      </c>
      <c r="S3311">
        <v>14661600</v>
      </c>
      <c r="T3311">
        <v>14076500</v>
      </c>
      <c r="U3311">
        <v>7436200</v>
      </c>
      <c r="V3311">
        <v>3268600</v>
      </c>
    </row>
    <row r="3312" spans="1:22" x14ac:dyDescent="0.3">
      <c r="A3312" s="2">
        <v>44950</v>
      </c>
      <c r="B3312">
        <v>2023</v>
      </c>
      <c r="C3312">
        <v>142.53</v>
      </c>
      <c r="D3312">
        <v>242.04</v>
      </c>
      <c r="E3312">
        <v>97.7</v>
      </c>
      <c r="F3312">
        <v>99.904236000000012</v>
      </c>
      <c r="G3312">
        <v>7.3315047999999994</v>
      </c>
      <c r="H3312">
        <v>116.045208</v>
      </c>
      <c r="I3312">
        <v>14.70158437163513</v>
      </c>
      <c r="J3312">
        <v>17.12133147208122</v>
      </c>
      <c r="K3312">
        <v>47.584986925088437</v>
      </c>
      <c r="L3312">
        <v>42.73188740193816</v>
      </c>
      <c r="M3312">
        <v>66435142</v>
      </c>
      <c r="N3312">
        <v>40234444</v>
      </c>
      <c r="O3312">
        <v>33078512</v>
      </c>
      <c r="P3312">
        <v>781646</v>
      </c>
      <c r="Q3312">
        <v>1327348</v>
      </c>
      <c r="R3312">
        <v>11885457</v>
      </c>
      <c r="S3312">
        <v>16261100</v>
      </c>
      <c r="T3312">
        <v>16675500</v>
      </c>
      <c r="U3312">
        <v>13148800</v>
      </c>
      <c r="V3312">
        <v>3889900</v>
      </c>
    </row>
    <row r="3313" spans="1:22" x14ac:dyDescent="0.3">
      <c r="A3313" s="2">
        <v>44951</v>
      </c>
      <c r="B3313">
        <v>2023</v>
      </c>
      <c r="C3313">
        <v>141.86000000000001</v>
      </c>
      <c r="D3313">
        <v>240.61</v>
      </c>
      <c r="E3313">
        <v>95.22</v>
      </c>
      <c r="F3313">
        <v>100.041921</v>
      </c>
      <c r="G3313">
        <v>7.4106269999999999</v>
      </c>
      <c r="H3313">
        <v>115.464006</v>
      </c>
      <c r="I3313">
        <v>14.697939973767451</v>
      </c>
      <c r="J3313">
        <v>17.168133176452429</v>
      </c>
      <c r="K3313">
        <v>47.704652418794844</v>
      </c>
      <c r="L3313">
        <v>43.00594089962194</v>
      </c>
      <c r="M3313">
        <v>65799349</v>
      </c>
      <c r="N3313">
        <v>66526641</v>
      </c>
      <c r="O3313">
        <v>42329952</v>
      </c>
      <c r="P3313">
        <v>816744</v>
      </c>
      <c r="Q3313">
        <v>1259402</v>
      </c>
      <c r="R3313">
        <v>13942558</v>
      </c>
      <c r="S3313">
        <v>18486100</v>
      </c>
      <c r="T3313">
        <v>11194000</v>
      </c>
      <c r="U3313">
        <v>7476100</v>
      </c>
      <c r="V3313">
        <v>3152700</v>
      </c>
    </row>
    <row r="3314" spans="1:22" x14ac:dyDescent="0.3">
      <c r="A3314" s="2">
        <v>44952</v>
      </c>
      <c r="B3314">
        <v>2023</v>
      </c>
      <c r="C3314">
        <v>143.96</v>
      </c>
      <c r="D3314">
        <v>248</v>
      </c>
      <c r="E3314">
        <v>97.52</v>
      </c>
      <c r="F3314">
        <v>100.338275</v>
      </c>
      <c r="G3314">
        <v>7.4732624999999997</v>
      </c>
      <c r="H3314">
        <v>114.0825</v>
      </c>
      <c r="I3314">
        <v>14.52355378241522</v>
      </c>
      <c r="J3314">
        <v>16.852450751879701</v>
      </c>
      <c r="K3314">
        <v>47.552554856529078</v>
      </c>
      <c r="L3314">
        <v>43.233082706766908</v>
      </c>
      <c r="M3314">
        <v>54105068</v>
      </c>
      <c r="N3314">
        <v>33454491</v>
      </c>
      <c r="O3314">
        <v>30113974</v>
      </c>
      <c r="P3314">
        <v>956741</v>
      </c>
      <c r="Q3314">
        <v>3430189</v>
      </c>
      <c r="R3314">
        <v>13946946</v>
      </c>
      <c r="S3314">
        <v>22613200</v>
      </c>
      <c r="T3314">
        <v>15089500</v>
      </c>
      <c r="U3314">
        <v>6497100</v>
      </c>
      <c r="V3314">
        <v>3524000</v>
      </c>
    </row>
    <row r="3315" spans="1:22" x14ac:dyDescent="0.3">
      <c r="A3315" s="2">
        <v>44953</v>
      </c>
      <c r="B3315">
        <v>2023</v>
      </c>
      <c r="C3315">
        <v>145.93</v>
      </c>
      <c r="D3315">
        <v>248.16</v>
      </c>
      <c r="E3315">
        <v>99.37</v>
      </c>
      <c r="F3315">
        <v>100.99789800000001</v>
      </c>
      <c r="G3315">
        <v>7.441396000000001</v>
      </c>
      <c r="H3315">
        <v>113.88616</v>
      </c>
      <c r="I3315">
        <v>14.629358786852441</v>
      </c>
      <c r="J3315">
        <v>17.077094157493651</v>
      </c>
      <c r="K3315">
        <v>47.656069586636903</v>
      </c>
      <c r="L3315">
        <v>43.337695327534448</v>
      </c>
      <c r="M3315">
        <v>70555843</v>
      </c>
      <c r="N3315">
        <v>26498939</v>
      </c>
      <c r="O3315">
        <v>33879753</v>
      </c>
      <c r="P3315">
        <v>1186379</v>
      </c>
      <c r="Q3315">
        <v>2084498</v>
      </c>
      <c r="R3315">
        <v>12930716</v>
      </c>
      <c r="S3315">
        <v>21336000</v>
      </c>
      <c r="T3315">
        <v>13374000</v>
      </c>
      <c r="U3315">
        <v>6181200</v>
      </c>
      <c r="V3315">
        <v>2678500</v>
      </c>
    </row>
    <row r="3316" spans="1:22" x14ac:dyDescent="0.3">
      <c r="A3316" s="2">
        <v>44954</v>
      </c>
      <c r="B3316">
        <v>2023</v>
      </c>
    </row>
    <row r="3317" spans="1:22" x14ac:dyDescent="0.3">
      <c r="A3317" s="2">
        <v>44955</v>
      </c>
      <c r="B3317">
        <v>2023</v>
      </c>
    </row>
    <row r="3318" spans="1:22" x14ac:dyDescent="0.3">
      <c r="A3318" s="2">
        <v>44956</v>
      </c>
      <c r="B3318">
        <v>2023</v>
      </c>
      <c r="C3318">
        <v>143</v>
      </c>
      <c r="D3318">
        <v>242.71</v>
      </c>
      <c r="E3318">
        <v>96.94</v>
      </c>
      <c r="F3318">
        <v>99.32898400000002</v>
      </c>
      <c r="G3318">
        <v>7.442526</v>
      </c>
      <c r="H3318">
        <v>116.28918</v>
      </c>
      <c r="I3318">
        <v>14.583652813985591</v>
      </c>
      <c r="J3318">
        <v>16.966436436129431</v>
      </c>
      <c r="K3318">
        <v>47.262689771507439</v>
      </c>
      <c r="L3318">
        <v>42.922864591320362</v>
      </c>
      <c r="M3318">
        <v>64015274</v>
      </c>
      <c r="N3318">
        <v>25867365</v>
      </c>
      <c r="O3318">
        <v>27226198</v>
      </c>
      <c r="P3318">
        <v>1404194</v>
      </c>
      <c r="Q3318">
        <v>2334266</v>
      </c>
      <c r="R3318">
        <v>11694614</v>
      </c>
      <c r="S3318">
        <v>17617700</v>
      </c>
      <c r="T3318">
        <v>13427500</v>
      </c>
      <c r="U3318">
        <v>7180300</v>
      </c>
      <c r="V3318">
        <v>3956900</v>
      </c>
    </row>
    <row r="3319" spans="1:22" x14ac:dyDescent="0.3">
      <c r="A3319" s="2">
        <v>44957</v>
      </c>
      <c r="B3319">
        <v>2023</v>
      </c>
      <c r="C3319">
        <v>144.29</v>
      </c>
      <c r="D3319">
        <v>247.81</v>
      </c>
      <c r="E3319">
        <v>98.84</v>
      </c>
      <c r="F3319">
        <v>101.29439499999999</v>
      </c>
      <c r="G3319">
        <v>7.3512263999999989</v>
      </c>
      <c r="H3319">
        <v>117.75487</v>
      </c>
      <c r="I3319">
        <v>14.566052227342549</v>
      </c>
      <c r="J3319">
        <v>16.965802857142862</v>
      </c>
      <c r="K3319">
        <v>47.188940092165907</v>
      </c>
      <c r="L3319">
        <v>43.202764976958527</v>
      </c>
      <c r="M3319">
        <v>65874459</v>
      </c>
      <c r="N3319">
        <v>26541072</v>
      </c>
      <c r="O3319">
        <v>29870669</v>
      </c>
      <c r="P3319">
        <v>1503395</v>
      </c>
      <c r="Q3319">
        <v>2031207</v>
      </c>
      <c r="R3319">
        <v>17919976</v>
      </c>
      <c r="S3319">
        <v>18849600</v>
      </c>
      <c r="T3319">
        <v>20388500</v>
      </c>
      <c r="U3319">
        <v>5862300</v>
      </c>
      <c r="V3319">
        <v>3547100</v>
      </c>
    </row>
    <row r="3320" spans="1:22" x14ac:dyDescent="0.3">
      <c r="A3320" s="2">
        <v>44958</v>
      </c>
      <c r="B3320">
        <v>2023</v>
      </c>
      <c r="C3320">
        <v>145.43</v>
      </c>
      <c r="D3320">
        <v>252.75</v>
      </c>
      <c r="E3320">
        <v>100.43</v>
      </c>
      <c r="F3320">
        <v>103.92051600000001</v>
      </c>
      <c r="G3320">
        <v>7.3971925999999986</v>
      </c>
      <c r="H3320">
        <v>119.158992</v>
      </c>
      <c r="I3320">
        <v>14.724543484989169</v>
      </c>
      <c r="J3320">
        <v>16.929467951098729</v>
      </c>
      <c r="K3320">
        <v>48.39059114825131</v>
      </c>
      <c r="L3320">
        <v>43.175487465181057</v>
      </c>
      <c r="M3320">
        <v>77663633</v>
      </c>
      <c r="N3320">
        <v>31259912</v>
      </c>
      <c r="O3320">
        <v>35531104</v>
      </c>
      <c r="P3320">
        <v>1585474</v>
      </c>
      <c r="Q3320">
        <v>2197111</v>
      </c>
      <c r="R3320">
        <v>22289900</v>
      </c>
      <c r="S3320">
        <v>19250900</v>
      </c>
      <c r="T3320">
        <v>17807000</v>
      </c>
      <c r="U3320">
        <v>7798800</v>
      </c>
      <c r="V3320">
        <v>2409900</v>
      </c>
    </row>
    <row r="3321" spans="1:22" x14ac:dyDescent="0.3">
      <c r="A3321" s="2">
        <v>44959</v>
      </c>
      <c r="B3321">
        <v>2023</v>
      </c>
      <c r="C3321">
        <v>150.82</v>
      </c>
      <c r="D3321">
        <v>264.60000000000002</v>
      </c>
      <c r="E3321">
        <v>107.74</v>
      </c>
      <c r="F3321">
        <v>106.67911100000001</v>
      </c>
      <c r="G3321">
        <v>7.236203999999999</v>
      </c>
      <c r="H3321">
        <v>122.81352200000001</v>
      </c>
      <c r="I3321">
        <v>14.635380185228421</v>
      </c>
      <c r="J3321">
        <v>17.057977632500581</v>
      </c>
      <c r="K3321">
        <v>49.171141723091289</v>
      </c>
      <c r="L3321">
        <v>43.443069499571948</v>
      </c>
      <c r="M3321">
        <v>118338980</v>
      </c>
      <c r="N3321">
        <v>39940437</v>
      </c>
      <c r="O3321">
        <v>69883762</v>
      </c>
      <c r="P3321">
        <v>1947245</v>
      </c>
      <c r="Q3321">
        <v>2845182</v>
      </c>
      <c r="R3321">
        <v>25728833</v>
      </c>
      <c r="S3321">
        <v>19168200</v>
      </c>
      <c r="T3321">
        <v>20974000</v>
      </c>
      <c r="U3321">
        <v>8485000</v>
      </c>
      <c r="V3321">
        <v>2751200</v>
      </c>
    </row>
    <row r="3322" spans="1:22" x14ac:dyDescent="0.3">
      <c r="A3322" s="2">
        <v>44960</v>
      </c>
      <c r="B3322">
        <v>2023</v>
      </c>
      <c r="C3322">
        <v>154.5</v>
      </c>
      <c r="D3322">
        <v>258.35000000000002</v>
      </c>
      <c r="E3322">
        <v>104.78</v>
      </c>
      <c r="F3322">
        <v>105.63035000000001</v>
      </c>
      <c r="G3322">
        <v>7.2051525000000014</v>
      </c>
      <c r="H3322">
        <v>121.5431</v>
      </c>
      <c r="I3322">
        <v>14.433422357878669</v>
      </c>
      <c r="J3322">
        <v>17.758228767645932</v>
      </c>
      <c r="K3322">
        <v>48.286913391835171</v>
      </c>
      <c r="L3322">
        <v>42.89965661961083</v>
      </c>
      <c r="M3322">
        <v>154357337</v>
      </c>
      <c r="N3322">
        <v>29077256</v>
      </c>
      <c r="O3322">
        <v>65309261</v>
      </c>
      <c r="P3322">
        <v>1797070</v>
      </c>
      <c r="Q3322">
        <v>1918758</v>
      </c>
      <c r="R3322">
        <v>18305270</v>
      </c>
      <c r="S3322">
        <v>16015500</v>
      </c>
      <c r="T3322">
        <v>47739500</v>
      </c>
      <c r="U3322">
        <v>7266800</v>
      </c>
      <c r="V3322">
        <v>3281200</v>
      </c>
    </row>
    <row r="3323" spans="1:22" x14ac:dyDescent="0.3">
      <c r="A3323" s="2">
        <v>44961</v>
      </c>
      <c r="B3323">
        <v>2023</v>
      </c>
    </row>
    <row r="3324" spans="1:22" x14ac:dyDescent="0.3">
      <c r="A3324" s="2">
        <v>44962</v>
      </c>
      <c r="B3324">
        <v>2023</v>
      </c>
    </row>
    <row r="3325" spans="1:22" x14ac:dyDescent="0.3">
      <c r="A3325" s="2">
        <v>44963</v>
      </c>
      <c r="B3325">
        <v>2023</v>
      </c>
      <c r="C3325">
        <v>151.72999999999999</v>
      </c>
      <c r="D3325">
        <v>256.77</v>
      </c>
      <c r="E3325">
        <v>102.9</v>
      </c>
      <c r="F3325">
        <v>103.980378</v>
      </c>
      <c r="G3325">
        <v>7.1591520000000006</v>
      </c>
      <c r="H3325">
        <v>119.81419200000001</v>
      </c>
      <c r="I3325">
        <v>14.411055881909929</v>
      </c>
      <c r="J3325">
        <v>17.26107946226842</v>
      </c>
      <c r="K3325">
        <v>47.687904804940501</v>
      </c>
      <c r="L3325">
        <v>42.333182708239192</v>
      </c>
      <c r="M3325">
        <v>69858306</v>
      </c>
      <c r="N3325">
        <v>22517997</v>
      </c>
      <c r="O3325">
        <v>31999562</v>
      </c>
      <c r="P3325">
        <v>962405</v>
      </c>
      <c r="Q3325">
        <v>1484608</v>
      </c>
      <c r="R3325">
        <v>10762672</v>
      </c>
      <c r="S3325">
        <v>30031400</v>
      </c>
      <c r="T3325">
        <v>21246500</v>
      </c>
      <c r="U3325">
        <v>5791200</v>
      </c>
      <c r="V3325">
        <v>3580900</v>
      </c>
    </row>
    <row r="3326" spans="1:22" x14ac:dyDescent="0.3">
      <c r="A3326" s="2">
        <v>44964</v>
      </c>
      <c r="B3326">
        <v>2023</v>
      </c>
      <c r="C3326">
        <v>154.65</v>
      </c>
      <c r="D3326">
        <v>267.56</v>
      </c>
      <c r="E3326">
        <v>107.64</v>
      </c>
      <c r="F3326">
        <v>104.81214</v>
      </c>
      <c r="G3326">
        <v>7.311424999999999</v>
      </c>
      <c r="H3326">
        <v>119.31796799999999</v>
      </c>
      <c r="I3326">
        <v>14.528605345791529</v>
      </c>
      <c r="J3326">
        <v>17.611674557708511</v>
      </c>
      <c r="K3326">
        <v>48.004901585356521</v>
      </c>
      <c r="L3326">
        <v>43.072681320364559</v>
      </c>
      <c r="M3326">
        <v>83322551</v>
      </c>
      <c r="N3326">
        <v>50841365</v>
      </c>
      <c r="O3326">
        <v>49010230</v>
      </c>
      <c r="P3326">
        <v>937028</v>
      </c>
      <c r="Q3326">
        <v>1596841</v>
      </c>
      <c r="R3326">
        <v>16016934</v>
      </c>
      <c r="S3326">
        <v>20138300</v>
      </c>
      <c r="T3326">
        <v>16277500</v>
      </c>
      <c r="U3326">
        <v>5935700</v>
      </c>
      <c r="V3326">
        <v>4215900</v>
      </c>
    </row>
    <row r="3327" spans="1:22" x14ac:dyDescent="0.3">
      <c r="A3327" s="2">
        <v>44965</v>
      </c>
      <c r="B3327">
        <v>2023</v>
      </c>
      <c r="C3327">
        <v>151.91999999999999</v>
      </c>
      <c r="D3327">
        <v>266.73</v>
      </c>
      <c r="E3327">
        <v>99.37</v>
      </c>
      <c r="F3327">
        <v>104.673096</v>
      </c>
      <c r="G3327">
        <v>7.4002415999999993</v>
      </c>
      <c r="H3327">
        <v>118.716048</v>
      </c>
      <c r="I3327">
        <v>14.456041444461381</v>
      </c>
      <c r="J3327">
        <v>17.37376814718878</v>
      </c>
      <c r="K3327">
        <v>45.314642693889994</v>
      </c>
      <c r="L3327">
        <v>39.623647722078317</v>
      </c>
      <c r="M3327">
        <v>64120079</v>
      </c>
      <c r="N3327">
        <v>54686049</v>
      </c>
      <c r="O3327">
        <v>94743515</v>
      </c>
      <c r="P3327">
        <v>907809</v>
      </c>
      <c r="Q3327">
        <v>1530868</v>
      </c>
      <c r="R3327">
        <v>15493415</v>
      </c>
      <c r="S3327">
        <v>13623900</v>
      </c>
      <c r="T3327">
        <v>15404500</v>
      </c>
      <c r="U3327">
        <v>19442400</v>
      </c>
      <c r="V3327">
        <v>27112900</v>
      </c>
    </row>
    <row r="3328" spans="1:22" x14ac:dyDescent="0.3">
      <c r="A3328" s="2">
        <v>44966</v>
      </c>
      <c r="B3328">
        <v>2023</v>
      </c>
      <c r="C3328">
        <v>150.87</v>
      </c>
      <c r="D3328">
        <v>263.62</v>
      </c>
      <c r="E3328">
        <v>95.01</v>
      </c>
      <c r="F3328">
        <v>106.909554</v>
      </c>
      <c r="G3328">
        <v>7.4770435999999991</v>
      </c>
      <c r="H3328">
        <v>119.700864</v>
      </c>
      <c r="I3328">
        <v>14.494853221502099</v>
      </c>
      <c r="J3328">
        <v>17.373795295463211</v>
      </c>
      <c r="K3328">
        <v>45.360274494853208</v>
      </c>
      <c r="L3328">
        <v>40.25162028211971</v>
      </c>
      <c r="M3328">
        <v>56007143</v>
      </c>
      <c r="N3328">
        <v>42375102</v>
      </c>
      <c r="O3328">
        <v>119455020</v>
      </c>
      <c r="P3328">
        <v>1272174</v>
      </c>
      <c r="Q3328">
        <v>1312550</v>
      </c>
      <c r="R3328">
        <v>15351194</v>
      </c>
      <c r="S3328">
        <v>34568700</v>
      </c>
      <c r="T3328">
        <v>13163500</v>
      </c>
      <c r="U3328">
        <v>7976200</v>
      </c>
      <c r="V3328">
        <v>14233000</v>
      </c>
    </row>
    <row r="3329" spans="1:22" x14ac:dyDescent="0.3">
      <c r="A3329" s="2">
        <v>44967</v>
      </c>
      <c r="B3329">
        <v>2023</v>
      </c>
      <c r="C3329">
        <v>151.01</v>
      </c>
      <c r="D3329">
        <v>263.10000000000002</v>
      </c>
      <c r="E3329">
        <v>94.57</v>
      </c>
      <c r="F3329">
        <v>104.301036</v>
      </c>
      <c r="G3329">
        <v>7.3571194000000002</v>
      </c>
      <c r="H3329">
        <v>116.942616</v>
      </c>
      <c r="I3329">
        <v>14.28897338403042</v>
      </c>
      <c r="J3329">
        <v>17.32030019771863</v>
      </c>
      <c r="K3329">
        <v>44.699619771863119</v>
      </c>
      <c r="L3329">
        <v>40.357414448669203</v>
      </c>
      <c r="M3329">
        <v>57450708</v>
      </c>
      <c r="N3329">
        <v>25818489</v>
      </c>
      <c r="O3329">
        <v>54980696</v>
      </c>
      <c r="P3329">
        <v>1088196</v>
      </c>
      <c r="Q3329">
        <v>1638535</v>
      </c>
      <c r="R3329">
        <v>12953435</v>
      </c>
      <c r="S3329">
        <v>34846600</v>
      </c>
      <c r="T3329">
        <v>14021500</v>
      </c>
      <c r="U3329">
        <v>10693900</v>
      </c>
      <c r="V3329">
        <v>10996200</v>
      </c>
    </row>
    <row r="3330" spans="1:22" x14ac:dyDescent="0.3">
      <c r="A3330" s="2">
        <v>44968</v>
      </c>
      <c r="B3330">
        <v>2023</v>
      </c>
    </row>
    <row r="3331" spans="1:22" x14ac:dyDescent="0.3">
      <c r="A3331" s="2">
        <v>44969</v>
      </c>
      <c r="B3331">
        <v>2023</v>
      </c>
    </row>
    <row r="3332" spans="1:22" x14ac:dyDescent="0.3">
      <c r="A3332" s="2">
        <v>44970</v>
      </c>
      <c r="B3332">
        <v>2023</v>
      </c>
      <c r="C3332">
        <v>153.85</v>
      </c>
      <c r="D3332">
        <v>271.32</v>
      </c>
      <c r="E3332">
        <v>94.61</v>
      </c>
      <c r="F3332">
        <v>104.618398</v>
      </c>
      <c r="G3332">
        <v>7.4472495000000007</v>
      </c>
      <c r="H3332">
        <v>118.026616</v>
      </c>
      <c r="I3332">
        <v>14.15371850957912</v>
      </c>
      <c r="J3332">
        <v>16.848285819882339</v>
      </c>
      <c r="K3332">
        <v>43.83768290843264</v>
      </c>
      <c r="L3332">
        <v>39.402624830291153</v>
      </c>
      <c r="M3332">
        <v>62199013</v>
      </c>
      <c r="N3332">
        <v>44630921</v>
      </c>
      <c r="O3332">
        <v>50076120</v>
      </c>
      <c r="P3332">
        <v>788382</v>
      </c>
      <c r="Q3332">
        <v>984624</v>
      </c>
      <c r="R3332">
        <v>11079168</v>
      </c>
      <c r="S3332">
        <v>21137100</v>
      </c>
      <c r="T3332">
        <v>10694500</v>
      </c>
      <c r="U3332">
        <v>6982000</v>
      </c>
      <c r="V3332">
        <v>7001000</v>
      </c>
    </row>
    <row r="3333" spans="1:22" x14ac:dyDescent="0.3">
      <c r="A3333" s="2">
        <v>44971</v>
      </c>
      <c r="B3333">
        <v>2023</v>
      </c>
      <c r="C3333">
        <v>153.19999999999999</v>
      </c>
      <c r="D3333">
        <v>272.17</v>
      </c>
      <c r="E3333">
        <v>94.68</v>
      </c>
      <c r="F3333">
        <v>104.85547200000001</v>
      </c>
      <c r="G3333">
        <v>7.4145732000000013</v>
      </c>
      <c r="H3333">
        <v>117.90072000000001</v>
      </c>
      <c r="I3333">
        <v>14.14562669071235</v>
      </c>
      <c r="J3333">
        <v>16.885321701232339</v>
      </c>
      <c r="K3333">
        <v>43.958521190261493</v>
      </c>
      <c r="L3333">
        <v>40.036068530207388</v>
      </c>
      <c r="M3333">
        <v>61707573</v>
      </c>
      <c r="N3333">
        <v>37047924</v>
      </c>
      <c r="O3333">
        <v>54726120</v>
      </c>
      <c r="P3333">
        <v>977868</v>
      </c>
      <c r="Q3333">
        <v>1254696</v>
      </c>
      <c r="R3333">
        <v>18125090</v>
      </c>
      <c r="S3333">
        <v>18133700</v>
      </c>
      <c r="T3333">
        <v>11258000</v>
      </c>
      <c r="U3333">
        <v>6173100</v>
      </c>
      <c r="V3333">
        <v>5742800</v>
      </c>
    </row>
    <row r="3334" spans="1:22" x14ac:dyDescent="0.3">
      <c r="A3334" s="2">
        <v>44972</v>
      </c>
      <c r="B3334">
        <v>2023</v>
      </c>
      <c r="C3334">
        <v>155.33000000000001</v>
      </c>
      <c r="D3334">
        <v>269.32</v>
      </c>
      <c r="E3334">
        <v>96.94</v>
      </c>
      <c r="F3334">
        <v>105.795306</v>
      </c>
      <c r="G3334">
        <v>7.3506614999999984</v>
      </c>
      <c r="H3334">
        <v>118.19036</v>
      </c>
      <c r="I3334">
        <v>13.95487378062402</v>
      </c>
      <c r="J3334">
        <v>16.6266435103135</v>
      </c>
      <c r="K3334">
        <v>43.123091816218633</v>
      </c>
      <c r="L3334">
        <v>39.734902077593269</v>
      </c>
      <c r="M3334">
        <v>65669252</v>
      </c>
      <c r="N3334">
        <v>28962163</v>
      </c>
      <c r="O3334">
        <v>50298481</v>
      </c>
      <c r="P3334">
        <v>839076</v>
      </c>
      <c r="Q3334">
        <v>1110499</v>
      </c>
      <c r="R3334">
        <v>16282031</v>
      </c>
      <c r="S3334">
        <v>21936500</v>
      </c>
      <c r="T3334">
        <v>10792500</v>
      </c>
      <c r="U3334">
        <v>8774600</v>
      </c>
      <c r="V3334">
        <v>4432200</v>
      </c>
    </row>
    <row r="3335" spans="1:22" x14ac:dyDescent="0.3">
      <c r="A3335" s="2">
        <v>44973</v>
      </c>
      <c r="B3335">
        <v>2023</v>
      </c>
      <c r="C3335">
        <v>153.71</v>
      </c>
      <c r="D3335">
        <v>262.14999999999998</v>
      </c>
      <c r="E3335">
        <v>95.51</v>
      </c>
      <c r="F3335">
        <v>106.117332</v>
      </c>
      <c r="G3335">
        <v>7.4313127999999997</v>
      </c>
      <c r="H3335">
        <v>118.6923</v>
      </c>
      <c r="I3335">
        <v>14.28464755077658</v>
      </c>
      <c r="J3335">
        <v>16.750922222222229</v>
      </c>
      <c r="K3335">
        <v>44.003882915173243</v>
      </c>
      <c r="L3335">
        <v>41.05436081242533</v>
      </c>
      <c r="M3335">
        <v>68167942</v>
      </c>
      <c r="N3335">
        <v>29603616</v>
      </c>
      <c r="O3335">
        <v>42462618</v>
      </c>
      <c r="P3335">
        <v>932204</v>
      </c>
      <c r="Q3335">
        <v>1292208</v>
      </c>
      <c r="R3335">
        <v>17943536</v>
      </c>
      <c r="S3335">
        <v>29791200</v>
      </c>
      <c r="T3335">
        <v>9507000</v>
      </c>
      <c r="U3335">
        <v>7728900</v>
      </c>
      <c r="V3335">
        <v>6867300</v>
      </c>
    </row>
    <row r="3336" spans="1:22" x14ac:dyDescent="0.3">
      <c r="A3336" s="2">
        <v>44974</v>
      </c>
      <c r="B3336">
        <v>2023</v>
      </c>
      <c r="C3336">
        <v>152.55000000000001</v>
      </c>
      <c r="D3336">
        <v>258.06</v>
      </c>
      <c r="E3336">
        <v>94.35</v>
      </c>
      <c r="F3336">
        <v>106.523025</v>
      </c>
      <c r="G3336">
        <v>7.4656219999999998</v>
      </c>
      <c r="H3336">
        <v>116.913692</v>
      </c>
      <c r="I3336">
        <v>14.20644969092128</v>
      </c>
      <c r="J3336">
        <v>16.309465941759139</v>
      </c>
      <c r="K3336">
        <v>42.928427794741943</v>
      </c>
      <c r="L3336">
        <v>40.634542340061067</v>
      </c>
      <c r="M3336">
        <v>59144118</v>
      </c>
      <c r="N3336">
        <v>30000055</v>
      </c>
      <c r="O3336">
        <v>34284118</v>
      </c>
      <c r="P3336">
        <v>1523028</v>
      </c>
      <c r="Q3336">
        <v>1749234</v>
      </c>
      <c r="R3336">
        <v>29233633</v>
      </c>
      <c r="S3336">
        <v>21230800</v>
      </c>
      <c r="T3336">
        <v>15590500</v>
      </c>
      <c r="U3336">
        <v>7409500</v>
      </c>
      <c r="V3336">
        <v>4440300</v>
      </c>
    </row>
    <row r="3337" spans="1:22" x14ac:dyDescent="0.3">
      <c r="A3337" s="2">
        <v>44975</v>
      </c>
      <c r="B3337">
        <v>2023</v>
      </c>
    </row>
    <row r="3338" spans="1:22" x14ac:dyDescent="0.3">
      <c r="A3338" s="2">
        <v>44976</v>
      </c>
      <c r="B3338">
        <v>2023</v>
      </c>
    </row>
    <row r="3339" spans="1:22" x14ac:dyDescent="0.3">
      <c r="A3339" s="2">
        <v>44977</v>
      </c>
      <c r="B3339">
        <v>2023</v>
      </c>
      <c r="F3339">
        <v>106.507362</v>
      </c>
      <c r="G3339">
        <v>7.4707451999999996</v>
      </c>
      <c r="H3339">
        <v>116.776608</v>
      </c>
      <c r="I3339">
        <v>14.172377830750889</v>
      </c>
      <c r="J3339">
        <v>16.256270679380211</v>
      </c>
      <c r="K3339">
        <v>42.677294398092961</v>
      </c>
      <c r="L3339">
        <v>40.703218116805708</v>
      </c>
      <c r="P3339">
        <v>587365</v>
      </c>
      <c r="Q3339">
        <v>615044</v>
      </c>
      <c r="R3339">
        <v>26648682</v>
      </c>
      <c r="S3339">
        <v>12704000</v>
      </c>
      <c r="T3339">
        <v>15891500</v>
      </c>
      <c r="U3339">
        <v>4384300</v>
      </c>
      <c r="V3339">
        <v>4224100</v>
      </c>
    </row>
    <row r="3340" spans="1:22" x14ac:dyDescent="0.3">
      <c r="A3340" s="2">
        <v>44978</v>
      </c>
      <c r="B3340">
        <v>2023</v>
      </c>
      <c r="C3340">
        <v>148.47999999999999</v>
      </c>
      <c r="D3340">
        <v>252.67</v>
      </c>
      <c r="E3340">
        <v>91.79</v>
      </c>
      <c r="F3340">
        <v>105.22407</v>
      </c>
      <c r="G3340">
        <v>7.8528799999999999</v>
      </c>
      <c r="H3340">
        <v>114.882936</v>
      </c>
      <c r="I3340">
        <v>14.01765185789513</v>
      </c>
      <c r="J3340">
        <v>16.057804568716161</v>
      </c>
      <c r="K3340">
        <v>42.27545798412816</v>
      </c>
      <c r="L3340">
        <v>40.139434843877467</v>
      </c>
      <c r="M3340">
        <v>58867230</v>
      </c>
      <c r="N3340">
        <v>28397444</v>
      </c>
      <c r="O3340">
        <v>33629256</v>
      </c>
      <c r="P3340">
        <v>797867</v>
      </c>
      <c r="Q3340">
        <v>1530426</v>
      </c>
      <c r="R3340">
        <v>36410020</v>
      </c>
      <c r="S3340">
        <v>16937100</v>
      </c>
      <c r="T3340">
        <v>10725000</v>
      </c>
      <c r="U3340">
        <v>5730900</v>
      </c>
      <c r="V3340">
        <v>3638900</v>
      </c>
    </row>
    <row r="3341" spans="1:22" x14ac:dyDescent="0.3">
      <c r="A3341" s="2">
        <v>44979</v>
      </c>
      <c r="B3341">
        <v>2023</v>
      </c>
      <c r="C3341">
        <v>148.91</v>
      </c>
      <c r="D3341">
        <v>251.51</v>
      </c>
      <c r="E3341">
        <v>91.65</v>
      </c>
      <c r="F3341">
        <v>104.61140399999999</v>
      </c>
      <c r="G3341">
        <v>7.6802714000000014</v>
      </c>
      <c r="H3341">
        <v>115.547616</v>
      </c>
      <c r="I3341">
        <v>13.84147246548909</v>
      </c>
      <c r="J3341">
        <v>15.742912631735191</v>
      </c>
      <c r="K3341">
        <v>41.383405076443523</v>
      </c>
      <c r="L3341">
        <v>39.42407599821879</v>
      </c>
      <c r="M3341">
        <v>51011305</v>
      </c>
      <c r="N3341">
        <v>22491056</v>
      </c>
      <c r="O3341">
        <v>30884017</v>
      </c>
      <c r="P3341">
        <v>787095</v>
      </c>
      <c r="Q3341">
        <v>1132309</v>
      </c>
      <c r="R3341">
        <v>16578744</v>
      </c>
      <c r="S3341">
        <v>29022300</v>
      </c>
      <c r="T3341">
        <v>16536500</v>
      </c>
      <c r="U3341">
        <v>7462200</v>
      </c>
      <c r="V3341">
        <v>4503200</v>
      </c>
    </row>
    <row r="3342" spans="1:22" x14ac:dyDescent="0.3">
      <c r="A3342" s="2">
        <v>44980</v>
      </c>
      <c r="B3342">
        <v>2023</v>
      </c>
      <c r="C3342">
        <v>149.4</v>
      </c>
      <c r="D3342">
        <v>254.77</v>
      </c>
      <c r="E3342">
        <v>90.89</v>
      </c>
      <c r="F3342">
        <v>105.479525</v>
      </c>
      <c r="G3342">
        <v>7.5605699000000008</v>
      </c>
      <c r="H3342">
        <v>115.1648</v>
      </c>
      <c r="M3342">
        <v>48394249</v>
      </c>
      <c r="N3342">
        <v>29219095</v>
      </c>
      <c r="O3342">
        <v>41206380</v>
      </c>
      <c r="P3342">
        <v>805804</v>
      </c>
      <c r="Q3342">
        <v>1021388</v>
      </c>
      <c r="R3342">
        <v>15803814</v>
      </c>
    </row>
    <row r="3343" spans="1:22" x14ac:dyDescent="0.3">
      <c r="A3343" s="2">
        <v>44981</v>
      </c>
      <c r="B3343">
        <v>2023</v>
      </c>
      <c r="C3343">
        <v>146.71</v>
      </c>
      <c r="D3343">
        <v>249.22</v>
      </c>
      <c r="E3343">
        <v>89.13</v>
      </c>
      <c r="F3343">
        <v>102.506293</v>
      </c>
      <c r="G3343">
        <v>7.594072200000002</v>
      </c>
      <c r="H3343">
        <v>112.768524</v>
      </c>
      <c r="I3343">
        <v>13.616709417369</v>
      </c>
      <c r="J3343">
        <v>15.87414853059729</v>
      </c>
      <c r="K3343">
        <v>41.00403078050568</v>
      </c>
      <c r="L3343">
        <v>38.820080615610117</v>
      </c>
      <c r="M3343">
        <v>55469606</v>
      </c>
      <c r="N3343">
        <v>24990905</v>
      </c>
      <c r="O3343">
        <v>36585093</v>
      </c>
      <c r="P3343">
        <v>2055368</v>
      </c>
      <c r="Q3343">
        <v>5340632</v>
      </c>
      <c r="R3343">
        <v>14654408</v>
      </c>
      <c r="S3343">
        <v>19154000</v>
      </c>
      <c r="T3343">
        <v>15824500</v>
      </c>
      <c r="U3343">
        <v>6024500</v>
      </c>
      <c r="V3343">
        <v>4381800</v>
      </c>
    </row>
    <row r="3344" spans="1:22" x14ac:dyDescent="0.3">
      <c r="A3344" s="2">
        <v>44982</v>
      </c>
      <c r="B3344">
        <v>2023</v>
      </c>
    </row>
    <row r="3345" spans="1:22" x14ac:dyDescent="0.3">
      <c r="A3345" s="2">
        <v>44983</v>
      </c>
      <c r="B3345">
        <v>2023</v>
      </c>
    </row>
    <row r="3346" spans="1:22" x14ac:dyDescent="0.3">
      <c r="A3346" s="2">
        <v>44984</v>
      </c>
      <c r="B3346">
        <v>2023</v>
      </c>
      <c r="C3346">
        <v>147.91999999999999</v>
      </c>
      <c r="D3346">
        <v>250.16</v>
      </c>
      <c r="E3346">
        <v>89.87</v>
      </c>
      <c r="F3346">
        <v>104.059416</v>
      </c>
      <c r="G3346">
        <v>7.6188761999999999</v>
      </c>
      <c r="H3346">
        <v>114.893638</v>
      </c>
      <c r="I3346">
        <v>13.63636363636363</v>
      </c>
      <c r="J3346">
        <v>15.96865589660743</v>
      </c>
      <c r="K3346">
        <v>40.160082244088713</v>
      </c>
      <c r="L3346">
        <v>38.170069026288729</v>
      </c>
      <c r="M3346">
        <v>44998470</v>
      </c>
      <c r="N3346">
        <v>21190042</v>
      </c>
      <c r="O3346">
        <v>27502302</v>
      </c>
      <c r="P3346">
        <v>801424</v>
      </c>
      <c r="Q3346">
        <v>1252955</v>
      </c>
      <c r="R3346">
        <v>17478230</v>
      </c>
      <c r="S3346">
        <v>16540600</v>
      </c>
      <c r="T3346">
        <v>10227500</v>
      </c>
      <c r="U3346">
        <v>8404800</v>
      </c>
      <c r="V3346">
        <v>4848800</v>
      </c>
    </row>
    <row r="3347" spans="1:22" x14ac:dyDescent="0.3">
      <c r="A3347" s="2">
        <v>44985</v>
      </c>
      <c r="B3347">
        <v>2023</v>
      </c>
      <c r="C3347">
        <v>147.41</v>
      </c>
      <c r="D3347">
        <v>249.42</v>
      </c>
      <c r="E3347">
        <v>90.06</v>
      </c>
      <c r="F3347">
        <v>103.67364999999999</v>
      </c>
      <c r="G3347">
        <v>7.69076</v>
      </c>
      <c r="H3347">
        <v>113.99328800000001</v>
      </c>
      <c r="I3347">
        <v>13.714012222958541</v>
      </c>
      <c r="J3347">
        <v>16.05429807819748</v>
      </c>
      <c r="K3347">
        <v>40.622929092113978</v>
      </c>
      <c r="L3347">
        <v>37.729180472719243</v>
      </c>
      <c r="M3347">
        <v>50546998</v>
      </c>
      <c r="N3347">
        <v>22490950</v>
      </c>
      <c r="O3347">
        <v>30142039</v>
      </c>
      <c r="P3347">
        <v>1186020</v>
      </c>
      <c r="Q3347">
        <v>1728280</v>
      </c>
      <c r="R3347">
        <v>27948058</v>
      </c>
      <c r="S3347">
        <v>19162000</v>
      </c>
      <c r="T3347">
        <v>11592000</v>
      </c>
      <c r="U3347">
        <v>8272300</v>
      </c>
      <c r="V3347">
        <v>6918600</v>
      </c>
    </row>
    <row r="3348" spans="1:22" x14ac:dyDescent="0.3">
      <c r="A3348" s="2">
        <v>44986</v>
      </c>
      <c r="B3348">
        <v>2023</v>
      </c>
      <c r="C3348">
        <v>145.31</v>
      </c>
      <c r="D3348">
        <v>246.27</v>
      </c>
      <c r="E3348">
        <v>90.36</v>
      </c>
      <c r="F3348">
        <v>105.94611</v>
      </c>
      <c r="G3348">
        <v>7.6983268999999988</v>
      </c>
      <c r="H3348">
        <v>113.71023</v>
      </c>
      <c r="I3348">
        <v>13.708253641312339</v>
      </c>
      <c r="J3348">
        <v>16.045961446226279</v>
      </c>
      <c r="K3348">
        <v>40.606149771958208</v>
      </c>
      <c r="L3348">
        <v>37.678387523907602</v>
      </c>
      <c r="M3348">
        <v>55478991</v>
      </c>
      <c r="N3348">
        <v>27565259</v>
      </c>
      <c r="O3348">
        <v>31111225</v>
      </c>
      <c r="P3348">
        <v>1213269</v>
      </c>
      <c r="Q3348">
        <v>1242357</v>
      </c>
      <c r="R3348">
        <v>17060245</v>
      </c>
      <c r="S3348">
        <v>18027000</v>
      </c>
      <c r="T3348">
        <v>11429000</v>
      </c>
      <c r="U3348">
        <v>7438600</v>
      </c>
      <c r="V3348">
        <v>6107900</v>
      </c>
    </row>
    <row r="3349" spans="1:22" x14ac:dyDescent="0.3">
      <c r="A3349" s="2">
        <v>44987</v>
      </c>
      <c r="B3349">
        <v>2023</v>
      </c>
      <c r="C3349">
        <v>145.91</v>
      </c>
      <c r="D3349">
        <v>251.11</v>
      </c>
      <c r="E3349">
        <v>92</v>
      </c>
      <c r="F3349">
        <v>105.1123</v>
      </c>
      <c r="G3349">
        <v>7.3871460000000004</v>
      </c>
      <c r="H3349">
        <v>113.43876</v>
      </c>
      <c r="I3349">
        <v>13.60715589631252</v>
      </c>
      <c r="J3349">
        <v>15.851014618473901</v>
      </c>
      <c r="K3349">
        <v>40.766703176341743</v>
      </c>
      <c r="L3349">
        <v>37.502738225629791</v>
      </c>
      <c r="M3349">
        <v>52279761</v>
      </c>
      <c r="N3349">
        <v>24833646</v>
      </c>
      <c r="O3349">
        <v>32226229</v>
      </c>
      <c r="P3349">
        <v>839282</v>
      </c>
      <c r="Q3349">
        <v>1434347</v>
      </c>
      <c r="R3349">
        <v>16696535</v>
      </c>
      <c r="S3349">
        <v>20227600</v>
      </c>
      <c r="T3349">
        <v>9951500</v>
      </c>
      <c r="U3349">
        <v>9394900</v>
      </c>
      <c r="V3349">
        <v>4997600</v>
      </c>
    </row>
    <row r="3350" spans="1:22" x14ac:dyDescent="0.3">
      <c r="A3350" s="2">
        <v>44988</v>
      </c>
      <c r="B3350">
        <v>2023</v>
      </c>
      <c r="C3350">
        <v>151.03</v>
      </c>
      <c r="D3350">
        <v>255.29</v>
      </c>
      <c r="E3350">
        <v>93.65</v>
      </c>
      <c r="F3350">
        <v>107.82250000000001</v>
      </c>
      <c r="G3350">
        <v>7.425783</v>
      </c>
      <c r="H3350">
        <v>116.21625</v>
      </c>
      <c r="I3350">
        <v>13.84541914627874</v>
      </c>
      <c r="J3350">
        <v>16.18008296965689</v>
      </c>
      <c r="K3350">
        <v>40.819925060612739</v>
      </c>
      <c r="L3350">
        <v>37.895819557710666</v>
      </c>
      <c r="M3350">
        <v>70732297</v>
      </c>
      <c r="N3350">
        <v>30760136</v>
      </c>
      <c r="O3350">
        <v>35160105</v>
      </c>
      <c r="P3350">
        <v>1383102</v>
      </c>
      <c r="Q3350">
        <v>1819425</v>
      </c>
      <c r="R3350">
        <v>12881063</v>
      </c>
      <c r="S3350">
        <v>27371700</v>
      </c>
      <c r="T3350">
        <v>16847500</v>
      </c>
      <c r="U3350">
        <v>10973600</v>
      </c>
      <c r="V3350">
        <v>4696500</v>
      </c>
    </row>
    <row r="3351" spans="1:22" x14ac:dyDescent="0.3">
      <c r="A3351" s="2">
        <v>44989</v>
      </c>
      <c r="B3351">
        <v>2023</v>
      </c>
    </row>
    <row r="3352" spans="1:22" x14ac:dyDescent="0.3">
      <c r="A3352" s="2">
        <v>44990</v>
      </c>
      <c r="B3352">
        <v>2023</v>
      </c>
    </row>
    <row r="3353" spans="1:22" x14ac:dyDescent="0.3">
      <c r="A3353" s="2">
        <v>44991</v>
      </c>
      <c r="B3353">
        <v>2023</v>
      </c>
      <c r="C3353">
        <v>153.83000000000001</v>
      </c>
      <c r="D3353">
        <v>256.87</v>
      </c>
      <c r="E3353">
        <v>95.13</v>
      </c>
      <c r="F3353">
        <v>108.41001</v>
      </c>
      <c r="G3353">
        <v>7.4389297999999986</v>
      </c>
      <c r="H3353">
        <v>119.62926</v>
      </c>
      <c r="I3353">
        <v>14.01824468476422</v>
      </c>
      <c r="J3353">
        <v>16.615492797763551</v>
      </c>
      <c r="K3353">
        <v>41.992201868608838</v>
      </c>
      <c r="L3353">
        <v>38.093136173030231</v>
      </c>
      <c r="M3353">
        <v>87558028</v>
      </c>
      <c r="N3353">
        <v>24109849</v>
      </c>
      <c r="O3353">
        <v>32639313</v>
      </c>
      <c r="P3353">
        <v>645344</v>
      </c>
      <c r="Q3353">
        <v>2208607</v>
      </c>
      <c r="R3353">
        <v>9458179</v>
      </c>
      <c r="S3353">
        <v>28716300</v>
      </c>
      <c r="T3353">
        <v>18265000</v>
      </c>
      <c r="U3353">
        <v>11662300</v>
      </c>
      <c r="V3353">
        <v>3255300</v>
      </c>
    </row>
    <row r="3354" spans="1:22" x14ac:dyDescent="0.3">
      <c r="A3354" s="2">
        <v>44992</v>
      </c>
      <c r="B3354">
        <v>2023</v>
      </c>
      <c r="C3354">
        <v>151.6</v>
      </c>
      <c r="D3354">
        <v>254.15</v>
      </c>
      <c r="E3354">
        <v>93.86</v>
      </c>
      <c r="F3354">
        <v>106.72669999999999</v>
      </c>
      <c r="G3354">
        <v>7.3979549999999996</v>
      </c>
      <c r="H3354">
        <v>117.061226</v>
      </c>
      <c r="I3354">
        <v>13.988747625310531</v>
      </c>
      <c r="J3354">
        <v>16.71165604267134</v>
      </c>
      <c r="K3354">
        <v>41.84568171854449</v>
      </c>
      <c r="L3354">
        <v>37.826976472307457</v>
      </c>
      <c r="M3354">
        <v>56182028</v>
      </c>
      <c r="N3354">
        <v>21473179</v>
      </c>
      <c r="O3354">
        <v>27835476</v>
      </c>
      <c r="P3354">
        <v>824731</v>
      </c>
      <c r="Q3354">
        <v>1234479</v>
      </c>
      <c r="R3354">
        <v>14926057</v>
      </c>
      <c r="S3354">
        <v>20837300</v>
      </c>
      <c r="T3354">
        <v>16250000</v>
      </c>
      <c r="U3354">
        <v>10150000</v>
      </c>
      <c r="V3354">
        <v>3147900</v>
      </c>
    </row>
    <row r="3355" spans="1:22" x14ac:dyDescent="0.3">
      <c r="A3355" s="2">
        <v>44993</v>
      </c>
      <c r="B3355">
        <v>2023</v>
      </c>
      <c r="C3355">
        <v>152.87</v>
      </c>
      <c r="D3355">
        <v>253.7</v>
      </c>
      <c r="E3355">
        <v>94.25</v>
      </c>
      <c r="F3355">
        <v>106.46232000000001</v>
      </c>
      <c r="G3355">
        <v>7.461811700000001</v>
      </c>
      <c r="H3355">
        <v>116.88078</v>
      </c>
      <c r="I3355">
        <v>13.9030612244898</v>
      </c>
      <c r="J3355">
        <v>16.767566501457729</v>
      </c>
      <c r="K3355">
        <v>41.465014577259481</v>
      </c>
      <c r="L3355">
        <v>37.594752186588927</v>
      </c>
      <c r="M3355">
        <v>47204791</v>
      </c>
      <c r="N3355">
        <v>17340217</v>
      </c>
      <c r="O3355">
        <v>34103265</v>
      </c>
      <c r="P3355">
        <v>928097</v>
      </c>
      <c r="Q3355">
        <v>1359747</v>
      </c>
      <c r="R3355">
        <v>14533729</v>
      </c>
      <c r="S3355">
        <v>18703000</v>
      </c>
      <c r="T3355">
        <v>16206500</v>
      </c>
      <c r="U3355">
        <v>7601600</v>
      </c>
      <c r="V3355">
        <v>3768500</v>
      </c>
    </row>
    <row r="3356" spans="1:22" x14ac:dyDescent="0.3">
      <c r="A3356" s="2">
        <v>44994</v>
      </c>
      <c r="B3356">
        <v>2023</v>
      </c>
      <c r="C3356">
        <v>150.59</v>
      </c>
      <c r="D3356">
        <v>252.32</v>
      </c>
      <c r="E3356">
        <v>92.32</v>
      </c>
      <c r="F3356">
        <v>105.272881</v>
      </c>
      <c r="G3356">
        <v>7.4066174999999994</v>
      </c>
      <c r="H3356">
        <v>117.870088</v>
      </c>
      <c r="I3356">
        <v>14.090141672172059</v>
      </c>
      <c r="J3356">
        <v>16.837948212581669</v>
      </c>
      <c r="K3356">
        <v>41.84100418410042</v>
      </c>
      <c r="L3356">
        <v>38.368934889525072</v>
      </c>
      <c r="M3356">
        <v>53833582</v>
      </c>
      <c r="N3356">
        <v>26653387</v>
      </c>
      <c r="O3356">
        <v>28813532</v>
      </c>
      <c r="P3356">
        <v>2224785</v>
      </c>
      <c r="Q3356">
        <v>1025204</v>
      </c>
      <c r="R3356">
        <v>12530156</v>
      </c>
      <c r="S3356">
        <v>23844600</v>
      </c>
      <c r="T3356">
        <v>13036500</v>
      </c>
      <c r="U3356">
        <v>6416900</v>
      </c>
      <c r="V3356">
        <v>4169600</v>
      </c>
    </row>
    <row r="3357" spans="1:22" x14ac:dyDescent="0.3">
      <c r="A3357" s="2">
        <v>44995</v>
      </c>
      <c r="B3357">
        <v>2023</v>
      </c>
      <c r="C3357">
        <v>148.5</v>
      </c>
      <c r="D3357">
        <v>248.59</v>
      </c>
      <c r="E3357">
        <v>90.63</v>
      </c>
      <c r="F3357">
        <v>104.908277</v>
      </c>
      <c r="G3357">
        <v>7.1467559999999999</v>
      </c>
      <c r="H3357">
        <v>117.871112</v>
      </c>
      <c r="I3357">
        <v>14.07154519815942</v>
      </c>
      <c r="J3357">
        <v>16.56403577259908</v>
      </c>
      <c r="K3357">
        <v>39.654148730889119</v>
      </c>
      <c r="L3357">
        <v>38.206917025382218</v>
      </c>
      <c r="M3357">
        <v>68572400</v>
      </c>
      <c r="N3357">
        <v>28333930</v>
      </c>
      <c r="O3357">
        <v>35941046</v>
      </c>
      <c r="P3357">
        <v>1638110</v>
      </c>
      <c r="Q3357">
        <v>1522059</v>
      </c>
      <c r="R3357">
        <v>30051794</v>
      </c>
      <c r="S3357">
        <v>33371500</v>
      </c>
      <c r="T3357">
        <v>24722000</v>
      </c>
      <c r="U3357">
        <v>19496300</v>
      </c>
      <c r="V3357">
        <v>5040700</v>
      </c>
    </row>
    <row r="3358" spans="1:22" x14ac:dyDescent="0.3">
      <c r="A3358" s="2">
        <v>44996</v>
      </c>
      <c r="B3358">
        <v>2023</v>
      </c>
    </row>
    <row r="3359" spans="1:22" x14ac:dyDescent="0.3">
      <c r="A3359" s="2">
        <v>44997</v>
      </c>
      <c r="B3359">
        <v>2023</v>
      </c>
    </row>
    <row r="3360" spans="1:22" x14ac:dyDescent="0.3">
      <c r="A3360" s="2">
        <v>44998</v>
      </c>
      <c r="B3360">
        <v>2023</v>
      </c>
      <c r="C3360">
        <v>150.47</v>
      </c>
      <c r="D3360">
        <v>253.92</v>
      </c>
      <c r="E3360">
        <v>91.11</v>
      </c>
      <c r="F3360">
        <v>101.624432</v>
      </c>
      <c r="G3360">
        <v>6.916617500000001</v>
      </c>
      <c r="H3360">
        <v>115.132836</v>
      </c>
      <c r="I3360">
        <v>13.99609550983631</v>
      </c>
      <c r="J3360">
        <v>16.6219884141763</v>
      </c>
      <c r="K3360">
        <v>39.450367923111578</v>
      </c>
      <c r="L3360">
        <v>38.511788556840372</v>
      </c>
      <c r="M3360">
        <v>84457122</v>
      </c>
      <c r="N3360">
        <v>33339721</v>
      </c>
      <c r="O3360">
        <v>37335573</v>
      </c>
      <c r="P3360">
        <v>1719463</v>
      </c>
      <c r="Q3360">
        <v>2765499</v>
      </c>
      <c r="R3360">
        <v>36122992</v>
      </c>
      <c r="S3360">
        <v>24327500</v>
      </c>
      <c r="T3360">
        <v>13615500</v>
      </c>
      <c r="U3360">
        <v>14731000</v>
      </c>
      <c r="V3360">
        <v>3586700</v>
      </c>
    </row>
    <row r="3361" spans="1:22" x14ac:dyDescent="0.3">
      <c r="A3361" s="2">
        <v>44999</v>
      </c>
      <c r="B3361">
        <v>2023</v>
      </c>
      <c r="C3361">
        <v>152.59</v>
      </c>
      <c r="D3361">
        <v>260.79000000000002</v>
      </c>
      <c r="E3361">
        <v>93.97</v>
      </c>
      <c r="F3361">
        <v>102.60748</v>
      </c>
      <c r="G3361">
        <v>7.0215130000000006</v>
      </c>
      <c r="H3361">
        <v>118.127398</v>
      </c>
      <c r="I3361">
        <v>13.461824676291119</v>
      </c>
      <c r="J3361">
        <v>16.01930859502902</v>
      </c>
      <c r="K3361">
        <v>37.505581187676739</v>
      </c>
      <c r="L3361">
        <v>37.691620776901317</v>
      </c>
      <c r="M3361">
        <v>73695893</v>
      </c>
      <c r="N3361">
        <v>33620293</v>
      </c>
      <c r="O3361">
        <v>36050214</v>
      </c>
      <c r="P3361">
        <v>1738945</v>
      </c>
      <c r="Q3361">
        <v>1783373</v>
      </c>
      <c r="R3361">
        <v>28098171</v>
      </c>
      <c r="S3361">
        <v>45615100</v>
      </c>
      <c r="T3361">
        <v>19057000</v>
      </c>
      <c r="U3361">
        <v>14804500</v>
      </c>
      <c r="V3361">
        <v>4934100</v>
      </c>
    </row>
    <row r="3362" spans="1:22" x14ac:dyDescent="0.3">
      <c r="A3362" s="2">
        <v>45000</v>
      </c>
      <c r="B3362">
        <v>2023</v>
      </c>
      <c r="C3362">
        <v>152.99</v>
      </c>
      <c r="D3362">
        <v>265.44</v>
      </c>
      <c r="E3362">
        <v>96.11</v>
      </c>
      <c r="F3362">
        <v>99.964233000000007</v>
      </c>
      <c r="G3362">
        <v>6.6115103999999993</v>
      </c>
      <c r="H3362">
        <v>114.416766</v>
      </c>
      <c r="I3362">
        <v>13.61894024802706</v>
      </c>
      <c r="J3362">
        <v>16.229621405486661</v>
      </c>
      <c r="K3362">
        <v>37.346862081924087</v>
      </c>
      <c r="L3362">
        <v>38.196166854565952</v>
      </c>
      <c r="M3362">
        <v>77167866</v>
      </c>
      <c r="N3362">
        <v>46028047</v>
      </c>
      <c r="O3362">
        <v>50622050</v>
      </c>
      <c r="P3362">
        <v>2138658</v>
      </c>
      <c r="Q3362">
        <v>2876509</v>
      </c>
      <c r="R3362">
        <v>31803845</v>
      </c>
      <c r="S3362">
        <v>23906800</v>
      </c>
      <c r="T3362">
        <v>14057000</v>
      </c>
      <c r="U3362">
        <v>14835800</v>
      </c>
      <c r="V3362">
        <v>4393600</v>
      </c>
    </row>
    <row r="3363" spans="1:22" x14ac:dyDescent="0.3">
      <c r="A3363" s="2">
        <v>45001</v>
      </c>
      <c r="B3363">
        <v>2023</v>
      </c>
      <c r="C3363">
        <v>155.85</v>
      </c>
      <c r="D3363">
        <v>276.2</v>
      </c>
      <c r="E3363">
        <v>100.32</v>
      </c>
      <c r="F3363">
        <v>101.439584</v>
      </c>
      <c r="G3363">
        <v>6.7563586000000004</v>
      </c>
      <c r="H3363">
        <v>119.308288</v>
      </c>
      <c r="I3363">
        <v>13.39118725218823</v>
      </c>
      <c r="J3363">
        <v>16.033043457769139</v>
      </c>
      <c r="K3363">
        <v>36.634996633500407</v>
      </c>
      <c r="L3363">
        <v>37.966634248522482</v>
      </c>
      <c r="M3363">
        <v>76254419</v>
      </c>
      <c r="N3363">
        <v>54832140</v>
      </c>
      <c r="O3363">
        <v>65567656</v>
      </c>
      <c r="P3363">
        <v>1608880</v>
      </c>
      <c r="Q3363">
        <v>2807670</v>
      </c>
      <c r="R3363">
        <v>27506074</v>
      </c>
      <c r="S3363">
        <v>30331500</v>
      </c>
      <c r="T3363">
        <v>16527500</v>
      </c>
      <c r="U3363">
        <v>14468000</v>
      </c>
      <c r="V3363">
        <v>4511500</v>
      </c>
    </row>
    <row r="3364" spans="1:22" x14ac:dyDescent="0.3">
      <c r="A3364" s="2">
        <v>45002</v>
      </c>
      <c r="B3364">
        <v>2023</v>
      </c>
      <c r="C3364">
        <v>155</v>
      </c>
      <c r="D3364">
        <v>279.43</v>
      </c>
      <c r="E3364">
        <v>101.62</v>
      </c>
      <c r="F3364">
        <v>101.233405</v>
      </c>
      <c r="G3364">
        <v>6.6054884999999999</v>
      </c>
      <c r="H3364">
        <v>119.08933399999999</v>
      </c>
      <c r="I3364">
        <v>13.522107813446389</v>
      </c>
      <c r="J3364">
        <v>16.796527119927319</v>
      </c>
      <c r="K3364">
        <v>37.030587522713503</v>
      </c>
      <c r="L3364">
        <v>38.946093276801939</v>
      </c>
      <c r="M3364">
        <v>98944633</v>
      </c>
      <c r="N3364">
        <v>69527371</v>
      </c>
      <c r="O3364">
        <v>61028547</v>
      </c>
      <c r="P3364">
        <v>4501926</v>
      </c>
      <c r="Q3364">
        <v>5400835</v>
      </c>
      <c r="R3364">
        <v>61699714</v>
      </c>
      <c r="S3364">
        <v>36599800</v>
      </c>
      <c r="T3364">
        <v>22224000</v>
      </c>
      <c r="U3364">
        <v>11392600</v>
      </c>
      <c r="V3364">
        <v>4791900</v>
      </c>
    </row>
    <row r="3365" spans="1:22" x14ac:dyDescent="0.3">
      <c r="A3365" s="2">
        <v>45003</v>
      </c>
      <c r="B3365">
        <v>2023</v>
      </c>
    </row>
    <row r="3366" spans="1:22" x14ac:dyDescent="0.3">
      <c r="A3366" s="2">
        <v>45004</v>
      </c>
      <c r="B3366">
        <v>2023</v>
      </c>
    </row>
    <row r="3367" spans="1:22" x14ac:dyDescent="0.3">
      <c r="A3367" s="2">
        <v>45005</v>
      </c>
      <c r="B3367">
        <v>2023</v>
      </c>
      <c r="C3367">
        <v>157.4</v>
      </c>
      <c r="D3367">
        <v>272.23</v>
      </c>
      <c r="E3367">
        <v>101.22</v>
      </c>
      <c r="F3367">
        <v>102.455676</v>
      </c>
      <c r="G3367">
        <v>6.6455755999999999</v>
      </c>
      <c r="H3367">
        <v>121.026504</v>
      </c>
      <c r="I3367">
        <v>13.423991491301379</v>
      </c>
      <c r="J3367">
        <v>16.752506449897439</v>
      </c>
      <c r="K3367">
        <v>36.853300919243331</v>
      </c>
      <c r="L3367">
        <v>38.235964445795027</v>
      </c>
      <c r="M3367">
        <v>73641415</v>
      </c>
      <c r="N3367">
        <v>43466649</v>
      </c>
      <c r="O3367">
        <v>32960440</v>
      </c>
      <c r="P3367">
        <v>1152161</v>
      </c>
      <c r="Q3367">
        <v>1971293</v>
      </c>
      <c r="R3367">
        <v>27104246</v>
      </c>
      <c r="S3367">
        <v>25693500</v>
      </c>
      <c r="T3367">
        <v>17514000</v>
      </c>
      <c r="U3367">
        <v>10189600</v>
      </c>
      <c r="V3367">
        <v>4651500</v>
      </c>
    </row>
    <row r="3368" spans="1:22" x14ac:dyDescent="0.3">
      <c r="A3368" s="2">
        <v>45006</v>
      </c>
      <c r="B3368">
        <v>2023</v>
      </c>
      <c r="C3368">
        <v>159.28</v>
      </c>
      <c r="D3368">
        <v>273.77999999999997</v>
      </c>
      <c r="E3368">
        <v>104.92</v>
      </c>
      <c r="F3368">
        <v>104.776776</v>
      </c>
      <c r="G3368">
        <v>6.7604620000000004</v>
      </c>
      <c r="H3368">
        <v>122.53737599999999</v>
      </c>
      <c r="M3368">
        <v>73938285</v>
      </c>
      <c r="N3368">
        <v>34558704</v>
      </c>
      <c r="O3368">
        <v>42110279</v>
      </c>
      <c r="P3368">
        <v>937647</v>
      </c>
      <c r="Q3368">
        <v>1529457</v>
      </c>
      <c r="R3368">
        <v>24676765</v>
      </c>
    </row>
    <row r="3369" spans="1:22" x14ac:dyDescent="0.3">
      <c r="A3369" s="2">
        <v>45007</v>
      </c>
      <c r="B3369">
        <v>2023</v>
      </c>
      <c r="C3369">
        <v>157.83000000000001</v>
      </c>
      <c r="D3369">
        <v>272.29000000000002</v>
      </c>
      <c r="E3369">
        <v>103.37</v>
      </c>
      <c r="F3369">
        <v>106.0069</v>
      </c>
      <c r="G3369">
        <v>6.9146561999999996</v>
      </c>
      <c r="H3369">
        <v>122.82550999999999</v>
      </c>
      <c r="I3369">
        <v>13.59142706210852</v>
      </c>
      <c r="J3369">
        <v>16.885977224360431</v>
      </c>
      <c r="K3369">
        <v>37.634895479586447</v>
      </c>
      <c r="L3369">
        <v>38.336729303448799</v>
      </c>
      <c r="M3369">
        <v>75701811</v>
      </c>
      <c r="N3369">
        <v>34873330</v>
      </c>
      <c r="O3369">
        <v>43427419</v>
      </c>
      <c r="P3369">
        <v>886724</v>
      </c>
      <c r="Q3369">
        <v>1244009</v>
      </c>
      <c r="R3369">
        <v>24077098</v>
      </c>
      <c r="S3369">
        <v>24870000</v>
      </c>
      <c r="T3369">
        <v>21280500</v>
      </c>
      <c r="U3369">
        <v>10272000</v>
      </c>
      <c r="V3369">
        <v>4871800</v>
      </c>
    </row>
    <row r="3370" spans="1:22" x14ac:dyDescent="0.3">
      <c r="A3370" s="2">
        <v>45008</v>
      </c>
      <c r="B3370">
        <v>2023</v>
      </c>
      <c r="C3370">
        <v>158.93</v>
      </c>
      <c r="D3370">
        <v>277.66000000000003</v>
      </c>
      <c r="E3370">
        <v>105.6</v>
      </c>
      <c r="F3370">
        <v>107.41832700000001</v>
      </c>
      <c r="G3370">
        <v>6.7428600000000003</v>
      </c>
      <c r="H3370">
        <v>124.645692</v>
      </c>
      <c r="I3370">
        <v>13.65581537521015</v>
      </c>
      <c r="J3370">
        <v>16.880234846400729</v>
      </c>
      <c r="K3370">
        <v>37.903102552346013</v>
      </c>
      <c r="L3370">
        <v>38.78954607977991</v>
      </c>
      <c r="M3370">
        <v>67622060</v>
      </c>
      <c r="N3370">
        <v>36610879</v>
      </c>
      <c r="O3370">
        <v>40797769</v>
      </c>
      <c r="P3370">
        <v>804672</v>
      </c>
      <c r="Q3370">
        <v>1610398</v>
      </c>
      <c r="R3370">
        <v>25000020</v>
      </c>
      <c r="S3370">
        <v>19861700</v>
      </c>
      <c r="T3370">
        <v>15529500</v>
      </c>
      <c r="U3370">
        <v>8565500</v>
      </c>
      <c r="V3370">
        <v>3157600</v>
      </c>
    </row>
    <row r="3371" spans="1:22" x14ac:dyDescent="0.3">
      <c r="A3371" s="2">
        <v>45009</v>
      </c>
      <c r="B3371">
        <v>2023</v>
      </c>
      <c r="C3371">
        <v>160.25</v>
      </c>
      <c r="D3371">
        <v>280.57</v>
      </c>
      <c r="E3371">
        <v>105.44</v>
      </c>
      <c r="F3371">
        <v>105.209312</v>
      </c>
      <c r="G3371">
        <v>6.5302860000000011</v>
      </c>
      <c r="H3371">
        <v>122.66527600000001</v>
      </c>
      <c r="I3371">
        <v>13.649579188982401</v>
      </c>
      <c r="J3371">
        <v>16.922791606732979</v>
      </c>
      <c r="K3371">
        <v>38.041315990818667</v>
      </c>
      <c r="L3371">
        <v>38.699311400153029</v>
      </c>
      <c r="M3371">
        <v>59256343</v>
      </c>
      <c r="N3371">
        <v>28199962</v>
      </c>
      <c r="O3371">
        <v>30411043</v>
      </c>
      <c r="P3371">
        <v>1434754</v>
      </c>
      <c r="Q3371">
        <v>2014219</v>
      </c>
      <c r="R3371">
        <v>19768840</v>
      </c>
      <c r="S3371">
        <v>16224800</v>
      </c>
      <c r="T3371">
        <v>12297000</v>
      </c>
      <c r="U3371">
        <v>7941800</v>
      </c>
      <c r="V3371">
        <v>3528800</v>
      </c>
    </row>
    <row r="3372" spans="1:22" x14ac:dyDescent="0.3">
      <c r="A3372" s="2">
        <v>45010</v>
      </c>
      <c r="B3372">
        <v>2023</v>
      </c>
    </row>
    <row r="3373" spans="1:22" x14ac:dyDescent="0.3">
      <c r="A3373" s="2">
        <v>45011</v>
      </c>
      <c r="B3373">
        <v>2023</v>
      </c>
    </row>
    <row r="3374" spans="1:22" x14ac:dyDescent="0.3">
      <c r="A3374" s="2">
        <v>45012</v>
      </c>
      <c r="B3374">
        <v>2023</v>
      </c>
      <c r="C3374">
        <v>158.28</v>
      </c>
      <c r="D3374">
        <v>276.38</v>
      </c>
      <c r="E3374">
        <v>102.46</v>
      </c>
      <c r="F3374">
        <v>106.453215</v>
      </c>
      <c r="G3374">
        <v>6.6463313000000008</v>
      </c>
      <c r="H3374">
        <v>123.40587600000001</v>
      </c>
      <c r="I3374">
        <v>13.601823708206689</v>
      </c>
      <c r="J3374">
        <v>16.596879407294839</v>
      </c>
      <c r="K3374">
        <v>37.667173252279639</v>
      </c>
      <c r="L3374">
        <v>38.715805471124618</v>
      </c>
      <c r="M3374">
        <v>52390266</v>
      </c>
      <c r="N3374">
        <v>26840212</v>
      </c>
      <c r="O3374">
        <v>31120864</v>
      </c>
      <c r="P3374">
        <v>859592</v>
      </c>
      <c r="Q3374">
        <v>1257060</v>
      </c>
      <c r="R3374">
        <v>15322920</v>
      </c>
      <c r="S3374">
        <v>16892900</v>
      </c>
      <c r="T3374">
        <v>12164500</v>
      </c>
      <c r="U3374">
        <v>5869700</v>
      </c>
      <c r="V3374">
        <v>2570100</v>
      </c>
    </row>
    <row r="3375" spans="1:22" x14ac:dyDescent="0.3">
      <c r="A3375" s="2">
        <v>45013</v>
      </c>
      <c r="B3375">
        <v>2023</v>
      </c>
      <c r="C3375">
        <v>157.65</v>
      </c>
      <c r="D3375">
        <v>275.23</v>
      </c>
      <c r="E3375">
        <v>101.03</v>
      </c>
      <c r="F3375">
        <v>107.108118</v>
      </c>
      <c r="G3375">
        <v>6.6793384000000007</v>
      </c>
      <c r="H3375">
        <v>123.316908</v>
      </c>
      <c r="I3375">
        <v>13.78665241295052</v>
      </c>
      <c r="J3375">
        <v>16.503197021991451</v>
      </c>
      <c r="K3375">
        <v>37.324373854612091</v>
      </c>
      <c r="L3375">
        <v>38.813378130726939</v>
      </c>
      <c r="M3375">
        <v>45992152</v>
      </c>
      <c r="N3375">
        <v>21878647</v>
      </c>
      <c r="O3375">
        <v>32057865</v>
      </c>
      <c r="P3375">
        <v>679684</v>
      </c>
      <c r="Q3375">
        <v>858486</v>
      </c>
      <c r="R3375">
        <v>13983124</v>
      </c>
      <c r="S3375">
        <v>21034500</v>
      </c>
      <c r="T3375">
        <v>14267000</v>
      </c>
      <c r="U3375">
        <v>9577800</v>
      </c>
      <c r="V3375">
        <v>3167800</v>
      </c>
    </row>
    <row r="3376" spans="1:22" x14ac:dyDescent="0.3">
      <c r="A3376" s="2">
        <v>45014</v>
      </c>
      <c r="B3376">
        <v>2023</v>
      </c>
      <c r="C3376">
        <v>160.77000000000001</v>
      </c>
      <c r="D3376">
        <v>280.51</v>
      </c>
      <c r="E3376">
        <v>101.39</v>
      </c>
      <c r="F3376">
        <v>107.121404</v>
      </c>
      <c r="G3376">
        <v>6.8191860000000011</v>
      </c>
      <c r="H3376">
        <v>124.08888</v>
      </c>
      <c r="I3376">
        <v>13.96155295891444</v>
      </c>
      <c r="J3376">
        <v>16.530217286091219</v>
      </c>
      <c r="K3376">
        <v>39.125518281191113</v>
      </c>
      <c r="L3376">
        <v>39.042593290614398</v>
      </c>
      <c r="M3376">
        <v>51305691</v>
      </c>
      <c r="N3376">
        <v>25087032</v>
      </c>
      <c r="O3376">
        <v>28779572</v>
      </c>
      <c r="P3376">
        <v>960170</v>
      </c>
      <c r="Q3376">
        <v>1565811</v>
      </c>
      <c r="R3376">
        <v>13917029</v>
      </c>
      <c r="S3376">
        <v>36692000</v>
      </c>
      <c r="T3376">
        <v>19849500</v>
      </c>
      <c r="U3376">
        <v>17838400</v>
      </c>
      <c r="V3376">
        <v>5495300</v>
      </c>
    </row>
    <row r="3377" spans="1:22" x14ac:dyDescent="0.3">
      <c r="A3377" s="2">
        <v>45015</v>
      </c>
      <c r="B3377">
        <v>2023</v>
      </c>
      <c r="C3377">
        <v>162.36000000000001</v>
      </c>
      <c r="D3377">
        <v>284.05</v>
      </c>
      <c r="E3377">
        <v>100.89</v>
      </c>
      <c r="F3377">
        <v>109.79154</v>
      </c>
      <c r="G3377">
        <v>6.8779457999999991</v>
      </c>
      <c r="H3377">
        <v>125.80007999999999</v>
      </c>
      <c r="I3377">
        <v>13.91343757081351</v>
      </c>
      <c r="J3377">
        <v>16.908487189364759</v>
      </c>
      <c r="K3377">
        <v>38.401691970692653</v>
      </c>
      <c r="L3377">
        <v>38.363924767731703</v>
      </c>
      <c r="M3377">
        <v>49501689</v>
      </c>
      <c r="N3377">
        <v>25053410</v>
      </c>
      <c r="O3377">
        <v>33086183</v>
      </c>
      <c r="P3377">
        <v>886548</v>
      </c>
      <c r="Q3377">
        <v>1347212</v>
      </c>
      <c r="R3377">
        <v>9693726</v>
      </c>
      <c r="S3377">
        <v>24709600</v>
      </c>
      <c r="T3377">
        <v>20399000</v>
      </c>
      <c r="U3377">
        <v>13158900</v>
      </c>
      <c r="V3377">
        <v>3668500</v>
      </c>
    </row>
    <row r="3378" spans="1:22" x14ac:dyDescent="0.3">
      <c r="A3378" s="2">
        <v>45016</v>
      </c>
      <c r="B3378">
        <v>2023</v>
      </c>
      <c r="C3378">
        <v>164.9</v>
      </c>
      <c r="D3378">
        <v>288.3</v>
      </c>
      <c r="E3378">
        <v>103.73</v>
      </c>
      <c r="F3378">
        <v>109.711686</v>
      </c>
      <c r="G3378">
        <v>6.7876955999999993</v>
      </c>
      <c r="H3378">
        <v>126.14561399999999</v>
      </c>
      <c r="I3378">
        <v>14.159825261730809</v>
      </c>
      <c r="J3378">
        <v>17.219277464788728</v>
      </c>
      <c r="K3378">
        <v>39.029901333132479</v>
      </c>
      <c r="L3378">
        <v>38.645778413798297</v>
      </c>
      <c r="M3378">
        <v>68749792</v>
      </c>
      <c r="N3378">
        <v>32765976</v>
      </c>
      <c r="O3378">
        <v>36863369</v>
      </c>
      <c r="P3378">
        <v>1132092</v>
      </c>
      <c r="Q3378">
        <v>2102556</v>
      </c>
      <c r="R3378">
        <v>23394473</v>
      </c>
      <c r="S3378">
        <v>37152100</v>
      </c>
      <c r="T3378">
        <v>22993500</v>
      </c>
      <c r="U3378">
        <v>17111600</v>
      </c>
      <c r="V3378">
        <v>4148100</v>
      </c>
    </row>
    <row r="3379" spans="1:22" x14ac:dyDescent="0.3">
      <c r="A3379" s="2">
        <v>45017</v>
      </c>
      <c r="B3379">
        <v>2023</v>
      </c>
    </row>
    <row r="3380" spans="1:22" x14ac:dyDescent="0.3">
      <c r="A3380" s="2">
        <v>45018</v>
      </c>
      <c r="B3380">
        <v>2023</v>
      </c>
    </row>
    <row r="3381" spans="1:22" x14ac:dyDescent="0.3">
      <c r="A3381" s="2">
        <v>45019</v>
      </c>
      <c r="B3381">
        <v>2023</v>
      </c>
      <c r="C3381">
        <v>166.17</v>
      </c>
      <c r="D3381">
        <v>287.23</v>
      </c>
      <c r="E3381">
        <v>104.36</v>
      </c>
      <c r="F3381">
        <v>109.695786</v>
      </c>
      <c r="G3381">
        <v>6.8976908000000003</v>
      </c>
      <c r="H3381">
        <v>125.87684</v>
      </c>
      <c r="I3381">
        <v>14.32130454476823</v>
      </c>
      <c r="J3381">
        <v>17.324380658311942</v>
      </c>
      <c r="K3381">
        <v>39.393024309225417</v>
      </c>
      <c r="L3381">
        <v>39.053299109165017</v>
      </c>
      <c r="M3381">
        <v>56976187</v>
      </c>
      <c r="N3381">
        <v>24883342</v>
      </c>
      <c r="O3381">
        <v>25035399</v>
      </c>
      <c r="P3381">
        <v>691778</v>
      </c>
      <c r="Q3381">
        <v>1158686</v>
      </c>
      <c r="R3381">
        <v>11932926</v>
      </c>
      <c r="S3381">
        <v>25267000</v>
      </c>
      <c r="T3381">
        <v>16283500</v>
      </c>
      <c r="U3381">
        <v>9469300</v>
      </c>
      <c r="V3381">
        <v>4140400</v>
      </c>
    </row>
    <row r="3382" spans="1:22" x14ac:dyDescent="0.3">
      <c r="A3382" s="2">
        <v>45020</v>
      </c>
      <c r="B3382">
        <v>2023</v>
      </c>
      <c r="C3382">
        <v>165.63</v>
      </c>
      <c r="D3382">
        <v>287.18</v>
      </c>
      <c r="E3382">
        <v>104.72</v>
      </c>
      <c r="F3382">
        <v>110.92676400000001</v>
      </c>
      <c r="G3382">
        <v>6.8866928000000014</v>
      </c>
      <c r="H3382">
        <v>127.345764</v>
      </c>
      <c r="I3382">
        <v>14.42789849566935</v>
      </c>
      <c r="J3382">
        <v>17.413205675429271</v>
      </c>
      <c r="K3382">
        <v>39.841969305576647</v>
      </c>
      <c r="L3382">
        <v>41.118371068226708</v>
      </c>
      <c r="M3382">
        <v>46278295</v>
      </c>
      <c r="N3382">
        <v>25824299</v>
      </c>
      <c r="O3382">
        <v>24420079</v>
      </c>
      <c r="P3382">
        <v>1032944</v>
      </c>
      <c r="Q3382">
        <v>1487650</v>
      </c>
      <c r="R3382">
        <v>14478826</v>
      </c>
      <c r="S3382">
        <v>21339500</v>
      </c>
      <c r="T3382">
        <v>15135000</v>
      </c>
      <c r="U3382">
        <v>8109900</v>
      </c>
      <c r="V3382">
        <v>10423400</v>
      </c>
    </row>
    <row r="3383" spans="1:22" x14ac:dyDescent="0.3">
      <c r="A3383" s="2">
        <v>45021</v>
      </c>
      <c r="B3383">
        <v>2023</v>
      </c>
      <c r="C3383">
        <v>163.76</v>
      </c>
      <c r="D3383">
        <v>284.33999999999997</v>
      </c>
      <c r="E3383">
        <v>104.47</v>
      </c>
      <c r="F3383">
        <v>107.978373</v>
      </c>
      <c r="G3383">
        <v>6.9008984000000009</v>
      </c>
      <c r="H3383">
        <v>126.68852200000001</v>
      </c>
      <c r="I3383">
        <v>14.120740910130349</v>
      </c>
      <c r="J3383">
        <v>17.172202713621459</v>
      </c>
      <c r="K3383">
        <v>39.736260385700128</v>
      </c>
      <c r="L3383">
        <v>39.980181416266483</v>
      </c>
      <c r="M3383">
        <v>51511744</v>
      </c>
      <c r="N3383">
        <v>22064770</v>
      </c>
      <c r="O3383">
        <v>28290503</v>
      </c>
      <c r="P3383">
        <v>1344540</v>
      </c>
      <c r="Q3383">
        <v>1274820</v>
      </c>
      <c r="R3383">
        <v>11326379</v>
      </c>
      <c r="S3383">
        <v>25396900</v>
      </c>
      <c r="T3383">
        <v>14185000</v>
      </c>
      <c r="U3383">
        <v>10338500</v>
      </c>
      <c r="V3383">
        <v>6830300</v>
      </c>
    </row>
    <row r="3384" spans="1:22" x14ac:dyDescent="0.3">
      <c r="A3384" s="2">
        <v>45022</v>
      </c>
      <c r="B3384">
        <v>2023</v>
      </c>
      <c r="C3384">
        <v>164.66</v>
      </c>
      <c r="D3384">
        <v>291.60000000000002</v>
      </c>
      <c r="E3384">
        <v>108.42</v>
      </c>
      <c r="F3384">
        <v>107.831108</v>
      </c>
      <c r="G3384">
        <v>7.0154226999999993</v>
      </c>
      <c r="H3384">
        <v>127.9278</v>
      </c>
      <c r="I3384">
        <v>13.87812476255603</v>
      </c>
      <c r="J3384">
        <v>16.747805235164499</v>
      </c>
      <c r="K3384">
        <v>39.72342527163589</v>
      </c>
      <c r="L3384">
        <v>39.890585821746058</v>
      </c>
      <c r="M3384">
        <v>45390123</v>
      </c>
      <c r="N3384">
        <v>29770334</v>
      </c>
      <c r="O3384">
        <v>48711480</v>
      </c>
      <c r="P3384">
        <v>1060245</v>
      </c>
      <c r="Q3384">
        <v>1555113</v>
      </c>
      <c r="R3384">
        <v>11628485</v>
      </c>
      <c r="S3384">
        <v>24567200</v>
      </c>
      <c r="T3384">
        <v>17936500</v>
      </c>
      <c r="U3384">
        <v>9276900</v>
      </c>
      <c r="V3384">
        <v>4175400</v>
      </c>
    </row>
    <row r="3385" spans="1:22" x14ac:dyDescent="0.3">
      <c r="A3385" s="2">
        <v>45023</v>
      </c>
      <c r="B3385">
        <v>2023</v>
      </c>
      <c r="I3385">
        <v>13.766361504123481</v>
      </c>
      <c r="J3385">
        <v>16.75622451388363</v>
      </c>
      <c r="K3385">
        <v>39.108723613528028</v>
      </c>
      <c r="L3385">
        <v>39.328138004085652</v>
      </c>
      <c r="S3385">
        <v>14815100</v>
      </c>
      <c r="T3385">
        <v>9824500</v>
      </c>
      <c r="U3385">
        <v>7031900</v>
      </c>
      <c r="V3385">
        <v>4302700</v>
      </c>
    </row>
    <row r="3386" spans="1:22" x14ac:dyDescent="0.3">
      <c r="A3386" s="2">
        <v>45024</v>
      </c>
      <c r="B3386">
        <v>2023</v>
      </c>
    </row>
    <row r="3387" spans="1:22" x14ac:dyDescent="0.3">
      <c r="A3387" s="2">
        <v>45025</v>
      </c>
      <c r="B3387">
        <v>2023</v>
      </c>
    </row>
    <row r="3388" spans="1:22" x14ac:dyDescent="0.3">
      <c r="A3388" s="2">
        <v>45026</v>
      </c>
      <c r="B3388">
        <v>2023</v>
      </c>
      <c r="C3388">
        <v>162.03</v>
      </c>
      <c r="D3388">
        <v>289.39</v>
      </c>
      <c r="E3388">
        <v>106.44</v>
      </c>
      <c r="I3388">
        <v>13.66866118175019</v>
      </c>
      <c r="J3388">
        <v>16.657212378459239</v>
      </c>
      <c r="K3388">
        <v>38.145100972326112</v>
      </c>
      <c r="L3388">
        <v>40.433807030665683</v>
      </c>
      <c r="M3388">
        <v>47716882</v>
      </c>
      <c r="N3388">
        <v>23102994</v>
      </c>
      <c r="O3388">
        <v>27067355</v>
      </c>
      <c r="S3388">
        <v>15091200</v>
      </c>
      <c r="T3388">
        <v>9745000</v>
      </c>
      <c r="U3388">
        <v>7831400</v>
      </c>
      <c r="V3388">
        <v>7136300</v>
      </c>
    </row>
    <row r="3389" spans="1:22" x14ac:dyDescent="0.3">
      <c r="A3389" s="2">
        <v>45027</v>
      </c>
      <c r="B3389">
        <v>2023</v>
      </c>
      <c r="C3389">
        <v>160.80000000000001</v>
      </c>
      <c r="D3389">
        <v>282.83</v>
      </c>
      <c r="E3389">
        <v>105.35</v>
      </c>
      <c r="F3389">
        <v>109.99270799999999</v>
      </c>
      <c r="G3389">
        <v>6.978821599999999</v>
      </c>
      <c r="H3389">
        <v>126.515592</v>
      </c>
      <c r="I3389">
        <v>13.654378224781279</v>
      </c>
      <c r="J3389">
        <v>16.903099454123979</v>
      </c>
      <c r="K3389">
        <v>38.151499289613398</v>
      </c>
      <c r="L3389">
        <v>40.477080684962239</v>
      </c>
      <c r="M3389">
        <v>47644217</v>
      </c>
      <c r="N3389">
        <v>27276589</v>
      </c>
      <c r="O3389">
        <v>26311803</v>
      </c>
      <c r="P3389">
        <v>1157523</v>
      </c>
      <c r="Q3389">
        <v>1506335</v>
      </c>
      <c r="R3389">
        <v>18113959</v>
      </c>
      <c r="S3389">
        <v>26170100</v>
      </c>
      <c r="T3389">
        <v>12957500</v>
      </c>
      <c r="U3389">
        <v>6772200</v>
      </c>
      <c r="V3389">
        <v>9397600</v>
      </c>
    </row>
    <row r="3390" spans="1:22" x14ac:dyDescent="0.3">
      <c r="A3390" s="2">
        <v>45028</v>
      </c>
      <c r="B3390">
        <v>2023</v>
      </c>
      <c r="C3390">
        <v>160.1</v>
      </c>
      <c r="D3390">
        <v>283.49</v>
      </c>
      <c r="E3390">
        <v>104.64</v>
      </c>
      <c r="F3390">
        <v>112.90692799999999</v>
      </c>
      <c r="G3390">
        <v>7.0110144000000014</v>
      </c>
      <c r="H3390">
        <v>128.23535200000001</v>
      </c>
      <c r="I3390">
        <v>13.69096779037465</v>
      </c>
      <c r="J3390">
        <v>17.17930042045198</v>
      </c>
      <c r="K3390">
        <v>38.87679255199339</v>
      </c>
      <c r="L3390">
        <v>41.039117050829638</v>
      </c>
      <c r="M3390">
        <v>50133062</v>
      </c>
      <c r="N3390">
        <v>27403432</v>
      </c>
      <c r="O3390">
        <v>24370274</v>
      </c>
      <c r="P3390">
        <v>1028050</v>
      </c>
      <c r="Q3390">
        <v>1311915</v>
      </c>
      <c r="R3390">
        <v>15870702</v>
      </c>
      <c r="S3390">
        <v>25890400</v>
      </c>
      <c r="T3390">
        <v>12896000</v>
      </c>
      <c r="U3390">
        <v>9752200</v>
      </c>
      <c r="V3390">
        <v>5148200</v>
      </c>
    </row>
    <row r="3391" spans="1:22" x14ac:dyDescent="0.3">
      <c r="A3391" s="2">
        <v>45029</v>
      </c>
      <c r="B3391">
        <v>2023</v>
      </c>
      <c r="C3391">
        <v>165.56</v>
      </c>
      <c r="D3391">
        <v>289.83999999999997</v>
      </c>
      <c r="E3391">
        <v>107.43</v>
      </c>
      <c r="F3391">
        <v>113.12499200000001</v>
      </c>
      <c r="G3391">
        <v>7.1077016999999989</v>
      </c>
      <c r="H3391">
        <v>128.205376</v>
      </c>
      <c r="I3391">
        <v>13.691645263634991</v>
      </c>
      <c r="J3391">
        <v>17.147524248375891</v>
      </c>
      <c r="K3391">
        <v>38.736969330714622</v>
      </c>
      <c r="L3391">
        <v>40.633026136878676</v>
      </c>
      <c r="M3391">
        <v>68445649</v>
      </c>
      <c r="N3391">
        <v>24222678</v>
      </c>
      <c r="O3391">
        <v>24843579</v>
      </c>
      <c r="P3391">
        <v>849011</v>
      </c>
      <c r="Q3391">
        <v>1533135</v>
      </c>
      <c r="R3391">
        <v>11420872</v>
      </c>
      <c r="S3391">
        <v>19854200</v>
      </c>
      <c r="T3391">
        <v>12600000</v>
      </c>
      <c r="U3391">
        <v>10389800</v>
      </c>
      <c r="V3391">
        <v>4182700</v>
      </c>
    </row>
    <row r="3392" spans="1:22" x14ac:dyDescent="0.3">
      <c r="A3392" s="2">
        <v>45030</v>
      </c>
      <c r="B3392">
        <v>2023</v>
      </c>
      <c r="C3392">
        <v>165.21</v>
      </c>
      <c r="D3392">
        <v>286.14</v>
      </c>
      <c r="E3392">
        <v>108.87</v>
      </c>
      <c r="F3392">
        <v>113.81990399999999</v>
      </c>
      <c r="G3392">
        <v>7.2482414999999989</v>
      </c>
      <c r="H3392">
        <v>127.300888</v>
      </c>
      <c r="I3392">
        <v>13.51472566900882</v>
      </c>
      <c r="J3392">
        <v>17.2675130363283</v>
      </c>
      <c r="K3392">
        <v>38.27178950515772</v>
      </c>
      <c r="L3392">
        <v>40.865600239198677</v>
      </c>
      <c r="M3392">
        <v>49386480</v>
      </c>
      <c r="N3392">
        <v>20987917</v>
      </c>
      <c r="O3392">
        <v>26578002</v>
      </c>
      <c r="P3392">
        <v>846092</v>
      </c>
      <c r="Q3392">
        <v>1377925</v>
      </c>
      <c r="R3392">
        <v>21248180</v>
      </c>
      <c r="S3392">
        <v>27911300</v>
      </c>
      <c r="T3392">
        <v>18474000</v>
      </c>
      <c r="U3392">
        <v>11312800</v>
      </c>
      <c r="V3392">
        <v>5924400</v>
      </c>
    </row>
    <row r="3393" spans="1:22" x14ac:dyDescent="0.3">
      <c r="A3393" s="2">
        <v>45031</v>
      </c>
      <c r="B3393">
        <v>2023</v>
      </c>
    </row>
    <row r="3394" spans="1:22" x14ac:dyDescent="0.3">
      <c r="A3394" s="2">
        <v>45032</v>
      </c>
      <c r="B3394">
        <v>2023</v>
      </c>
    </row>
    <row r="3395" spans="1:22" x14ac:dyDescent="0.3">
      <c r="A3395" s="2">
        <v>45033</v>
      </c>
      <c r="B3395">
        <v>2023</v>
      </c>
      <c r="C3395">
        <v>165.23</v>
      </c>
      <c r="D3395">
        <v>288.8</v>
      </c>
      <c r="E3395">
        <v>105.97</v>
      </c>
      <c r="F3395">
        <v>112.61184</v>
      </c>
      <c r="G3395">
        <v>7.143003600000001</v>
      </c>
      <c r="H3395">
        <v>126.972032</v>
      </c>
      <c r="I3395">
        <v>13.63974416183251</v>
      </c>
      <c r="J3395">
        <v>17.215653569834888</v>
      </c>
      <c r="K3395">
        <v>38.472408151123012</v>
      </c>
      <c r="L3395">
        <v>40.584560464078542</v>
      </c>
      <c r="M3395">
        <v>41516217</v>
      </c>
      <c r="N3395">
        <v>23836223</v>
      </c>
      <c r="O3395">
        <v>37571218</v>
      </c>
      <c r="P3395">
        <v>1061528</v>
      </c>
      <c r="Q3395">
        <v>961272</v>
      </c>
      <c r="R3395">
        <v>14714735</v>
      </c>
      <c r="S3395">
        <v>18967700</v>
      </c>
      <c r="T3395">
        <v>10929000</v>
      </c>
      <c r="U3395">
        <v>6198700</v>
      </c>
      <c r="V3395">
        <v>3467500</v>
      </c>
    </row>
    <row r="3396" spans="1:22" x14ac:dyDescent="0.3">
      <c r="A3396" s="2">
        <v>45034</v>
      </c>
      <c r="B3396">
        <v>2023</v>
      </c>
      <c r="C3396">
        <v>166.47</v>
      </c>
      <c r="D3396">
        <v>288.37</v>
      </c>
      <c r="E3396">
        <v>104.5</v>
      </c>
      <c r="F3396">
        <v>114.1977</v>
      </c>
      <c r="G3396">
        <v>7.1417033999999999</v>
      </c>
      <c r="H3396">
        <v>128.04184000000001</v>
      </c>
      <c r="I3396">
        <v>13.673652024759489</v>
      </c>
      <c r="J3396">
        <v>17.3414</v>
      </c>
      <c r="K3396">
        <v>38.67551644417928</v>
      </c>
      <c r="L3396">
        <v>41.464687896189133</v>
      </c>
      <c r="M3396">
        <v>49923008</v>
      </c>
      <c r="N3396">
        <v>20161845</v>
      </c>
      <c r="O3396">
        <v>26596445</v>
      </c>
      <c r="P3396">
        <v>980641</v>
      </c>
      <c r="Q3396">
        <v>1328433</v>
      </c>
      <c r="R3396">
        <v>17850851</v>
      </c>
      <c r="S3396">
        <v>23312400</v>
      </c>
      <c r="T3396">
        <v>16687500</v>
      </c>
      <c r="U3396">
        <v>6534000</v>
      </c>
      <c r="V3396">
        <v>5630300</v>
      </c>
    </row>
    <row r="3397" spans="1:22" x14ac:dyDescent="0.3">
      <c r="A3397" s="2">
        <v>45035</v>
      </c>
      <c r="B3397">
        <v>2023</v>
      </c>
      <c r="C3397">
        <v>167.63</v>
      </c>
      <c r="D3397">
        <v>288.45</v>
      </c>
      <c r="E3397">
        <v>104.18</v>
      </c>
      <c r="F3397">
        <v>113.805148</v>
      </c>
      <c r="G3397">
        <v>7.1399768000000003</v>
      </c>
      <c r="H3397">
        <v>127.227532</v>
      </c>
      <c r="I3397">
        <v>13.537798900935689</v>
      </c>
      <c r="J3397">
        <v>17.43798436061191</v>
      </c>
      <c r="K3397">
        <v>38.459824743799203</v>
      </c>
      <c r="L3397">
        <v>41.155502747660783</v>
      </c>
      <c r="M3397">
        <v>47720166</v>
      </c>
      <c r="N3397">
        <v>17150271</v>
      </c>
      <c r="O3397">
        <v>20905684</v>
      </c>
      <c r="P3397">
        <v>677742</v>
      </c>
      <c r="Q3397">
        <v>1366305</v>
      </c>
      <c r="R3397">
        <v>12216811</v>
      </c>
      <c r="S3397">
        <v>16859000</v>
      </c>
      <c r="T3397">
        <v>12278000</v>
      </c>
      <c r="U3397">
        <v>7132800</v>
      </c>
      <c r="V3397">
        <v>4440400</v>
      </c>
    </row>
    <row r="3398" spans="1:22" x14ac:dyDescent="0.3">
      <c r="A3398" s="2">
        <v>45036</v>
      </c>
      <c r="B3398">
        <v>2023</v>
      </c>
      <c r="C3398">
        <v>166.65</v>
      </c>
      <c r="D3398">
        <v>286.11</v>
      </c>
      <c r="E3398">
        <v>105.29</v>
      </c>
      <c r="F3398">
        <v>109.691934</v>
      </c>
      <c r="G3398">
        <v>7.1594198999999996</v>
      </c>
      <c r="H3398">
        <v>126.77852</v>
      </c>
      <c r="I3398">
        <v>13.517441860465119</v>
      </c>
      <c r="J3398">
        <v>17.524301617471679</v>
      </c>
      <c r="K3398">
        <v>37.9695885509839</v>
      </c>
      <c r="L3398">
        <v>41.115086463923667</v>
      </c>
      <c r="M3398">
        <v>52456377</v>
      </c>
      <c r="N3398">
        <v>23244363</v>
      </c>
      <c r="O3398">
        <v>27820794</v>
      </c>
      <c r="P3398">
        <v>2036663</v>
      </c>
      <c r="Q3398">
        <v>2109023</v>
      </c>
      <c r="R3398">
        <v>10098452</v>
      </c>
      <c r="S3398">
        <v>21975500</v>
      </c>
      <c r="T3398">
        <v>11844000</v>
      </c>
      <c r="U3398">
        <v>8067900</v>
      </c>
      <c r="V3398">
        <v>4160400</v>
      </c>
    </row>
    <row r="3399" spans="1:22" x14ac:dyDescent="0.3">
      <c r="A3399" s="2">
        <v>45037</v>
      </c>
      <c r="B3399">
        <v>2023</v>
      </c>
      <c r="C3399">
        <v>165.02</v>
      </c>
      <c r="D3399">
        <v>285.76</v>
      </c>
      <c r="E3399">
        <v>105.41</v>
      </c>
      <c r="F3399">
        <v>110.44874</v>
      </c>
      <c r="G3399">
        <v>7.1310910000000014</v>
      </c>
      <c r="H3399">
        <v>133.570514</v>
      </c>
      <c r="I3399">
        <v>13.43472750316857</v>
      </c>
      <c r="J3399">
        <v>17.478445284425561</v>
      </c>
      <c r="K3399">
        <v>37.24744650711996</v>
      </c>
      <c r="L3399">
        <v>41.154104227242229</v>
      </c>
      <c r="M3399">
        <v>58337341</v>
      </c>
      <c r="N3399">
        <v>21676387</v>
      </c>
      <c r="O3399">
        <v>25800082</v>
      </c>
      <c r="P3399">
        <v>1280574</v>
      </c>
      <c r="Q3399">
        <v>4674777</v>
      </c>
      <c r="R3399">
        <v>15311612</v>
      </c>
      <c r="S3399">
        <v>21559900</v>
      </c>
      <c r="T3399">
        <v>11984000</v>
      </c>
      <c r="U3399">
        <v>9374800</v>
      </c>
      <c r="V3399">
        <v>3606000</v>
      </c>
    </row>
    <row r="3400" spans="1:22" x14ac:dyDescent="0.3">
      <c r="A3400" s="2">
        <v>45038</v>
      </c>
      <c r="B3400">
        <v>2023</v>
      </c>
    </row>
    <row r="3401" spans="1:22" x14ac:dyDescent="0.3">
      <c r="A3401" s="2">
        <v>45039</v>
      </c>
      <c r="B3401">
        <v>2023</v>
      </c>
    </row>
    <row r="3402" spans="1:22" x14ac:dyDescent="0.3">
      <c r="A3402" s="2">
        <v>45040</v>
      </c>
      <c r="B3402">
        <v>2023</v>
      </c>
      <c r="C3402">
        <v>165.33</v>
      </c>
      <c r="D3402">
        <v>281.77</v>
      </c>
      <c r="E3402">
        <v>105.97</v>
      </c>
      <c r="F3402">
        <v>111.619944</v>
      </c>
      <c r="G3402">
        <v>7.1479043999999989</v>
      </c>
      <c r="H3402">
        <v>132.27559199999999</v>
      </c>
      <c r="I3402">
        <v>13.3799672570323</v>
      </c>
      <c r="J3402">
        <v>17.438830845363888</v>
      </c>
      <c r="K3402">
        <v>37.609763357642507</v>
      </c>
      <c r="L3402">
        <v>41.605893734186637</v>
      </c>
      <c r="M3402">
        <v>41949581</v>
      </c>
      <c r="N3402">
        <v>26611014</v>
      </c>
      <c r="O3402">
        <v>23542829</v>
      </c>
      <c r="P3402">
        <v>637324</v>
      </c>
      <c r="Q3402">
        <v>1847711</v>
      </c>
      <c r="R3402">
        <v>13151840</v>
      </c>
      <c r="S3402">
        <v>14674600</v>
      </c>
      <c r="T3402">
        <v>8702500</v>
      </c>
      <c r="U3402">
        <v>8114700</v>
      </c>
      <c r="V3402">
        <v>4516600</v>
      </c>
    </row>
    <row r="3403" spans="1:22" x14ac:dyDescent="0.3">
      <c r="A3403" s="2">
        <v>45041</v>
      </c>
      <c r="B3403">
        <v>2023</v>
      </c>
      <c r="C3403">
        <v>163.77000000000001</v>
      </c>
      <c r="D3403">
        <v>275.42</v>
      </c>
      <c r="E3403">
        <v>103.85</v>
      </c>
      <c r="F3403">
        <v>111.25939200000001</v>
      </c>
      <c r="G3403">
        <v>7.0221200000000001</v>
      </c>
      <c r="H3403">
        <v>134.44574399999999</v>
      </c>
      <c r="I3403">
        <v>13.44889420203228</v>
      </c>
      <c r="J3403">
        <v>17.54482198147041</v>
      </c>
      <c r="K3403">
        <v>37.582187686790199</v>
      </c>
      <c r="L3403">
        <v>42.207112970711293</v>
      </c>
      <c r="M3403">
        <v>48714063</v>
      </c>
      <c r="N3403">
        <v>45772236</v>
      </c>
      <c r="O3403">
        <v>46664104</v>
      </c>
      <c r="P3403">
        <v>755354</v>
      </c>
      <c r="Q3403">
        <v>2187806</v>
      </c>
      <c r="R3403">
        <v>12711955</v>
      </c>
      <c r="S3403">
        <v>20492700</v>
      </c>
      <c r="T3403">
        <v>9725000</v>
      </c>
      <c r="U3403">
        <v>5705100</v>
      </c>
      <c r="V3403">
        <v>7607900</v>
      </c>
    </row>
    <row r="3404" spans="1:22" x14ac:dyDescent="0.3">
      <c r="A3404" s="2">
        <v>45042</v>
      </c>
      <c r="B3404">
        <v>2023</v>
      </c>
      <c r="C3404">
        <v>163.76</v>
      </c>
      <c r="D3404">
        <v>295.37</v>
      </c>
      <c r="E3404">
        <v>103.71</v>
      </c>
      <c r="F3404">
        <v>111.5141</v>
      </c>
      <c r="G3404">
        <v>7.1279555999999999</v>
      </c>
      <c r="H3404">
        <v>134.36896999999999</v>
      </c>
      <c r="I3404">
        <v>13.478065914356179</v>
      </c>
      <c r="J3404">
        <v>17.306408758687692</v>
      </c>
      <c r="K3404">
        <v>37.665346386667657</v>
      </c>
      <c r="L3404">
        <v>41.984903968313283</v>
      </c>
      <c r="M3404">
        <v>45498796</v>
      </c>
      <c r="N3404">
        <v>64599182</v>
      </c>
      <c r="O3404">
        <v>53347560</v>
      </c>
      <c r="P3404">
        <v>850341</v>
      </c>
      <c r="Q3404">
        <v>1923309</v>
      </c>
      <c r="R3404">
        <v>17763813</v>
      </c>
      <c r="S3404">
        <v>17228200</v>
      </c>
      <c r="T3404">
        <v>12961500</v>
      </c>
      <c r="U3404">
        <v>8831200</v>
      </c>
      <c r="V3404">
        <v>4642500</v>
      </c>
    </row>
    <row r="3405" spans="1:22" x14ac:dyDescent="0.3">
      <c r="A3405" s="2">
        <v>45043</v>
      </c>
      <c r="B3405">
        <v>2023</v>
      </c>
      <c r="C3405">
        <v>168.41</v>
      </c>
      <c r="D3405">
        <v>304.83</v>
      </c>
      <c r="E3405">
        <v>107.59</v>
      </c>
      <c r="F3405">
        <v>110.79457600000001</v>
      </c>
      <c r="G3405">
        <v>7.1729364000000002</v>
      </c>
      <c r="H3405">
        <v>136.09325799999999</v>
      </c>
      <c r="I3405">
        <v>13.619402985074631</v>
      </c>
      <c r="J3405">
        <v>17.893995358208951</v>
      </c>
      <c r="K3405">
        <v>36.92537313432836</v>
      </c>
      <c r="L3405">
        <v>42</v>
      </c>
      <c r="M3405">
        <v>64902329</v>
      </c>
      <c r="N3405">
        <v>46462638</v>
      </c>
      <c r="O3405">
        <v>50089187</v>
      </c>
      <c r="P3405">
        <v>856419</v>
      </c>
      <c r="Q3405">
        <v>1666469</v>
      </c>
      <c r="R3405">
        <v>17600519</v>
      </c>
      <c r="S3405">
        <v>21175700</v>
      </c>
      <c r="T3405">
        <v>25094500</v>
      </c>
      <c r="U3405">
        <v>24461600</v>
      </c>
      <c r="V3405">
        <v>4188300</v>
      </c>
    </row>
    <row r="3406" spans="1:22" x14ac:dyDescent="0.3">
      <c r="A3406" s="2">
        <v>45044</v>
      </c>
      <c r="B3406">
        <v>2023</v>
      </c>
      <c r="C3406">
        <v>169.68</v>
      </c>
      <c r="D3406">
        <v>307.26</v>
      </c>
      <c r="E3406">
        <v>107.34</v>
      </c>
      <c r="F3406">
        <v>111.898464</v>
      </c>
      <c r="G3406">
        <v>7.215535</v>
      </c>
      <c r="H3406">
        <v>135.52686600000001</v>
      </c>
      <c r="I3406">
        <v>13.64638447971781</v>
      </c>
      <c r="J3406">
        <v>17.984948427395651</v>
      </c>
      <c r="K3406">
        <v>37.43386243386243</v>
      </c>
      <c r="L3406">
        <v>42.041446208112873</v>
      </c>
      <c r="M3406">
        <v>55275851</v>
      </c>
      <c r="N3406">
        <v>36469613</v>
      </c>
      <c r="O3406">
        <v>36139847</v>
      </c>
      <c r="P3406">
        <v>1486350</v>
      </c>
      <c r="Q3406">
        <v>1914689</v>
      </c>
      <c r="R3406">
        <v>19751035</v>
      </c>
      <c r="S3406">
        <v>29984600</v>
      </c>
      <c r="T3406">
        <v>24106000</v>
      </c>
      <c r="U3406">
        <v>10587700</v>
      </c>
      <c r="V3406">
        <v>5439300</v>
      </c>
    </row>
    <row r="3407" spans="1:22" x14ac:dyDescent="0.3">
      <c r="A3407" s="2">
        <v>45045</v>
      </c>
      <c r="B3407">
        <v>2023</v>
      </c>
    </row>
    <row r="3408" spans="1:22" x14ac:dyDescent="0.3">
      <c r="A3408" s="2">
        <v>45046</v>
      </c>
      <c r="B3408">
        <v>2023</v>
      </c>
    </row>
    <row r="3409" spans="1:22" x14ac:dyDescent="0.3">
      <c r="A3409" s="2">
        <v>45047</v>
      </c>
      <c r="B3409">
        <v>2023</v>
      </c>
      <c r="C3409">
        <v>169.59</v>
      </c>
      <c r="D3409">
        <v>305.56</v>
      </c>
      <c r="E3409">
        <v>107.2</v>
      </c>
      <c r="I3409">
        <v>13.631073610707009</v>
      </c>
      <c r="J3409">
        <v>17.475736565318591</v>
      </c>
      <c r="K3409">
        <v>37.554553389583937</v>
      </c>
      <c r="L3409">
        <v>41.395112016293282</v>
      </c>
      <c r="M3409">
        <v>52472936</v>
      </c>
      <c r="N3409">
        <v>21294115</v>
      </c>
      <c r="O3409">
        <v>26681680</v>
      </c>
      <c r="S3409">
        <v>18668200</v>
      </c>
      <c r="T3409">
        <v>37797000</v>
      </c>
      <c r="U3409">
        <v>10380100</v>
      </c>
      <c r="V3409">
        <v>5363400</v>
      </c>
    </row>
    <row r="3410" spans="1:22" x14ac:dyDescent="0.3">
      <c r="A3410" s="2">
        <v>45048</v>
      </c>
      <c r="B3410">
        <v>2023</v>
      </c>
      <c r="C3410">
        <v>168.54</v>
      </c>
      <c r="D3410">
        <v>305.41000000000003</v>
      </c>
      <c r="E3410">
        <v>105.32</v>
      </c>
      <c r="F3410">
        <v>110.63800000000001</v>
      </c>
      <c r="G3410">
        <v>7.4112780999999996</v>
      </c>
      <c r="H3410">
        <v>134.15600000000001</v>
      </c>
      <c r="I3410">
        <v>13.66434591425431</v>
      </c>
      <c r="J3410">
        <v>17.593673206302679</v>
      </c>
      <c r="K3410">
        <v>37.889336753389522</v>
      </c>
      <c r="L3410">
        <v>41.722242579699532</v>
      </c>
      <c r="M3410">
        <v>48425696</v>
      </c>
      <c r="N3410">
        <v>26404431</v>
      </c>
      <c r="O3410">
        <v>30997245</v>
      </c>
      <c r="P3410">
        <v>1200497</v>
      </c>
      <c r="Q3410">
        <v>1517203</v>
      </c>
      <c r="R3410">
        <v>30974578</v>
      </c>
      <c r="S3410">
        <v>17441500</v>
      </c>
      <c r="T3410">
        <v>20409500</v>
      </c>
      <c r="U3410">
        <v>8120100</v>
      </c>
      <c r="V3410">
        <v>4023400</v>
      </c>
    </row>
    <row r="3411" spans="1:22" x14ac:dyDescent="0.3">
      <c r="A3411" s="2">
        <v>45049</v>
      </c>
      <c r="B3411">
        <v>2023</v>
      </c>
      <c r="C3411">
        <v>167.45</v>
      </c>
      <c r="D3411">
        <v>304.39999999999998</v>
      </c>
      <c r="E3411">
        <v>105.41</v>
      </c>
      <c r="F3411">
        <v>111.596794</v>
      </c>
      <c r="G3411">
        <v>7.4452532000000007</v>
      </c>
      <c r="H3411">
        <v>136.275792</v>
      </c>
      <c r="M3411">
        <v>65136018</v>
      </c>
      <c r="N3411">
        <v>22360754</v>
      </c>
      <c r="O3411">
        <v>21795405</v>
      </c>
      <c r="P3411">
        <v>956955</v>
      </c>
      <c r="Q3411">
        <v>1379347</v>
      </c>
      <c r="R3411">
        <v>16650983</v>
      </c>
    </row>
    <row r="3412" spans="1:22" x14ac:dyDescent="0.3">
      <c r="A3412" s="2">
        <v>45050</v>
      </c>
      <c r="B3412">
        <v>2023</v>
      </c>
      <c r="C3412">
        <v>165.79</v>
      </c>
      <c r="D3412">
        <v>305.41000000000003</v>
      </c>
      <c r="E3412">
        <v>104.69</v>
      </c>
      <c r="F3412">
        <v>114.4395</v>
      </c>
      <c r="G3412">
        <v>7.3560639999999999</v>
      </c>
      <c r="H3412">
        <v>134.41679999999999</v>
      </c>
      <c r="M3412">
        <v>81235427</v>
      </c>
      <c r="N3412">
        <v>22519907</v>
      </c>
      <c r="O3412">
        <v>23419506</v>
      </c>
      <c r="P3412">
        <v>1844440</v>
      </c>
      <c r="Q3412">
        <v>1851910</v>
      </c>
      <c r="R3412">
        <v>16933152</v>
      </c>
    </row>
    <row r="3413" spans="1:22" x14ac:dyDescent="0.3">
      <c r="A3413" s="2">
        <v>45051</v>
      </c>
      <c r="B3413">
        <v>2023</v>
      </c>
      <c r="C3413">
        <v>173.57</v>
      </c>
      <c r="D3413">
        <v>310.64999999999998</v>
      </c>
      <c r="E3413">
        <v>105.57</v>
      </c>
      <c r="F3413">
        <v>118.63812799999999</v>
      </c>
      <c r="G3413">
        <v>7.5856705999999976</v>
      </c>
      <c r="H3413">
        <v>134.78897599999999</v>
      </c>
      <c r="M3413">
        <v>113453171</v>
      </c>
      <c r="N3413">
        <v>28197052</v>
      </c>
      <c r="O3413">
        <v>26639254</v>
      </c>
      <c r="P3413">
        <v>1697673</v>
      </c>
      <c r="Q3413">
        <v>1551542</v>
      </c>
      <c r="R3413">
        <v>18107498</v>
      </c>
    </row>
    <row r="3414" spans="1:22" x14ac:dyDescent="0.3">
      <c r="A3414" s="2">
        <v>45052</v>
      </c>
      <c r="B3414">
        <v>2023</v>
      </c>
    </row>
    <row r="3415" spans="1:22" x14ac:dyDescent="0.3">
      <c r="A3415" s="2">
        <v>45053</v>
      </c>
      <c r="B3415">
        <v>2023</v>
      </c>
    </row>
    <row r="3416" spans="1:22" x14ac:dyDescent="0.3">
      <c r="A3416" s="2">
        <v>45054</v>
      </c>
      <c r="B3416">
        <v>2023</v>
      </c>
      <c r="C3416">
        <v>173.5</v>
      </c>
      <c r="D3416">
        <v>308.64999999999998</v>
      </c>
      <c r="E3416">
        <v>107.77</v>
      </c>
      <c r="F3416">
        <v>120.106084</v>
      </c>
      <c r="H3416">
        <v>135.63210000000001</v>
      </c>
      <c r="I3416">
        <v>13.777744785093899</v>
      </c>
      <c r="J3416">
        <v>17.48107351347338</v>
      </c>
      <c r="K3416">
        <v>38.007571820948712</v>
      </c>
      <c r="L3416">
        <v>42.602627867270428</v>
      </c>
      <c r="M3416">
        <v>55962793</v>
      </c>
      <c r="N3416">
        <v>21318613</v>
      </c>
      <c r="O3416">
        <v>26511445</v>
      </c>
      <c r="P3416">
        <v>1304780</v>
      </c>
      <c r="Q3416">
        <v>1148374</v>
      </c>
      <c r="S3416">
        <v>17294400</v>
      </c>
      <c r="T3416">
        <v>23645000</v>
      </c>
      <c r="U3416">
        <v>6944300</v>
      </c>
      <c r="V3416">
        <v>8361200</v>
      </c>
    </row>
    <row r="3417" spans="1:22" x14ac:dyDescent="0.3">
      <c r="A3417" s="2">
        <v>45055</v>
      </c>
      <c r="B3417">
        <v>2023</v>
      </c>
      <c r="C3417">
        <v>171.77</v>
      </c>
      <c r="D3417">
        <v>307</v>
      </c>
      <c r="E3417">
        <v>107.35</v>
      </c>
      <c r="F3417">
        <v>119.10276</v>
      </c>
      <c r="G3417">
        <v>7.5583716000000001</v>
      </c>
      <c r="H3417">
        <v>134.3083</v>
      </c>
      <c r="I3417">
        <v>14.169007836758841</v>
      </c>
      <c r="J3417">
        <v>17.81897441224309</v>
      </c>
      <c r="K3417">
        <v>37.87520331213959</v>
      </c>
      <c r="L3417">
        <v>42.362856720390361</v>
      </c>
      <c r="M3417">
        <v>45326874</v>
      </c>
      <c r="N3417">
        <v>21340829</v>
      </c>
      <c r="O3417">
        <v>36360141</v>
      </c>
      <c r="P3417">
        <v>1131409</v>
      </c>
      <c r="Q3417">
        <v>1147784</v>
      </c>
      <c r="R3417">
        <v>17500733</v>
      </c>
      <c r="S3417">
        <v>39880100</v>
      </c>
      <c r="T3417">
        <v>17429500</v>
      </c>
      <c r="U3417">
        <v>5324000</v>
      </c>
      <c r="V3417">
        <v>6965800</v>
      </c>
    </row>
    <row r="3418" spans="1:22" x14ac:dyDescent="0.3">
      <c r="A3418" s="2">
        <v>45056</v>
      </c>
      <c r="B3418">
        <v>2023</v>
      </c>
      <c r="C3418">
        <v>173.55500000000001</v>
      </c>
      <c r="D3418">
        <v>312.31</v>
      </c>
      <c r="E3418">
        <v>111.75</v>
      </c>
      <c r="F3418">
        <v>119.26584</v>
      </c>
      <c r="G3418">
        <v>7.5858820000000007</v>
      </c>
      <c r="H3418">
        <v>134.57996</v>
      </c>
      <c r="I3418">
        <v>14.37769837725175</v>
      </c>
      <c r="J3418">
        <v>17.777710346881051</v>
      </c>
      <c r="K3418">
        <v>38.573768051213342</v>
      </c>
      <c r="L3418">
        <v>42.6157510793509</v>
      </c>
      <c r="M3418">
        <v>53724501</v>
      </c>
      <c r="N3418">
        <v>30078044</v>
      </c>
      <c r="O3418">
        <v>63153367</v>
      </c>
      <c r="P3418">
        <v>1063634</v>
      </c>
      <c r="Q3418">
        <v>1265485</v>
      </c>
      <c r="R3418">
        <v>12092890</v>
      </c>
      <c r="S3418">
        <v>55815000</v>
      </c>
      <c r="T3418">
        <v>13572500</v>
      </c>
      <c r="U3418">
        <v>7001600</v>
      </c>
      <c r="V3418">
        <v>8949800</v>
      </c>
    </row>
    <row r="3419" spans="1:22" x14ac:dyDescent="0.3">
      <c r="A3419" s="2">
        <v>45057</v>
      </c>
      <c r="B3419">
        <v>2023</v>
      </c>
      <c r="C3419">
        <v>173.75</v>
      </c>
      <c r="D3419">
        <v>310.11</v>
      </c>
      <c r="E3419">
        <v>116.57</v>
      </c>
      <c r="F3419">
        <v>118.42700000000001</v>
      </c>
      <c r="G3419">
        <v>7.4277168000000007</v>
      </c>
      <c r="H3419">
        <v>133.61275000000001</v>
      </c>
      <c r="I3419">
        <v>14.253831275107871</v>
      </c>
      <c r="J3419">
        <v>17.816798445171852</v>
      </c>
      <c r="K3419">
        <v>38.223478649010573</v>
      </c>
      <c r="L3419">
        <v>41.891087635768493</v>
      </c>
      <c r="M3419">
        <v>49514676</v>
      </c>
      <c r="N3419">
        <v>31680179</v>
      </c>
      <c r="O3419">
        <v>78900029</v>
      </c>
      <c r="P3419">
        <v>1877228</v>
      </c>
      <c r="Q3419">
        <v>1608641</v>
      </c>
      <c r="R3419">
        <v>13134829</v>
      </c>
      <c r="S3419">
        <v>34669900</v>
      </c>
      <c r="T3419">
        <v>9235500</v>
      </c>
      <c r="U3419">
        <v>6409200</v>
      </c>
      <c r="V3419">
        <v>5811500</v>
      </c>
    </row>
    <row r="3420" spans="1:22" x14ac:dyDescent="0.3">
      <c r="A3420" s="2">
        <v>45058</v>
      </c>
      <c r="B3420">
        <v>2023</v>
      </c>
      <c r="C3420">
        <v>172.57</v>
      </c>
      <c r="D3420">
        <v>308.97000000000003</v>
      </c>
      <c r="E3420">
        <v>117.51</v>
      </c>
      <c r="F3420">
        <v>107.879732</v>
      </c>
      <c r="G3420">
        <v>7.4674644000000008</v>
      </c>
      <c r="H3420">
        <v>131.613056</v>
      </c>
      <c r="I3420">
        <v>14.315199764116169</v>
      </c>
      <c r="J3420">
        <v>17.970322954444931</v>
      </c>
      <c r="K3420">
        <v>36.480908152734777</v>
      </c>
      <c r="L3420">
        <v>42.444346159516442</v>
      </c>
      <c r="M3420">
        <v>45533138</v>
      </c>
      <c r="N3420">
        <v>19774696</v>
      </c>
      <c r="O3420">
        <v>41102330</v>
      </c>
      <c r="P3420">
        <v>2049038</v>
      </c>
      <c r="Q3420">
        <v>1337177</v>
      </c>
      <c r="R3420">
        <v>13490855</v>
      </c>
      <c r="S3420">
        <v>28097200</v>
      </c>
      <c r="T3420">
        <v>19529500</v>
      </c>
      <c r="U3420">
        <v>22738400</v>
      </c>
      <c r="V3420">
        <v>7818600</v>
      </c>
    </row>
    <row r="3421" spans="1:22" x14ac:dyDescent="0.3">
      <c r="A3421" s="2">
        <v>45059</v>
      </c>
      <c r="B3421">
        <v>2023</v>
      </c>
    </row>
    <row r="3422" spans="1:22" x14ac:dyDescent="0.3">
      <c r="A3422" s="2">
        <v>45060</v>
      </c>
      <c r="B3422">
        <v>2023</v>
      </c>
    </row>
    <row r="3423" spans="1:22" x14ac:dyDescent="0.3">
      <c r="A3423" s="2">
        <v>45061</v>
      </c>
      <c r="B3423">
        <v>2023</v>
      </c>
      <c r="C3423">
        <v>172.07</v>
      </c>
      <c r="D3423">
        <v>309.45999999999998</v>
      </c>
      <c r="E3423">
        <v>116.51</v>
      </c>
      <c r="F3423">
        <v>108.877032</v>
      </c>
      <c r="G3423">
        <v>7.6576630000000003</v>
      </c>
      <c r="H3423">
        <v>130.91788600000001</v>
      </c>
      <c r="I3423">
        <v>14.20487948265726</v>
      </c>
      <c r="J3423">
        <v>18.048028916813639</v>
      </c>
      <c r="K3423">
        <v>36.375661375661373</v>
      </c>
      <c r="L3423">
        <v>42.621987066431508</v>
      </c>
      <c r="M3423">
        <v>37266659</v>
      </c>
      <c r="N3423">
        <v>16336547</v>
      </c>
      <c r="O3423">
        <v>36266765</v>
      </c>
      <c r="P3423">
        <v>1002346</v>
      </c>
      <c r="Q3423">
        <v>1544996</v>
      </c>
      <c r="R3423">
        <v>11880456</v>
      </c>
      <c r="S3423">
        <v>16791400</v>
      </c>
      <c r="T3423">
        <v>13701000</v>
      </c>
      <c r="U3423">
        <v>9989400</v>
      </c>
      <c r="V3423">
        <v>5628700</v>
      </c>
    </row>
    <row r="3424" spans="1:22" x14ac:dyDescent="0.3">
      <c r="A3424" s="2">
        <v>45062</v>
      </c>
      <c r="B3424">
        <v>2023</v>
      </c>
      <c r="C3424">
        <v>172.07</v>
      </c>
      <c r="D3424">
        <v>311.74</v>
      </c>
      <c r="E3424">
        <v>119.51</v>
      </c>
      <c r="F3424">
        <v>108.202719</v>
      </c>
      <c r="G3424">
        <v>7.5621644999999997</v>
      </c>
      <c r="H3424">
        <v>131.83844400000001</v>
      </c>
      <c r="I3424">
        <v>14.082290065158499</v>
      </c>
      <c r="J3424">
        <v>17.903830646460211</v>
      </c>
      <c r="K3424">
        <v>36.598579691046197</v>
      </c>
      <c r="L3424">
        <v>42.806940478805181</v>
      </c>
      <c r="M3424">
        <v>42110293</v>
      </c>
      <c r="N3424">
        <v>26730347</v>
      </c>
      <c r="O3424">
        <v>45035558</v>
      </c>
      <c r="P3424">
        <v>896963</v>
      </c>
      <c r="Q3424">
        <v>1264021</v>
      </c>
      <c r="R3424">
        <v>13288859</v>
      </c>
      <c r="S3424">
        <v>18728200</v>
      </c>
      <c r="T3424">
        <v>12687000</v>
      </c>
      <c r="U3424">
        <v>8285300</v>
      </c>
      <c r="V3424">
        <v>6054900</v>
      </c>
    </row>
    <row r="3425" spans="1:22" x14ac:dyDescent="0.3">
      <c r="A3425" s="2">
        <v>45063</v>
      </c>
      <c r="B3425">
        <v>2023</v>
      </c>
      <c r="C3425">
        <v>172.69</v>
      </c>
      <c r="D3425">
        <v>314</v>
      </c>
      <c r="E3425">
        <v>120.84</v>
      </c>
      <c r="F3425">
        <v>108.571788</v>
      </c>
      <c r="G3425">
        <v>7.5399119999999993</v>
      </c>
      <c r="H3425">
        <v>132.64102800000001</v>
      </c>
      <c r="I3425">
        <v>14.024878155233869</v>
      </c>
      <c r="J3425">
        <v>17.89329223103223</v>
      </c>
      <c r="K3425">
        <v>38.11740743434931</v>
      </c>
      <c r="L3425">
        <v>43.100312795519017</v>
      </c>
      <c r="M3425">
        <v>57951604</v>
      </c>
      <c r="N3425">
        <v>24315012</v>
      </c>
      <c r="O3425">
        <v>33323588</v>
      </c>
      <c r="P3425">
        <v>739114</v>
      </c>
      <c r="Q3425">
        <v>1812844</v>
      </c>
      <c r="R3425">
        <v>12929944</v>
      </c>
      <c r="S3425">
        <v>16295600</v>
      </c>
      <c r="T3425">
        <v>15830500</v>
      </c>
      <c r="U3425">
        <v>16585800</v>
      </c>
      <c r="V3425">
        <v>7467500</v>
      </c>
    </row>
    <row r="3426" spans="1:22" x14ac:dyDescent="0.3">
      <c r="A3426" s="2">
        <v>45064</v>
      </c>
      <c r="B3426">
        <v>2023</v>
      </c>
      <c r="C3426">
        <v>175.05</v>
      </c>
      <c r="D3426">
        <v>318.52</v>
      </c>
      <c r="E3426">
        <v>122.83</v>
      </c>
      <c r="F3426">
        <v>110.32075</v>
      </c>
      <c r="G3426">
        <v>7.5975084000000006</v>
      </c>
      <c r="H3426">
        <v>133.50425200000001</v>
      </c>
      <c r="I3426">
        <v>14.110982825804591</v>
      </c>
      <c r="J3426">
        <v>18.885582970125562</v>
      </c>
      <c r="K3426">
        <v>37.523452157598499</v>
      </c>
      <c r="L3426">
        <v>43.606581036224561</v>
      </c>
      <c r="M3426">
        <v>65496657</v>
      </c>
      <c r="N3426">
        <v>27275991</v>
      </c>
      <c r="O3426">
        <v>35234233</v>
      </c>
      <c r="P3426">
        <v>1041933</v>
      </c>
      <c r="Q3426">
        <v>1301436</v>
      </c>
      <c r="R3426">
        <v>11530461</v>
      </c>
      <c r="S3426">
        <v>28317600</v>
      </c>
      <c r="T3426">
        <v>43838000</v>
      </c>
      <c r="U3426">
        <v>12279500</v>
      </c>
      <c r="V3426">
        <v>8556600</v>
      </c>
    </row>
    <row r="3427" spans="1:22" x14ac:dyDescent="0.3">
      <c r="A3427" s="2">
        <v>45065</v>
      </c>
      <c r="B3427">
        <v>2023</v>
      </c>
      <c r="C3427">
        <v>175.16</v>
      </c>
      <c r="D3427">
        <v>318.33999999999997</v>
      </c>
      <c r="E3427">
        <v>122.76</v>
      </c>
      <c r="F3427">
        <v>111.867498</v>
      </c>
      <c r="G3427">
        <v>7.6148435999999986</v>
      </c>
      <c r="H3427">
        <v>134.69980799999999</v>
      </c>
      <c r="I3427">
        <v>14.220915886493939</v>
      </c>
      <c r="J3427">
        <v>18.813889875898109</v>
      </c>
      <c r="K3427">
        <v>37.58618187096306</v>
      </c>
      <c r="L3427">
        <v>43.377603599680683</v>
      </c>
      <c r="M3427">
        <v>55809475</v>
      </c>
      <c r="N3427">
        <v>27546701</v>
      </c>
      <c r="O3427">
        <v>41353445</v>
      </c>
      <c r="P3427">
        <v>1379891</v>
      </c>
      <c r="Q3427">
        <v>2395595</v>
      </c>
      <c r="R3427">
        <v>12911230</v>
      </c>
      <c r="S3427">
        <v>23600700</v>
      </c>
      <c r="T3427">
        <v>23939500</v>
      </c>
      <c r="U3427">
        <v>8635000</v>
      </c>
      <c r="V3427">
        <v>6094600</v>
      </c>
    </row>
    <row r="3428" spans="1:22" x14ac:dyDescent="0.3">
      <c r="A3428" s="2">
        <v>45066</v>
      </c>
      <c r="B3428">
        <v>2023</v>
      </c>
    </row>
    <row r="3429" spans="1:22" x14ac:dyDescent="0.3">
      <c r="A3429" s="2">
        <v>45067</v>
      </c>
      <c r="B3429">
        <v>2023</v>
      </c>
    </row>
    <row r="3430" spans="1:22" x14ac:dyDescent="0.3">
      <c r="A3430" s="2">
        <v>45068</v>
      </c>
      <c r="B3430">
        <v>2023</v>
      </c>
      <c r="C3430">
        <v>174.2</v>
      </c>
      <c r="D3430">
        <v>321.18</v>
      </c>
      <c r="E3430">
        <v>125.05</v>
      </c>
      <c r="F3430">
        <v>112.46724</v>
      </c>
      <c r="G3430">
        <v>7.6662412000000009</v>
      </c>
      <c r="H3430">
        <v>133.71969999999999</v>
      </c>
      <c r="I3430">
        <v>14.074341392998919</v>
      </c>
      <c r="J3430">
        <v>18.738224424395518</v>
      </c>
      <c r="K3430">
        <v>37.661494045470953</v>
      </c>
      <c r="L3430">
        <v>43.738722482858172</v>
      </c>
      <c r="M3430">
        <v>43570932</v>
      </c>
      <c r="N3430">
        <v>24115664</v>
      </c>
      <c r="O3430">
        <v>35253034</v>
      </c>
      <c r="P3430">
        <v>730024</v>
      </c>
      <c r="Q3430">
        <v>1193650</v>
      </c>
      <c r="R3430">
        <v>13727056</v>
      </c>
      <c r="S3430">
        <v>25566800</v>
      </c>
      <c r="T3430">
        <v>16300500</v>
      </c>
      <c r="U3430">
        <v>5938500</v>
      </c>
      <c r="V3430">
        <v>5098500</v>
      </c>
    </row>
    <row r="3431" spans="1:22" x14ac:dyDescent="0.3">
      <c r="A3431" s="2">
        <v>45069</v>
      </c>
      <c r="B3431">
        <v>2023</v>
      </c>
      <c r="C3431">
        <v>171.56</v>
      </c>
      <c r="D3431">
        <v>315.26</v>
      </c>
      <c r="E3431">
        <v>122.56</v>
      </c>
      <c r="F3431">
        <v>112.493616</v>
      </c>
      <c r="G3431">
        <v>7.6706047999999996</v>
      </c>
      <c r="H3431">
        <v>131.16359399999999</v>
      </c>
      <c r="I3431">
        <v>13.39440276976342</v>
      </c>
      <c r="J3431">
        <v>18.320168429024811</v>
      </c>
      <c r="K3431">
        <v>37.362954414310451</v>
      </c>
      <c r="L3431">
        <v>43.190998268897872</v>
      </c>
      <c r="M3431">
        <v>50747263</v>
      </c>
      <c r="N3431">
        <v>30797173</v>
      </c>
      <c r="O3431">
        <v>34046251</v>
      </c>
      <c r="P3431">
        <v>822410</v>
      </c>
      <c r="Q3431">
        <v>1575134</v>
      </c>
      <c r="R3431">
        <v>12753067</v>
      </c>
      <c r="S3431">
        <v>39793700</v>
      </c>
      <c r="T3431">
        <v>22820500</v>
      </c>
      <c r="U3431">
        <v>8315500</v>
      </c>
      <c r="V3431">
        <v>7209500</v>
      </c>
    </row>
    <row r="3432" spans="1:22" x14ac:dyDescent="0.3">
      <c r="A3432" s="2">
        <v>45070</v>
      </c>
      <c r="B3432">
        <v>2023</v>
      </c>
      <c r="C3432">
        <v>171.84</v>
      </c>
      <c r="D3432">
        <v>313.85000000000002</v>
      </c>
      <c r="E3432">
        <v>120.9</v>
      </c>
      <c r="F3432">
        <v>110.35656</v>
      </c>
      <c r="G3432">
        <v>7.4256744000000019</v>
      </c>
      <c r="H3432">
        <v>129.30863199999999</v>
      </c>
      <c r="I3432">
        <v>14.044217931232501</v>
      </c>
      <c r="J3432">
        <v>18.05405174790037</v>
      </c>
      <c r="K3432">
        <v>36.307515612662407</v>
      </c>
      <c r="L3432">
        <v>42.566937046873882</v>
      </c>
      <c r="M3432">
        <v>45143488</v>
      </c>
      <c r="N3432">
        <v>23384887</v>
      </c>
      <c r="O3432">
        <v>34182635</v>
      </c>
      <c r="P3432">
        <v>1161218</v>
      </c>
      <c r="Q3432">
        <v>1393897</v>
      </c>
      <c r="R3432">
        <v>19096185</v>
      </c>
      <c r="S3432">
        <v>35899300</v>
      </c>
      <c r="T3432">
        <v>15124000</v>
      </c>
      <c r="U3432">
        <v>8616900</v>
      </c>
      <c r="V3432">
        <v>4220900</v>
      </c>
    </row>
    <row r="3433" spans="1:22" x14ac:dyDescent="0.3">
      <c r="A3433" s="2">
        <v>45071</v>
      </c>
      <c r="B3433">
        <v>2023</v>
      </c>
      <c r="C3433">
        <v>172.99</v>
      </c>
      <c r="D3433">
        <v>325.92</v>
      </c>
      <c r="E3433">
        <v>123.48</v>
      </c>
      <c r="F3433">
        <v>110.108214</v>
      </c>
      <c r="G3433">
        <v>7.4641776000000002</v>
      </c>
      <c r="H3433">
        <v>129.41304</v>
      </c>
      <c r="I3433">
        <v>13.8533552490531</v>
      </c>
      <c r="J3433">
        <v>18.08993180876152</v>
      </c>
      <c r="K3433">
        <v>36.196669763453151</v>
      </c>
      <c r="L3433">
        <v>41.992424783820468</v>
      </c>
      <c r="M3433">
        <v>56058258</v>
      </c>
      <c r="N3433">
        <v>43301743</v>
      </c>
      <c r="O3433">
        <v>42316986</v>
      </c>
      <c r="P3433">
        <v>792753</v>
      </c>
      <c r="Q3433">
        <v>1197205</v>
      </c>
      <c r="R3433">
        <v>15010659</v>
      </c>
      <c r="S3433">
        <v>26877800</v>
      </c>
      <c r="T3433">
        <v>20049500</v>
      </c>
      <c r="U3433">
        <v>7925600</v>
      </c>
      <c r="V3433">
        <v>4434600</v>
      </c>
    </row>
    <row r="3434" spans="1:22" x14ac:dyDescent="0.3">
      <c r="A3434" s="2">
        <v>45072</v>
      </c>
      <c r="B3434">
        <v>2023</v>
      </c>
      <c r="C3434">
        <v>175.43</v>
      </c>
      <c r="D3434">
        <v>332.89</v>
      </c>
      <c r="E3434">
        <v>124.61</v>
      </c>
      <c r="F3434">
        <v>111.98112</v>
      </c>
      <c r="G3434">
        <v>7.5397151999999998</v>
      </c>
      <c r="H3434">
        <v>131.47008</v>
      </c>
      <c r="I3434">
        <v>13.77667140825036</v>
      </c>
      <c r="J3434">
        <v>18.13261679231864</v>
      </c>
      <c r="K3434">
        <v>36.429587482219063</v>
      </c>
      <c r="L3434">
        <v>42.268847795163587</v>
      </c>
      <c r="M3434">
        <v>54834975</v>
      </c>
      <c r="N3434">
        <v>36630633</v>
      </c>
      <c r="O3434">
        <v>35635937</v>
      </c>
      <c r="P3434">
        <v>984483</v>
      </c>
      <c r="Q3434">
        <v>1295970</v>
      </c>
      <c r="R3434">
        <v>9590969</v>
      </c>
      <c r="S3434">
        <v>20230300</v>
      </c>
      <c r="T3434">
        <v>16496500</v>
      </c>
      <c r="U3434">
        <v>8438700</v>
      </c>
      <c r="V3434">
        <v>4494900</v>
      </c>
    </row>
    <row r="3435" spans="1:22" x14ac:dyDescent="0.3">
      <c r="A3435" s="2">
        <v>45073</v>
      </c>
      <c r="B3435">
        <v>2023</v>
      </c>
    </row>
    <row r="3436" spans="1:22" x14ac:dyDescent="0.3">
      <c r="A3436" s="2">
        <v>45074</v>
      </c>
      <c r="B3436">
        <v>2023</v>
      </c>
    </row>
    <row r="3437" spans="1:22" x14ac:dyDescent="0.3">
      <c r="A3437" s="2">
        <v>45075</v>
      </c>
      <c r="B3437">
        <v>2023</v>
      </c>
      <c r="F3437">
        <v>111.84372</v>
      </c>
      <c r="H3437">
        <v>130.570044</v>
      </c>
      <c r="I3437">
        <v>13.74064837905237</v>
      </c>
      <c r="J3437">
        <v>18.042593053081589</v>
      </c>
      <c r="K3437">
        <v>39.486996793729958</v>
      </c>
      <c r="L3437">
        <v>42.101888136800859</v>
      </c>
      <c r="P3437">
        <v>379423</v>
      </c>
      <c r="Q3437">
        <v>587103</v>
      </c>
      <c r="S3437">
        <v>28467700</v>
      </c>
      <c r="T3437">
        <v>15473000</v>
      </c>
      <c r="U3437">
        <v>30582100</v>
      </c>
      <c r="V3437">
        <v>5562300</v>
      </c>
    </row>
    <row r="3438" spans="1:22" x14ac:dyDescent="0.3">
      <c r="A3438" s="2">
        <v>45076</v>
      </c>
      <c r="B3438">
        <v>2023</v>
      </c>
      <c r="C3438">
        <v>177.3</v>
      </c>
      <c r="D3438">
        <v>331.21</v>
      </c>
      <c r="E3438">
        <v>123.67</v>
      </c>
      <c r="F3438">
        <v>111.691378</v>
      </c>
      <c r="G3438">
        <v>7.440039800000001</v>
      </c>
      <c r="H3438">
        <v>130.881968</v>
      </c>
      <c r="I3438">
        <v>13.865065751858211</v>
      </c>
      <c r="J3438">
        <v>18.207106682389941</v>
      </c>
      <c r="K3438">
        <v>39.379645511720987</v>
      </c>
      <c r="L3438">
        <v>42.81017724413951</v>
      </c>
      <c r="M3438">
        <v>55964401</v>
      </c>
      <c r="N3438">
        <v>29503070</v>
      </c>
      <c r="O3438">
        <v>35076658</v>
      </c>
      <c r="P3438">
        <v>668215</v>
      </c>
      <c r="Q3438">
        <v>1226314</v>
      </c>
      <c r="R3438">
        <v>14401879</v>
      </c>
      <c r="S3438">
        <v>18882600</v>
      </c>
      <c r="T3438">
        <v>9791500</v>
      </c>
      <c r="U3438">
        <v>31008900</v>
      </c>
      <c r="V3438">
        <v>4847400</v>
      </c>
    </row>
    <row r="3439" spans="1:22" x14ac:dyDescent="0.3">
      <c r="A3439" s="2">
        <v>45077</v>
      </c>
      <c r="B3439">
        <v>2023</v>
      </c>
      <c r="C3439">
        <v>177.25</v>
      </c>
      <c r="D3439">
        <v>328.39</v>
      </c>
      <c r="E3439">
        <v>122.87</v>
      </c>
      <c r="F3439">
        <v>108.422496</v>
      </c>
      <c r="G3439">
        <v>7.3145234999999991</v>
      </c>
      <c r="H3439">
        <v>129.97508400000001</v>
      </c>
      <c r="I3439">
        <v>13.65848421956631</v>
      </c>
      <c r="J3439">
        <v>17.965655650182502</v>
      </c>
      <c r="K3439">
        <v>39.182709511200173</v>
      </c>
      <c r="L3439">
        <v>42.481929435339588</v>
      </c>
      <c r="M3439">
        <v>99625288</v>
      </c>
      <c r="N3439">
        <v>45950553</v>
      </c>
      <c r="O3439">
        <v>37325787</v>
      </c>
      <c r="P3439">
        <v>2892934</v>
      </c>
      <c r="Q3439">
        <v>6647786</v>
      </c>
      <c r="R3439">
        <v>41027588</v>
      </c>
      <c r="S3439">
        <v>53396000</v>
      </c>
      <c r="T3439">
        <v>21038500</v>
      </c>
      <c r="U3439">
        <v>41978000</v>
      </c>
      <c r="V3439">
        <v>13218800</v>
      </c>
    </row>
    <row r="3440" spans="1:22" x14ac:dyDescent="0.3">
      <c r="A3440" s="2">
        <v>45078</v>
      </c>
      <c r="B3440">
        <v>2023</v>
      </c>
      <c r="C3440">
        <v>180.09</v>
      </c>
      <c r="D3440">
        <v>332.58</v>
      </c>
      <c r="E3440">
        <v>123.72</v>
      </c>
      <c r="F3440">
        <v>111.366</v>
      </c>
      <c r="G3440">
        <v>7.4420953999999986</v>
      </c>
      <c r="H3440">
        <v>132.21888000000001</v>
      </c>
      <c r="I3440">
        <v>13.999567692196839</v>
      </c>
      <c r="J3440">
        <v>18.430938208804669</v>
      </c>
      <c r="K3440">
        <v>41.249369551120402</v>
      </c>
      <c r="L3440">
        <v>42.899344333165217</v>
      </c>
      <c r="M3440">
        <v>68901809</v>
      </c>
      <c r="N3440">
        <v>26773851</v>
      </c>
      <c r="O3440">
        <v>30772683</v>
      </c>
      <c r="P3440">
        <v>808360</v>
      </c>
      <c r="Q3440">
        <v>1423028</v>
      </c>
      <c r="R3440">
        <v>15060183</v>
      </c>
      <c r="S3440">
        <v>36193300</v>
      </c>
      <c r="T3440">
        <v>17117000</v>
      </c>
      <c r="U3440">
        <v>28574800</v>
      </c>
      <c r="V3440">
        <v>4029800</v>
      </c>
    </row>
    <row r="3441" spans="1:22" x14ac:dyDescent="0.3">
      <c r="A3441" s="2">
        <v>45079</v>
      </c>
      <c r="B3441">
        <v>2023</v>
      </c>
      <c r="C3441">
        <v>180.95</v>
      </c>
      <c r="D3441">
        <v>335.4</v>
      </c>
      <c r="E3441">
        <v>124.67</v>
      </c>
      <c r="F3441">
        <v>113.69736</v>
      </c>
      <c r="G3441">
        <v>7.5036150000000008</v>
      </c>
      <c r="H3441">
        <v>133.18956</v>
      </c>
      <c r="I3441">
        <v>14.364858102795051</v>
      </c>
      <c r="J3441">
        <v>18.476915219100729</v>
      </c>
      <c r="K3441">
        <v>42.683537064836663</v>
      </c>
      <c r="L3441">
        <v>43.248266495103302</v>
      </c>
      <c r="M3441">
        <v>61996913</v>
      </c>
      <c r="N3441">
        <v>25873769</v>
      </c>
      <c r="O3441">
        <v>26980147</v>
      </c>
      <c r="P3441">
        <v>1351058</v>
      </c>
      <c r="Q3441">
        <v>2076560</v>
      </c>
      <c r="R3441">
        <v>17816777</v>
      </c>
      <c r="S3441">
        <v>46785900</v>
      </c>
      <c r="T3441">
        <v>14403500</v>
      </c>
      <c r="U3441">
        <v>31727400</v>
      </c>
      <c r="V3441">
        <v>5926600</v>
      </c>
    </row>
    <row r="3442" spans="1:22" x14ac:dyDescent="0.3">
      <c r="A3442" s="2">
        <v>45080</v>
      </c>
      <c r="B3442">
        <v>2023</v>
      </c>
    </row>
    <row r="3443" spans="1:22" x14ac:dyDescent="0.3">
      <c r="A3443" s="2">
        <v>45081</v>
      </c>
      <c r="B3443">
        <v>2023</v>
      </c>
    </row>
    <row r="3444" spans="1:22" x14ac:dyDescent="0.3">
      <c r="A3444" s="2">
        <v>45082</v>
      </c>
      <c r="B3444">
        <v>2023</v>
      </c>
      <c r="C3444">
        <v>179.58</v>
      </c>
      <c r="D3444">
        <v>335.94</v>
      </c>
      <c r="E3444">
        <v>126.01</v>
      </c>
      <c r="F3444">
        <v>114.018528</v>
      </c>
      <c r="G3444">
        <v>7.5374596000000009</v>
      </c>
      <c r="H3444">
        <v>131.84329600000001</v>
      </c>
      <c r="I3444">
        <v>14.5193615346074</v>
      </c>
      <c r="J3444">
        <v>18.92398428172643</v>
      </c>
      <c r="K3444">
        <v>43.10357168420299</v>
      </c>
      <c r="L3444">
        <v>43.540190394388382</v>
      </c>
      <c r="M3444">
        <v>121946497</v>
      </c>
      <c r="N3444">
        <v>21307053</v>
      </c>
      <c r="O3444">
        <v>32305531</v>
      </c>
      <c r="P3444">
        <v>763837</v>
      </c>
      <c r="Q3444">
        <v>1135145</v>
      </c>
      <c r="R3444">
        <v>11013390</v>
      </c>
      <c r="S3444">
        <v>33729200</v>
      </c>
      <c r="T3444">
        <v>18675000</v>
      </c>
      <c r="U3444">
        <v>23236300</v>
      </c>
      <c r="V3444">
        <v>4309800</v>
      </c>
    </row>
    <row r="3445" spans="1:22" x14ac:dyDescent="0.3">
      <c r="A3445" s="2">
        <v>45083</v>
      </c>
      <c r="B3445">
        <v>2023</v>
      </c>
      <c r="C3445">
        <v>179.21</v>
      </c>
      <c r="D3445">
        <v>333.68</v>
      </c>
      <c r="E3445">
        <v>127.31</v>
      </c>
      <c r="F3445">
        <v>114.04096</v>
      </c>
      <c r="G3445">
        <v>7.5904115999999986</v>
      </c>
      <c r="H3445">
        <v>131.88991999999999</v>
      </c>
      <c r="I3445">
        <v>14.67850494056996</v>
      </c>
      <c r="J3445">
        <v>18.951247135901479</v>
      </c>
      <c r="K3445">
        <v>43.54145782614922</v>
      </c>
      <c r="L3445">
        <v>43.820707432335666</v>
      </c>
      <c r="M3445">
        <v>64848374</v>
      </c>
      <c r="N3445">
        <v>20396223</v>
      </c>
      <c r="O3445">
        <v>26638295</v>
      </c>
      <c r="P3445">
        <v>660014</v>
      </c>
      <c r="Q3445">
        <v>1084558</v>
      </c>
      <c r="R3445">
        <v>13791223</v>
      </c>
      <c r="S3445">
        <v>22611500</v>
      </c>
      <c r="T3445">
        <v>15810500</v>
      </c>
      <c r="U3445">
        <v>15223200</v>
      </c>
      <c r="V3445">
        <v>3507900</v>
      </c>
    </row>
    <row r="3446" spans="1:22" x14ac:dyDescent="0.3">
      <c r="A3446" s="2">
        <v>45084</v>
      </c>
      <c r="B3446">
        <v>2023</v>
      </c>
      <c r="C3446">
        <v>177.82</v>
      </c>
      <c r="D3446">
        <v>323.38</v>
      </c>
      <c r="E3446">
        <v>122.5</v>
      </c>
      <c r="F3446">
        <v>114.286784</v>
      </c>
      <c r="G3446">
        <v>7.6605874000000007</v>
      </c>
      <c r="H3446">
        <v>132.05855</v>
      </c>
      <c r="I3446">
        <v>14.423282687780871</v>
      </c>
      <c r="J3446">
        <v>18.512213545901989</v>
      </c>
      <c r="K3446">
        <v>42.799058420714744</v>
      </c>
      <c r="L3446">
        <v>43.177116770097733</v>
      </c>
      <c r="M3446">
        <v>61944615</v>
      </c>
      <c r="N3446">
        <v>40717129</v>
      </c>
      <c r="O3446">
        <v>52538986</v>
      </c>
      <c r="P3446">
        <v>820752</v>
      </c>
      <c r="Q3446">
        <v>1399744</v>
      </c>
      <c r="R3446">
        <v>14543016</v>
      </c>
      <c r="S3446">
        <v>41062900</v>
      </c>
      <c r="T3446">
        <v>24323500</v>
      </c>
      <c r="U3446">
        <v>22212500</v>
      </c>
      <c r="V3446">
        <v>5335600</v>
      </c>
    </row>
    <row r="3447" spans="1:22" x14ac:dyDescent="0.3">
      <c r="A3447" s="2">
        <v>45085</v>
      </c>
      <c r="B3447">
        <v>2023</v>
      </c>
      <c r="C3447">
        <v>180.57</v>
      </c>
      <c r="D3447">
        <v>325.26</v>
      </c>
      <c r="E3447">
        <v>122.14</v>
      </c>
      <c r="F3447">
        <v>116.43486</v>
      </c>
      <c r="G3447">
        <v>7.6704939999999997</v>
      </c>
      <c r="H3447">
        <v>133.30260000000001</v>
      </c>
      <c r="I3447">
        <v>14.5705852710388</v>
      </c>
      <c r="J3447">
        <v>18.373819393852131</v>
      </c>
      <c r="K3447">
        <v>42.559930890504653</v>
      </c>
      <c r="L3447">
        <v>43.071053199913607</v>
      </c>
      <c r="M3447">
        <v>50214881</v>
      </c>
      <c r="N3447">
        <v>23277708</v>
      </c>
      <c r="O3447">
        <v>29389167</v>
      </c>
      <c r="P3447">
        <v>950418</v>
      </c>
      <c r="Q3447">
        <v>1112638</v>
      </c>
      <c r="R3447">
        <v>11980875</v>
      </c>
      <c r="S3447">
        <v>28562300</v>
      </c>
      <c r="T3447">
        <v>19432500</v>
      </c>
      <c r="U3447">
        <v>15196400</v>
      </c>
      <c r="V3447">
        <v>4198200</v>
      </c>
    </row>
    <row r="3448" spans="1:22" x14ac:dyDescent="0.3">
      <c r="A3448" s="2">
        <v>45086</v>
      </c>
      <c r="B3448">
        <v>2023</v>
      </c>
      <c r="C3448">
        <v>180.96</v>
      </c>
      <c r="D3448">
        <v>326.79000000000002</v>
      </c>
      <c r="E3448">
        <v>122.23</v>
      </c>
      <c r="F3448">
        <v>116.164384</v>
      </c>
      <c r="G3448">
        <v>7.6435649999999997</v>
      </c>
      <c r="H3448">
        <v>132.41535999999999</v>
      </c>
      <c r="I3448">
        <v>14.720866819747419</v>
      </c>
      <c r="J3448">
        <v>18.70459630453502</v>
      </c>
      <c r="K3448">
        <v>42.34357060849598</v>
      </c>
      <c r="L3448">
        <v>43.757175660160733</v>
      </c>
      <c r="M3448">
        <v>48899973</v>
      </c>
      <c r="N3448">
        <v>22528950</v>
      </c>
      <c r="O3448">
        <v>23778319</v>
      </c>
      <c r="P3448">
        <v>566274</v>
      </c>
      <c r="Q3448">
        <v>1272350</v>
      </c>
      <c r="R3448">
        <v>11044778</v>
      </c>
      <c r="S3448">
        <v>37276500</v>
      </c>
      <c r="T3448">
        <v>24422000</v>
      </c>
      <c r="U3448">
        <v>14798600</v>
      </c>
      <c r="V3448">
        <v>6745800</v>
      </c>
    </row>
    <row r="3449" spans="1:22" x14ac:dyDescent="0.3">
      <c r="A3449" s="2">
        <v>45087</v>
      </c>
      <c r="B3449">
        <v>2023</v>
      </c>
    </row>
    <row r="3450" spans="1:22" x14ac:dyDescent="0.3">
      <c r="A3450" s="2">
        <v>45088</v>
      </c>
      <c r="B3450">
        <v>2023</v>
      </c>
    </row>
    <row r="3451" spans="1:22" x14ac:dyDescent="0.3">
      <c r="A3451" s="2">
        <v>45089</v>
      </c>
      <c r="B3451">
        <v>2023</v>
      </c>
      <c r="C3451">
        <v>183.79</v>
      </c>
      <c r="D3451">
        <v>331.85</v>
      </c>
      <c r="E3451">
        <v>123.64</v>
      </c>
      <c r="F3451">
        <v>118.38948600000001</v>
      </c>
      <c r="G3451">
        <v>7.5632235000000003</v>
      </c>
      <c r="H3451">
        <v>132.94363200000001</v>
      </c>
      <c r="I3451">
        <v>14.80818780417979</v>
      </c>
      <c r="J3451">
        <v>18.8475400586888</v>
      </c>
      <c r="K3451">
        <v>42.90724305754366</v>
      </c>
      <c r="L3451">
        <v>43.844832522187232</v>
      </c>
      <c r="M3451">
        <v>54754995</v>
      </c>
      <c r="N3451">
        <v>24306753</v>
      </c>
      <c r="O3451">
        <v>28338743</v>
      </c>
      <c r="P3451">
        <v>1031189</v>
      </c>
      <c r="Q3451">
        <v>1505392</v>
      </c>
      <c r="R3451">
        <v>11235734</v>
      </c>
      <c r="S3451">
        <v>19714600</v>
      </c>
      <c r="T3451">
        <v>12147000</v>
      </c>
      <c r="U3451">
        <v>11647800</v>
      </c>
      <c r="V3451">
        <v>3741800</v>
      </c>
    </row>
    <row r="3452" spans="1:22" x14ac:dyDescent="0.3">
      <c r="A3452" s="2">
        <v>45090</v>
      </c>
      <c r="B3452">
        <v>2023</v>
      </c>
      <c r="C3452">
        <v>183.31</v>
      </c>
      <c r="D3452">
        <v>334.29</v>
      </c>
      <c r="E3452">
        <v>123.83</v>
      </c>
      <c r="F3452">
        <v>121.047212</v>
      </c>
      <c r="G3452">
        <v>7.6949807999999997</v>
      </c>
      <c r="H3452">
        <v>135.30585199999999</v>
      </c>
      <c r="I3452">
        <v>15.536097212294489</v>
      </c>
      <c r="J3452">
        <v>18.980094124374549</v>
      </c>
      <c r="K3452">
        <v>45.103645461043598</v>
      </c>
      <c r="L3452">
        <v>44.181558255897073</v>
      </c>
      <c r="M3452">
        <v>54929129</v>
      </c>
      <c r="N3452">
        <v>22951279</v>
      </c>
      <c r="O3452">
        <v>22278313</v>
      </c>
      <c r="P3452">
        <v>1426285</v>
      </c>
      <c r="Q3452">
        <v>1844192</v>
      </c>
      <c r="R3452">
        <v>10311933</v>
      </c>
      <c r="S3452">
        <v>70125200</v>
      </c>
      <c r="T3452">
        <v>18276000</v>
      </c>
      <c r="U3452">
        <v>32705300</v>
      </c>
      <c r="V3452">
        <v>3726900</v>
      </c>
    </row>
    <row r="3453" spans="1:22" x14ac:dyDescent="0.3">
      <c r="A3453" s="2">
        <v>45091</v>
      </c>
      <c r="B3453">
        <v>2023</v>
      </c>
      <c r="C3453">
        <v>183.95</v>
      </c>
      <c r="D3453">
        <v>337.34</v>
      </c>
      <c r="E3453">
        <v>123.67</v>
      </c>
      <c r="F3453">
        <v>122.63198</v>
      </c>
      <c r="G3453">
        <v>7.7541059999999993</v>
      </c>
      <c r="H3453">
        <v>136.29637600000001</v>
      </c>
      <c r="I3453">
        <v>16.57577497129736</v>
      </c>
      <c r="J3453">
        <v>19.211050796498281</v>
      </c>
      <c r="K3453">
        <v>47.431113662456937</v>
      </c>
      <c r="L3453">
        <v>44.180539609644093</v>
      </c>
      <c r="M3453">
        <v>57462882</v>
      </c>
      <c r="N3453">
        <v>26003791</v>
      </c>
      <c r="O3453">
        <v>30592297</v>
      </c>
      <c r="P3453">
        <v>937730</v>
      </c>
      <c r="Q3453">
        <v>1456848</v>
      </c>
      <c r="R3453">
        <v>18303492</v>
      </c>
      <c r="S3453">
        <v>99612100</v>
      </c>
      <c r="T3453">
        <v>18358500</v>
      </c>
      <c r="U3453">
        <v>33517400</v>
      </c>
      <c r="V3453">
        <v>3752400</v>
      </c>
    </row>
    <row r="3454" spans="1:22" x14ac:dyDescent="0.3">
      <c r="A3454" s="2">
        <v>45092</v>
      </c>
      <c r="B3454">
        <v>2023</v>
      </c>
      <c r="C3454">
        <v>186.01</v>
      </c>
      <c r="D3454">
        <v>348.1</v>
      </c>
      <c r="E3454">
        <v>125.09</v>
      </c>
      <c r="F3454">
        <v>123.14188799999999</v>
      </c>
      <c r="G3454">
        <v>7.7844756000000004</v>
      </c>
      <c r="H3454">
        <v>136.55923200000001</v>
      </c>
      <c r="I3454">
        <v>16.537200684150509</v>
      </c>
      <c r="J3454">
        <v>18.964066633409349</v>
      </c>
      <c r="K3454">
        <v>46.265678449258843</v>
      </c>
      <c r="L3454">
        <v>44.362884834663618</v>
      </c>
      <c r="M3454">
        <v>65433166</v>
      </c>
      <c r="N3454">
        <v>38899075</v>
      </c>
      <c r="O3454">
        <v>35246268</v>
      </c>
      <c r="P3454">
        <v>808875</v>
      </c>
      <c r="Q3454">
        <v>1370522</v>
      </c>
      <c r="R3454">
        <v>13472651</v>
      </c>
      <c r="S3454">
        <v>57885900</v>
      </c>
      <c r="T3454">
        <v>17444000</v>
      </c>
      <c r="U3454">
        <v>19895000</v>
      </c>
      <c r="V3454">
        <v>7487200</v>
      </c>
    </row>
    <row r="3455" spans="1:22" x14ac:dyDescent="0.3">
      <c r="A3455" s="2">
        <v>45093</v>
      </c>
      <c r="B3455">
        <v>2023</v>
      </c>
      <c r="C3455">
        <v>184.92</v>
      </c>
      <c r="D3455">
        <v>342.33</v>
      </c>
      <c r="E3455">
        <v>123.53</v>
      </c>
      <c r="F3455">
        <v>122.15464799999999</v>
      </c>
      <c r="G3455">
        <v>7.8475585999999984</v>
      </c>
      <c r="H3455">
        <v>138.358836</v>
      </c>
      <c r="I3455">
        <v>16.32595516706612</v>
      </c>
      <c r="J3455">
        <v>18.50943240518821</v>
      </c>
      <c r="K3455">
        <v>46.799661638234873</v>
      </c>
      <c r="L3455">
        <v>44.170308755110668</v>
      </c>
      <c r="M3455">
        <v>101256225</v>
      </c>
      <c r="N3455">
        <v>46551985</v>
      </c>
      <c r="O3455">
        <v>45535553</v>
      </c>
      <c r="P3455">
        <v>2595431</v>
      </c>
      <c r="Q3455">
        <v>7926057</v>
      </c>
      <c r="R3455">
        <v>65730002</v>
      </c>
      <c r="S3455">
        <v>59050900</v>
      </c>
      <c r="T3455">
        <v>27486000</v>
      </c>
      <c r="U3455">
        <v>20897700</v>
      </c>
      <c r="V3455">
        <v>6516500</v>
      </c>
    </row>
    <row r="3456" spans="1:22" x14ac:dyDescent="0.3">
      <c r="A3456" s="2">
        <v>45094</v>
      </c>
      <c r="B3456">
        <v>2023</v>
      </c>
    </row>
    <row r="3457" spans="1:22" x14ac:dyDescent="0.3">
      <c r="A3457" s="2">
        <v>45095</v>
      </c>
      <c r="B3457">
        <v>2023</v>
      </c>
    </row>
    <row r="3458" spans="1:22" x14ac:dyDescent="0.3">
      <c r="A3458" s="2">
        <v>45096</v>
      </c>
      <c r="B3458">
        <v>2023</v>
      </c>
      <c r="F3458">
        <v>121.189432</v>
      </c>
      <c r="G3458">
        <v>7.8560100000000013</v>
      </c>
      <c r="H3458">
        <v>136.62465599999999</v>
      </c>
      <c r="I3458">
        <v>15.87402240541112</v>
      </c>
      <c r="J3458">
        <v>18.372622546325651</v>
      </c>
      <c r="K3458">
        <v>45.83949834425421</v>
      </c>
      <c r="L3458">
        <v>43.908969210174028</v>
      </c>
      <c r="P3458">
        <v>580786</v>
      </c>
      <c r="Q3458">
        <v>958851</v>
      </c>
      <c r="R3458">
        <v>8841910</v>
      </c>
      <c r="S3458">
        <v>41460800</v>
      </c>
      <c r="T3458">
        <v>15072000</v>
      </c>
      <c r="U3458">
        <v>17752000</v>
      </c>
      <c r="V3458">
        <v>3490000</v>
      </c>
    </row>
    <row r="3459" spans="1:22" x14ac:dyDescent="0.3">
      <c r="A3459" s="2">
        <v>45097</v>
      </c>
      <c r="B3459">
        <v>2023</v>
      </c>
      <c r="C3459">
        <v>185.01</v>
      </c>
      <c r="D3459">
        <v>338.05</v>
      </c>
      <c r="E3459">
        <v>123.1</v>
      </c>
      <c r="F3459">
        <v>120.63258</v>
      </c>
      <c r="G3459">
        <v>7.8468760000000009</v>
      </c>
      <c r="H3459">
        <v>135.97907000000001</v>
      </c>
      <c r="I3459">
        <v>15.884476534296031</v>
      </c>
      <c r="J3459">
        <v>18.546226509520771</v>
      </c>
      <c r="K3459">
        <v>47.363205209881777</v>
      </c>
      <c r="L3459">
        <v>44.184894174276202</v>
      </c>
      <c r="M3459">
        <v>49799092</v>
      </c>
      <c r="N3459">
        <v>26375407</v>
      </c>
      <c r="O3459">
        <v>26097492</v>
      </c>
      <c r="P3459">
        <v>790336</v>
      </c>
      <c r="Q3459">
        <v>1279698</v>
      </c>
      <c r="R3459">
        <v>10865092</v>
      </c>
      <c r="S3459">
        <v>36130900</v>
      </c>
      <c r="T3459">
        <v>16939000</v>
      </c>
      <c r="U3459">
        <v>25522800</v>
      </c>
      <c r="V3459">
        <v>3106700</v>
      </c>
    </row>
    <row r="3460" spans="1:22" x14ac:dyDescent="0.3">
      <c r="A3460" s="2">
        <v>45098</v>
      </c>
      <c r="B3460">
        <v>2023</v>
      </c>
      <c r="C3460">
        <v>183.96</v>
      </c>
      <c r="D3460">
        <v>333.56</v>
      </c>
      <c r="E3460">
        <v>120.55</v>
      </c>
      <c r="F3460">
        <v>120.593232</v>
      </c>
      <c r="G3460">
        <v>7.8844836000000011</v>
      </c>
      <c r="H3460">
        <v>134.94329999999999</v>
      </c>
      <c r="I3460">
        <v>15.629843595885591</v>
      </c>
      <c r="J3460">
        <v>18.10254500493166</v>
      </c>
      <c r="K3460">
        <v>48.87276313935466</v>
      </c>
      <c r="L3460">
        <v>43.764971114555443</v>
      </c>
      <c r="M3460">
        <v>49515697</v>
      </c>
      <c r="N3460">
        <v>25117799</v>
      </c>
      <c r="O3460">
        <v>30306336</v>
      </c>
      <c r="P3460">
        <v>685772</v>
      </c>
      <c r="Q3460">
        <v>1267384</v>
      </c>
      <c r="R3460">
        <v>12112167</v>
      </c>
      <c r="S3460">
        <v>38394900</v>
      </c>
      <c r="T3460">
        <v>20209500</v>
      </c>
      <c r="U3460">
        <v>38043800</v>
      </c>
      <c r="V3460">
        <v>3028700</v>
      </c>
    </row>
    <row r="3461" spans="1:22" x14ac:dyDescent="0.3">
      <c r="A3461" s="2">
        <v>45099</v>
      </c>
      <c r="B3461">
        <v>2023</v>
      </c>
      <c r="C3461">
        <v>187</v>
      </c>
      <c r="D3461">
        <v>339.71</v>
      </c>
      <c r="E3461">
        <v>123.15</v>
      </c>
      <c r="F3461">
        <v>119.51904999999999</v>
      </c>
      <c r="G3461">
        <v>7.7251111000000012</v>
      </c>
      <c r="H3461">
        <v>134.85605000000001</v>
      </c>
      <c r="I3461">
        <v>15.66892789705574</v>
      </c>
      <c r="J3461">
        <v>17.742826910972791</v>
      </c>
      <c r="K3461">
        <v>47.464857682355408</v>
      </c>
      <c r="L3461">
        <v>44.184908035526959</v>
      </c>
      <c r="M3461">
        <v>51245327</v>
      </c>
      <c r="N3461">
        <v>23556764</v>
      </c>
      <c r="O3461">
        <v>26952246</v>
      </c>
      <c r="P3461">
        <v>668475</v>
      </c>
      <c r="Q3461">
        <v>1102267</v>
      </c>
      <c r="R3461">
        <v>14777197</v>
      </c>
      <c r="S3461">
        <v>29584300</v>
      </c>
      <c r="T3461">
        <v>18036000</v>
      </c>
      <c r="U3461">
        <v>22975600</v>
      </c>
      <c r="V3461">
        <v>9574200</v>
      </c>
    </row>
    <row r="3462" spans="1:22" x14ac:dyDescent="0.3">
      <c r="A3462" s="2">
        <v>45100</v>
      </c>
      <c r="B3462">
        <v>2023</v>
      </c>
      <c r="C3462">
        <v>186.68</v>
      </c>
      <c r="D3462">
        <v>335.02</v>
      </c>
      <c r="E3462">
        <v>122.34</v>
      </c>
      <c r="F3462">
        <v>118.24373199999999</v>
      </c>
      <c r="G3462">
        <v>7.6473377999999999</v>
      </c>
      <c r="H3462">
        <v>133.44058799999999</v>
      </c>
      <c r="I3462">
        <v>15.28810731910753</v>
      </c>
      <c r="J3462">
        <v>17.28956986168069</v>
      </c>
      <c r="K3462">
        <v>46.048516021408211</v>
      </c>
      <c r="L3462">
        <v>43.302981858622367</v>
      </c>
      <c r="M3462">
        <v>53116996</v>
      </c>
      <c r="N3462">
        <v>23146901</v>
      </c>
      <c r="O3462">
        <v>34913637</v>
      </c>
      <c r="P3462">
        <v>762651</v>
      </c>
      <c r="Q3462">
        <v>1397283</v>
      </c>
      <c r="R3462">
        <v>17276399</v>
      </c>
      <c r="S3462">
        <v>30642900</v>
      </c>
      <c r="T3462">
        <v>19586000</v>
      </c>
      <c r="U3462">
        <v>22397800</v>
      </c>
      <c r="V3462">
        <v>4439800</v>
      </c>
    </row>
    <row r="3463" spans="1:22" x14ac:dyDescent="0.3">
      <c r="A3463" s="2">
        <v>45101</v>
      </c>
      <c r="B3463">
        <v>2023</v>
      </c>
    </row>
    <row r="3464" spans="1:22" x14ac:dyDescent="0.3">
      <c r="A3464" s="2">
        <v>45102</v>
      </c>
      <c r="B3464">
        <v>2023</v>
      </c>
    </row>
    <row r="3465" spans="1:22" x14ac:dyDescent="0.3">
      <c r="A3465" s="2">
        <v>45103</v>
      </c>
      <c r="B3465">
        <v>2023</v>
      </c>
      <c r="C3465">
        <v>185.27</v>
      </c>
      <c r="D3465">
        <v>328.6</v>
      </c>
      <c r="E3465">
        <v>118.34</v>
      </c>
      <c r="F3465">
        <v>119.169916</v>
      </c>
      <c r="G3465">
        <v>7.6853601999999999</v>
      </c>
      <c r="H3465">
        <v>132.67525800000001</v>
      </c>
      <c r="I3465">
        <v>15.468728235130239</v>
      </c>
      <c r="J3465">
        <v>17.258062724613449</v>
      </c>
      <c r="K3465">
        <v>46.120629614152392</v>
      </c>
      <c r="L3465">
        <v>43.801365092631279</v>
      </c>
      <c r="M3465">
        <v>48088661</v>
      </c>
      <c r="N3465">
        <v>21520582</v>
      </c>
      <c r="O3465">
        <v>33969897</v>
      </c>
      <c r="P3465">
        <v>751429</v>
      </c>
      <c r="Q3465">
        <v>1291476</v>
      </c>
      <c r="R3465">
        <v>11475462</v>
      </c>
      <c r="S3465">
        <v>22817900</v>
      </c>
      <c r="T3465">
        <v>13076500</v>
      </c>
      <c r="U3465">
        <v>14816700</v>
      </c>
      <c r="V3465">
        <v>3705900</v>
      </c>
    </row>
    <row r="3466" spans="1:22" x14ac:dyDescent="0.3">
      <c r="A3466" s="2">
        <v>45104</v>
      </c>
      <c r="B3466">
        <v>2023</v>
      </c>
      <c r="C3466">
        <v>188.06</v>
      </c>
      <c r="D3466">
        <v>334.57</v>
      </c>
      <c r="E3466">
        <v>118.33</v>
      </c>
      <c r="F3466">
        <v>118.422954</v>
      </c>
      <c r="G3466">
        <v>7.7813249999999989</v>
      </c>
      <c r="H3466">
        <v>132.38471999999999</v>
      </c>
      <c r="I3466">
        <v>15.5368801222392</v>
      </c>
      <c r="J3466">
        <v>16.99813711626615</v>
      </c>
      <c r="K3466">
        <v>45.27017641339075</v>
      </c>
      <c r="L3466">
        <v>44.395054868731769</v>
      </c>
      <c r="M3466">
        <v>50730846</v>
      </c>
      <c r="N3466">
        <v>24354110</v>
      </c>
      <c r="O3466">
        <v>39535936</v>
      </c>
      <c r="P3466">
        <v>922281</v>
      </c>
      <c r="Q3466">
        <v>1169297</v>
      </c>
      <c r="R3466">
        <v>12980581</v>
      </c>
      <c r="S3466">
        <v>26165400</v>
      </c>
      <c r="T3466">
        <v>16356000</v>
      </c>
      <c r="U3466">
        <v>15701100</v>
      </c>
      <c r="V3466">
        <v>5804500</v>
      </c>
    </row>
    <row r="3467" spans="1:22" x14ac:dyDescent="0.3">
      <c r="A3467" s="2">
        <v>45105</v>
      </c>
      <c r="B3467">
        <v>2023</v>
      </c>
      <c r="C3467">
        <v>189.25</v>
      </c>
      <c r="D3467">
        <v>335.85</v>
      </c>
      <c r="E3467">
        <v>120.18</v>
      </c>
      <c r="F3467">
        <v>119.890068</v>
      </c>
      <c r="G3467">
        <v>7.7570183999999998</v>
      </c>
      <c r="H3467">
        <v>134.64174</v>
      </c>
      <c r="I3467">
        <v>15.952281869884869</v>
      </c>
      <c r="J3467">
        <v>17.411160105423779</v>
      </c>
      <c r="K3467">
        <v>46.122901928145367</v>
      </c>
      <c r="L3467">
        <v>45.221251213760567</v>
      </c>
      <c r="M3467">
        <v>51216801</v>
      </c>
      <c r="N3467">
        <v>20259523</v>
      </c>
      <c r="O3467">
        <v>27091449</v>
      </c>
      <c r="P3467">
        <v>734547</v>
      </c>
      <c r="Q3467">
        <v>1203918</v>
      </c>
      <c r="R3467">
        <v>13722380</v>
      </c>
      <c r="S3467">
        <v>35651600</v>
      </c>
      <c r="T3467">
        <v>17773500</v>
      </c>
      <c r="U3467">
        <v>14203500</v>
      </c>
      <c r="V3467">
        <v>6777200</v>
      </c>
    </row>
    <row r="3468" spans="1:22" x14ac:dyDescent="0.3">
      <c r="A3468" s="2">
        <v>45106</v>
      </c>
      <c r="B3468">
        <v>2023</v>
      </c>
      <c r="C3468">
        <v>189.59</v>
      </c>
      <c r="D3468">
        <v>335.05</v>
      </c>
      <c r="E3468">
        <v>119.1</v>
      </c>
      <c r="F3468">
        <v>120.711584</v>
      </c>
      <c r="G3468">
        <v>7.8117311999999997</v>
      </c>
      <c r="H3468">
        <v>134.12639799999999</v>
      </c>
      <c r="I3468">
        <v>15.84742837418019</v>
      </c>
      <c r="J3468">
        <v>17.18576437694167</v>
      </c>
      <c r="K3468">
        <v>46.510182947877119</v>
      </c>
      <c r="L3468">
        <v>45.440110459095621</v>
      </c>
      <c r="M3468">
        <v>46347308</v>
      </c>
      <c r="N3468">
        <v>16997042</v>
      </c>
      <c r="O3468">
        <v>24090902</v>
      </c>
      <c r="P3468">
        <v>786284</v>
      </c>
      <c r="Q3468">
        <v>1130806</v>
      </c>
      <c r="R3468">
        <v>13056032</v>
      </c>
      <c r="S3468">
        <v>27070800</v>
      </c>
      <c r="T3468">
        <v>14557000</v>
      </c>
      <c r="U3468">
        <v>18255400</v>
      </c>
      <c r="V3468">
        <v>5521700</v>
      </c>
    </row>
    <row r="3469" spans="1:22" x14ac:dyDescent="0.3">
      <c r="A3469" s="2">
        <v>45107</v>
      </c>
      <c r="B3469">
        <v>2023</v>
      </c>
      <c r="C3469">
        <v>193.97</v>
      </c>
      <c r="D3469">
        <v>340.54</v>
      </c>
      <c r="E3469">
        <v>119.7</v>
      </c>
      <c r="F3469">
        <v>122.84933599999999</v>
      </c>
      <c r="G3469">
        <v>7.9055372000000013</v>
      </c>
      <c r="H3469">
        <v>136.62785199999999</v>
      </c>
      <c r="I3469">
        <v>15.994595718145909</v>
      </c>
      <c r="J3469">
        <v>17.135340961685021</v>
      </c>
      <c r="K3469">
        <v>46.92718076629945</v>
      </c>
      <c r="L3469">
        <v>45.326681909512907</v>
      </c>
      <c r="M3469">
        <v>85213216</v>
      </c>
      <c r="N3469">
        <v>26832756</v>
      </c>
      <c r="O3469">
        <v>29532241</v>
      </c>
      <c r="P3469">
        <v>1442529</v>
      </c>
      <c r="Q3469">
        <v>2145623</v>
      </c>
      <c r="R3469">
        <v>20131117</v>
      </c>
      <c r="S3469">
        <v>37428700</v>
      </c>
      <c r="T3469">
        <v>18353500</v>
      </c>
      <c r="U3469">
        <v>15002700</v>
      </c>
      <c r="V3469">
        <v>6664300</v>
      </c>
    </row>
    <row r="3470" spans="1:22" x14ac:dyDescent="0.3">
      <c r="A3470" s="2">
        <v>45108</v>
      </c>
      <c r="B3470">
        <v>2023</v>
      </c>
    </row>
    <row r="3471" spans="1:22" x14ac:dyDescent="0.3">
      <c r="A3471" s="2">
        <v>45109</v>
      </c>
      <c r="B3471">
        <v>2023</v>
      </c>
    </row>
    <row r="3472" spans="1:22" x14ac:dyDescent="0.3">
      <c r="A3472" s="2">
        <v>45110</v>
      </c>
      <c r="B3472">
        <v>2023</v>
      </c>
      <c r="C3472">
        <v>192.46</v>
      </c>
      <c r="D3472">
        <v>337.99</v>
      </c>
      <c r="E3472">
        <v>119.9</v>
      </c>
      <c r="F3472">
        <v>122.47752</v>
      </c>
      <c r="G3472">
        <v>7.9686372000000008</v>
      </c>
      <c r="H3472">
        <v>134.39779200000001</v>
      </c>
      <c r="I3472">
        <v>16.073403372961021</v>
      </c>
      <c r="J3472">
        <v>17.57512774398673</v>
      </c>
      <c r="K3472">
        <v>47.235277854575607</v>
      </c>
      <c r="L3472">
        <v>45.528061929776058</v>
      </c>
      <c r="M3472">
        <v>31458198</v>
      </c>
      <c r="N3472">
        <v>12508692</v>
      </c>
      <c r="O3472">
        <v>14467850</v>
      </c>
      <c r="P3472">
        <v>573512</v>
      </c>
      <c r="Q3472">
        <v>1395857</v>
      </c>
      <c r="R3472">
        <v>13209114</v>
      </c>
      <c r="S3472">
        <v>25421400</v>
      </c>
      <c r="T3472">
        <v>19040500</v>
      </c>
      <c r="U3472">
        <v>12481100</v>
      </c>
      <c r="V3472">
        <v>3174900</v>
      </c>
    </row>
    <row r="3473" spans="1:22" x14ac:dyDescent="0.3">
      <c r="A3473" s="2">
        <v>45111</v>
      </c>
      <c r="B3473">
        <v>2023</v>
      </c>
      <c r="F3473">
        <v>121.82789</v>
      </c>
      <c r="G3473">
        <v>7.9455593000000011</v>
      </c>
      <c r="H3473">
        <v>134.4443</v>
      </c>
      <c r="I3473">
        <v>16.17769166897315</v>
      </c>
      <c r="J3473">
        <v>17.41639567533905</v>
      </c>
      <c r="K3473">
        <v>47.412122889565453</v>
      </c>
      <c r="L3473">
        <v>45.107943537226667</v>
      </c>
      <c r="P3473">
        <v>547810</v>
      </c>
      <c r="Q3473">
        <v>473107</v>
      </c>
      <c r="R3473">
        <v>6169418</v>
      </c>
      <c r="S3473">
        <v>26554700</v>
      </c>
      <c r="T3473">
        <v>13214500</v>
      </c>
      <c r="U3473">
        <v>12209200</v>
      </c>
      <c r="V3473">
        <v>2862800</v>
      </c>
    </row>
    <row r="3474" spans="1:22" x14ac:dyDescent="0.3">
      <c r="A3474" s="2">
        <v>45112</v>
      </c>
      <c r="B3474">
        <v>2023</v>
      </c>
      <c r="C3474">
        <v>191.33</v>
      </c>
      <c r="D3474">
        <v>338.15</v>
      </c>
      <c r="E3474">
        <v>121.75</v>
      </c>
      <c r="F3474">
        <v>122.07764</v>
      </c>
      <c r="G3474">
        <v>7.9031051999999988</v>
      </c>
      <c r="H3474">
        <v>133.568578</v>
      </c>
      <c r="I3474">
        <v>16.185011061946899</v>
      </c>
      <c r="J3474">
        <v>17.553611545907081</v>
      </c>
      <c r="K3474">
        <v>47.974280973451329</v>
      </c>
      <c r="L3474">
        <v>45.022123893805308</v>
      </c>
      <c r="M3474">
        <v>46920261</v>
      </c>
      <c r="N3474">
        <v>18172378</v>
      </c>
      <c r="O3474">
        <v>27584809</v>
      </c>
      <c r="P3474">
        <v>732634</v>
      </c>
      <c r="Q3474">
        <v>1056465</v>
      </c>
      <c r="R3474">
        <v>29228496</v>
      </c>
      <c r="S3474">
        <v>20643100</v>
      </c>
      <c r="T3474">
        <v>12545000</v>
      </c>
      <c r="U3474">
        <v>12060800</v>
      </c>
      <c r="V3474">
        <v>3116800</v>
      </c>
    </row>
    <row r="3475" spans="1:22" x14ac:dyDescent="0.3">
      <c r="A3475" s="2">
        <v>45113</v>
      </c>
      <c r="B3475">
        <v>2023</v>
      </c>
      <c r="C3475">
        <v>191.81</v>
      </c>
      <c r="D3475">
        <v>341.27</v>
      </c>
      <c r="E3475">
        <v>120.11</v>
      </c>
      <c r="F3475">
        <v>117.450146</v>
      </c>
      <c r="G3475">
        <v>7.7685607999999986</v>
      </c>
      <c r="H3475">
        <v>131.95472799999999</v>
      </c>
      <c r="I3475">
        <v>16.147387412393311</v>
      </c>
      <c r="J3475">
        <v>17.3997622163625</v>
      </c>
      <c r="K3475">
        <v>47.234751231698013</v>
      </c>
      <c r="L3475">
        <v>43.813753382832559</v>
      </c>
      <c r="M3475">
        <v>45156009</v>
      </c>
      <c r="N3475">
        <v>28195534</v>
      </c>
      <c r="O3475">
        <v>24778801</v>
      </c>
      <c r="P3475">
        <v>1237008</v>
      </c>
      <c r="Q3475">
        <v>1843332</v>
      </c>
      <c r="R3475">
        <v>16031245</v>
      </c>
      <c r="S3475">
        <v>28608700</v>
      </c>
      <c r="T3475">
        <v>12932500</v>
      </c>
      <c r="U3475">
        <v>13597600</v>
      </c>
      <c r="V3475">
        <v>5998800</v>
      </c>
    </row>
    <row r="3476" spans="1:22" x14ac:dyDescent="0.3">
      <c r="A3476" s="2">
        <v>45114</v>
      </c>
      <c r="B3476">
        <v>2023</v>
      </c>
      <c r="C3476">
        <v>190.68</v>
      </c>
      <c r="D3476">
        <v>337.22</v>
      </c>
      <c r="E3476">
        <v>119.48</v>
      </c>
      <c r="F3476">
        <v>117.554008</v>
      </c>
      <c r="G3476">
        <v>7.836605099999999</v>
      </c>
      <c r="H3476">
        <v>133.243968</v>
      </c>
      <c r="I3476">
        <v>16.181127295756809</v>
      </c>
      <c r="J3476">
        <v>17.45671646611779</v>
      </c>
      <c r="K3476">
        <v>47.315459855041873</v>
      </c>
      <c r="L3476">
        <v>44.690732531137847</v>
      </c>
      <c r="M3476">
        <v>46814998</v>
      </c>
      <c r="N3476">
        <v>21214824</v>
      </c>
      <c r="O3476">
        <v>21709549</v>
      </c>
      <c r="P3476">
        <v>1179553</v>
      </c>
      <c r="Q3476">
        <v>1454128</v>
      </c>
      <c r="R3476">
        <v>12696611</v>
      </c>
      <c r="S3476">
        <v>26236300</v>
      </c>
      <c r="T3476">
        <v>16628500</v>
      </c>
      <c r="U3476">
        <v>15548700</v>
      </c>
      <c r="V3476">
        <v>4955200</v>
      </c>
    </row>
    <row r="3477" spans="1:22" x14ac:dyDescent="0.3">
      <c r="A3477" s="2">
        <v>45115</v>
      </c>
      <c r="B3477">
        <v>2023</v>
      </c>
    </row>
    <row r="3478" spans="1:22" x14ac:dyDescent="0.3">
      <c r="A3478" s="2">
        <v>45116</v>
      </c>
      <c r="B3478">
        <v>2023</v>
      </c>
    </row>
    <row r="3479" spans="1:22" x14ac:dyDescent="0.3">
      <c r="A3479" s="2">
        <v>45117</v>
      </c>
      <c r="B3479">
        <v>2023</v>
      </c>
      <c r="C3479">
        <v>188.61</v>
      </c>
      <c r="D3479">
        <v>331.83</v>
      </c>
      <c r="E3479">
        <v>116.45</v>
      </c>
      <c r="F3479">
        <v>118.10977200000001</v>
      </c>
      <c r="G3479">
        <v>7.7962373999999999</v>
      </c>
      <c r="H3479">
        <v>134.41744800000001</v>
      </c>
      <c r="I3479">
        <v>15.973989256432009</v>
      </c>
      <c r="J3479">
        <v>17.29850001413628</v>
      </c>
      <c r="K3479">
        <v>47.830081990387342</v>
      </c>
      <c r="L3479">
        <v>44.564602770709648</v>
      </c>
      <c r="M3479">
        <v>59922163</v>
      </c>
      <c r="N3479">
        <v>32791449</v>
      </c>
      <c r="O3479">
        <v>35315235</v>
      </c>
      <c r="P3479">
        <v>673649</v>
      </c>
      <c r="Q3479">
        <v>1108675</v>
      </c>
      <c r="R3479">
        <v>16208084</v>
      </c>
      <c r="S3479">
        <v>28824200</v>
      </c>
      <c r="T3479">
        <v>15439000</v>
      </c>
      <c r="U3479">
        <v>14450100</v>
      </c>
      <c r="V3479">
        <v>4094000</v>
      </c>
    </row>
    <row r="3480" spans="1:22" x14ac:dyDescent="0.3">
      <c r="A3480" s="2">
        <v>45118</v>
      </c>
      <c r="B3480">
        <v>2023</v>
      </c>
      <c r="C3480">
        <v>188.08</v>
      </c>
      <c r="D3480">
        <v>332.47</v>
      </c>
      <c r="E3480">
        <v>117.14</v>
      </c>
      <c r="F3480">
        <v>117.159944</v>
      </c>
      <c r="G3480">
        <v>7.7654306999999996</v>
      </c>
      <c r="H3480">
        <v>135.46893600000001</v>
      </c>
      <c r="I3480">
        <v>15.75459598118854</v>
      </c>
      <c r="J3480">
        <v>17.228336147926459</v>
      </c>
      <c r="K3480">
        <v>48.104603106740768</v>
      </c>
      <c r="L3480">
        <v>44.584580304973628</v>
      </c>
      <c r="M3480">
        <v>46638119</v>
      </c>
      <c r="N3480">
        <v>26698218</v>
      </c>
      <c r="O3480">
        <v>23078782</v>
      </c>
      <c r="P3480">
        <v>1037629</v>
      </c>
      <c r="Q3480">
        <v>1062702</v>
      </c>
      <c r="R3480">
        <v>13941851</v>
      </c>
      <c r="S3480">
        <v>29078400</v>
      </c>
      <c r="T3480">
        <v>13930000</v>
      </c>
      <c r="U3480">
        <v>9556200</v>
      </c>
      <c r="V3480">
        <v>3540600</v>
      </c>
    </row>
    <row r="3481" spans="1:22" x14ac:dyDescent="0.3">
      <c r="A3481" s="2">
        <v>45119</v>
      </c>
      <c r="B3481">
        <v>2023</v>
      </c>
      <c r="C3481">
        <v>189.77</v>
      </c>
      <c r="D3481">
        <v>337.2</v>
      </c>
      <c r="E3481">
        <v>118.93</v>
      </c>
      <c r="F3481">
        <v>119.55768</v>
      </c>
      <c r="G3481">
        <v>8.0029368000000005</v>
      </c>
      <c r="H3481">
        <v>139.684336</v>
      </c>
      <c r="I3481">
        <v>15.88150289017341</v>
      </c>
      <c r="J3481">
        <v>17.15971625722543</v>
      </c>
      <c r="K3481">
        <v>49.819364161849713</v>
      </c>
      <c r="L3481">
        <v>45.520231213872833</v>
      </c>
      <c r="M3481">
        <v>60750248</v>
      </c>
      <c r="N3481">
        <v>29995262</v>
      </c>
      <c r="O3481">
        <v>30404409</v>
      </c>
      <c r="P3481">
        <v>729269</v>
      </c>
      <c r="Q3481">
        <v>1732777</v>
      </c>
      <c r="R3481">
        <v>14247735</v>
      </c>
      <c r="S3481">
        <v>20500400</v>
      </c>
      <c r="T3481">
        <v>20652500</v>
      </c>
      <c r="U3481">
        <v>24053300</v>
      </c>
      <c r="V3481">
        <v>4659000</v>
      </c>
    </row>
    <row r="3482" spans="1:22" x14ac:dyDescent="0.3">
      <c r="A3482" s="2">
        <v>45120</v>
      </c>
      <c r="B3482">
        <v>2023</v>
      </c>
      <c r="C3482">
        <v>190.54</v>
      </c>
      <c r="D3482">
        <v>342.66</v>
      </c>
      <c r="E3482">
        <v>124.54</v>
      </c>
      <c r="F3482">
        <v>119.9042</v>
      </c>
      <c r="G3482">
        <v>8.0546188000000001</v>
      </c>
      <c r="H3482">
        <v>143.34715199999999</v>
      </c>
      <c r="I3482">
        <v>16.017237633084669</v>
      </c>
      <c r="J3482">
        <v>17.97441699138119</v>
      </c>
      <c r="K3482">
        <v>51.408705728978063</v>
      </c>
      <c r="L3482">
        <v>46.527123922647938</v>
      </c>
      <c r="M3482">
        <v>41342338</v>
      </c>
      <c r="N3482">
        <v>20567159</v>
      </c>
      <c r="O3482">
        <v>44297915</v>
      </c>
      <c r="P3482">
        <v>663645</v>
      </c>
      <c r="Q3482">
        <v>1894956</v>
      </c>
      <c r="R3482">
        <v>13523974</v>
      </c>
      <c r="S3482">
        <v>19826600</v>
      </c>
      <c r="T3482">
        <v>22888000</v>
      </c>
      <c r="U3482">
        <v>20815100</v>
      </c>
      <c r="V3482">
        <v>3366300</v>
      </c>
    </row>
    <row r="3483" spans="1:22" x14ac:dyDescent="0.3">
      <c r="A3483" s="2">
        <v>45121</v>
      </c>
      <c r="B3483">
        <v>2023</v>
      </c>
      <c r="C3483">
        <v>190.69</v>
      </c>
      <c r="D3483">
        <v>345.24</v>
      </c>
      <c r="E3483">
        <v>125.42</v>
      </c>
      <c r="F3483">
        <v>119.98756400000001</v>
      </c>
      <c r="G3483">
        <v>8.0395803000000008</v>
      </c>
      <c r="H3483">
        <v>144.668408</v>
      </c>
      <c r="I3483">
        <v>15.99480781711978</v>
      </c>
      <c r="J3483">
        <v>17.704059984135</v>
      </c>
      <c r="K3483">
        <v>50.155044349895441</v>
      </c>
      <c r="L3483">
        <v>46.073411696834221</v>
      </c>
      <c r="M3483">
        <v>41616242</v>
      </c>
      <c r="N3483">
        <v>28352729</v>
      </c>
      <c r="O3483">
        <v>33283076</v>
      </c>
      <c r="P3483">
        <v>807744</v>
      </c>
      <c r="Q3483">
        <v>1190513</v>
      </c>
      <c r="R3483">
        <v>11211107</v>
      </c>
      <c r="S3483">
        <v>21578800</v>
      </c>
      <c r="T3483">
        <v>19365500</v>
      </c>
      <c r="U3483">
        <v>16885000</v>
      </c>
      <c r="V3483">
        <v>3591800</v>
      </c>
    </row>
    <row r="3484" spans="1:22" x14ac:dyDescent="0.3">
      <c r="A3484" s="2">
        <v>45122</v>
      </c>
      <c r="B3484">
        <v>2023</v>
      </c>
    </row>
    <row r="3485" spans="1:22" x14ac:dyDescent="0.3">
      <c r="A3485" s="2">
        <v>45123</v>
      </c>
      <c r="B3485">
        <v>2023</v>
      </c>
    </row>
    <row r="3486" spans="1:22" x14ac:dyDescent="0.3">
      <c r="A3486" s="2">
        <v>45124</v>
      </c>
      <c r="B3486">
        <v>2023</v>
      </c>
      <c r="C3486">
        <v>193.99</v>
      </c>
      <c r="D3486">
        <v>345.73</v>
      </c>
      <c r="E3486">
        <v>124.65</v>
      </c>
      <c r="F3486">
        <v>119.96844</v>
      </c>
      <c r="G3486">
        <v>8.0790424999999999</v>
      </c>
      <c r="H3486">
        <v>144.23172</v>
      </c>
      <c r="M3486">
        <v>50520159</v>
      </c>
      <c r="N3486">
        <v>20363927</v>
      </c>
      <c r="O3486">
        <v>25716215</v>
      </c>
      <c r="P3486">
        <v>515501</v>
      </c>
      <c r="Q3486">
        <v>900061</v>
      </c>
      <c r="R3486">
        <v>10639951</v>
      </c>
    </row>
    <row r="3487" spans="1:22" x14ac:dyDescent="0.3">
      <c r="A3487" s="2">
        <v>45125</v>
      </c>
      <c r="B3487">
        <v>2023</v>
      </c>
      <c r="C3487">
        <v>193.73</v>
      </c>
      <c r="D3487">
        <v>359.49</v>
      </c>
      <c r="E3487">
        <v>123.76</v>
      </c>
      <c r="F3487">
        <v>120.11265</v>
      </c>
      <c r="G3487">
        <v>8.1299295000000011</v>
      </c>
      <c r="H3487">
        <v>143.79873000000001</v>
      </c>
      <c r="I3487">
        <v>16.102365034864491</v>
      </c>
      <c r="J3487">
        <v>18.100577097261159</v>
      </c>
      <c r="K3487">
        <v>49.579469484580542</v>
      </c>
      <c r="L3487">
        <v>45.719215009704541</v>
      </c>
      <c r="M3487">
        <v>48353774</v>
      </c>
      <c r="N3487">
        <v>64872705</v>
      </c>
      <c r="O3487">
        <v>26226447</v>
      </c>
      <c r="P3487">
        <v>574491</v>
      </c>
      <c r="Q3487">
        <v>999195</v>
      </c>
      <c r="R3487">
        <v>12145564</v>
      </c>
      <c r="S3487">
        <v>18107200</v>
      </c>
      <c r="T3487">
        <v>16597000</v>
      </c>
      <c r="U3487">
        <v>9431000</v>
      </c>
      <c r="V3487">
        <v>2531200</v>
      </c>
    </row>
    <row r="3488" spans="1:22" x14ac:dyDescent="0.3">
      <c r="A3488" s="2">
        <v>45126</v>
      </c>
      <c r="B3488">
        <v>2023</v>
      </c>
      <c r="C3488">
        <v>195.1</v>
      </c>
      <c r="D3488">
        <v>355.08</v>
      </c>
      <c r="E3488">
        <v>122.03</v>
      </c>
      <c r="F3488">
        <v>119.97824</v>
      </c>
      <c r="G3488">
        <v>8.1171791999999989</v>
      </c>
      <c r="H3488">
        <v>143.2576</v>
      </c>
      <c r="I3488">
        <v>16.407648786077491</v>
      </c>
      <c r="J3488">
        <v>18.108306431282671</v>
      </c>
      <c r="K3488">
        <v>50.52639117668123</v>
      </c>
      <c r="L3488">
        <v>46.071761082861848</v>
      </c>
      <c r="M3488">
        <v>80507323</v>
      </c>
      <c r="N3488">
        <v>39732901</v>
      </c>
      <c r="O3488">
        <v>37224033</v>
      </c>
      <c r="P3488">
        <v>789611</v>
      </c>
      <c r="Q3488">
        <v>1590066</v>
      </c>
      <c r="R3488">
        <v>12675294</v>
      </c>
      <c r="S3488">
        <v>22597800</v>
      </c>
      <c r="T3488">
        <v>13922000</v>
      </c>
      <c r="U3488">
        <v>11486300</v>
      </c>
      <c r="V3488">
        <v>2675300</v>
      </c>
    </row>
    <row r="3489" spans="1:22" x14ac:dyDescent="0.3">
      <c r="A3489" s="2">
        <v>45127</v>
      </c>
      <c r="B3489">
        <v>2023</v>
      </c>
      <c r="C3489">
        <v>193.13</v>
      </c>
      <c r="D3489">
        <v>346.87</v>
      </c>
      <c r="E3489">
        <v>119.2</v>
      </c>
      <c r="F3489">
        <v>119.783232</v>
      </c>
      <c r="G3489">
        <v>8.2259200000000003</v>
      </c>
      <c r="H3489">
        <v>140.58511200000001</v>
      </c>
      <c r="I3489">
        <v>16.28221557738858</v>
      </c>
      <c r="J3489">
        <v>17.756847892638469</v>
      </c>
      <c r="K3489">
        <v>49.822013384593482</v>
      </c>
      <c r="L3489">
        <v>45.749679624092273</v>
      </c>
      <c r="M3489">
        <v>59581196</v>
      </c>
      <c r="N3489">
        <v>33778395</v>
      </c>
      <c r="O3489">
        <v>37906763</v>
      </c>
      <c r="P3489">
        <v>716073</v>
      </c>
      <c r="Q3489">
        <v>1852413</v>
      </c>
      <c r="R3489">
        <v>16428419</v>
      </c>
      <c r="S3489">
        <v>21073000</v>
      </c>
      <c r="T3489">
        <v>9882000</v>
      </c>
      <c r="U3489">
        <v>10365500</v>
      </c>
      <c r="V3489">
        <v>2981900</v>
      </c>
    </row>
    <row r="3490" spans="1:22" x14ac:dyDescent="0.3">
      <c r="A3490" s="2">
        <v>45128</v>
      </c>
      <c r="B3490">
        <v>2023</v>
      </c>
      <c r="C3490">
        <v>191.94</v>
      </c>
      <c r="D3490">
        <v>343.77</v>
      </c>
      <c r="E3490">
        <v>120.02</v>
      </c>
      <c r="F3490">
        <v>119.671992</v>
      </c>
      <c r="G3490">
        <v>8.2554780000000001</v>
      </c>
      <c r="H3490">
        <v>134.689392</v>
      </c>
      <c r="I3490">
        <v>16.1466789016729</v>
      </c>
      <c r="J3490">
        <v>17.659046170678341</v>
      </c>
      <c r="K3490">
        <v>49.029434601538789</v>
      </c>
      <c r="L3490">
        <v>45.302463471447737</v>
      </c>
      <c r="M3490">
        <v>71951683</v>
      </c>
      <c r="N3490">
        <v>69405382</v>
      </c>
      <c r="O3490">
        <v>71606474</v>
      </c>
      <c r="P3490">
        <v>919523</v>
      </c>
      <c r="Q3490">
        <v>3826234</v>
      </c>
      <c r="R3490">
        <v>14659285</v>
      </c>
      <c r="S3490">
        <v>20284200</v>
      </c>
      <c r="T3490">
        <v>12526500</v>
      </c>
      <c r="U3490">
        <v>9359000</v>
      </c>
      <c r="V3490">
        <v>2876600</v>
      </c>
    </row>
    <row r="3491" spans="1:22" x14ac:dyDescent="0.3">
      <c r="A3491" s="2">
        <v>45129</v>
      </c>
      <c r="B3491">
        <v>2023</v>
      </c>
    </row>
    <row r="3492" spans="1:22" x14ac:dyDescent="0.3">
      <c r="A3492" s="2">
        <v>45130</v>
      </c>
      <c r="B3492">
        <v>2023</v>
      </c>
    </row>
    <row r="3493" spans="1:22" x14ac:dyDescent="0.3">
      <c r="A3493" s="2">
        <v>45131</v>
      </c>
      <c r="B3493">
        <v>2023</v>
      </c>
      <c r="C3493">
        <v>192.75</v>
      </c>
      <c r="D3493">
        <v>345.11</v>
      </c>
      <c r="E3493">
        <v>121.53</v>
      </c>
      <c r="F3493">
        <v>120.35052</v>
      </c>
      <c r="G3493">
        <v>8.2471263999999991</v>
      </c>
      <c r="H3493">
        <v>132.740196</v>
      </c>
      <c r="I3493">
        <v>16.44727530077849</v>
      </c>
      <c r="J3493">
        <v>17.907787551309269</v>
      </c>
      <c r="K3493">
        <v>49.738145789101203</v>
      </c>
      <c r="L3493">
        <v>46.079263977353143</v>
      </c>
      <c r="M3493">
        <v>45505097</v>
      </c>
      <c r="N3493">
        <v>26719207</v>
      </c>
      <c r="O3493">
        <v>29723667</v>
      </c>
      <c r="P3493">
        <v>724210</v>
      </c>
      <c r="Q3493">
        <v>1662527</v>
      </c>
      <c r="R3493">
        <v>9884188</v>
      </c>
      <c r="S3493">
        <v>23557600</v>
      </c>
      <c r="T3493">
        <v>11793500</v>
      </c>
      <c r="U3493">
        <v>7273500</v>
      </c>
      <c r="V3493">
        <v>3414300</v>
      </c>
    </row>
    <row r="3494" spans="1:22" x14ac:dyDescent="0.3">
      <c r="A3494" s="2">
        <v>45132</v>
      </c>
      <c r="B3494">
        <v>2023</v>
      </c>
      <c r="C3494">
        <v>193.62</v>
      </c>
      <c r="D3494">
        <v>350.98</v>
      </c>
      <c r="E3494">
        <v>122.21</v>
      </c>
      <c r="F3494">
        <v>119.717364</v>
      </c>
      <c r="G3494">
        <v>8.2972953999999994</v>
      </c>
      <c r="H3494">
        <v>132.94568000000001</v>
      </c>
      <c r="I3494">
        <v>16.621765331442749</v>
      </c>
      <c r="J3494">
        <v>17.790764175824169</v>
      </c>
      <c r="K3494">
        <v>49.38674228996809</v>
      </c>
      <c r="L3494">
        <v>45.678837291740507</v>
      </c>
      <c r="M3494">
        <v>37283201</v>
      </c>
      <c r="N3494">
        <v>41637739</v>
      </c>
      <c r="O3494">
        <v>52509551</v>
      </c>
      <c r="P3494">
        <v>536559</v>
      </c>
      <c r="Q3494">
        <v>1365577</v>
      </c>
      <c r="R3494">
        <v>9594989</v>
      </c>
      <c r="S3494">
        <v>23265300</v>
      </c>
      <c r="T3494">
        <v>11774000</v>
      </c>
      <c r="U3494">
        <v>9385500</v>
      </c>
      <c r="V3494">
        <v>3405600</v>
      </c>
    </row>
    <row r="3495" spans="1:22" x14ac:dyDescent="0.3">
      <c r="A3495" s="2">
        <v>45133</v>
      </c>
      <c r="B3495">
        <v>2023</v>
      </c>
      <c r="C3495">
        <v>194.5</v>
      </c>
      <c r="D3495">
        <v>337.77</v>
      </c>
      <c r="E3495">
        <v>129.27000000000001</v>
      </c>
      <c r="F3495">
        <v>118.647552</v>
      </c>
      <c r="G3495">
        <v>8.3185515000000017</v>
      </c>
      <c r="H3495">
        <v>132.13324800000001</v>
      </c>
      <c r="I3495">
        <v>16.5125871142085</v>
      </c>
      <c r="J3495">
        <v>17.851948968852231</v>
      </c>
      <c r="K3495">
        <v>49.985777272080782</v>
      </c>
      <c r="L3495">
        <v>44.801592945526949</v>
      </c>
      <c r="M3495">
        <v>47471868</v>
      </c>
      <c r="N3495">
        <v>58383702</v>
      </c>
      <c r="O3495">
        <v>61682093</v>
      </c>
      <c r="P3495">
        <v>851730</v>
      </c>
      <c r="Q3495">
        <v>1580287</v>
      </c>
      <c r="R3495">
        <v>9298973</v>
      </c>
      <c r="S3495">
        <v>19436200</v>
      </c>
      <c r="T3495">
        <v>9348500</v>
      </c>
      <c r="U3495">
        <v>7309800</v>
      </c>
      <c r="V3495">
        <v>4083600</v>
      </c>
    </row>
    <row r="3496" spans="1:22" x14ac:dyDescent="0.3">
      <c r="A3496" s="2">
        <v>45134</v>
      </c>
      <c r="B3496">
        <v>2023</v>
      </c>
      <c r="C3496">
        <v>193.22</v>
      </c>
      <c r="D3496">
        <v>330.72</v>
      </c>
      <c r="E3496">
        <v>129.4</v>
      </c>
      <c r="F3496">
        <v>120.84604</v>
      </c>
      <c r="G3496">
        <v>8.2477742999999997</v>
      </c>
      <c r="H3496">
        <v>135.5067</v>
      </c>
      <c r="I3496">
        <v>16.44694875611312</v>
      </c>
      <c r="J3496">
        <v>17.860081040470622</v>
      </c>
      <c r="K3496">
        <v>50.357927563966257</v>
      </c>
      <c r="L3496">
        <v>45.191012828690901</v>
      </c>
      <c r="M3496">
        <v>47460180</v>
      </c>
      <c r="N3496">
        <v>39635262</v>
      </c>
      <c r="O3496">
        <v>44952074</v>
      </c>
      <c r="P3496">
        <v>1121262</v>
      </c>
      <c r="Q3496">
        <v>2472884</v>
      </c>
      <c r="R3496">
        <v>13385044</v>
      </c>
      <c r="S3496">
        <v>18487400</v>
      </c>
      <c r="T3496">
        <v>10913000</v>
      </c>
      <c r="U3496">
        <v>9040400</v>
      </c>
      <c r="V3496">
        <v>3242100</v>
      </c>
    </row>
    <row r="3497" spans="1:22" x14ac:dyDescent="0.3">
      <c r="A3497" s="2">
        <v>45135</v>
      </c>
      <c r="B3497">
        <v>2023</v>
      </c>
      <c r="C3497">
        <v>195.83</v>
      </c>
      <c r="D3497">
        <v>338.37</v>
      </c>
      <c r="E3497">
        <v>132.58000000000001</v>
      </c>
      <c r="F3497">
        <v>122.697328</v>
      </c>
      <c r="G3497">
        <v>8.3262564000000001</v>
      </c>
      <c r="H3497">
        <v>136.259308</v>
      </c>
      <c r="I3497">
        <v>16.3992616782621</v>
      </c>
      <c r="J3497">
        <v>17.659026096833731</v>
      </c>
      <c r="K3497">
        <v>50.390458611387189</v>
      </c>
      <c r="L3497">
        <v>45.108618486440427</v>
      </c>
      <c r="M3497">
        <v>48291443</v>
      </c>
      <c r="N3497">
        <v>28484868</v>
      </c>
      <c r="O3497">
        <v>36591158</v>
      </c>
      <c r="P3497">
        <v>923900</v>
      </c>
      <c r="Q3497">
        <v>1585862</v>
      </c>
      <c r="R3497">
        <v>11966922</v>
      </c>
      <c r="S3497">
        <v>37405600</v>
      </c>
      <c r="T3497">
        <v>28446000</v>
      </c>
      <c r="U3497">
        <v>15615200</v>
      </c>
      <c r="V3497">
        <v>4523900</v>
      </c>
    </row>
    <row r="3498" spans="1:22" x14ac:dyDescent="0.3">
      <c r="A3498" s="2">
        <v>45136</v>
      </c>
      <c r="B3498">
        <v>2023</v>
      </c>
    </row>
    <row r="3499" spans="1:22" x14ac:dyDescent="0.3">
      <c r="A3499" s="2">
        <v>45137</v>
      </c>
      <c r="B3499">
        <v>2023</v>
      </c>
    </row>
    <row r="3500" spans="1:22" x14ac:dyDescent="0.3">
      <c r="A3500" s="2">
        <v>45138</v>
      </c>
      <c r="B3500">
        <v>2023</v>
      </c>
      <c r="C3500">
        <v>196.45</v>
      </c>
      <c r="D3500">
        <v>335.92</v>
      </c>
      <c r="E3500">
        <v>132.72</v>
      </c>
      <c r="F3500">
        <v>122.023602</v>
      </c>
      <c r="G3500">
        <v>8.3101253999999987</v>
      </c>
      <c r="H3500">
        <v>136.92707999999999</v>
      </c>
      <c r="I3500">
        <v>16.788629327329019</v>
      </c>
      <c r="J3500">
        <v>17.871574380804951</v>
      </c>
      <c r="K3500">
        <v>50.956937799043061</v>
      </c>
      <c r="L3500">
        <v>45.384182381086397</v>
      </c>
      <c r="M3500">
        <v>38824113</v>
      </c>
      <c r="N3500">
        <v>25446022</v>
      </c>
      <c r="O3500">
        <v>28055531</v>
      </c>
      <c r="P3500">
        <v>702976</v>
      </c>
      <c r="Q3500">
        <v>1252514</v>
      </c>
      <c r="R3500">
        <v>16284944</v>
      </c>
      <c r="S3500">
        <v>44133500</v>
      </c>
      <c r="T3500">
        <v>19893500</v>
      </c>
      <c r="U3500">
        <v>15093700</v>
      </c>
      <c r="V3500">
        <v>4426200</v>
      </c>
    </row>
    <row r="3501" spans="1:22" x14ac:dyDescent="0.3">
      <c r="A3501" s="2">
        <v>45139</v>
      </c>
      <c r="B3501">
        <v>2023</v>
      </c>
      <c r="C3501">
        <v>195.60499999999999</v>
      </c>
      <c r="D3501">
        <v>336.34</v>
      </c>
      <c r="E3501">
        <v>131.55000000000001</v>
      </c>
      <c r="F3501">
        <v>115.074336</v>
      </c>
      <c r="G3501">
        <v>8.357178900000001</v>
      </c>
      <c r="H3501">
        <v>136.11863199999999</v>
      </c>
      <c r="I3501">
        <v>17.054885277913389</v>
      </c>
      <c r="J3501">
        <v>17.93279023641816</v>
      </c>
      <c r="K3501">
        <v>50.561405955784927</v>
      </c>
      <c r="L3501">
        <v>45.044982216333082</v>
      </c>
      <c r="M3501">
        <v>35281426</v>
      </c>
      <c r="N3501">
        <v>18381253</v>
      </c>
      <c r="O3501">
        <v>23276440</v>
      </c>
      <c r="P3501">
        <v>2990049</v>
      </c>
      <c r="Q3501">
        <v>1376922</v>
      </c>
      <c r="R3501">
        <v>20573716</v>
      </c>
      <c r="S3501">
        <v>68906000</v>
      </c>
      <c r="T3501">
        <v>12921000</v>
      </c>
      <c r="U3501">
        <v>7441100</v>
      </c>
      <c r="V3501">
        <v>3219100</v>
      </c>
    </row>
    <row r="3502" spans="1:22" x14ac:dyDescent="0.3">
      <c r="A3502" s="2">
        <v>45140</v>
      </c>
      <c r="B3502">
        <v>2023</v>
      </c>
      <c r="C3502">
        <v>192.58</v>
      </c>
      <c r="D3502">
        <v>327.5</v>
      </c>
      <c r="E3502">
        <v>128.38</v>
      </c>
      <c r="F3502">
        <v>115.27022599999999</v>
      </c>
      <c r="G3502">
        <v>8.1051893999999987</v>
      </c>
      <c r="H3502">
        <v>134.04024000000001</v>
      </c>
      <c r="I3502">
        <v>17.480441464096121</v>
      </c>
      <c r="J3502">
        <v>17.63514752025706</v>
      </c>
      <c r="K3502">
        <v>48.777591506007262</v>
      </c>
      <c r="L3502">
        <v>44.390891310421907</v>
      </c>
      <c r="M3502">
        <v>50389327</v>
      </c>
      <c r="N3502">
        <v>27761257</v>
      </c>
      <c r="O3502">
        <v>26273258</v>
      </c>
      <c r="P3502">
        <v>1149388</v>
      </c>
      <c r="Q3502">
        <v>1516669</v>
      </c>
      <c r="R3502">
        <v>19238889</v>
      </c>
      <c r="S3502">
        <v>78801100</v>
      </c>
      <c r="T3502">
        <v>15193500</v>
      </c>
      <c r="U3502">
        <v>13954800</v>
      </c>
      <c r="V3502">
        <v>3578700</v>
      </c>
    </row>
    <row r="3503" spans="1:22" x14ac:dyDescent="0.3">
      <c r="A3503" s="2">
        <v>45141</v>
      </c>
      <c r="B3503">
        <v>2023</v>
      </c>
      <c r="C3503">
        <v>191.17</v>
      </c>
      <c r="D3503">
        <v>326.66000000000003</v>
      </c>
      <c r="E3503">
        <v>128.44999999999999</v>
      </c>
      <c r="F3503">
        <v>112.81459</v>
      </c>
      <c r="G3503">
        <v>8.1299848000000008</v>
      </c>
      <c r="H3503">
        <v>132.42403999999999</v>
      </c>
      <c r="I3503">
        <v>16.892365983721579</v>
      </c>
      <c r="J3503">
        <v>17.312805914959309</v>
      </c>
      <c r="K3503">
        <v>48.617737861352794</v>
      </c>
      <c r="L3503">
        <v>44.604266067920292</v>
      </c>
      <c r="M3503">
        <v>62243282</v>
      </c>
      <c r="N3503">
        <v>18360352</v>
      </c>
      <c r="O3503">
        <v>20159528</v>
      </c>
      <c r="P3503">
        <v>1393689</v>
      </c>
      <c r="Q3503">
        <v>1247001</v>
      </c>
      <c r="R3503">
        <v>18675949</v>
      </c>
      <c r="S3503">
        <v>44187800</v>
      </c>
      <c r="T3503">
        <v>17314500</v>
      </c>
      <c r="U3503">
        <v>8891500</v>
      </c>
      <c r="V3503">
        <v>4110800</v>
      </c>
    </row>
    <row r="3504" spans="1:22" x14ac:dyDescent="0.3">
      <c r="A3504" s="2">
        <v>45142</v>
      </c>
      <c r="B3504">
        <v>2023</v>
      </c>
      <c r="C3504">
        <v>181.99</v>
      </c>
      <c r="D3504">
        <v>327.78</v>
      </c>
      <c r="E3504">
        <v>128.11000000000001</v>
      </c>
      <c r="F3504">
        <v>114.841872</v>
      </c>
      <c r="G3504">
        <v>8.1344647999999999</v>
      </c>
      <c r="H3504">
        <v>134.12930399999999</v>
      </c>
      <c r="I3504">
        <v>17.184856175972929</v>
      </c>
      <c r="J3504">
        <v>17.382357198251551</v>
      </c>
      <c r="K3504">
        <v>49.20332769317541</v>
      </c>
      <c r="L3504">
        <v>43.513818386914828</v>
      </c>
      <c r="M3504">
        <v>115956841</v>
      </c>
      <c r="N3504">
        <v>23741484</v>
      </c>
      <c r="O3504">
        <v>26147158</v>
      </c>
      <c r="P3504">
        <v>793499</v>
      </c>
      <c r="Q3504">
        <v>1182959</v>
      </c>
      <c r="R3504">
        <v>12769362</v>
      </c>
      <c r="S3504">
        <v>30038200</v>
      </c>
      <c r="T3504">
        <v>10137500</v>
      </c>
      <c r="U3504">
        <v>6380400</v>
      </c>
      <c r="V3504">
        <v>9943800</v>
      </c>
    </row>
    <row r="3505" spans="1:22" x14ac:dyDescent="0.3">
      <c r="A3505" s="2">
        <v>45143</v>
      </c>
      <c r="B3505">
        <v>2023</v>
      </c>
    </row>
    <row r="3506" spans="1:22" x14ac:dyDescent="0.3">
      <c r="A3506" s="2">
        <v>45144</v>
      </c>
      <c r="B3506">
        <v>2023</v>
      </c>
    </row>
    <row r="3507" spans="1:22" x14ac:dyDescent="0.3">
      <c r="A3507" s="2">
        <v>45145</v>
      </c>
      <c r="B3507">
        <v>2023</v>
      </c>
      <c r="C3507">
        <v>178.85</v>
      </c>
      <c r="D3507">
        <v>330.11</v>
      </c>
      <c r="E3507">
        <v>131.53</v>
      </c>
      <c r="F3507">
        <v>114.124374</v>
      </c>
      <c r="G3507">
        <v>8.2283775000000006</v>
      </c>
      <c r="H3507">
        <v>135.114282</v>
      </c>
      <c r="I3507">
        <v>17.148470390120689</v>
      </c>
      <c r="J3507">
        <v>17.286036984282909</v>
      </c>
      <c r="K3507">
        <v>48.533539152399662</v>
      </c>
      <c r="L3507">
        <v>43.727196182991861</v>
      </c>
      <c r="M3507">
        <v>97576069</v>
      </c>
      <c r="N3507">
        <v>17741526</v>
      </c>
      <c r="O3507">
        <v>22746290</v>
      </c>
      <c r="P3507">
        <v>730943</v>
      </c>
      <c r="Q3507">
        <v>1072537</v>
      </c>
      <c r="R3507">
        <v>13767136</v>
      </c>
      <c r="S3507">
        <v>19853700</v>
      </c>
      <c r="T3507">
        <v>8623000</v>
      </c>
      <c r="U3507">
        <v>8602000</v>
      </c>
      <c r="V3507">
        <v>4554000</v>
      </c>
    </row>
    <row r="3508" spans="1:22" x14ac:dyDescent="0.3">
      <c r="A3508" s="2">
        <v>45146</v>
      </c>
      <c r="B3508">
        <v>2023</v>
      </c>
      <c r="C3508">
        <v>179.8</v>
      </c>
      <c r="D3508">
        <v>326.05</v>
      </c>
      <c r="E3508">
        <v>131.4</v>
      </c>
      <c r="F3508">
        <v>111.516328</v>
      </c>
      <c r="G3508">
        <v>8.0803618000000004</v>
      </c>
      <c r="H3508">
        <v>133.762664</v>
      </c>
      <c r="I3508">
        <v>16.910892470867349</v>
      </c>
      <c r="J3508">
        <v>17.270611366966719</v>
      </c>
      <c r="K3508">
        <v>48.998674202777202</v>
      </c>
      <c r="L3508">
        <v>42.976763659200337</v>
      </c>
      <c r="M3508">
        <v>67823003</v>
      </c>
      <c r="N3508">
        <v>22327574</v>
      </c>
      <c r="O3508">
        <v>23535181</v>
      </c>
      <c r="P3508">
        <v>954339</v>
      </c>
      <c r="Q3508">
        <v>1329467</v>
      </c>
      <c r="R3508">
        <v>12752358</v>
      </c>
      <c r="S3508">
        <v>22190700</v>
      </c>
      <c r="T3508">
        <v>10304000</v>
      </c>
      <c r="U3508">
        <v>7381000</v>
      </c>
      <c r="V3508">
        <v>3817800</v>
      </c>
    </row>
    <row r="3509" spans="1:22" x14ac:dyDescent="0.3">
      <c r="A3509" s="2">
        <v>45147</v>
      </c>
      <c r="B3509">
        <v>2023</v>
      </c>
      <c r="C3509">
        <v>178.19</v>
      </c>
      <c r="D3509">
        <v>322.23</v>
      </c>
      <c r="E3509">
        <v>129.66</v>
      </c>
      <c r="F3509">
        <v>111.273008</v>
      </c>
      <c r="G3509">
        <v>8.0918279999999996</v>
      </c>
      <c r="H3509">
        <v>135.270916</v>
      </c>
      <c r="I3509">
        <v>16.677109440267341</v>
      </c>
      <c r="J3509">
        <v>17.244213791423</v>
      </c>
      <c r="K3509">
        <v>47.354497354497347</v>
      </c>
      <c r="L3509">
        <v>42.780562517404633</v>
      </c>
      <c r="M3509">
        <v>60378492</v>
      </c>
      <c r="N3509">
        <v>22373268</v>
      </c>
      <c r="O3509">
        <v>24912918</v>
      </c>
      <c r="P3509">
        <v>673365</v>
      </c>
      <c r="Q3509">
        <v>1351673</v>
      </c>
      <c r="R3509">
        <v>13564637</v>
      </c>
      <c r="S3509">
        <v>19106300</v>
      </c>
      <c r="T3509">
        <v>11269000</v>
      </c>
      <c r="U3509">
        <v>18462900</v>
      </c>
      <c r="V3509">
        <v>2857300</v>
      </c>
    </row>
    <row r="3510" spans="1:22" x14ac:dyDescent="0.3">
      <c r="A3510" s="2">
        <v>45148</v>
      </c>
      <c r="B3510">
        <v>2023</v>
      </c>
      <c r="C3510">
        <v>177.97</v>
      </c>
      <c r="D3510">
        <v>322.93</v>
      </c>
      <c r="E3510">
        <v>129.69</v>
      </c>
      <c r="F3510">
        <v>112.22247</v>
      </c>
      <c r="G3510">
        <v>8.0365120000000001</v>
      </c>
      <c r="H3510">
        <v>138.43341000000001</v>
      </c>
      <c r="I3510">
        <v>16.815507095880928</v>
      </c>
      <c r="J3510">
        <v>16.592880588438909</v>
      </c>
      <c r="K3510">
        <v>47.26202838352372</v>
      </c>
      <c r="L3510">
        <v>43.274489442713751</v>
      </c>
      <c r="M3510">
        <v>54686851</v>
      </c>
      <c r="N3510">
        <v>20113725</v>
      </c>
      <c r="O3510">
        <v>20857754</v>
      </c>
      <c r="P3510">
        <v>755306</v>
      </c>
      <c r="Q3510">
        <v>1705300</v>
      </c>
      <c r="R3510">
        <v>12968321</v>
      </c>
      <c r="S3510">
        <v>19458600</v>
      </c>
      <c r="T3510">
        <v>38974500</v>
      </c>
      <c r="U3510">
        <v>11116100</v>
      </c>
      <c r="V3510">
        <v>3577600</v>
      </c>
    </row>
    <row r="3511" spans="1:22" x14ac:dyDescent="0.3">
      <c r="A3511" s="2">
        <v>45149</v>
      </c>
      <c r="B3511">
        <v>2023</v>
      </c>
      <c r="C3511">
        <v>177.79</v>
      </c>
      <c r="D3511">
        <v>321.01</v>
      </c>
      <c r="E3511">
        <v>129.56</v>
      </c>
      <c r="F3511">
        <v>109.459053</v>
      </c>
      <c r="G3511">
        <v>7.9293367999999989</v>
      </c>
      <c r="H3511">
        <v>137.05644000000001</v>
      </c>
      <c r="M3511">
        <v>52036672</v>
      </c>
      <c r="N3511">
        <v>24355491</v>
      </c>
      <c r="O3511">
        <v>19591080</v>
      </c>
      <c r="P3511">
        <v>1086414</v>
      </c>
      <c r="Q3511">
        <v>1579908</v>
      </c>
      <c r="R3511">
        <v>16544441</v>
      </c>
    </row>
    <row r="3512" spans="1:22" x14ac:dyDescent="0.3">
      <c r="A3512" s="2">
        <v>45150</v>
      </c>
      <c r="B3512">
        <v>2023</v>
      </c>
    </row>
    <row r="3513" spans="1:22" x14ac:dyDescent="0.3">
      <c r="A3513" s="2">
        <v>45151</v>
      </c>
      <c r="B3513">
        <v>2023</v>
      </c>
    </row>
    <row r="3514" spans="1:22" x14ac:dyDescent="0.3">
      <c r="A3514" s="2">
        <v>45152</v>
      </c>
      <c r="B3514">
        <v>2023</v>
      </c>
      <c r="C3514">
        <v>179.46</v>
      </c>
      <c r="D3514">
        <v>324.04000000000002</v>
      </c>
      <c r="E3514">
        <v>131.33000000000001</v>
      </c>
      <c r="F3514">
        <v>109.38928</v>
      </c>
      <c r="G3514">
        <v>7.8911855000000006</v>
      </c>
      <c r="H3514">
        <v>138.938592</v>
      </c>
      <c r="I3514">
        <v>16.57488986784141</v>
      </c>
      <c r="J3514">
        <v>15.98600629818282</v>
      </c>
      <c r="K3514">
        <v>45.642896475770932</v>
      </c>
      <c r="L3514">
        <v>43.006607929515418</v>
      </c>
      <c r="M3514">
        <v>43675627</v>
      </c>
      <c r="N3514">
        <v>18836139</v>
      </c>
      <c r="O3514">
        <v>24695608</v>
      </c>
      <c r="P3514">
        <v>675959</v>
      </c>
      <c r="Q3514">
        <v>1752236</v>
      </c>
      <c r="R3514">
        <v>12389551</v>
      </c>
      <c r="S3514">
        <v>17152200</v>
      </c>
      <c r="T3514">
        <v>31437000</v>
      </c>
      <c r="U3514">
        <v>10413700</v>
      </c>
      <c r="V3514">
        <v>2724000</v>
      </c>
    </row>
    <row r="3515" spans="1:22" x14ac:dyDescent="0.3">
      <c r="A3515" s="2">
        <v>45153</v>
      </c>
      <c r="B3515">
        <v>2023</v>
      </c>
      <c r="C3515">
        <v>177.45</v>
      </c>
      <c r="D3515">
        <v>321.86</v>
      </c>
      <c r="E3515">
        <v>129.78</v>
      </c>
      <c r="F3515">
        <v>108.31747799999999</v>
      </c>
      <c r="G3515">
        <v>7.6382171999999988</v>
      </c>
      <c r="H3515">
        <v>137.76332400000001</v>
      </c>
      <c r="I3515">
        <v>16.618576532014291</v>
      </c>
      <c r="J3515">
        <v>16.014227727397639</v>
      </c>
      <c r="K3515">
        <v>45.85737840065952</v>
      </c>
      <c r="L3515">
        <v>43.239901071722997</v>
      </c>
      <c r="M3515">
        <v>43622593</v>
      </c>
      <c r="N3515">
        <v>16966285</v>
      </c>
      <c r="O3515">
        <v>19770732</v>
      </c>
      <c r="P3515">
        <v>588318</v>
      </c>
      <c r="Q3515">
        <v>1730154</v>
      </c>
      <c r="R3515">
        <v>20824397</v>
      </c>
      <c r="S3515">
        <v>12578800</v>
      </c>
      <c r="T3515">
        <v>16633500</v>
      </c>
      <c r="U3515">
        <v>7364500</v>
      </c>
      <c r="V3515">
        <v>2054300</v>
      </c>
    </row>
    <row r="3516" spans="1:22" x14ac:dyDescent="0.3">
      <c r="A3516" s="2">
        <v>45154</v>
      </c>
      <c r="B3516">
        <v>2023</v>
      </c>
      <c r="C3516">
        <v>176.57</v>
      </c>
      <c r="D3516">
        <v>320.39999999999998</v>
      </c>
      <c r="E3516">
        <v>128.69999999999999</v>
      </c>
      <c r="F3516">
        <v>108.608712</v>
      </c>
      <c r="G3516">
        <v>7.5099233999999999</v>
      </c>
      <c r="H3516">
        <v>138.395544</v>
      </c>
      <c r="I3516">
        <v>16.245202850877199</v>
      </c>
      <c r="J3516">
        <v>15.70019431195175</v>
      </c>
      <c r="K3516">
        <v>44.311951754385973</v>
      </c>
      <c r="L3516">
        <v>43.119517543859651</v>
      </c>
      <c r="M3516">
        <v>46964857</v>
      </c>
      <c r="N3516">
        <v>20698864</v>
      </c>
      <c r="O3516">
        <v>25216068</v>
      </c>
      <c r="P3516">
        <v>806087</v>
      </c>
      <c r="Q3516">
        <v>1847879</v>
      </c>
      <c r="R3516">
        <v>18172147</v>
      </c>
      <c r="S3516">
        <v>22466200</v>
      </c>
      <c r="T3516">
        <v>15346500</v>
      </c>
      <c r="U3516">
        <v>9389400</v>
      </c>
      <c r="V3516">
        <v>2697900</v>
      </c>
    </row>
    <row r="3517" spans="1:22" x14ac:dyDescent="0.3">
      <c r="A3517" s="2">
        <v>45155</v>
      </c>
      <c r="B3517">
        <v>2023</v>
      </c>
      <c r="C3517">
        <v>174</v>
      </c>
      <c r="D3517">
        <v>316.88</v>
      </c>
      <c r="E3517">
        <v>129.91999999999999</v>
      </c>
      <c r="F3517">
        <v>107.80098</v>
      </c>
      <c r="G3517">
        <v>7.5590239999999991</v>
      </c>
      <c r="H3517">
        <v>134.77842000000001</v>
      </c>
      <c r="I3517">
        <v>16.2663381920208</v>
      </c>
      <c r="J3517">
        <v>15.83427771162664</v>
      </c>
      <c r="K3517">
        <v>44.337233969752958</v>
      </c>
      <c r="L3517">
        <v>42.291110654896329</v>
      </c>
      <c r="M3517">
        <v>66062882</v>
      </c>
      <c r="N3517">
        <v>21257161</v>
      </c>
      <c r="O3517">
        <v>33446280</v>
      </c>
      <c r="P3517">
        <v>521139</v>
      </c>
      <c r="Q3517">
        <v>2270763</v>
      </c>
      <c r="R3517">
        <v>12156667</v>
      </c>
      <c r="S3517">
        <v>18693200</v>
      </c>
      <c r="T3517">
        <v>14804000</v>
      </c>
      <c r="U3517">
        <v>9984300</v>
      </c>
      <c r="V3517">
        <v>3569500</v>
      </c>
    </row>
    <row r="3518" spans="1:22" x14ac:dyDescent="0.3">
      <c r="A3518" s="2">
        <v>45156</v>
      </c>
      <c r="B3518">
        <v>2023</v>
      </c>
      <c r="C3518">
        <v>174.49</v>
      </c>
      <c r="D3518">
        <v>316.48</v>
      </c>
      <c r="E3518">
        <v>127.46</v>
      </c>
      <c r="F3518">
        <v>106.827225</v>
      </c>
      <c r="G3518">
        <v>7.4418054999999992</v>
      </c>
      <c r="H3518">
        <v>135.020914</v>
      </c>
      <c r="I3518">
        <v>16.1921830840284</v>
      </c>
      <c r="J3518">
        <v>15.79876012269939</v>
      </c>
      <c r="K3518">
        <v>44.757703177776243</v>
      </c>
      <c r="L3518">
        <v>42.145171296615423</v>
      </c>
      <c r="M3518">
        <v>61172150</v>
      </c>
      <c r="N3518">
        <v>24755012</v>
      </c>
      <c r="O3518">
        <v>30504769</v>
      </c>
      <c r="P3518">
        <v>852110</v>
      </c>
      <c r="Q3518">
        <v>2249024</v>
      </c>
      <c r="R3518">
        <v>18576125</v>
      </c>
      <c r="S3518">
        <v>20054000</v>
      </c>
      <c r="T3518">
        <v>12322500</v>
      </c>
      <c r="U3518">
        <v>11343300</v>
      </c>
      <c r="V3518">
        <v>2896000</v>
      </c>
    </row>
    <row r="3519" spans="1:22" x14ac:dyDescent="0.3">
      <c r="A3519" s="2">
        <v>45157</v>
      </c>
      <c r="B3519">
        <v>2023</v>
      </c>
    </row>
    <row r="3520" spans="1:22" x14ac:dyDescent="0.3">
      <c r="A3520" s="2">
        <v>45158</v>
      </c>
      <c r="B3520">
        <v>2023</v>
      </c>
    </row>
    <row r="3521" spans="1:22" x14ac:dyDescent="0.3">
      <c r="A3521" s="2">
        <v>45159</v>
      </c>
      <c r="B3521">
        <v>2023</v>
      </c>
      <c r="C3521">
        <v>175.84</v>
      </c>
      <c r="D3521">
        <v>321.88</v>
      </c>
      <c r="E3521">
        <v>128.37</v>
      </c>
      <c r="F3521">
        <v>108.19144799999999</v>
      </c>
      <c r="G3521">
        <v>7.4411581</v>
      </c>
      <c r="H3521">
        <v>136.253196</v>
      </c>
      <c r="I3521">
        <v>16.119433613790271</v>
      </c>
      <c r="J3521">
        <v>15.65814898419865</v>
      </c>
      <c r="K3521">
        <v>44.927833641151928</v>
      </c>
      <c r="L3521">
        <v>41.918051850331757</v>
      </c>
      <c r="M3521">
        <v>46311879</v>
      </c>
      <c r="N3521">
        <v>24039956</v>
      </c>
      <c r="O3521">
        <v>25248729</v>
      </c>
      <c r="P3521">
        <v>737171</v>
      </c>
      <c r="Q3521">
        <v>1765635</v>
      </c>
      <c r="R3521">
        <v>11873208</v>
      </c>
      <c r="S3521">
        <v>14606100</v>
      </c>
      <c r="T3521">
        <v>10561000</v>
      </c>
      <c r="U3521">
        <v>9185100</v>
      </c>
      <c r="V3521">
        <v>2440700</v>
      </c>
    </row>
    <row r="3522" spans="1:22" x14ac:dyDescent="0.3">
      <c r="A3522" s="2">
        <v>45160</v>
      </c>
      <c r="B3522">
        <v>2023</v>
      </c>
      <c r="C3522">
        <v>177.23</v>
      </c>
      <c r="D3522">
        <v>322.45999999999998</v>
      </c>
      <c r="E3522">
        <v>129.08000000000001</v>
      </c>
      <c r="F3522">
        <v>108.17449999999999</v>
      </c>
      <c r="G3522">
        <v>7.3939410000000008</v>
      </c>
      <c r="H3522">
        <v>138.446</v>
      </c>
      <c r="I3522">
        <v>16.569528250137139</v>
      </c>
      <c r="J3522">
        <v>15.780745344212839</v>
      </c>
      <c r="K3522">
        <v>45.666483817882607</v>
      </c>
      <c r="L3522">
        <v>42.231212287438289</v>
      </c>
      <c r="M3522">
        <v>42084245</v>
      </c>
      <c r="N3522">
        <v>16102024</v>
      </c>
      <c r="O3522">
        <v>22067520</v>
      </c>
      <c r="P3522">
        <v>753422</v>
      </c>
      <c r="Q3522">
        <v>2158827</v>
      </c>
      <c r="R3522">
        <v>10972266</v>
      </c>
      <c r="S3522">
        <v>18256500</v>
      </c>
      <c r="T3522">
        <v>15590500</v>
      </c>
      <c r="U3522">
        <v>12530300</v>
      </c>
      <c r="V3522">
        <v>1912700</v>
      </c>
    </row>
    <row r="3523" spans="1:22" x14ac:dyDescent="0.3">
      <c r="A3523" s="2">
        <v>45161</v>
      </c>
      <c r="B3523">
        <v>2023</v>
      </c>
      <c r="C3523">
        <v>181.12</v>
      </c>
      <c r="D3523">
        <v>327</v>
      </c>
      <c r="E3523">
        <v>132.37</v>
      </c>
      <c r="F3523">
        <v>106.924509</v>
      </c>
      <c r="G3523">
        <v>7.4392408000000003</v>
      </c>
      <c r="H3523">
        <v>140.00234399999999</v>
      </c>
      <c r="I3523">
        <v>16.667819112155989</v>
      </c>
      <c r="J3523">
        <v>15.89408498133038</v>
      </c>
      <c r="K3523">
        <v>45.657585396210763</v>
      </c>
      <c r="L3523">
        <v>42.947033605310473</v>
      </c>
      <c r="M3523">
        <v>52722752</v>
      </c>
      <c r="N3523">
        <v>21166382</v>
      </c>
      <c r="O3523">
        <v>27819713</v>
      </c>
      <c r="P3523">
        <v>867740</v>
      </c>
      <c r="Q3523">
        <v>1778313</v>
      </c>
      <c r="R3523">
        <v>16377478</v>
      </c>
      <c r="S3523">
        <v>15164600</v>
      </c>
      <c r="T3523">
        <v>13017500</v>
      </c>
      <c r="U3523">
        <v>8072000</v>
      </c>
      <c r="V3523">
        <v>2131300</v>
      </c>
    </row>
    <row r="3524" spans="1:22" x14ac:dyDescent="0.3">
      <c r="A3524" s="2">
        <v>45162</v>
      </c>
      <c r="B3524">
        <v>2023</v>
      </c>
      <c r="C3524">
        <v>176.38</v>
      </c>
      <c r="D3524">
        <v>319.97000000000003</v>
      </c>
      <c r="E3524">
        <v>129.78</v>
      </c>
      <c r="F3524">
        <v>104.725638</v>
      </c>
      <c r="G3524">
        <v>7.4367983999999998</v>
      </c>
      <c r="H3524">
        <v>136.366242</v>
      </c>
      <c r="I3524">
        <v>16.449623029472239</v>
      </c>
      <c r="J3524">
        <v>15.70888369431117</v>
      </c>
      <c r="K3524">
        <v>46.470185058259077</v>
      </c>
      <c r="L3524">
        <v>42.11788896504455</v>
      </c>
      <c r="M3524">
        <v>54945798</v>
      </c>
      <c r="N3524">
        <v>23281434</v>
      </c>
      <c r="O3524">
        <v>28500694</v>
      </c>
      <c r="P3524">
        <v>923341</v>
      </c>
      <c r="Q3524">
        <v>2507936</v>
      </c>
      <c r="R3524">
        <v>10643030</v>
      </c>
      <c r="S3524">
        <v>16406900</v>
      </c>
      <c r="T3524">
        <v>18705000</v>
      </c>
      <c r="U3524">
        <v>9623100</v>
      </c>
      <c r="V3524">
        <v>2777500</v>
      </c>
    </row>
    <row r="3525" spans="1:22" x14ac:dyDescent="0.3">
      <c r="A3525" s="2">
        <v>45163</v>
      </c>
      <c r="B3525">
        <v>2023</v>
      </c>
      <c r="C3525">
        <v>178.61</v>
      </c>
      <c r="D3525">
        <v>322.98</v>
      </c>
      <c r="E3525">
        <v>129.88</v>
      </c>
      <c r="F3525">
        <v>104.192196</v>
      </c>
      <c r="G3525">
        <v>7.3956995999999986</v>
      </c>
      <c r="H3525">
        <v>136.202336</v>
      </c>
      <c r="I3525">
        <v>16.363760590325221</v>
      </c>
      <c r="J3525">
        <v>15.45749551790106</v>
      </c>
      <c r="K3525">
        <v>44.909811423886303</v>
      </c>
      <c r="L3525">
        <v>41.561902159059848</v>
      </c>
      <c r="M3525">
        <v>51449594</v>
      </c>
      <c r="N3525">
        <v>21684104</v>
      </c>
      <c r="O3525">
        <v>26762891</v>
      </c>
      <c r="P3525">
        <v>798291</v>
      </c>
      <c r="Q3525">
        <v>1962694</v>
      </c>
      <c r="R3525">
        <v>8043038</v>
      </c>
      <c r="S3525">
        <v>15384300</v>
      </c>
      <c r="T3525">
        <v>13848000</v>
      </c>
      <c r="U3525">
        <v>11506200</v>
      </c>
      <c r="V3525">
        <v>2500400</v>
      </c>
    </row>
    <row r="3526" spans="1:22" x14ac:dyDescent="0.3">
      <c r="A3526" s="2">
        <v>45164</v>
      </c>
      <c r="B3526">
        <v>2023</v>
      </c>
    </row>
    <row r="3527" spans="1:22" x14ac:dyDescent="0.3">
      <c r="A3527" s="2">
        <v>45165</v>
      </c>
      <c r="B3527">
        <v>2023</v>
      </c>
    </row>
    <row r="3528" spans="1:22" x14ac:dyDescent="0.3">
      <c r="A3528" s="2">
        <v>45166</v>
      </c>
      <c r="B3528">
        <v>2023</v>
      </c>
      <c r="C3528">
        <v>180.19</v>
      </c>
      <c r="D3528">
        <v>323.7</v>
      </c>
      <c r="E3528">
        <v>131.01</v>
      </c>
      <c r="F3528">
        <v>104.40528</v>
      </c>
      <c r="H3528">
        <v>138.19108800000001</v>
      </c>
      <c r="I3528">
        <v>16.631399317406139</v>
      </c>
      <c r="J3528">
        <v>15.6250156996587</v>
      </c>
      <c r="K3528">
        <v>44.860068259385663</v>
      </c>
      <c r="L3528">
        <v>42.150170648464162</v>
      </c>
      <c r="M3528">
        <v>43820697</v>
      </c>
      <c r="N3528">
        <v>14808482</v>
      </c>
      <c r="O3528">
        <v>20543266</v>
      </c>
      <c r="P3528">
        <v>786265</v>
      </c>
      <c r="Q3528">
        <v>1979610</v>
      </c>
      <c r="S3528">
        <v>18256100</v>
      </c>
      <c r="T3528">
        <v>11521000</v>
      </c>
      <c r="U3528">
        <v>7073900</v>
      </c>
      <c r="V3528">
        <v>2148100</v>
      </c>
    </row>
    <row r="3529" spans="1:22" x14ac:dyDescent="0.3">
      <c r="A3529" s="2">
        <v>45167</v>
      </c>
      <c r="B3529">
        <v>2023</v>
      </c>
      <c r="C3529">
        <v>184.12</v>
      </c>
      <c r="D3529">
        <v>328.41</v>
      </c>
      <c r="E3529">
        <v>134.57</v>
      </c>
      <c r="F3529">
        <v>106.001154</v>
      </c>
      <c r="G3529">
        <v>7.5177340000000008</v>
      </c>
      <c r="H3529">
        <v>139.91543999999999</v>
      </c>
      <c r="I3529">
        <v>16.663240131578949</v>
      </c>
      <c r="J3529">
        <v>15.62175870339912</v>
      </c>
      <c r="K3529">
        <v>45.257675438596493</v>
      </c>
      <c r="L3529">
        <v>42.297149122807021</v>
      </c>
      <c r="M3529">
        <v>53003948</v>
      </c>
      <c r="N3529">
        <v>19284590</v>
      </c>
      <c r="O3529">
        <v>43075556</v>
      </c>
      <c r="P3529">
        <v>790004</v>
      </c>
      <c r="Q3529">
        <v>1439200</v>
      </c>
      <c r="R3529">
        <v>15606192</v>
      </c>
      <c r="S3529">
        <v>17541400</v>
      </c>
      <c r="T3529">
        <v>11118000</v>
      </c>
      <c r="U3529">
        <v>5866300</v>
      </c>
      <c r="V3529">
        <v>2235100</v>
      </c>
    </row>
    <row r="3530" spans="1:22" x14ac:dyDescent="0.3">
      <c r="A3530" s="2">
        <v>45168</v>
      </c>
      <c r="B3530">
        <v>2023</v>
      </c>
      <c r="C3530">
        <v>187.65</v>
      </c>
      <c r="D3530">
        <v>328.79</v>
      </c>
      <c r="E3530">
        <v>135.88</v>
      </c>
      <c r="F3530">
        <v>106.266276</v>
      </c>
      <c r="G3530">
        <v>7.5113412000000004</v>
      </c>
      <c r="H3530">
        <v>140.77058400000001</v>
      </c>
      <c r="I3530">
        <v>16.813826146475019</v>
      </c>
      <c r="J3530">
        <v>15.71349239561944</v>
      </c>
      <c r="K3530">
        <v>44.989733059548257</v>
      </c>
      <c r="L3530">
        <v>42.56673511293635</v>
      </c>
      <c r="M3530">
        <v>60813888</v>
      </c>
      <c r="N3530">
        <v>15222110</v>
      </c>
      <c r="O3530">
        <v>28315769</v>
      </c>
      <c r="P3530">
        <v>657780</v>
      </c>
      <c r="Q3530">
        <v>1071581</v>
      </c>
      <c r="R3530">
        <v>16601911</v>
      </c>
      <c r="S3530">
        <v>19036300</v>
      </c>
      <c r="T3530">
        <v>16767000</v>
      </c>
      <c r="U3530">
        <v>8707300</v>
      </c>
      <c r="V3530">
        <v>3224900</v>
      </c>
    </row>
    <row r="3531" spans="1:22" x14ac:dyDescent="0.3">
      <c r="A3531" s="2">
        <v>45169</v>
      </c>
      <c r="B3531">
        <v>2023</v>
      </c>
      <c r="C3531">
        <v>187.87</v>
      </c>
      <c r="D3531">
        <v>327.76</v>
      </c>
      <c r="E3531">
        <v>136.16999999999999</v>
      </c>
      <c r="F3531">
        <v>105.322563</v>
      </c>
      <c r="G3531">
        <v>7.3837953000000001</v>
      </c>
      <c r="H3531">
        <v>139.62799799999999</v>
      </c>
      <c r="I3531">
        <v>17.28522336769759</v>
      </c>
      <c r="J3531">
        <v>15.922504006872851</v>
      </c>
      <c r="K3531">
        <v>44.982817869415797</v>
      </c>
      <c r="L3531">
        <v>43.072164948453597</v>
      </c>
      <c r="M3531">
        <v>60794467</v>
      </c>
      <c r="N3531">
        <v>26410954</v>
      </c>
      <c r="O3531">
        <v>30053800</v>
      </c>
      <c r="P3531">
        <v>3723071</v>
      </c>
      <c r="Q3531">
        <v>2624659</v>
      </c>
      <c r="R3531">
        <v>34514072</v>
      </c>
      <c r="S3531">
        <v>39487900</v>
      </c>
      <c r="T3531">
        <v>25926000</v>
      </c>
      <c r="U3531">
        <v>6534100</v>
      </c>
      <c r="V3531">
        <v>3918500</v>
      </c>
    </row>
    <row r="3532" spans="1:22" x14ac:dyDescent="0.3">
      <c r="A3532" s="2">
        <v>45170</v>
      </c>
      <c r="B3532">
        <v>2023</v>
      </c>
      <c r="C3532">
        <v>189.46</v>
      </c>
      <c r="D3532">
        <v>328.66</v>
      </c>
      <c r="E3532">
        <v>135.66</v>
      </c>
      <c r="F3532">
        <v>101.58528</v>
      </c>
      <c r="G3532">
        <v>7.406108699999999</v>
      </c>
      <c r="H3532">
        <v>138.25088</v>
      </c>
      <c r="I3532">
        <v>17.239137872049259</v>
      </c>
      <c r="J3532">
        <v>16.36071802257954</v>
      </c>
      <c r="K3532">
        <v>44.474854601436881</v>
      </c>
      <c r="L3532">
        <v>42.887444406431747</v>
      </c>
      <c r="M3532">
        <v>45766503</v>
      </c>
      <c r="N3532">
        <v>14942024</v>
      </c>
      <c r="O3532">
        <v>21543687</v>
      </c>
      <c r="P3532">
        <v>1654934</v>
      </c>
      <c r="Q3532">
        <v>1167492</v>
      </c>
      <c r="R3532">
        <v>17390295</v>
      </c>
      <c r="S3532">
        <v>23445600</v>
      </c>
      <c r="T3532">
        <v>30889500</v>
      </c>
      <c r="U3532">
        <v>7139600</v>
      </c>
      <c r="V3532">
        <v>2971400</v>
      </c>
    </row>
    <row r="3533" spans="1:22" x14ac:dyDescent="0.3">
      <c r="A3533" s="2">
        <v>45171</v>
      </c>
      <c r="B3533">
        <v>2023</v>
      </c>
    </row>
    <row r="3534" spans="1:22" x14ac:dyDescent="0.3">
      <c r="A3534" s="2">
        <v>45172</v>
      </c>
      <c r="B3534">
        <v>2023</v>
      </c>
    </row>
    <row r="3535" spans="1:22" x14ac:dyDescent="0.3">
      <c r="A3535" s="2">
        <v>45173</v>
      </c>
      <c r="B3535">
        <v>2023</v>
      </c>
      <c r="F3535">
        <v>101.981712</v>
      </c>
      <c r="G3535">
        <v>7.3980681999999991</v>
      </c>
      <c r="H3535">
        <v>138.16319999999999</v>
      </c>
      <c r="I3535">
        <v>17.731585773772949</v>
      </c>
      <c r="J3535">
        <v>16.296701692948329</v>
      </c>
      <c r="K3535">
        <v>43.791385077479688</v>
      </c>
      <c r="L3535">
        <v>42.78107720663526</v>
      </c>
      <c r="P3535">
        <v>810296</v>
      </c>
      <c r="Q3535">
        <v>1007925</v>
      </c>
      <c r="R3535">
        <v>19112642</v>
      </c>
      <c r="S3535">
        <v>33250800</v>
      </c>
      <c r="T3535">
        <v>19489500</v>
      </c>
      <c r="U3535">
        <v>9451100</v>
      </c>
      <c r="V3535">
        <v>2680900</v>
      </c>
    </row>
    <row r="3536" spans="1:22" x14ac:dyDescent="0.3">
      <c r="A3536" s="2">
        <v>45174</v>
      </c>
      <c r="B3536">
        <v>2023</v>
      </c>
      <c r="C3536">
        <v>189.7</v>
      </c>
      <c r="D3536">
        <v>333.55</v>
      </c>
      <c r="E3536">
        <v>135.77000000000001</v>
      </c>
      <c r="F3536">
        <v>103.57669</v>
      </c>
      <c r="G3536">
        <v>7.3889875000000007</v>
      </c>
      <c r="H3536">
        <v>137.62298000000001</v>
      </c>
      <c r="I3536">
        <v>17.53589813058792</v>
      </c>
      <c r="J3536">
        <v>16.124542075318342</v>
      </c>
      <c r="K3536">
        <v>43.49769710105663</v>
      </c>
      <c r="L3536">
        <v>42.495258737469527</v>
      </c>
      <c r="M3536">
        <v>45280027</v>
      </c>
      <c r="N3536">
        <v>18553859</v>
      </c>
      <c r="O3536">
        <v>19403112</v>
      </c>
      <c r="P3536">
        <v>1159550</v>
      </c>
      <c r="Q3536">
        <v>1243918</v>
      </c>
      <c r="R3536">
        <v>13682326</v>
      </c>
      <c r="S3536">
        <v>28061100</v>
      </c>
      <c r="T3536">
        <v>16591500</v>
      </c>
      <c r="U3536">
        <v>8550300</v>
      </c>
      <c r="V3536">
        <v>2700400</v>
      </c>
    </row>
    <row r="3537" spans="1:22" x14ac:dyDescent="0.3">
      <c r="A3537" s="2">
        <v>45175</v>
      </c>
      <c r="B3537">
        <v>2023</v>
      </c>
      <c r="C3537">
        <v>182.91</v>
      </c>
      <c r="D3537">
        <v>332.88</v>
      </c>
      <c r="E3537">
        <v>134.46</v>
      </c>
      <c r="F3537">
        <v>103.24323</v>
      </c>
      <c r="G3537">
        <v>7.3174205999999993</v>
      </c>
      <c r="H3537">
        <v>138.258016</v>
      </c>
      <c r="I3537">
        <v>17.96192153939969</v>
      </c>
      <c r="J3537">
        <v>16.401423036791108</v>
      </c>
      <c r="K3537">
        <v>43.363371502134292</v>
      </c>
      <c r="L3537">
        <v>42.841655938749227</v>
      </c>
      <c r="M3537">
        <v>81755816</v>
      </c>
      <c r="N3537">
        <v>17535773</v>
      </c>
      <c r="O3537">
        <v>18684534</v>
      </c>
      <c r="P3537">
        <v>767661</v>
      </c>
      <c r="Q3537">
        <v>1221614</v>
      </c>
      <c r="R3537">
        <v>11012543</v>
      </c>
      <c r="S3537">
        <v>31630100</v>
      </c>
      <c r="T3537">
        <v>14275500</v>
      </c>
      <c r="U3537">
        <v>9382300</v>
      </c>
      <c r="V3537">
        <v>2848000</v>
      </c>
    </row>
    <row r="3538" spans="1:22" x14ac:dyDescent="0.3">
      <c r="A3538" s="2">
        <v>45176</v>
      </c>
      <c r="B3538">
        <v>2023</v>
      </c>
      <c r="C3538">
        <v>177.56</v>
      </c>
      <c r="D3538">
        <v>329.91</v>
      </c>
      <c r="E3538">
        <v>135.26</v>
      </c>
      <c r="F3538">
        <v>101.720112</v>
      </c>
      <c r="G3538">
        <v>7.2941325000000008</v>
      </c>
      <c r="H3538">
        <v>139.43030400000001</v>
      </c>
      <c r="I3538">
        <v>17.927799306547008</v>
      </c>
      <c r="J3538">
        <v>16.379364348358148</v>
      </c>
      <c r="K3538">
        <v>43.177646338976139</v>
      </c>
      <c r="L3538">
        <v>43.293221836970567</v>
      </c>
      <c r="M3538">
        <v>112488803</v>
      </c>
      <c r="N3538">
        <v>18380995</v>
      </c>
      <c r="O3538">
        <v>18844342</v>
      </c>
      <c r="P3538">
        <v>823869</v>
      </c>
      <c r="Q3538">
        <v>1823504</v>
      </c>
      <c r="R3538">
        <v>13334570</v>
      </c>
      <c r="S3538">
        <v>26184700</v>
      </c>
      <c r="T3538">
        <v>15164000</v>
      </c>
      <c r="U3538">
        <v>9397900</v>
      </c>
      <c r="V3538">
        <v>2711300</v>
      </c>
    </row>
    <row r="3539" spans="1:22" x14ac:dyDescent="0.3">
      <c r="A3539" s="2">
        <v>45177</v>
      </c>
      <c r="B3539">
        <v>2023</v>
      </c>
      <c r="C3539">
        <v>178.18</v>
      </c>
      <c r="D3539">
        <v>334.27</v>
      </c>
      <c r="E3539">
        <v>136.38</v>
      </c>
      <c r="F3539">
        <v>102.36121</v>
      </c>
      <c r="G3539">
        <v>7.2827927999999993</v>
      </c>
      <c r="H3539">
        <v>140.74933999999999</v>
      </c>
      <c r="I3539">
        <v>17.61521283075049</v>
      </c>
      <c r="J3539">
        <v>15.97481271570684</v>
      </c>
      <c r="K3539">
        <v>43.073695608039522</v>
      </c>
      <c r="L3539">
        <v>43.026324693780872</v>
      </c>
      <c r="M3539">
        <v>65602066</v>
      </c>
      <c r="N3539">
        <v>19548165</v>
      </c>
      <c r="O3539">
        <v>23584188</v>
      </c>
      <c r="P3539">
        <v>853582</v>
      </c>
      <c r="Q3539">
        <v>1901315</v>
      </c>
      <c r="R3539">
        <v>9965225</v>
      </c>
      <c r="S3539">
        <v>30458600</v>
      </c>
      <c r="T3539">
        <v>18509500</v>
      </c>
      <c r="U3539">
        <v>9705500</v>
      </c>
      <c r="V3539">
        <v>5422100</v>
      </c>
    </row>
    <row r="3540" spans="1:22" x14ac:dyDescent="0.3">
      <c r="A3540" s="2">
        <v>45178</v>
      </c>
      <c r="B3540">
        <v>2023</v>
      </c>
    </row>
    <row r="3541" spans="1:22" x14ac:dyDescent="0.3">
      <c r="A3541" s="2">
        <v>45179</v>
      </c>
      <c r="B3541">
        <v>2023</v>
      </c>
    </row>
    <row r="3542" spans="1:22" x14ac:dyDescent="0.3">
      <c r="A3542" s="2">
        <v>45180</v>
      </c>
      <c r="B3542">
        <v>2023</v>
      </c>
      <c r="C3542">
        <v>179.36</v>
      </c>
      <c r="D3542">
        <v>337.94</v>
      </c>
      <c r="E3542">
        <v>136.91999999999999</v>
      </c>
      <c r="F3542">
        <v>103.779403</v>
      </c>
      <c r="G3542">
        <v>7.3879799999999998</v>
      </c>
      <c r="H3542">
        <v>138.58038999999999</v>
      </c>
      <c r="I3542">
        <v>17.716938622243461</v>
      </c>
      <c r="J3542">
        <v>16.2338093875879</v>
      </c>
      <c r="K3542">
        <v>45.135522632621019</v>
      </c>
      <c r="L3542">
        <v>43.490134498532122</v>
      </c>
      <c r="M3542">
        <v>58953052</v>
      </c>
      <c r="N3542">
        <v>16583324</v>
      </c>
      <c r="O3542">
        <v>20763350</v>
      </c>
      <c r="P3542">
        <v>753697</v>
      </c>
      <c r="Q3542">
        <v>2018050</v>
      </c>
      <c r="R3542">
        <v>21427816</v>
      </c>
      <c r="S3542">
        <v>16439600</v>
      </c>
      <c r="T3542">
        <v>11419000</v>
      </c>
      <c r="U3542">
        <v>14375600</v>
      </c>
      <c r="V3542">
        <v>3758900</v>
      </c>
    </row>
    <row r="3543" spans="1:22" x14ac:dyDescent="0.3">
      <c r="A3543" s="2">
        <v>45181</v>
      </c>
      <c r="B3543">
        <v>2023</v>
      </c>
      <c r="C3543">
        <v>176.3</v>
      </c>
      <c r="D3543">
        <v>331.77</v>
      </c>
      <c r="E3543">
        <v>135.34</v>
      </c>
      <c r="F3543">
        <v>103.605626</v>
      </c>
      <c r="G3543">
        <v>7.4531093999999998</v>
      </c>
      <c r="H3543">
        <v>135.75317999999999</v>
      </c>
      <c r="I3543">
        <v>18.052724554966709</v>
      </c>
      <c r="J3543">
        <v>16.349907399103142</v>
      </c>
      <c r="K3543">
        <v>45.801059926620461</v>
      </c>
      <c r="L3543">
        <v>43.27354260089686</v>
      </c>
      <c r="M3543">
        <v>90370192</v>
      </c>
      <c r="N3543">
        <v>17565482</v>
      </c>
      <c r="O3543">
        <v>18405505</v>
      </c>
      <c r="P3543">
        <v>867437</v>
      </c>
      <c r="Q3543">
        <v>2242265</v>
      </c>
      <c r="R3543">
        <v>25902842</v>
      </c>
      <c r="S3543">
        <v>21560000</v>
      </c>
      <c r="T3543">
        <v>10236000</v>
      </c>
      <c r="U3543">
        <v>16316400</v>
      </c>
      <c r="V3543">
        <v>2429800</v>
      </c>
    </row>
    <row r="3544" spans="1:22" x14ac:dyDescent="0.3">
      <c r="A3544" s="2">
        <v>45182</v>
      </c>
      <c r="B3544">
        <v>2023</v>
      </c>
      <c r="C3544">
        <v>174.21</v>
      </c>
      <c r="D3544">
        <v>336.06</v>
      </c>
      <c r="E3544">
        <v>136.71</v>
      </c>
      <c r="F3544">
        <v>104.55289399999999</v>
      </c>
      <c r="G3544">
        <v>7.6344450000000004</v>
      </c>
      <c r="H3544">
        <v>135.91661400000001</v>
      </c>
      <c r="I3544">
        <v>18.374618255853409</v>
      </c>
      <c r="J3544">
        <v>16.110966766202921</v>
      </c>
      <c r="K3544">
        <v>45.001696640651517</v>
      </c>
      <c r="L3544">
        <v>42.816423481506618</v>
      </c>
      <c r="M3544">
        <v>84267928</v>
      </c>
      <c r="N3544">
        <v>16544412</v>
      </c>
      <c r="O3544">
        <v>20749496</v>
      </c>
      <c r="P3544">
        <v>1311841</v>
      </c>
      <c r="Q3544">
        <v>1297295</v>
      </c>
      <c r="R3544">
        <v>19685822</v>
      </c>
      <c r="S3544">
        <v>29244700</v>
      </c>
      <c r="T3544">
        <v>13084000</v>
      </c>
      <c r="U3544">
        <v>12339400</v>
      </c>
      <c r="V3544">
        <v>3135800</v>
      </c>
    </row>
    <row r="3545" spans="1:22" x14ac:dyDescent="0.3">
      <c r="A3545" s="2">
        <v>45183</v>
      </c>
      <c r="B3545">
        <v>2023</v>
      </c>
      <c r="C3545">
        <v>175.74</v>
      </c>
      <c r="D3545">
        <v>338.7</v>
      </c>
      <c r="E3545">
        <v>138.1</v>
      </c>
      <c r="F3545">
        <v>102.145208</v>
      </c>
      <c r="G3545">
        <v>7.7823365999999998</v>
      </c>
      <c r="H3545">
        <v>135.66826</v>
      </c>
      <c r="I3545">
        <v>18.66467431909258</v>
      </c>
      <c r="J3545">
        <v>16.38322375195273</v>
      </c>
      <c r="K3545">
        <v>44.698770630985543</v>
      </c>
      <c r="L3545">
        <v>43.156965292399647</v>
      </c>
      <c r="M3545">
        <v>60895757</v>
      </c>
      <c r="N3545">
        <v>20267048</v>
      </c>
      <c r="O3545">
        <v>24750968</v>
      </c>
      <c r="P3545">
        <v>1143242</v>
      </c>
      <c r="Q3545">
        <v>2121969</v>
      </c>
      <c r="R3545">
        <v>22825622</v>
      </c>
      <c r="S3545">
        <v>31358600</v>
      </c>
      <c r="T3545">
        <v>14268500</v>
      </c>
      <c r="U3545">
        <v>14085300</v>
      </c>
      <c r="V3545">
        <v>3746400</v>
      </c>
    </row>
    <row r="3546" spans="1:22" x14ac:dyDescent="0.3">
      <c r="A3546" s="2">
        <v>45184</v>
      </c>
      <c r="B3546">
        <v>2023</v>
      </c>
      <c r="C3546">
        <v>175.01</v>
      </c>
      <c r="D3546">
        <v>330.22</v>
      </c>
      <c r="E3546">
        <v>137.4</v>
      </c>
      <c r="F3546">
        <v>104.06267200000001</v>
      </c>
      <c r="G3546">
        <v>7.8033200000000003</v>
      </c>
      <c r="H3546">
        <v>135.769184</v>
      </c>
      <c r="I3546">
        <v>19.080949482653679</v>
      </c>
      <c r="J3546">
        <v>16.67997106918239</v>
      </c>
      <c r="K3546">
        <v>45.431798201122596</v>
      </c>
      <c r="L3546">
        <v>42.861973354973962</v>
      </c>
      <c r="M3546">
        <v>109259461</v>
      </c>
      <c r="N3546">
        <v>37679792</v>
      </c>
      <c r="O3546">
        <v>38919614</v>
      </c>
      <c r="P3546">
        <v>2789275</v>
      </c>
      <c r="Q3546">
        <v>6523152</v>
      </c>
      <c r="R3546">
        <v>68900490</v>
      </c>
      <c r="S3546">
        <v>49241800</v>
      </c>
      <c r="T3546">
        <v>25999000</v>
      </c>
      <c r="U3546">
        <v>24735000</v>
      </c>
      <c r="V3546">
        <v>5106600</v>
      </c>
    </row>
    <row r="3547" spans="1:22" x14ac:dyDescent="0.3">
      <c r="A3547" s="2">
        <v>45185</v>
      </c>
      <c r="B3547">
        <v>2023</v>
      </c>
    </row>
    <row r="3548" spans="1:22" x14ac:dyDescent="0.3">
      <c r="A3548" s="2">
        <v>45186</v>
      </c>
      <c r="B3548">
        <v>2023</v>
      </c>
    </row>
    <row r="3549" spans="1:22" x14ac:dyDescent="0.3">
      <c r="A3549" s="2">
        <v>45187</v>
      </c>
      <c r="B3549">
        <v>2023</v>
      </c>
      <c r="C3549">
        <v>177.97</v>
      </c>
      <c r="D3549">
        <v>329.06</v>
      </c>
      <c r="E3549">
        <v>138.21</v>
      </c>
      <c r="F3549">
        <v>103.477176</v>
      </c>
      <c r="G3549">
        <v>7.7220850000000008</v>
      </c>
      <c r="H3549">
        <v>135.44625600000001</v>
      </c>
      <c r="M3549">
        <v>67257573</v>
      </c>
      <c r="N3549">
        <v>16834208</v>
      </c>
      <c r="O3549">
        <v>21861346</v>
      </c>
      <c r="P3549">
        <v>733530</v>
      </c>
      <c r="Q3549">
        <v>977043</v>
      </c>
      <c r="R3549">
        <v>11041730</v>
      </c>
    </row>
    <row r="3550" spans="1:22" x14ac:dyDescent="0.3">
      <c r="A3550" s="2">
        <v>45188</v>
      </c>
      <c r="B3550">
        <v>2023</v>
      </c>
      <c r="C3550">
        <v>179.07</v>
      </c>
      <c r="D3550">
        <v>328.65</v>
      </c>
      <c r="E3550">
        <v>138.04</v>
      </c>
      <c r="F3550">
        <v>104.34971</v>
      </c>
      <c r="G3550">
        <v>7.8124809000000006</v>
      </c>
      <c r="H3550">
        <v>134.43867</v>
      </c>
      <c r="I3550">
        <v>19.48183724548468</v>
      </c>
      <c r="J3550">
        <v>16.52318810119732</v>
      </c>
      <c r="K3550">
        <v>43.949130758303447</v>
      </c>
      <c r="L3550">
        <v>43.637962524521413</v>
      </c>
      <c r="M3550">
        <v>51826941</v>
      </c>
      <c r="N3550">
        <v>16514487</v>
      </c>
      <c r="O3550">
        <v>20353653</v>
      </c>
      <c r="P3550">
        <v>690350</v>
      </c>
      <c r="Q3550">
        <v>1028401</v>
      </c>
      <c r="R3550">
        <v>12244286</v>
      </c>
      <c r="S3550">
        <v>40156000</v>
      </c>
      <c r="T3550">
        <v>15950500</v>
      </c>
      <c r="U3550">
        <v>15358700</v>
      </c>
      <c r="V3550">
        <v>4783300</v>
      </c>
    </row>
    <row r="3551" spans="1:22" x14ac:dyDescent="0.3">
      <c r="A3551" s="2">
        <v>45189</v>
      </c>
      <c r="B3551">
        <v>2023</v>
      </c>
      <c r="C3551">
        <v>175.49</v>
      </c>
      <c r="D3551">
        <v>320.77</v>
      </c>
      <c r="E3551">
        <v>133.74</v>
      </c>
      <c r="F3551">
        <v>107.60764</v>
      </c>
      <c r="G3551">
        <v>7.8649278000000002</v>
      </c>
      <c r="H3551">
        <v>134.68131</v>
      </c>
      <c r="I3551">
        <v>18.97112647417649</v>
      </c>
      <c r="J3551">
        <v>16.290619764131758</v>
      </c>
      <c r="K3551">
        <v>43.798291988613258</v>
      </c>
      <c r="L3551">
        <v>42.469838687813471</v>
      </c>
      <c r="M3551">
        <v>58436181</v>
      </c>
      <c r="N3551">
        <v>21436525</v>
      </c>
      <c r="O3551">
        <v>29927475</v>
      </c>
      <c r="P3551">
        <v>984055</v>
      </c>
      <c r="Q3551">
        <v>1301634</v>
      </c>
      <c r="R3551">
        <v>12858707</v>
      </c>
      <c r="S3551">
        <v>42976800</v>
      </c>
      <c r="T3551">
        <v>15754000</v>
      </c>
      <c r="U3551">
        <v>8737200</v>
      </c>
      <c r="V3551">
        <v>5499000</v>
      </c>
    </row>
    <row r="3552" spans="1:22" x14ac:dyDescent="0.3">
      <c r="A3552" s="2">
        <v>45190</v>
      </c>
      <c r="B3552">
        <v>2023</v>
      </c>
      <c r="C3552">
        <v>173.93</v>
      </c>
      <c r="D3552">
        <v>319.52999999999997</v>
      </c>
      <c r="E3552">
        <v>130.44</v>
      </c>
      <c r="F3552">
        <v>105.984576</v>
      </c>
      <c r="G3552">
        <v>7.8221217000000003</v>
      </c>
      <c r="H3552">
        <v>132.17702399999999</v>
      </c>
      <c r="I3552">
        <v>18.88346552776083</v>
      </c>
      <c r="J3552">
        <v>15.931845488441461</v>
      </c>
      <c r="K3552">
        <v>42.417463222832353</v>
      </c>
      <c r="L3552">
        <v>41.712426276184672</v>
      </c>
      <c r="M3552">
        <v>63149116</v>
      </c>
      <c r="N3552">
        <v>35560362</v>
      </c>
      <c r="O3552">
        <v>31503910</v>
      </c>
      <c r="P3552">
        <v>917832</v>
      </c>
      <c r="Q3552">
        <v>2594968</v>
      </c>
      <c r="R3552">
        <v>12882715</v>
      </c>
      <c r="S3552">
        <v>25747000</v>
      </c>
      <c r="T3552">
        <v>14186000</v>
      </c>
      <c r="U3552">
        <v>11480400</v>
      </c>
      <c r="V3552">
        <v>3690000</v>
      </c>
    </row>
    <row r="3553" spans="1:22" x14ac:dyDescent="0.3">
      <c r="A3553" s="2">
        <v>45191</v>
      </c>
      <c r="B3553">
        <v>2023</v>
      </c>
      <c r="C3553">
        <v>174.79</v>
      </c>
      <c r="D3553">
        <v>317.01</v>
      </c>
      <c r="E3553">
        <v>130.25</v>
      </c>
      <c r="F3553">
        <v>105.782112</v>
      </c>
      <c r="G3553">
        <v>7.8792612000000011</v>
      </c>
      <c r="H3553">
        <v>133.263936</v>
      </c>
      <c r="I3553">
        <v>18.804369815901271</v>
      </c>
      <c r="J3553">
        <v>15.69368049092993</v>
      </c>
      <c r="K3553">
        <v>41.796479870523967</v>
      </c>
      <c r="L3553">
        <v>41.479533346820418</v>
      </c>
      <c r="M3553">
        <v>56725385</v>
      </c>
      <c r="N3553">
        <v>21447887</v>
      </c>
      <c r="O3553">
        <v>26397337</v>
      </c>
      <c r="P3553">
        <v>748231</v>
      </c>
      <c r="Q3553">
        <v>2257078</v>
      </c>
      <c r="R3553">
        <v>34366243</v>
      </c>
      <c r="S3553">
        <v>28714900</v>
      </c>
      <c r="T3553">
        <v>20445500</v>
      </c>
      <c r="U3553">
        <v>10388700</v>
      </c>
      <c r="V3553">
        <v>3391400</v>
      </c>
    </row>
    <row r="3554" spans="1:22" x14ac:dyDescent="0.3">
      <c r="A3554" s="2">
        <v>45192</v>
      </c>
      <c r="B3554">
        <v>2023</v>
      </c>
    </row>
    <row r="3555" spans="1:22" x14ac:dyDescent="0.3">
      <c r="A3555" s="2">
        <v>45193</v>
      </c>
      <c r="B3555">
        <v>2023</v>
      </c>
    </row>
    <row r="3556" spans="1:22" x14ac:dyDescent="0.3">
      <c r="A3556" s="2">
        <v>45194</v>
      </c>
      <c r="B3556">
        <v>2023</v>
      </c>
      <c r="C3556">
        <v>176.08</v>
      </c>
      <c r="D3556">
        <v>317.54000000000002</v>
      </c>
      <c r="E3556">
        <v>131.11000000000001</v>
      </c>
      <c r="F3556">
        <v>102.99920299999999</v>
      </c>
      <c r="G3556">
        <v>7.7985832000000004</v>
      </c>
      <c r="H3556">
        <v>131.74833799999999</v>
      </c>
      <c r="I3556">
        <v>18.552233792408469</v>
      </c>
      <c r="J3556">
        <v>15.878128357406791</v>
      </c>
      <c r="K3556">
        <v>43.157541148807518</v>
      </c>
      <c r="L3556">
        <v>41.813906617400072</v>
      </c>
      <c r="M3556">
        <v>46172740</v>
      </c>
      <c r="N3556">
        <v>17835964</v>
      </c>
      <c r="O3556">
        <v>20094643</v>
      </c>
      <c r="P3556">
        <v>932098</v>
      </c>
      <c r="Q3556">
        <v>1963796</v>
      </c>
      <c r="R3556">
        <v>11489211</v>
      </c>
      <c r="S3556">
        <v>21522300</v>
      </c>
      <c r="T3556">
        <v>11007000</v>
      </c>
      <c r="U3556">
        <v>10051400</v>
      </c>
      <c r="V3556">
        <v>2616300</v>
      </c>
    </row>
    <row r="3557" spans="1:22" x14ac:dyDescent="0.3">
      <c r="A3557" s="2">
        <v>45195</v>
      </c>
      <c r="B3557">
        <v>2023</v>
      </c>
      <c r="C3557">
        <v>171.96</v>
      </c>
      <c r="D3557">
        <v>312.14</v>
      </c>
      <c r="E3557">
        <v>128.565</v>
      </c>
      <c r="F3557">
        <v>101.44126199999999</v>
      </c>
      <c r="G3557">
        <v>7.779703200000001</v>
      </c>
      <c r="H3557">
        <v>127.86376199999999</v>
      </c>
      <c r="I3557">
        <v>18.240112804673331</v>
      </c>
      <c r="J3557">
        <v>15.715898462364869</v>
      </c>
      <c r="K3557">
        <v>42.771771973410317</v>
      </c>
      <c r="L3557">
        <v>42.03316994561203</v>
      </c>
      <c r="M3557">
        <v>64588945</v>
      </c>
      <c r="N3557">
        <v>26297573</v>
      </c>
      <c r="O3557">
        <v>25718704</v>
      </c>
      <c r="P3557">
        <v>841843</v>
      </c>
      <c r="Q3557">
        <v>2614966</v>
      </c>
      <c r="R3557">
        <v>13575956</v>
      </c>
      <c r="S3557">
        <v>26603400</v>
      </c>
      <c r="T3557">
        <v>13334500</v>
      </c>
      <c r="U3557">
        <v>7870900</v>
      </c>
      <c r="V3557">
        <v>3333100</v>
      </c>
    </row>
    <row r="3558" spans="1:22" x14ac:dyDescent="0.3">
      <c r="A3558" s="2">
        <v>45196</v>
      </c>
      <c r="B3558">
        <v>2023</v>
      </c>
      <c r="C3558">
        <v>170.43</v>
      </c>
      <c r="D3558">
        <v>312.79000000000002</v>
      </c>
      <c r="E3558">
        <v>130.54</v>
      </c>
      <c r="F3558">
        <v>101.648034</v>
      </c>
      <c r="G3558">
        <v>7.7587875000000004</v>
      </c>
      <c r="H3558">
        <v>127.35937800000001</v>
      </c>
      <c r="I3558">
        <v>18.36652853896538</v>
      </c>
      <c r="J3558">
        <v>15.815537608608469</v>
      </c>
      <c r="K3558">
        <v>42.902018446731716</v>
      </c>
      <c r="L3558">
        <v>41.605400347547118</v>
      </c>
      <c r="M3558">
        <v>66921808</v>
      </c>
      <c r="N3558">
        <v>19410082</v>
      </c>
      <c r="O3558">
        <v>22746452</v>
      </c>
      <c r="P3558">
        <v>797228</v>
      </c>
      <c r="Q3558">
        <v>1871640</v>
      </c>
      <c r="R3558">
        <v>13887624</v>
      </c>
      <c r="S3558">
        <v>31403100</v>
      </c>
      <c r="T3558">
        <v>18211500</v>
      </c>
      <c r="U3558">
        <v>8329400</v>
      </c>
      <c r="V3558">
        <v>4207800</v>
      </c>
    </row>
    <row r="3559" spans="1:22" x14ac:dyDescent="0.3">
      <c r="A3559" s="2">
        <v>45197</v>
      </c>
      <c r="B3559">
        <v>2023</v>
      </c>
      <c r="C3559">
        <v>170.69</v>
      </c>
      <c r="D3559">
        <v>313.64</v>
      </c>
      <c r="E3559">
        <v>132.31</v>
      </c>
      <c r="F3559">
        <v>102.57097</v>
      </c>
      <c r="G3559">
        <v>7.8677799999999989</v>
      </c>
      <c r="H3559">
        <v>128.25858400000001</v>
      </c>
      <c r="I3559">
        <v>18.125795431710099</v>
      </c>
      <c r="J3559">
        <v>15.62050214347914</v>
      </c>
      <c r="K3559">
        <v>42.186348717261708</v>
      </c>
      <c r="L3559">
        <v>41.208386362114013</v>
      </c>
      <c r="M3559">
        <v>56294419</v>
      </c>
      <c r="N3559">
        <v>19683564</v>
      </c>
      <c r="O3559">
        <v>22513132</v>
      </c>
      <c r="P3559">
        <v>961264</v>
      </c>
      <c r="Q3559">
        <v>1440517</v>
      </c>
      <c r="R3559">
        <v>16019746</v>
      </c>
      <c r="S3559">
        <v>32137100</v>
      </c>
      <c r="T3559">
        <v>16592500</v>
      </c>
      <c r="U3559">
        <v>9277900</v>
      </c>
      <c r="V3559">
        <v>4392900</v>
      </c>
    </row>
    <row r="3560" spans="1:22" x14ac:dyDescent="0.3">
      <c r="A3560" s="2">
        <v>45198</v>
      </c>
      <c r="B3560">
        <v>2023</v>
      </c>
      <c r="C3560">
        <v>171.21</v>
      </c>
      <c r="D3560">
        <v>315.75</v>
      </c>
      <c r="E3560">
        <v>130.86000000000001</v>
      </c>
      <c r="F3560">
        <v>101.95076400000001</v>
      </c>
      <c r="G3560">
        <v>7.871649399999999</v>
      </c>
      <c r="H3560">
        <v>129.91899599999999</v>
      </c>
      <c r="I3560">
        <v>17.920487249849408</v>
      </c>
      <c r="J3560">
        <v>15.627107261896789</v>
      </c>
      <c r="K3560">
        <v>42.400107087878993</v>
      </c>
      <c r="L3560">
        <v>41.697342882002538</v>
      </c>
      <c r="M3560">
        <v>51861083</v>
      </c>
      <c r="N3560">
        <v>24147298</v>
      </c>
      <c r="O3560">
        <v>30859790</v>
      </c>
      <c r="P3560">
        <v>985996</v>
      </c>
      <c r="Q3560">
        <v>1826653</v>
      </c>
      <c r="R3560">
        <v>19055163</v>
      </c>
      <c r="S3560">
        <v>33276200</v>
      </c>
      <c r="T3560">
        <v>17842000</v>
      </c>
      <c r="U3560">
        <v>10105500</v>
      </c>
      <c r="V3560">
        <v>5586300</v>
      </c>
    </row>
    <row r="3561" spans="1:22" x14ac:dyDescent="0.3">
      <c r="A3561" s="2">
        <v>45199</v>
      </c>
      <c r="B3561">
        <v>2023</v>
      </c>
    </row>
    <row r="3562" spans="1:22" x14ac:dyDescent="0.3">
      <c r="A3562" s="2">
        <v>45200</v>
      </c>
      <c r="B3562">
        <v>2023</v>
      </c>
    </row>
    <row r="3563" spans="1:22" x14ac:dyDescent="0.3">
      <c r="A3563" s="2">
        <v>45201</v>
      </c>
      <c r="B3563">
        <v>2023</v>
      </c>
      <c r="C3563">
        <v>173.75</v>
      </c>
      <c r="D3563">
        <v>321.8</v>
      </c>
      <c r="E3563">
        <v>134.16999999999999</v>
      </c>
      <c r="F3563">
        <v>100.872713</v>
      </c>
      <c r="G3563">
        <v>7.7466984000000014</v>
      </c>
      <c r="H3563">
        <v>128.86785399999999</v>
      </c>
      <c r="I3563">
        <v>17.934855159524769</v>
      </c>
      <c r="J3563">
        <v>15.539778781204109</v>
      </c>
      <c r="K3563">
        <v>41.716726738753167</v>
      </c>
      <c r="L3563">
        <v>40.915765585369122</v>
      </c>
      <c r="M3563">
        <v>52164535</v>
      </c>
      <c r="N3563">
        <v>20570006</v>
      </c>
      <c r="O3563">
        <v>22288038</v>
      </c>
      <c r="P3563">
        <v>734361</v>
      </c>
      <c r="Q3563">
        <v>1546211</v>
      </c>
      <c r="R3563">
        <v>11671277</v>
      </c>
      <c r="S3563">
        <v>28738800</v>
      </c>
      <c r="T3563">
        <v>15302500</v>
      </c>
      <c r="U3563">
        <v>7793100</v>
      </c>
      <c r="V3563">
        <v>5289300</v>
      </c>
    </row>
    <row r="3564" spans="1:22" x14ac:dyDescent="0.3">
      <c r="A3564" s="2">
        <v>45202</v>
      </c>
      <c r="B3564">
        <v>2023</v>
      </c>
      <c r="C3564">
        <v>172.4</v>
      </c>
      <c r="D3564">
        <v>313.39</v>
      </c>
      <c r="E3564">
        <v>132.43</v>
      </c>
      <c r="F3564">
        <v>99.702860000000001</v>
      </c>
      <c r="G3564">
        <v>7.7907900000000003</v>
      </c>
      <c r="H3564">
        <v>127.95026</v>
      </c>
      <c r="I3564">
        <v>17.47149564050973</v>
      </c>
      <c r="J3564">
        <v>15.68518580818243</v>
      </c>
      <c r="K3564">
        <v>41.602951039570762</v>
      </c>
      <c r="L3564">
        <v>41.314553990610328</v>
      </c>
      <c r="M3564">
        <v>49594613</v>
      </c>
      <c r="N3564">
        <v>21033492</v>
      </c>
      <c r="O3564">
        <v>22989401</v>
      </c>
      <c r="P3564">
        <v>698279</v>
      </c>
      <c r="Q3564">
        <v>1213513</v>
      </c>
      <c r="R3564">
        <v>20183596</v>
      </c>
      <c r="S3564">
        <v>31775900</v>
      </c>
      <c r="T3564">
        <v>14928000</v>
      </c>
      <c r="U3564">
        <v>8582100</v>
      </c>
      <c r="V3564">
        <v>4800700</v>
      </c>
    </row>
    <row r="3565" spans="1:22" x14ac:dyDescent="0.3">
      <c r="A3565" s="2">
        <v>45203</v>
      </c>
      <c r="B3565">
        <v>2023</v>
      </c>
      <c r="C3565">
        <v>173.66</v>
      </c>
      <c r="D3565">
        <v>318.95499999999998</v>
      </c>
      <c r="E3565">
        <v>135.24</v>
      </c>
      <c r="F3565">
        <v>100.28448</v>
      </c>
      <c r="G3565">
        <v>7.7833560000000004</v>
      </c>
      <c r="H3565">
        <v>128.24639999999999</v>
      </c>
      <c r="I3565">
        <v>16.640918860827512</v>
      </c>
      <c r="J3565">
        <v>15.516173387963461</v>
      </c>
      <c r="K3565">
        <v>40.79795808704997</v>
      </c>
      <c r="L3565">
        <v>41.026329930145081</v>
      </c>
      <c r="M3565">
        <v>53020286</v>
      </c>
      <c r="N3565">
        <v>20720144</v>
      </c>
      <c r="O3565">
        <v>26752295</v>
      </c>
      <c r="P3565">
        <v>958144</v>
      </c>
      <c r="Q3565">
        <v>1502474</v>
      </c>
      <c r="R3565">
        <v>17372802</v>
      </c>
      <c r="S3565">
        <v>46063800</v>
      </c>
      <c r="T3565">
        <v>17384500</v>
      </c>
      <c r="U3565">
        <v>10806300</v>
      </c>
      <c r="V3565">
        <v>4518500</v>
      </c>
    </row>
    <row r="3566" spans="1:22" x14ac:dyDescent="0.3">
      <c r="A3566" s="2">
        <v>45204</v>
      </c>
      <c r="B3566">
        <v>2023</v>
      </c>
      <c r="C3566">
        <v>174.91</v>
      </c>
      <c r="D3566">
        <v>319.36</v>
      </c>
      <c r="E3566">
        <v>135.07</v>
      </c>
      <c r="F3566">
        <v>99.343944000000022</v>
      </c>
      <c r="G3566">
        <v>7.8500100000000002</v>
      </c>
      <c r="H3566">
        <v>128.68670399999999</v>
      </c>
      <c r="I3566">
        <v>17.451654201199378</v>
      </c>
      <c r="J3566">
        <v>15.835230294454551</v>
      </c>
      <c r="K3566">
        <v>40.981065965905273</v>
      </c>
      <c r="L3566">
        <v>41.910922444579207</v>
      </c>
      <c r="M3566">
        <v>48527918</v>
      </c>
      <c r="N3566">
        <v>16965629</v>
      </c>
      <c r="O3566">
        <v>19832615</v>
      </c>
      <c r="P3566">
        <v>595090</v>
      </c>
      <c r="Q3566">
        <v>1138484</v>
      </c>
      <c r="R3566">
        <v>16388103</v>
      </c>
      <c r="S3566">
        <v>41463500</v>
      </c>
      <c r="T3566">
        <v>14747000</v>
      </c>
      <c r="U3566">
        <v>8556500</v>
      </c>
      <c r="V3566">
        <v>4055500</v>
      </c>
    </row>
    <row r="3567" spans="1:22" x14ac:dyDescent="0.3">
      <c r="A3567" s="2">
        <v>45205</v>
      </c>
      <c r="B3567">
        <v>2023</v>
      </c>
      <c r="C3567">
        <v>177.49</v>
      </c>
      <c r="D3567">
        <v>327.26</v>
      </c>
      <c r="E3567">
        <v>137.58000000000001</v>
      </c>
      <c r="F3567">
        <v>101.251609</v>
      </c>
      <c r="G3567">
        <v>8.0095998000000002</v>
      </c>
      <c r="H3567">
        <v>130.714124</v>
      </c>
      <c r="I3567">
        <v>17.22821354410878</v>
      </c>
      <c r="J3567">
        <v>15.665223417509541</v>
      </c>
      <c r="K3567">
        <v>40.719405184540157</v>
      </c>
      <c r="L3567">
        <v>41.831334985598502</v>
      </c>
      <c r="M3567">
        <v>57266675</v>
      </c>
      <c r="N3567">
        <v>25673630</v>
      </c>
      <c r="O3567">
        <v>27597598</v>
      </c>
      <c r="P3567">
        <v>1008126</v>
      </c>
      <c r="Q3567">
        <v>1559814</v>
      </c>
      <c r="R3567">
        <v>16446771</v>
      </c>
      <c r="S3567">
        <v>28521800</v>
      </c>
      <c r="T3567">
        <v>11787000</v>
      </c>
      <c r="U3567">
        <v>5800700</v>
      </c>
      <c r="V3567">
        <v>4583100</v>
      </c>
    </row>
    <row r="3568" spans="1:22" x14ac:dyDescent="0.3">
      <c r="A3568" s="2">
        <v>45206</v>
      </c>
      <c r="B3568">
        <v>2023</v>
      </c>
    </row>
    <row r="3569" spans="1:22" x14ac:dyDescent="0.3">
      <c r="A3569" s="2">
        <v>45207</v>
      </c>
      <c r="B3569">
        <v>2023</v>
      </c>
    </row>
    <row r="3570" spans="1:22" x14ac:dyDescent="0.3">
      <c r="A3570" s="2">
        <v>45208</v>
      </c>
      <c r="B3570">
        <v>2023</v>
      </c>
      <c r="C3570">
        <v>178.99</v>
      </c>
      <c r="D3570">
        <v>329.82</v>
      </c>
      <c r="E3570">
        <v>138.41999999999999</v>
      </c>
      <c r="F3570">
        <v>99.723240000000018</v>
      </c>
      <c r="G3570">
        <v>7.8677099999999998</v>
      </c>
      <c r="H3570">
        <v>128.79206400000001</v>
      </c>
      <c r="M3570">
        <v>42390772</v>
      </c>
      <c r="N3570">
        <v>19891180</v>
      </c>
      <c r="O3570">
        <v>19278070</v>
      </c>
      <c r="P3570">
        <v>561847</v>
      </c>
      <c r="Q3570">
        <v>1209911</v>
      </c>
      <c r="R3570">
        <v>13580546</v>
      </c>
    </row>
    <row r="3571" spans="1:22" x14ac:dyDescent="0.3">
      <c r="A3571" s="2">
        <v>45209</v>
      </c>
      <c r="B3571">
        <v>2023</v>
      </c>
      <c r="C3571">
        <v>178.39</v>
      </c>
      <c r="D3571">
        <v>328.39</v>
      </c>
      <c r="E3571">
        <v>138.06</v>
      </c>
      <c r="F3571">
        <v>103.536984</v>
      </c>
      <c r="G3571">
        <v>8.0850197999999995</v>
      </c>
      <c r="H3571">
        <v>131.820672</v>
      </c>
      <c r="I3571">
        <v>17.666262789445341</v>
      </c>
      <c r="J3571">
        <v>16.185189936725902</v>
      </c>
      <c r="K3571">
        <v>42.339795368874533</v>
      </c>
      <c r="L3571">
        <v>42.481152396338167</v>
      </c>
      <c r="M3571">
        <v>43698019</v>
      </c>
      <c r="N3571">
        <v>20557094</v>
      </c>
      <c r="O3571">
        <v>27786613</v>
      </c>
      <c r="P3571">
        <v>976581</v>
      </c>
      <c r="Q3571">
        <v>1585756</v>
      </c>
      <c r="R3571">
        <v>17433815</v>
      </c>
      <c r="S3571">
        <v>27455800</v>
      </c>
      <c r="T3571">
        <v>14084000</v>
      </c>
      <c r="U3571">
        <v>9054800</v>
      </c>
      <c r="V3571">
        <v>3263300</v>
      </c>
    </row>
    <row r="3572" spans="1:22" x14ac:dyDescent="0.3">
      <c r="A3572" s="2">
        <v>45210</v>
      </c>
      <c r="B3572">
        <v>2023</v>
      </c>
      <c r="C3572">
        <v>179.8</v>
      </c>
      <c r="D3572">
        <v>332.42</v>
      </c>
      <c r="E3572">
        <v>140.55000000000001</v>
      </c>
      <c r="F3572">
        <v>104.47895</v>
      </c>
      <c r="G3572">
        <v>8.1037230000000005</v>
      </c>
      <c r="H3572">
        <v>132.417788</v>
      </c>
      <c r="I3572">
        <v>17.774052966811929</v>
      </c>
      <c r="J3572">
        <v>16.249060388870259</v>
      </c>
      <c r="K3572">
        <v>43.285283271873951</v>
      </c>
      <c r="L3572">
        <v>42.299698290311767</v>
      </c>
      <c r="M3572">
        <v>47551098</v>
      </c>
      <c r="N3572">
        <v>20063246</v>
      </c>
      <c r="O3572">
        <v>25884303</v>
      </c>
      <c r="P3572">
        <v>1170848</v>
      </c>
      <c r="Q3572">
        <v>1395145</v>
      </c>
      <c r="R3572">
        <v>14704077</v>
      </c>
      <c r="S3572">
        <v>23177900</v>
      </c>
      <c r="T3572">
        <v>15073000</v>
      </c>
      <c r="U3572">
        <v>8753900</v>
      </c>
      <c r="V3572">
        <v>3177000</v>
      </c>
    </row>
    <row r="3573" spans="1:22" x14ac:dyDescent="0.3">
      <c r="A3573" s="2">
        <v>45211</v>
      </c>
      <c r="B3573">
        <v>2023</v>
      </c>
      <c r="C3573">
        <v>180.71</v>
      </c>
      <c r="D3573">
        <v>331.16</v>
      </c>
      <c r="E3573">
        <v>138.97</v>
      </c>
      <c r="F3573">
        <v>103.844356</v>
      </c>
      <c r="G3573">
        <v>8.0270378999999998</v>
      </c>
      <c r="H3573">
        <v>132.53763599999999</v>
      </c>
      <c r="I3573">
        <v>18.298383865366631</v>
      </c>
      <c r="J3573">
        <v>16.694600754641382</v>
      </c>
      <c r="K3573">
        <v>43.588887404835049</v>
      </c>
      <c r="L3573">
        <v>42.406838520101509</v>
      </c>
      <c r="M3573">
        <v>56743119</v>
      </c>
      <c r="N3573">
        <v>19313098</v>
      </c>
      <c r="O3573">
        <v>24765537</v>
      </c>
      <c r="P3573">
        <v>565383</v>
      </c>
      <c r="Q3573">
        <v>1142381</v>
      </c>
      <c r="R3573">
        <v>17416121</v>
      </c>
      <c r="S3573">
        <v>32321600</v>
      </c>
      <c r="T3573">
        <v>21645000</v>
      </c>
      <c r="U3573">
        <v>8786500</v>
      </c>
      <c r="V3573">
        <v>3570900</v>
      </c>
    </row>
    <row r="3574" spans="1:22" x14ac:dyDescent="0.3">
      <c r="A3574" s="2">
        <v>45212</v>
      </c>
      <c r="B3574">
        <v>2023</v>
      </c>
      <c r="C3574">
        <v>178.85</v>
      </c>
      <c r="D3574">
        <v>327.73</v>
      </c>
      <c r="E3574">
        <v>137.36000000000001</v>
      </c>
      <c r="F3574">
        <v>102.735984</v>
      </c>
      <c r="G3574">
        <v>7.9206061999999999</v>
      </c>
      <c r="H3574">
        <v>128.39896200000001</v>
      </c>
      <c r="I3574">
        <v>17.96817543625059</v>
      </c>
      <c r="J3574">
        <v>16.388359229792069</v>
      </c>
      <c r="K3574">
        <v>43.511399344788387</v>
      </c>
      <c r="L3574">
        <v>41.425419536003211</v>
      </c>
      <c r="M3574">
        <v>51456082</v>
      </c>
      <c r="N3574">
        <v>21085695</v>
      </c>
      <c r="O3574">
        <v>23435599</v>
      </c>
      <c r="P3574">
        <v>699594</v>
      </c>
      <c r="Q3574">
        <v>1944996</v>
      </c>
      <c r="R3574">
        <v>10607427</v>
      </c>
      <c r="S3574">
        <v>24757200</v>
      </c>
      <c r="T3574">
        <v>15246000</v>
      </c>
      <c r="U3574">
        <v>7469200</v>
      </c>
      <c r="V3574">
        <v>4583000</v>
      </c>
    </row>
    <row r="3575" spans="1:22" x14ac:dyDescent="0.3">
      <c r="A3575" s="2">
        <v>45213</v>
      </c>
      <c r="B3575">
        <v>2023</v>
      </c>
    </row>
    <row r="3576" spans="1:22" x14ac:dyDescent="0.3">
      <c r="A3576" s="2">
        <v>45214</v>
      </c>
      <c r="B3576">
        <v>2023</v>
      </c>
    </row>
    <row r="3577" spans="1:22" x14ac:dyDescent="0.3">
      <c r="A3577" s="2">
        <v>45215</v>
      </c>
      <c r="B3577">
        <v>2023</v>
      </c>
      <c r="C3577">
        <v>178.72</v>
      </c>
      <c r="D3577">
        <v>332.64</v>
      </c>
      <c r="E3577">
        <v>139.095</v>
      </c>
      <c r="F3577">
        <v>104.035608</v>
      </c>
      <c r="G3577">
        <v>7.9458599999999988</v>
      </c>
      <c r="H3577">
        <v>129.36950200000001</v>
      </c>
      <c r="I3577">
        <v>17.78312608637518</v>
      </c>
      <c r="J3577">
        <v>16.081197981013499</v>
      </c>
      <c r="K3577">
        <v>42.619334135579621</v>
      </c>
      <c r="L3577">
        <v>41.449391629897043</v>
      </c>
      <c r="M3577">
        <v>52516984</v>
      </c>
      <c r="N3577">
        <v>22158048</v>
      </c>
      <c r="O3577">
        <v>28501871</v>
      </c>
      <c r="P3577">
        <v>588877</v>
      </c>
      <c r="Q3577">
        <v>1465985</v>
      </c>
      <c r="R3577">
        <v>12351047</v>
      </c>
      <c r="S3577">
        <v>19258100</v>
      </c>
      <c r="T3577">
        <v>12047000</v>
      </c>
      <c r="U3577">
        <v>7258500</v>
      </c>
      <c r="V3577">
        <v>2729200</v>
      </c>
    </row>
    <row r="3578" spans="1:22" x14ac:dyDescent="0.3">
      <c r="A3578" s="2">
        <v>45216</v>
      </c>
      <c r="B3578">
        <v>2023</v>
      </c>
      <c r="C3578">
        <v>177.15</v>
      </c>
      <c r="D3578">
        <v>332.06</v>
      </c>
      <c r="E3578">
        <v>139.72</v>
      </c>
      <c r="F3578">
        <v>103.95908</v>
      </c>
      <c r="G3578">
        <v>7.9613759999999996</v>
      </c>
      <c r="H3578">
        <v>130.47255999999999</v>
      </c>
      <c r="I3578">
        <v>17.901976495726501</v>
      </c>
      <c r="J3578">
        <v>16.310249045138889</v>
      </c>
      <c r="K3578">
        <v>43.696581196581199</v>
      </c>
      <c r="L3578">
        <v>40.885416666666671</v>
      </c>
      <c r="M3578">
        <v>57549350</v>
      </c>
      <c r="N3578">
        <v>18338523</v>
      </c>
      <c r="O3578">
        <v>23515780</v>
      </c>
      <c r="P3578">
        <v>530411</v>
      </c>
      <c r="Q3578">
        <v>1355294</v>
      </c>
      <c r="R3578">
        <v>15046413</v>
      </c>
      <c r="S3578">
        <v>22766500</v>
      </c>
      <c r="T3578">
        <v>13640500</v>
      </c>
      <c r="U3578">
        <v>7791100</v>
      </c>
      <c r="V3578">
        <v>3758300</v>
      </c>
    </row>
    <row r="3579" spans="1:22" x14ac:dyDescent="0.3">
      <c r="A3579" s="2">
        <v>45217</v>
      </c>
      <c r="B3579">
        <v>2023</v>
      </c>
      <c r="C3579">
        <v>175.84</v>
      </c>
      <c r="D3579">
        <v>330.11</v>
      </c>
      <c r="E3579">
        <v>137.96</v>
      </c>
      <c r="F3579">
        <v>103.167767</v>
      </c>
      <c r="G3579">
        <v>7.9030958999999994</v>
      </c>
      <c r="H3579">
        <v>127.645218</v>
      </c>
      <c r="I3579">
        <v>17.814710986517159</v>
      </c>
      <c r="J3579">
        <v>16.259154038179151</v>
      </c>
      <c r="K3579">
        <v>43.051661994393278</v>
      </c>
      <c r="L3579">
        <v>40.782272059805102</v>
      </c>
      <c r="M3579">
        <v>54764375</v>
      </c>
      <c r="N3579">
        <v>23153602</v>
      </c>
      <c r="O3579">
        <v>23374998</v>
      </c>
      <c r="P3579">
        <v>673253</v>
      </c>
      <c r="Q3579">
        <v>1896412</v>
      </c>
      <c r="R3579">
        <v>11798737</v>
      </c>
      <c r="S3579">
        <v>18891100</v>
      </c>
      <c r="T3579">
        <v>10020000</v>
      </c>
      <c r="U3579">
        <v>5986900</v>
      </c>
      <c r="V3579">
        <v>2810200</v>
      </c>
    </row>
    <row r="3580" spans="1:22" x14ac:dyDescent="0.3">
      <c r="A3580" s="2">
        <v>45218</v>
      </c>
      <c r="B3580">
        <v>2023</v>
      </c>
      <c r="C3580">
        <v>175.46</v>
      </c>
      <c r="D3580">
        <v>331.32</v>
      </c>
      <c r="E3580">
        <v>137.75</v>
      </c>
      <c r="F3580">
        <v>101.000007</v>
      </c>
      <c r="G3580">
        <v>7.8059687999999996</v>
      </c>
      <c r="H3580">
        <v>134.87861599999999</v>
      </c>
      <c r="I3580">
        <v>17.663950848136771</v>
      </c>
      <c r="J3580">
        <v>16.102232242553761</v>
      </c>
      <c r="K3580">
        <v>42.640577000133561</v>
      </c>
      <c r="L3580">
        <v>40.683852010150929</v>
      </c>
      <c r="M3580">
        <v>59302863</v>
      </c>
      <c r="N3580">
        <v>25052071</v>
      </c>
      <c r="O3580">
        <v>26066011</v>
      </c>
      <c r="P3580">
        <v>1024417</v>
      </c>
      <c r="Q3580">
        <v>3324993</v>
      </c>
      <c r="R3580">
        <v>17565419</v>
      </c>
      <c r="S3580">
        <v>18842300</v>
      </c>
      <c r="T3580">
        <v>10546500</v>
      </c>
      <c r="U3580">
        <v>4648500</v>
      </c>
      <c r="V3580">
        <v>3067300</v>
      </c>
    </row>
    <row r="3581" spans="1:22" x14ac:dyDescent="0.3">
      <c r="A3581" s="2">
        <v>45219</v>
      </c>
      <c r="B3581">
        <v>2023</v>
      </c>
      <c r="C3581">
        <v>172.88</v>
      </c>
      <c r="D3581">
        <v>326.67</v>
      </c>
      <c r="E3581">
        <v>135.6</v>
      </c>
      <c r="F3581">
        <v>99.080039999999997</v>
      </c>
      <c r="G3581">
        <v>7.4856485999999993</v>
      </c>
      <c r="H3581">
        <v>131.23128</v>
      </c>
      <c r="I3581">
        <v>17.464130797464129</v>
      </c>
      <c r="J3581">
        <v>15.98220918918919</v>
      </c>
      <c r="K3581">
        <v>41.741741741741748</v>
      </c>
      <c r="L3581">
        <v>40.714047380714049</v>
      </c>
      <c r="M3581">
        <v>64244028</v>
      </c>
      <c r="N3581">
        <v>25027715</v>
      </c>
      <c r="O3581">
        <v>26335673</v>
      </c>
      <c r="P3581">
        <v>1475074</v>
      </c>
      <c r="Q3581">
        <v>2974706</v>
      </c>
      <c r="R3581">
        <v>30114094</v>
      </c>
      <c r="S3581">
        <v>23366400</v>
      </c>
      <c r="T3581">
        <v>11232500</v>
      </c>
      <c r="U3581">
        <v>7435300</v>
      </c>
      <c r="V3581">
        <v>2441200</v>
      </c>
    </row>
    <row r="3582" spans="1:22" x14ac:dyDescent="0.3">
      <c r="A3582" s="2">
        <v>45220</v>
      </c>
      <c r="B3582">
        <v>2023</v>
      </c>
    </row>
    <row r="3583" spans="1:22" x14ac:dyDescent="0.3">
      <c r="A3583" s="2">
        <v>45221</v>
      </c>
      <c r="B3583">
        <v>2023</v>
      </c>
    </row>
    <row r="3584" spans="1:22" x14ac:dyDescent="0.3">
      <c r="A3584" s="2">
        <v>45222</v>
      </c>
      <c r="B3584">
        <v>2023</v>
      </c>
      <c r="C3584">
        <v>173</v>
      </c>
      <c r="D3584">
        <v>329.32</v>
      </c>
      <c r="E3584">
        <v>136.5</v>
      </c>
      <c r="F3584">
        <v>99.515115000000009</v>
      </c>
      <c r="G3584">
        <v>7.4933249999999996</v>
      </c>
      <c r="H3584">
        <v>132.16068000000001</v>
      </c>
      <c r="I3584">
        <v>17.437199358631752</v>
      </c>
      <c r="J3584">
        <v>15.85380261892036</v>
      </c>
      <c r="K3584">
        <v>40.954035275253872</v>
      </c>
      <c r="L3584">
        <v>40.533137359700689</v>
      </c>
      <c r="M3584">
        <v>55980109</v>
      </c>
      <c r="N3584">
        <v>24374748</v>
      </c>
      <c r="O3584">
        <v>26317930</v>
      </c>
      <c r="P3584">
        <v>948082</v>
      </c>
      <c r="Q3584">
        <v>1393686</v>
      </c>
      <c r="R3584">
        <v>11829002</v>
      </c>
      <c r="S3584">
        <v>17852100</v>
      </c>
      <c r="T3584">
        <v>9716000</v>
      </c>
      <c r="U3584">
        <v>5981000</v>
      </c>
      <c r="V3584">
        <v>2755000</v>
      </c>
    </row>
    <row r="3585" spans="1:22" x14ac:dyDescent="0.3">
      <c r="A3585" s="2">
        <v>45223</v>
      </c>
      <c r="B3585">
        <v>2023</v>
      </c>
      <c r="C3585">
        <v>173.44</v>
      </c>
      <c r="D3585">
        <v>330.53</v>
      </c>
      <c r="E3585">
        <v>138.81</v>
      </c>
      <c r="F3585">
        <v>97.940337</v>
      </c>
      <c r="G3585">
        <v>7.4510351999999989</v>
      </c>
      <c r="H3585">
        <v>133.142112</v>
      </c>
      <c r="I3585">
        <v>17.339786381842451</v>
      </c>
      <c r="J3585">
        <v>15.993910707610141</v>
      </c>
      <c r="K3585">
        <v>41.608811748998662</v>
      </c>
      <c r="L3585">
        <v>40.594125500667552</v>
      </c>
      <c r="M3585">
        <v>43816644</v>
      </c>
      <c r="N3585">
        <v>31153571</v>
      </c>
      <c r="O3585">
        <v>44814321</v>
      </c>
      <c r="P3585">
        <v>712251</v>
      </c>
      <c r="Q3585">
        <v>1593729</v>
      </c>
      <c r="R3585">
        <v>12597463</v>
      </c>
      <c r="S3585">
        <v>26740000</v>
      </c>
      <c r="T3585">
        <v>13564000</v>
      </c>
      <c r="U3585">
        <v>7762600</v>
      </c>
      <c r="V3585">
        <v>2823900</v>
      </c>
    </row>
    <row r="3586" spans="1:22" x14ac:dyDescent="0.3">
      <c r="A3586" s="2">
        <v>45224</v>
      </c>
      <c r="B3586">
        <v>2023</v>
      </c>
      <c r="C3586">
        <v>171.1</v>
      </c>
      <c r="D3586">
        <v>340.67</v>
      </c>
      <c r="E3586">
        <v>125.61</v>
      </c>
      <c r="F3586">
        <v>96.634350000000012</v>
      </c>
      <c r="G3586">
        <v>7.4593176999999988</v>
      </c>
      <c r="H3586">
        <v>132.1875</v>
      </c>
      <c r="I3586">
        <v>17.603520704140831</v>
      </c>
      <c r="J3586">
        <v>16.026658931786361</v>
      </c>
      <c r="K3586">
        <v>42.055077682203112</v>
      </c>
      <c r="L3586">
        <v>41.208241648329668</v>
      </c>
      <c r="M3586">
        <v>57156962</v>
      </c>
      <c r="N3586">
        <v>55053828</v>
      </c>
      <c r="O3586">
        <v>84366208</v>
      </c>
      <c r="P3586">
        <v>985250</v>
      </c>
      <c r="Q3586">
        <v>1216003</v>
      </c>
      <c r="R3586">
        <v>9811324</v>
      </c>
      <c r="S3586">
        <v>18828500</v>
      </c>
      <c r="T3586">
        <v>8416500</v>
      </c>
      <c r="U3586">
        <v>5887700</v>
      </c>
      <c r="V3586">
        <v>3262800</v>
      </c>
    </row>
    <row r="3587" spans="1:22" x14ac:dyDescent="0.3">
      <c r="A3587" s="2">
        <v>45225</v>
      </c>
      <c r="B3587">
        <v>2023</v>
      </c>
      <c r="C3587">
        <v>166.89</v>
      </c>
      <c r="D3587">
        <v>327.89</v>
      </c>
      <c r="E3587">
        <v>122.28</v>
      </c>
      <c r="F3587">
        <v>93.318526999999989</v>
      </c>
      <c r="G3587">
        <v>7.3731554999999993</v>
      </c>
      <c r="H3587">
        <v>131.38086200000001</v>
      </c>
      <c r="I3587">
        <v>17.248371227230429</v>
      </c>
      <c r="J3587">
        <v>15.52851929929531</v>
      </c>
      <c r="K3587">
        <v>40.180827017683818</v>
      </c>
      <c r="L3587">
        <v>40.659486770376283</v>
      </c>
      <c r="M3587">
        <v>70625258</v>
      </c>
      <c r="N3587">
        <v>37828543</v>
      </c>
      <c r="O3587">
        <v>57061140</v>
      </c>
      <c r="P3587">
        <v>1754600</v>
      </c>
      <c r="Q3587">
        <v>1596137</v>
      </c>
      <c r="R3587">
        <v>22088178</v>
      </c>
      <c r="S3587">
        <v>22969100</v>
      </c>
      <c r="T3587">
        <v>18238500</v>
      </c>
      <c r="U3587">
        <v>9750200</v>
      </c>
      <c r="V3587">
        <v>2716200</v>
      </c>
    </row>
    <row r="3588" spans="1:22" x14ac:dyDescent="0.3">
      <c r="A3588" s="2">
        <v>45226</v>
      </c>
      <c r="B3588">
        <v>2023</v>
      </c>
      <c r="C3588">
        <v>168.22</v>
      </c>
      <c r="D3588">
        <v>329.81</v>
      </c>
      <c r="E3588">
        <v>122.17</v>
      </c>
      <c r="F3588">
        <v>93.648966999999999</v>
      </c>
      <c r="G3588">
        <v>7.2913319999999997</v>
      </c>
      <c r="H3588">
        <v>132.30866599999999</v>
      </c>
      <c r="I3588">
        <v>17.633495956693181</v>
      </c>
      <c r="J3588">
        <v>15.4511491545813</v>
      </c>
      <c r="K3588">
        <v>41.034551894673527</v>
      </c>
      <c r="L3588">
        <v>41.575887188398049</v>
      </c>
      <c r="M3588">
        <v>58499129</v>
      </c>
      <c r="N3588">
        <v>29856522</v>
      </c>
      <c r="O3588">
        <v>44566506</v>
      </c>
      <c r="P3588">
        <v>1019881</v>
      </c>
      <c r="Q3588">
        <v>1346960</v>
      </c>
      <c r="R3588">
        <v>18549897</v>
      </c>
      <c r="S3588">
        <v>20775500</v>
      </c>
      <c r="T3588">
        <v>16195500</v>
      </c>
      <c r="U3588">
        <v>6877400</v>
      </c>
      <c r="V3588">
        <v>3476300</v>
      </c>
    </row>
    <row r="3589" spans="1:22" x14ac:dyDescent="0.3">
      <c r="A3589" s="2">
        <v>45227</v>
      </c>
      <c r="B3589">
        <v>2023</v>
      </c>
    </row>
    <row r="3590" spans="1:22" x14ac:dyDescent="0.3">
      <c r="A3590" s="2">
        <v>45228</v>
      </c>
      <c r="B3590">
        <v>2023</v>
      </c>
    </row>
    <row r="3591" spans="1:22" x14ac:dyDescent="0.3">
      <c r="A3591" s="2">
        <v>45229</v>
      </c>
      <c r="B3591">
        <v>2023</v>
      </c>
      <c r="C3591">
        <v>170.29</v>
      </c>
      <c r="D3591">
        <v>337.31</v>
      </c>
      <c r="E3591">
        <v>124.46</v>
      </c>
      <c r="F3591">
        <v>93.069080999999983</v>
      </c>
      <c r="G3591">
        <v>7.1386314999999989</v>
      </c>
      <c r="H3591">
        <v>133.27415999999999</v>
      </c>
      <c r="I3591">
        <v>17.270531400966181</v>
      </c>
      <c r="J3591">
        <v>15.640304535695121</v>
      </c>
      <c r="K3591">
        <v>41.035963499731608</v>
      </c>
      <c r="L3591">
        <v>41.042673107890501</v>
      </c>
      <c r="M3591">
        <v>51130955</v>
      </c>
      <c r="N3591">
        <v>22828082</v>
      </c>
      <c r="O3591">
        <v>28940081</v>
      </c>
      <c r="P3591">
        <v>990222</v>
      </c>
      <c r="Q3591">
        <v>1096970</v>
      </c>
      <c r="R3591">
        <v>26660093</v>
      </c>
      <c r="S3591">
        <v>28552500</v>
      </c>
      <c r="T3591">
        <v>15813500</v>
      </c>
      <c r="U3591">
        <v>5519700</v>
      </c>
      <c r="V3591">
        <v>2919500</v>
      </c>
    </row>
    <row r="3592" spans="1:22" x14ac:dyDescent="0.3">
      <c r="A3592" s="2">
        <v>45230</v>
      </c>
      <c r="B3592">
        <v>2023</v>
      </c>
      <c r="C3592">
        <v>170.77</v>
      </c>
      <c r="D3592">
        <v>338.11</v>
      </c>
      <c r="E3592">
        <v>124.08</v>
      </c>
      <c r="F3592">
        <v>92.668725000000009</v>
      </c>
      <c r="G3592">
        <v>7.1952603999999996</v>
      </c>
      <c r="H3592">
        <v>134.02754999999999</v>
      </c>
      <c r="I3592">
        <v>17.094581215761341</v>
      </c>
      <c r="J3592">
        <v>15.64342845356742</v>
      </c>
      <c r="K3592">
        <v>40.419774272325263</v>
      </c>
      <c r="L3592">
        <v>41.059996039865347</v>
      </c>
      <c r="M3592">
        <v>44846017</v>
      </c>
      <c r="N3592">
        <v>20265282</v>
      </c>
      <c r="O3592">
        <v>26292342</v>
      </c>
      <c r="P3592">
        <v>906042</v>
      </c>
      <c r="Q3592">
        <v>1283699</v>
      </c>
      <c r="R3592">
        <v>21725995</v>
      </c>
      <c r="S3592">
        <v>32184100</v>
      </c>
      <c r="T3592">
        <v>18260500</v>
      </c>
      <c r="U3592">
        <v>6554500</v>
      </c>
      <c r="V3592">
        <v>4255100</v>
      </c>
    </row>
    <row r="3593" spans="1:22" x14ac:dyDescent="0.3">
      <c r="A3593" s="2">
        <v>45231</v>
      </c>
      <c r="B3593">
        <v>2023</v>
      </c>
      <c r="C3593">
        <v>173.97</v>
      </c>
      <c r="D3593">
        <v>346.07</v>
      </c>
      <c r="E3593">
        <v>126.45</v>
      </c>
      <c r="F3593">
        <v>93.761500000000012</v>
      </c>
      <c r="G3593">
        <v>7.1490615000000002</v>
      </c>
      <c r="H3593">
        <v>134.65836999999999</v>
      </c>
      <c r="I3593">
        <v>17.948378557246858</v>
      </c>
      <c r="J3593">
        <v>16.15298043017869</v>
      </c>
      <c r="K3593">
        <v>40.946393117140971</v>
      </c>
      <c r="L3593">
        <v>41.760423560555928</v>
      </c>
      <c r="M3593">
        <v>56934906</v>
      </c>
      <c r="N3593">
        <v>28158819</v>
      </c>
      <c r="O3593">
        <v>30082438</v>
      </c>
      <c r="P3593">
        <v>959228</v>
      </c>
      <c r="Q3593">
        <v>1122663</v>
      </c>
      <c r="R3593">
        <v>17575399</v>
      </c>
      <c r="S3593">
        <v>66935200</v>
      </c>
      <c r="T3593">
        <v>17282500</v>
      </c>
      <c r="U3593">
        <v>6121800</v>
      </c>
      <c r="V3593">
        <v>3958700</v>
      </c>
    </row>
    <row r="3594" spans="1:22" x14ac:dyDescent="0.3">
      <c r="A3594" s="2">
        <v>45232</v>
      </c>
      <c r="B3594">
        <v>2023</v>
      </c>
      <c r="C3594">
        <v>177.57</v>
      </c>
      <c r="D3594">
        <v>348.32</v>
      </c>
      <c r="E3594">
        <v>127.49</v>
      </c>
      <c r="F3594">
        <v>96.810451999999998</v>
      </c>
      <c r="G3594">
        <v>7.3364612999999999</v>
      </c>
      <c r="H3594">
        <v>138.29153600000001</v>
      </c>
      <c r="I3594">
        <v>18.349843760388271</v>
      </c>
      <c r="J3594">
        <v>16.296834585466389</v>
      </c>
      <c r="K3594">
        <v>41.752543048999399</v>
      </c>
      <c r="L3594">
        <v>42.264477095937771</v>
      </c>
      <c r="M3594">
        <v>77334752</v>
      </c>
      <c r="N3594">
        <v>24348072</v>
      </c>
      <c r="O3594">
        <v>27124647</v>
      </c>
      <c r="P3594">
        <v>1234813</v>
      </c>
      <c r="Q3594">
        <v>1857108</v>
      </c>
      <c r="R3594">
        <v>15626514</v>
      </c>
      <c r="S3594">
        <v>62211400</v>
      </c>
      <c r="T3594">
        <v>14648000</v>
      </c>
      <c r="U3594">
        <v>6108800</v>
      </c>
      <c r="V3594">
        <v>3427400</v>
      </c>
    </row>
    <row r="3595" spans="1:22" x14ac:dyDescent="0.3">
      <c r="A3595" s="2">
        <v>45233</v>
      </c>
      <c r="B3595">
        <v>2023</v>
      </c>
      <c r="C3595">
        <v>176.65</v>
      </c>
      <c r="D3595">
        <v>352.8</v>
      </c>
      <c r="E3595">
        <v>129.1</v>
      </c>
      <c r="F3595">
        <v>99.800415000000015</v>
      </c>
      <c r="G3595">
        <v>7.4576448000000006</v>
      </c>
      <c r="H3595">
        <v>138.80793600000001</v>
      </c>
      <c r="M3595">
        <v>79829246</v>
      </c>
      <c r="N3595">
        <v>23637673</v>
      </c>
      <c r="O3595">
        <v>26393109</v>
      </c>
      <c r="P3595">
        <v>1764602</v>
      </c>
      <c r="Q3595">
        <v>1791555</v>
      </c>
      <c r="R3595">
        <v>17707066</v>
      </c>
    </row>
    <row r="3596" spans="1:22" x14ac:dyDescent="0.3">
      <c r="A3596" s="2">
        <v>45234</v>
      </c>
      <c r="B3596">
        <v>2023</v>
      </c>
    </row>
    <row r="3597" spans="1:22" x14ac:dyDescent="0.3">
      <c r="A3597" s="2">
        <v>45235</v>
      </c>
      <c r="B3597">
        <v>2023</v>
      </c>
    </row>
    <row r="3598" spans="1:22" x14ac:dyDescent="0.3">
      <c r="A3598" s="2">
        <v>45236</v>
      </c>
      <c r="B3598">
        <v>2023</v>
      </c>
      <c r="C3598">
        <v>179.23</v>
      </c>
      <c r="D3598">
        <v>356.53</v>
      </c>
      <c r="E3598">
        <v>130.25</v>
      </c>
      <c r="F3598">
        <v>99.662288000000004</v>
      </c>
      <c r="G3598">
        <v>7.5376503000000001</v>
      </c>
      <c r="H3598">
        <v>138.193792</v>
      </c>
      <c r="I3598">
        <v>18.99105832109969</v>
      </c>
      <c r="J3598">
        <v>16.655774783130919</v>
      </c>
      <c r="K3598">
        <v>42.766582143333778</v>
      </c>
      <c r="L3598">
        <v>42.920058721473367</v>
      </c>
      <c r="M3598">
        <v>63841310</v>
      </c>
      <c r="N3598">
        <v>23828301</v>
      </c>
      <c r="O3598">
        <v>19052740</v>
      </c>
      <c r="P3598">
        <v>928780</v>
      </c>
      <c r="Q3598">
        <v>1106875</v>
      </c>
      <c r="R3598">
        <v>16317704</v>
      </c>
      <c r="S3598">
        <v>48988800</v>
      </c>
      <c r="T3598">
        <v>26433000</v>
      </c>
      <c r="U3598">
        <v>7561000</v>
      </c>
      <c r="V3598">
        <v>5982900</v>
      </c>
    </row>
    <row r="3599" spans="1:22" x14ac:dyDescent="0.3">
      <c r="A3599" s="2">
        <v>45237</v>
      </c>
      <c r="B3599">
        <v>2023</v>
      </c>
      <c r="C3599">
        <v>181.82</v>
      </c>
      <c r="D3599">
        <v>360.53</v>
      </c>
      <c r="E3599">
        <v>130.97</v>
      </c>
      <c r="F3599">
        <v>97.491687000000013</v>
      </c>
      <c r="G3599">
        <v>7.4650575999999997</v>
      </c>
      <c r="H3599">
        <v>140.68015199999999</v>
      </c>
      <c r="I3599">
        <v>18.81102623713052</v>
      </c>
      <c r="J3599">
        <v>16.668132095649291</v>
      </c>
      <c r="K3599">
        <v>42.69013616738625</v>
      </c>
      <c r="L3599">
        <v>42.411159083361007</v>
      </c>
      <c r="M3599">
        <v>70529966</v>
      </c>
      <c r="N3599">
        <v>25833931</v>
      </c>
      <c r="O3599">
        <v>29757276</v>
      </c>
      <c r="P3599">
        <v>799182</v>
      </c>
      <c r="Q3599">
        <v>1574112</v>
      </c>
      <c r="R3599">
        <v>13298302</v>
      </c>
      <c r="S3599">
        <v>27050700</v>
      </c>
      <c r="T3599">
        <v>16789000</v>
      </c>
      <c r="U3599">
        <v>6212600</v>
      </c>
      <c r="V3599">
        <v>3759300</v>
      </c>
    </row>
    <row r="3600" spans="1:22" x14ac:dyDescent="0.3">
      <c r="A3600" s="2">
        <v>45238</v>
      </c>
      <c r="B3600">
        <v>2023</v>
      </c>
      <c r="C3600">
        <v>182.89</v>
      </c>
      <c r="D3600">
        <v>363.2</v>
      </c>
      <c r="E3600">
        <v>131.84</v>
      </c>
      <c r="F3600">
        <v>98.609971999999999</v>
      </c>
      <c r="G3600">
        <v>7.4649315999999999</v>
      </c>
      <c r="H3600">
        <v>142.60914399999999</v>
      </c>
      <c r="I3600">
        <v>18.26916705321052</v>
      </c>
      <c r="J3600">
        <v>16.868536299781329</v>
      </c>
      <c r="K3600">
        <v>41.33589556689418</v>
      </c>
      <c r="L3600">
        <v>44.887681399509653</v>
      </c>
      <c r="M3600">
        <v>49340282</v>
      </c>
      <c r="N3600">
        <v>26767828</v>
      </c>
      <c r="O3600">
        <v>26425849</v>
      </c>
      <c r="P3600">
        <v>984549</v>
      </c>
      <c r="Q3600">
        <v>1951854</v>
      </c>
      <c r="R3600">
        <v>19540122</v>
      </c>
      <c r="S3600">
        <v>32626900</v>
      </c>
      <c r="T3600">
        <v>18561500</v>
      </c>
      <c r="U3600">
        <v>8195600</v>
      </c>
      <c r="V3600">
        <v>15154600</v>
      </c>
    </row>
    <row r="3601" spans="1:22" x14ac:dyDescent="0.3">
      <c r="A3601" s="2">
        <v>45239</v>
      </c>
      <c r="B3601">
        <v>2023</v>
      </c>
      <c r="C3601">
        <v>182.41</v>
      </c>
      <c r="D3601">
        <v>360.69</v>
      </c>
      <c r="E3601">
        <v>130.24</v>
      </c>
      <c r="F3601">
        <v>98.710804999999993</v>
      </c>
      <c r="G3601">
        <v>7.3982276999999996</v>
      </c>
      <c r="H3601">
        <v>144.21776</v>
      </c>
      <c r="I3601">
        <v>18.649060100608949</v>
      </c>
      <c r="J3601">
        <v>16.71698104315594</v>
      </c>
      <c r="K3601">
        <v>41.732856764628011</v>
      </c>
      <c r="L3601">
        <v>47.332539052157799</v>
      </c>
      <c r="M3601">
        <v>53763540</v>
      </c>
      <c r="N3601">
        <v>24847331</v>
      </c>
      <c r="O3601">
        <v>23747773</v>
      </c>
      <c r="P3601">
        <v>638498</v>
      </c>
      <c r="Q3601">
        <v>1364065</v>
      </c>
      <c r="R3601">
        <v>12763219</v>
      </c>
      <c r="S3601">
        <v>23116200</v>
      </c>
      <c r="T3601">
        <v>18253500</v>
      </c>
      <c r="U3601">
        <v>7250900</v>
      </c>
      <c r="V3601">
        <v>12503700</v>
      </c>
    </row>
    <row r="3602" spans="1:22" x14ac:dyDescent="0.3">
      <c r="A3602" s="2">
        <v>45240</v>
      </c>
      <c r="B3602">
        <v>2023</v>
      </c>
      <c r="C3602">
        <v>186.4</v>
      </c>
      <c r="D3602">
        <v>369.67</v>
      </c>
      <c r="E3602">
        <v>132.59</v>
      </c>
      <c r="F3602">
        <v>97.371122000000014</v>
      </c>
      <c r="G3602">
        <v>7.3204263999999997</v>
      </c>
      <c r="H3602">
        <v>144.01699400000001</v>
      </c>
      <c r="I3602">
        <v>18.494325679598841</v>
      </c>
      <c r="J3602">
        <v>16.324211784111899</v>
      </c>
      <c r="K3602">
        <v>38.202692003167058</v>
      </c>
      <c r="L3602">
        <v>45.269200316706247</v>
      </c>
      <c r="M3602">
        <v>66177922</v>
      </c>
      <c r="N3602">
        <v>28065164</v>
      </c>
      <c r="O3602">
        <v>26927826</v>
      </c>
      <c r="P3602">
        <v>796614</v>
      </c>
      <c r="Q3602">
        <v>1372330</v>
      </c>
      <c r="R3602">
        <v>11868986</v>
      </c>
      <c r="S3602">
        <v>23638200</v>
      </c>
      <c r="T3602">
        <v>28529500</v>
      </c>
      <c r="U3602">
        <v>27804300</v>
      </c>
      <c r="V3602">
        <v>7394600</v>
      </c>
    </row>
    <row r="3603" spans="1:22" x14ac:dyDescent="0.3">
      <c r="A3603" s="2">
        <v>45241</v>
      </c>
      <c r="B3603">
        <v>2023</v>
      </c>
    </row>
    <row r="3604" spans="1:22" x14ac:dyDescent="0.3">
      <c r="A3604" s="2">
        <v>45242</v>
      </c>
      <c r="B3604">
        <v>2023</v>
      </c>
    </row>
    <row r="3605" spans="1:22" x14ac:dyDescent="0.3">
      <c r="A3605" s="2">
        <v>45243</v>
      </c>
      <c r="B3605">
        <v>2023</v>
      </c>
      <c r="C3605">
        <v>184.8</v>
      </c>
      <c r="D3605">
        <v>366.68</v>
      </c>
      <c r="E3605">
        <v>132.09</v>
      </c>
      <c r="F3605">
        <v>98.510159999999999</v>
      </c>
      <c r="G3605">
        <v>7.4577171999999994</v>
      </c>
      <c r="H3605">
        <v>144.84523200000001</v>
      </c>
      <c r="I3605">
        <v>18.576892640464258</v>
      </c>
      <c r="J3605">
        <v>15.919345733315749</v>
      </c>
      <c r="K3605">
        <v>37.997889738855193</v>
      </c>
      <c r="L3605">
        <v>46.254286467950408</v>
      </c>
      <c r="M3605">
        <v>43627519</v>
      </c>
      <c r="N3605">
        <v>19986506</v>
      </c>
      <c r="O3605">
        <v>18324751</v>
      </c>
      <c r="P3605">
        <v>739544</v>
      </c>
      <c r="Q3605">
        <v>1305444</v>
      </c>
      <c r="R3605">
        <v>12755951</v>
      </c>
      <c r="S3605">
        <v>19390400</v>
      </c>
      <c r="T3605">
        <v>19390000</v>
      </c>
      <c r="U3605">
        <v>8858400</v>
      </c>
      <c r="V3605">
        <v>6177500</v>
      </c>
    </row>
    <row r="3606" spans="1:22" x14ac:dyDescent="0.3">
      <c r="A3606" s="2">
        <v>45244</v>
      </c>
      <c r="B3606">
        <v>2023</v>
      </c>
      <c r="C3606">
        <v>187.44</v>
      </c>
      <c r="D3606">
        <v>370.27</v>
      </c>
      <c r="E3606">
        <v>133.62</v>
      </c>
      <c r="F3606">
        <v>102.391041</v>
      </c>
      <c r="G3606">
        <v>7.5570157000000009</v>
      </c>
      <c r="H3606">
        <v>148.15549799999999</v>
      </c>
      <c r="I3606">
        <v>18.881142098273571</v>
      </c>
      <c r="J3606">
        <v>15.946948778220451</v>
      </c>
      <c r="K3606">
        <v>38.02124833997344</v>
      </c>
      <c r="L3606">
        <v>46.533864541832671</v>
      </c>
      <c r="M3606">
        <v>60108378</v>
      </c>
      <c r="N3606">
        <v>27683862</v>
      </c>
      <c r="O3606">
        <v>32395178</v>
      </c>
      <c r="P3606">
        <v>1167948</v>
      </c>
      <c r="Q3606">
        <v>2062327</v>
      </c>
      <c r="R3606">
        <v>17263481</v>
      </c>
      <c r="S3606">
        <v>25175900</v>
      </c>
      <c r="T3606">
        <v>11825500</v>
      </c>
      <c r="U3606">
        <v>9123700</v>
      </c>
      <c r="V3606">
        <v>3366500</v>
      </c>
    </row>
    <row r="3607" spans="1:22" x14ac:dyDescent="0.3">
      <c r="A3607" s="2">
        <v>45245</v>
      </c>
      <c r="B3607">
        <v>2023</v>
      </c>
      <c r="C3607">
        <v>188.01</v>
      </c>
      <c r="D3607">
        <v>369.67</v>
      </c>
      <c r="E3607">
        <v>134.62</v>
      </c>
      <c r="F3607">
        <v>104.25266999999999</v>
      </c>
      <c r="G3607">
        <v>7.6649909999999997</v>
      </c>
      <c r="H3607">
        <v>148.98200399999999</v>
      </c>
      <c r="I3607">
        <v>18.920349298756289</v>
      </c>
      <c r="J3607">
        <v>16.68289486636677</v>
      </c>
      <c r="K3607">
        <v>39.845197142101092</v>
      </c>
      <c r="L3607">
        <v>46.268854194231281</v>
      </c>
      <c r="M3607">
        <v>53790499</v>
      </c>
      <c r="N3607">
        <v>26860095</v>
      </c>
      <c r="O3607">
        <v>23861515</v>
      </c>
      <c r="P3607">
        <v>1031027</v>
      </c>
      <c r="Q3607">
        <v>1470265</v>
      </c>
      <c r="R3607">
        <v>15099887</v>
      </c>
      <c r="S3607">
        <v>29788400</v>
      </c>
      <c r="T3607">
        <v>23810500</v>
      </c>
      <c r="U3607">
        <v>13343300</v>
      </c>
      <c r="V3607">
        <v>3929200</v>
      </c>
    </row>
    <row r="3608" spans="1:22" x14ac:dyDescent="0.3">
      <c r="A3608" s="2">
        <v>45246</v>
      </c>
      <c r="B3608">
        <v>2023</v>
      </c>
      <c r="C3608">
        <v>189.71</v>
      </c>
      <c r="D3608">
        <v>376.17</v>
      </c>
      <c r="E3608">
        <v>136.93</v>
      </c>
      <c r="F3608">
        <v>102.1383</v>
      </c>
      <c r="G3608">
        <v>7.5643399999999987</v>
      </c>
      <c r="H3608">
        <v>148.17384000000001</v>
      </c>
      <c r="I3608">
        <v>19.128297123114741</v>
      </c>
      <c r="J3608">
        <v>16.735931546076671</v>
      </c>
      <c r="K3608">
        <v>40.608597435386358</v>
      </c>
      <c r="L3608">
        <v>46.860673709388081</v>
      </c>
      <c r="M3608">
        <v>54412915</v>
      </c>
      <c r="N3608">
        <v>27182315</v>
      </c>
      <c r="O3608">
        <v>28013179</v>
      </c>
      <c r="P3608">
        <v>916067</v>
      </c>
      <c r="Q3608">
        <v>1428457</v>
      </c>
      <c r="R3608">
        <v>12886079</v>
      </c>
      <c r="S3608">
        <v>21411300</v>
      </c>
      <c r="T3608">
        <v>12498000</v>
      </c>
      <c r="U3608">
        <v>8438600</v>
      </c>
      <c r="V3608">
        <v>3370000</v>
      </c>
    </row>
    <row r="3609" spans="1:22" x14ac:dyDescent="0.3">
      <c r="A3609" s="2">
        <v>45247</v>
      </c>
      <c r="B3609">
        <v>2023</v>
      </c>
      <c r="C3609">
        <v>189.69</v>
      </c>
      <c r="D3609">
        <v>369.85</v>
      </c>
      <c r="E3609">
        <v>135.31</v>
      </c>
      <c r="F3609">
        <v>103.6728</v>
      </c>
      <c r="G3609">
        <v>7.6531143999999998</v>
      </c>
      <c r="H3609">
        <v>149.43258</v>
      </c>
      <c r="I3609">
        <v>19.321977287909149</v>
      </c>
      <c r="J3609">
        <v>16.67357654642619</v>
      </c>
      <c r="K3609">
        <v>40.567802271209089</v>
      </c>
      <c r="L3609">
        <v>46.399465597862402</v>
      </c>
      <c r="M3609">
        <v>50941404</v>
      </c>
      <c r="N3609">
        <v>40325371</v>
      </c>
      <c r="O3609">
        <v>37287691</v>
      </c>
      <c r="P3609">
        <v>1065274</v>
      </c>
      <c r="Q3609">
        <v>1853622</v>
      </c>
      <c r="R3609">
        <v>18136678</v>
      </c>
      <c r="S3609">
        <v>24794700</v>
      </c>
      <c r="T3609">
        <v>16976000</v>
      </c>
      <c r="U3609">
        <v>6964300</v>
      </c>
      <c r="V3609">
        <v>3738200</v>
      </c>
    </row>
    <row r="3610" spans="1:22" x14ac:dyDescent="0.3">
      <c r="A3610" s="2">
        <v>45248</v>
      </c>
      <c r="B3610">
        <v>2023</v>
      </c>
    </row>
    <row r="3611" spans="1:22" x14ac:dyDescent="0.3">
      <c r="A3611" s="2">
        <v>45249</v>
      </c>
      <c r="B3611">
        <v>2023</v>
      </c>
    </row>
    <row r="3612" spans="1:22" x14ac:dyDescent="0.3">
      <c r="A3612" s="2">
        <v>45250</v>
      </c>
      <c r="B3612">
        <v>2023</v>
      </c>
      <c r="C3612">
        <v>191.45</v>
      </c>
      <c r="D3612">
        <v>377.44</v>
      </c>
      <c r="E3612">
        <v>136.25</v>
      </c>
      <c r="F3612">
        <v>104.720412</v>
      </c>
      <c r="G3612">
        <v>7.7031162000000002</v>
      </c>
      <c r="H3612">
        <v>153.04449600000001</v>
      </c>
      <c r="I3612">
        <v>18.738204367754111</v>
      </c>
      <c r="J3612">
        <v>16.62488084389323</v>
      </c>
      <c r="K3612">
        <v>41.520625505527093</v>
      </c>
      <c r="L3612">
        <v>45.834456726880553</v>
      </c>
      <c r="M3612">
        <v>46538614</v>
      </c>
      <c r="N3612">
        <v>52528964</v>
      </c>
      <c r="O3612">
        <v>27850762</v>
      </c>
      <c r="P3612">
        <v>623628</v>
      </c>
      <c r="Q3612">
        <v>2041957</v>
      </c>
      <c r="R3612">
        <v>13251150</v>
      </c>
      <c r="S3612">
        <v>46342000</v>
      </c>
      <c r="T3612">
        <v>13822500</v>
      </c>
      <c r="U3612">
        <v>8862200</v>
      </c>
      <c r="V3612">
        <v>4329100</v>
      </c>
    </row>
    <row r="3613" spans="1:22" x14ac:dyDescent="0.3">
      <c r="A3613" s="2">
        <v>45251</v>
      </c>
      <c r="B3613">
        <v>2023</v>
      </c>
      <c r="C3613">
        <v>190.64</v>
      </c>
      <c r="D3613">
        <v>373.07</v>
      </c>
      <c r="E3613">
        <v>136.97</v>
      </c>
      <c r="F3613">
        <v>102.165955</v>
      </c>
      <c r="G3613">
        <v>7.6950751000000004</v>
      </c>
      <c r="H3613">
        <v>152.28242399999999</v>
      </c>
      <c r="I3613">
        <v>18.484725601513919</v>
      </c>
      <c r="J3613">
        <v>16.6247018315761</v>
      </c>
      <c r="K3613">
        <v>42.004595836712618</v>
      </c>
      <c r="L3613">
        <v>46.269261962692617</v>
      </c>
      <c r="M3613">
        <v>38134485</v>
      </c>
      <c r="N3613">
        <v>28423145</v>
      </c>
      <c r="O3613">
        <v>22635272</v>
      </c>
      <c r="P3613">
        <v>1004938</v>
      </c>
      <c r="Q3613">
        <v>1771227</v>
      </c>
      <c r="R3613">
        <v>9576194</v>
      </c>
      <c r="S3613">
        <v>36142900</v>
      </c>
      <c r="T3613">
        <v>11465000</v>
      </c>
      <c r="U3613">
        <v>7609900</v>
      </c>
      <c r="V3613">
        <v>2655600</v>
      </c>
    </row>
    <row r="3614" spans="1:22" x14ac:dyDescent="0.3">
      <c r="A3614" s="2">
        <v>45252</v>
      </c>
      <c r="B3614">
        <v>2023</v>
      </c>
      <c r="C3614">
        <v>191.31</v>
      </c>
      <c r="D3614">
        <v>377.85</v>
      </c>
      <c r="E3614">
        <v>138.49</v>
      </c>
      <c r="F3614">
        <v>102.523696</v>
      </c>
      <c r="G3614">
        <v>7.5710093000000009</v>
      </c>
      <c r="H3614">
        <v>153.56796399999999</v>
      </c>
      <c r="I3614">
        <v>18.236198369201979</v>
      </c>
      <c r="J3614">
        <v>16.59324643095843</v>
      </c>
      <c r="K3614">
        <v>41.424943189413177</v>
      </c>
      <c r="L3614">
        <v>46.250501269883713</v>
      </c>
      <c r="M3614">
        <v>39630011</v>
      </c>
      <c r="N3614">
        <v>23361184</v>
      </c>
      <c r="O3614">
        <v>17820456</v>
      </c>
      <c r="P3614">
        <v>911571</v>
      </c>
      <c r="Q3614">
        <v>1901856</v>
      </c>
      <c r="R3614">
        <v>15784038</v>
      </c>
      <c r="S3614">
        <v>31006900</v>
      </c>
      <c r="T3614">
        <v>9323500</v>
      </c>
      <c r="U3614">
        <v>5409700</v>
      </c>
      <c r="V3614">
        <v>2770200</v>
      </c>
    </row>
    <row r="3615" spans="1:22" x14ac:dyDescent="0.3">
      <c r="A3615" s="2">
        <v>45253</v>
      </c>
      <c r="B3615">
        <v>2023</v>
      </c>
      <c r="F3615">
        <v>102.65817800000001</v>
      </c>
      <c r="G3615">
        <v>7.6658244000000018</v>
      </c>
      <c r="H3615">
        <v>155.41050000000001</v>
      </c>
      <c r="P3615">
        <v>485700</v>
      </c>
      <c r="Q3615">
        <v>1475812</v>
      </c>
      <c r="R3615">
        <v>10199216</v>
      </c>
    </row>
    <row r="3616" spans="1:22" x14ac:dyDescent="0.3">
      <c r="A3616" s="2">
        <v>45254</v>
      </c>
      <c r="B3616">
        <v>2023</v>
      </c>
      <c r="C3616">
        <v>189.97</v>
      </c>
      <c r="D3616">
        <v>377.43</v>
      </c>
      <c r="E3616">
        <v>136.69</v>
      </c>
      <c r="F3616">
        <v>102.900105</v>
      </c>
      <c r="G3616">
        <v>7.6845759999999999</v>
      </c>
      <c r="H3616">
        <v>154.355628</v>
      </c>
      <c r="I3616">
        <v>18.745402260415968</v>
      </c>
      <c r="J3616">
        <v>16.39274319534541</v>
      </c>
      <c r="K3616">
        <v>41.650504915401591</v>
      </c>
      <c r="L3616">
        <v>45.83695579482378</v>
      </c>
      <c r="M3616">
        <v>24048344</v>
      </c>
      <c r="N3616">
        <v>10176649</v>
      </c>
      <c r="O3616">
        <v>12514322</v>
      </c>
      <c r="P3616">
        <v>824509</v>
      </c>
      <c r="Q3616">
        <v>1387580</v>
      </c>
      <c r="R3616">
        <v>9145612</v>
      </c>
      <c r="S3616">
        <v>29415500</v>
      </c>
      <c r="T3616">
        <v>12864000</v>
      </c>
      <c r="U3616">
        <v>6863800</v>
      </c>
      <c r="V3616">
        <v>3170100</v>
      </c>
    </row>
    <row r="3617" spans="1:22" x14ac:dyDescent="0.3">
      <c r="A3617" s="2">
        <v>45255</v>
      </c>
      <c r="B3617">
        <v>2023</v>
      </c>
    </row>
    <row r="3618" spans="1:22" x14ac:dyDescent="0.3">
      <c r="A3618" s="2">
        <v>45256</v>
      </c>
      <c r="B3618">
        <v>2023</v>
      </c>
    </row>
    <row r="3619" spans="1:22" x14ac:dyDescent="0.3">
      <c r="A3619" s="2">
        <v>45257</v>
      </c>
      <c r="B3619">
        <v>2023</v>
      </c>
      <c r="C3619">
        <v>189.79</v>
      </c>
      <c r="D3619">
        <v>378.61</v>
      </c>
      <c r="E3619">
        <v>136.41</v>
      </c>
      <c r="F3619">
        <v>102.156362</v>
      </c>
      <c r="G3619">
        <v>7.6556696000000004</v>
      </c>
      <c r="H3619">
        <v>154.82543999999999</v>
      </c>
      <c r="I3619">
        <v>18.595596133190121</v>
      </c>
      <c r="J3619">
        <v>16.404247274436091</v>
      </c>
      <c r="K3619">
        <v>41.10499462943072</v>
      </c>
      <c r="L3619">
        <v>46.045918367346943</v>
      </c>
      <c r="M3619">
        <v>40552609</v>
      </c>
      <c r="N3619">
        <v>22179228</v>
      </c>
      <c r="O3619">
        <v>23436526</v>
      </c>
      <c r="P3619">
        <v>623769</v>
      </c>
      <c r="Q3619">
        <v>1298530</v>
      </c>
      <c r="R3619">
        <v>9661034</v>
      </c>
      <c r="S3619">
        <v>22122900</v>
      </c>
      <c r="T3619">
        <v>11893000</v>
      </c>
      <c r="U3619">
        <v>7044200</v>
      </c>
      <c r="V3619">
        <v>3484800</v>
      </c>
    </row>
    <row r="3620" spans="1:22" x14ac:dyDescent="0.3">
      <c r="A3620" s="2">
        <v>45258</v>
      </c>
      <c r="B3620">
        <v>2023</v>
      </c>
      <c r="C3620">
        <v>190.4</v>
      </c>
      <c r="D3620">
        <v>382.7</v>
      </c>
      <c r="E3620">
        <v>137.19999999999999</v>
      </c>
      <c r="F3620">
        <v>102.35489200000001</v>
      </c>
      <c r="G3620">
        <v>7.7065824000000012</v>
      </c>
      <c r="H3620">
        <v>156.608698</v>
      </c>
      <c r="I3620">
        <v>18.67037137435619</v>
      </c>
      <c r="J3620">
        <v>16.579276260504201</v>
      </c>
      <c r="K3620">
        <v>41.610192464082402</v>
      </c>
      <c r="L3620">
        <v>46.245595012198429</v>
      </c>
      <c r="M3620">
        <v>38415419</v>
      </c>
      <c r="N3620">
        <v>20453112</v>
      </c>
      <c r="O3620">
        <v>18730032</v>
      </c>
      <c r="P3620">
        <v>574852</v>
      </c>
      <c r="Q3620">
        <v>1137430</v>
      </c>
      <c r="R3620">
        <v>13834736</v>
      </c>
      <c r="S3620">
        <v>22163500</v>
      </c>
      <c r="T3620">
        <v>12688000</v>
      </c>
      <c r="U3620">
        <v>6031400</v>
      </c>
      <c r="V3620">
        <v>2675900</v>
      </c>
    </row>
    <row r="3621" spans="1:22" x14ac:dyDescent="0.3">
      <c r="A3621" s="2">
        <v>45259</v>
      </c>
      <c r="B3621">
        <v>2023</v>
      </c>
      <c r="C3621">
        <v>189.37</v>
      </c>
      <c r="D3621">
        <v>378.85</v>
      </c>
      <c r="E3621">
        <v>134.99</v>
      </c>
      <c r="F3621">
        <v>105.446432</v>
      </c>
      <c r="G3621">
        <v>7.5527703999999991</v>
      </c>
      <c r="H3621">
        <v>158.64710400000001</v>
      </c>
      <c r="I3621">
        <v>19.029673389013379</v>
      </c>
      <c r="J3621">
        <v>16.49534880831126</v>
      </c>
      <c r="K3621">
        <v>41.074217423779452</v>
      </c>
      <c r="L3621">
        <v>46.350241053846673</v>
      </c>
      <c r="M3621">
        <v>43014224</v>
      </c>
      <c r="N3621">
        <v>28963399</v>
      </c>
      <c r="O3621">
        <v>23967222</v>
      </c>
      <c r="P3621">
        <v>1179280</v>
      </c>
      <c r="Q3621">
        <v>1563184</v>
      </c>
      <c r="R3621">
        <v>15021710</v>
      </c>
      <c r="S3621">
        <v>36001000</v>
      </c>
      <c r="T3621">
        <v>8809000</v>
      </c>
      <c r="U3621">
        <v>6323600</v>
      </c>
      <c r="V3621">
        <v>2398700</v>
      </c>
    </row>
    <row r="3622" spans="1:22" x14ac:dyDescent="0.3">
      <c r="A3622" s="2">
        <v>45260</v>
      </c>
      <c r="B3622">
        <v>2023</v>
      </c>
      <c r="C3622">
        <v>189.95</v>
      </c>
      <c r="D3622">
        <v>378.91</v>
      </c>
      <c r="E3622">
        <v>132.53</v>
      </c>
      <c r="F3622">
        <v>104.09751</v>
      </c>
      <c r="G3622">
        <v>7.5985020000000008</v>
      </c>
      <c r="H3622">
        <v>158.42771999999999</v>
      </c>
      <c r="I3622">
        <v>18.855003036232372</v>
      </c>
      <c r="J3622">
        <v>16.50012973483571</v>
      </c>
      <c r="K3622">
        <v>40.618041967478582</v>
      </c>
      <c r="L3622">
        <v>46.636529249038517</v>
      </c>
      <c r="M3622">
        <v>48794366</v>
      </c>
      <c r="N3622">
        <v>30554415</v>
      </c>
      <c r="O3622">
        <v>38988263</v>
      </c>
      <c r="P3622">
        <v>2861028</v>
      </c>
      <c r="Q3622">
        <v>3859464</v>
      </c>
      <c r="R3622">
        <v>51747394</v>
      </c>
      <c r="S3622">
        <v>49146600</v>
      </c>
      <c r="T3622">
        <v>19673000</v>
      </c>
      <c r="U3622">
        <v>9730800</v>
      </c>
      <c r="V3622">
        <v>4681800</v>
      </c>
    </row>
    <row r="3623" spans="1:22" x14ac:dyDescent="0.3">
      <c r="A3623" s="2">
        <v>45261</v>
      </c>
      <c r="B3623">
        <v>2023</v>
      </c>
      <c r="C3623">
        <v>191.24</v>
      </c>
      <c r="D3623">
        <v>374.51</v>
      </c>
      <c r="E3623">
        <v>131.86000000000001</v>
      </c>
      <c r="F3623">
        <v>104.673958</v>
      </c>
      <c r="G3623">
        <v>7.6690495000000007</v>
      </c>
      <c r="H3623">
        <v>159.63893999999999</v>
      </c>
      <c r="I3623">
        <v>19.291794347974118</v>
      </c>
      <c r="J3623">
        <v>16.523041797752811</v>
      </c>
      <c r="K3623">
        <v>40.31324480762683</v>
      </c>
      <c r="L3623">
        <v>47.048008171603684</v>
      </c>
      <c r="M3623">
        <v>45704823</v>
      </c>
      <c r="N3623">
        <v>33040472</v>
      </c>
      <c r="O3623">
        <v>31442263</v>
      </c>
      <c r="P3623">
        <v>731827</v>
      </c>
      <c r="Q3623">
        <v>1880512</v>
      </c>
      <c r="R3623">
        <v>14015442</v>
      </c>
      <c r="S3623">
        <v>26774000</v>
      </c>
      <c r="T3623">
        <v>10696000</v>
      </c>
      <c r="U3623">
        <v>7474700</v>
      </c>
      <c r="V3623">
        <v>3156700</v>
      </c>
    </row>
    <row r="3624" spans="1:22" x14ac:dyDescent="0.3">
      <c r="A3624" s="2">
        <v>45262</v>
      </c>
      <c r="B3624">
        <v>2023</v>
      </c>
    </row>
    <row r="3625" spans="1:22" x14ac:dyDescent="0.3">
      <c r="A3625" s="2">
        <v>45263</v>
      </c>
      <c r="B3625">
        <v>2023</v>
      </c>
    </row>
    <row r="3626" spans="1:22" x14ac:dyDescent="0.3">
      <c r="A3626" s="2">
        <v>45264</v>
      </c>
      <c r="B3626">
        <v>2023</v>
      </c>
      <c r="C3626">
        <v>189.43</v>
      </c>
      <c r="D3626">
        <v>369.14</v>
      </c>
      <c r="E3626">
        <v>129.27000000000001</v>
      </c>
      <c r="F3626">
        <v>104.102816</v>
      </c>
      <c r="G3626">
        <v>7.6249502000000007</v>
      </c>
      <c r="H3626">
        <v>158.40603200000001</v>
      </c>
      <c r="I3626">
        <v>18.794567062818331</v>
      </c>
      <c r="J3626">
        <v>16.257930526315789</v>
      </c>
      <c r="K3626">
        <v>39.741935483870968</v>
      </c>
      <c r="L3626">
        <v>46.275042444821729</v>
      </c>
      <c r="M3626">
        <v>43389519</v>
      </c>
      <c r="N3626">
        <v>32063305</v>
      </c>
      <c r="O3626">
        <v>36669876</v>
      </c>
      <c r="P3626">
        <v>850657</v>
      </c>
      <c r="Q3626">
        <v>1904647</v>
      </c>
      <c r="R3626">
        <v>13482693</v>
      </c>
      <c r="S3626">
        <v>30495700</v>
      </c>
      <c r="T3626">
        <v>12575500</v>
      </c>
      <c r="U3626">
        <v>5928400</v>
      </c>
      <c r="V3626">
        <v>2692800</v>
      </c>
    </row>
    <row r="3627" spans="1:22" x14ac:dyDescent="0.3">
      <c r="A3627" s="2">
        <v>45265</v>
      </c>
      <c r="B3627">
        <v>2023</v>
      </c>
      <c r="C3627">
        <v>193.42</v>
      </c>
      <c r="D3627">
        <v>372.52</v>
      </c>
      <c r="E3627">
        <v>130.99</v>
      </c>
      <c r="F3627">
        <v>105.394672</v>
      </c>
      <c r="G3627">
        <v>7.5998229999999998</v>
      </c>
      <c r="H3627">
        <v>158.793488</v>
      </c>
      <c r="I3627">
        <v>18.714742064840621</v>
      </c>
      <c r="J3627">
        <v>16.374911316522802</v>
      </c>
      <c r="K3627">
        <v>39.108271596547269</v>
      </c>
      <c r="L3627">
        <v>46.305987901855502</v>
      </c>
      <c r="M3627">
        <v>66628398</v>
      </c>
      <c r="N3627">
        <v>23065035</v>
      </c>
      <c r="O3627">
        <v>27384784</v>
      </c>
      <c r="P3627">
        <v>931765</v>
      </c>
      <c r="Q3627">
        <v>1677223</v>
      </c>
      <c r="R3627">
        <v>16912829</v>
      </c>
      <c r="S3627">
        <v>24512600</v>
      </c>
      <c r="T3627">
        <v>13912500</v>
      </c>
      <c r="U3627">
        <v>8414000</v>
      </c>
      <c r="V3627">
        <v>2490000</v>
      </c>
    </row>
    <row r="3628" spans="1:22" x14ac:dyDescent="0.3">
      <c r="A3628" s="2">
        <v>45266</v>
      </c>
      <c r="B3628">
        <v>2023</v>
      </c>
      <c r="C3628">
        <v>192.32</v>
      </c>
      <c r="D3628">
        <v>368.8</v>
      </c>
      <c r="E3628">
        <v>130.02000000000001</v>
      </c>
      <c r="F3628">
        <v>107.11917</v>
      </c>
      <c r="G3628">
        <v>7.7335407000000007</v>
      </c>
      <c r="H3628">
        <v>158.64634799999999</v>
      </c>
      <c r="I3628">
        <v>19.202554000815109</v>
      </c>
      <c r="J3628">
        <v>17.012759149572069</v>
      </c>
      <c r="K3628">
        <v>39.322102975139252</v>
      </c>
      <c r="L3628">
        <v>46.698818095367479</v>
      </c>
      <c r="M3628">
        <v>41089737</v>
      </c>
      <c r="N3628">
        <v>21182072</v>
      </c>
      <c r="O3628">
        <v>23576176</v>
      </c>
      <c r="P3628">
        <v>1088946</v>
      </c>
      <c r="Q3628">
        <v>1989051</v>
      </c>
      <c r="R3628">
        <v>17780650</v>
      </c>
      <c r="S3628">
        <v>27896600</v>
      </c>
      <c r="T3628">
        <v>23680500</v>
      </c>
      <c r="U3628">
        <v>5782700</v>
      </c>
      <c r="V3628">
        <v>2862800</v>
      </c>
    </row>
    <row r="3629" spans="1:22" x14ac:dyDescent="0.3">
      <c r="A3629" s="2">
        <v>45267</v>
      </c>
      <c r="B3629">
        <v>2023</v>
      </c>
      <c r="C3629">
        <v>194.27</v>
      </c>
      <c r="D3629">
        <v>370.95</v>
      </c>
      <c r="E3629">
        <v>136.93</v>
      </c>
      <c r="F3629">
        <v>106.62604</v>
      </c>
      <c r="G3629">
        <v>7.7180771999999989</v>
      </c>
      <c r="H3629">
        <v>159.07393999999999</v>
      </c>
      <c r="I3629">
        <v>19.50376884422111</v>
      </c>
      <c r="J3629">
        <v>17.194346670854269</v>
      </c>
      <c r="K3629">
        <v>39.726409826912338</v>
      </c>
      <c r="L3629">
        <v>47.892238972640982</v>
      </c>
      <c r="M3629">
        <v>47477655</v>
      </c>
      <c r="N3629">
        <v>23118864</v>
      </c>
      <c r="O3629">
        <v>56767100</v>
      </c>
      <c r="P3629">
        <v>920498</v>
      </c>
      <c r="Q3629">
        <v>1320991</v>
      </c>
      <c r="R3629">
        <v>13047393</v>
      </c>
      <c r="S3629">
        <v>26610300</v>
      </c>
      <c r="T3629">
        <v>16787500</v>
      </c>
      <c r="U3629">
        <v>9492000</v>
      </c>
      <c r="V3629">
        <v>3300800</v>
      </c>
    </row>
    <row r="3630" spans="1:22" x14ac:dyDescent="0.3">
      <c r="A3630" s="2">
        <v>45268</v>
      </c>
      <c r="B3630">
        <v>2023</v>
      </c>
      <c r="C3630">
        <v>195.71</v>
      </c>
      <c r="D3630">
        <v>374.23</v>
      </c>
      <c r="E3630">
        <v>134.99</v>
      </c>
      <c r="F3630">
        <v>108.54955200000001</v>
      </c>
      <c r="G3630">
        <v>7.7684832000000004</v>
      </c>
      <c r="H3630">
        <v>159.382408</v>
      </c>
      <c r="I3630">
        <v>18.510461984669561</v>
      </c>
      <c r="J3630">
        <v>16.82167293695187</v>
      </c>
      <c r="K3630">
        <v>39.030453697949042</v>
      </c>
      <c r="L3630">
        <v>46.944271804433392</v>
      </c>
      <c r="M3630">
        <v>53406358</v>
      </c>
      <c r="N3630">
        <v>20154366</v>
      </c>
      <c r="O3630">
        <v>32260112</v>
      </c>
      <c r="P3630">
        <v>1436380</v>
      </c>
      <c r="Q3630">
        <v>1871492</v>
      </c>
      <c r="R3630">
        <v>13692043</v>
      </c>
      <c r="S3630">
        <v>55312000</v>
      </c>
      <c r="T3630">
        <v>19330500</v>
      </c>
      <c r="U3630">
        <v>10187600</v>
      </c>
      <c r="V3630">
        <v>4052500</v>
      </c>
    </row>
    <row r="3631" spans="1:22" x14ac:dyDescent="0.3">
      <c r="A3631" s="2">
        <v>45269</v>
      </c>
      <c r="B3631">
        <v>2023</v>
      </c>
    </row>
    <row r="3632" spans="1:22" x14ac:dyDescent="0.3">
      <c r="A3632" s="2">
        <v>45270</v>
      </c>
      <c r="B3632">
        <v>2023</v>
      </c>
    </row>
    <row r="3633" spans="1:22" x14ac:dyDescent="0.3">
      <c r="A3633" s="2">
        <v>45271</v>
      </c>
      <c r="B3633">
        <v>2023</v>
      </c>
      <c r="C3633">
        <v>193.18</v>
      </c>
      <c r="D3633">
        <v>371.3</v>
      </c>
      <c r="E3633">
        <v>133.29</v>
      </c>
      <c r="F3633">
        <v>108.83672</v>
      </c>
      <c r="G3633">
        <v>7.7302723999999996</v>
      </c>
      <c r="H3633">
        <v>158.30209600000001</v>
      </c>
      <c r="I3633">
        <v>18.471359322728201</v>
      </c>
      <c r="J3633">
        <v>16.95010262169728</v>
      </c>
      <c r="K3633">
        <v>39.352768485014003</v>
      </c>
      <c r="L3633">
        <v>47.040349559636788</v>
      </c>
      <c r="M3633">
        <v>60943699</v>
      </c>
      <c r="N3633">
        <v>27708757</v>
      </c>
      <c r="O3633">
        <v>31138011</v>
      </c>
      <c r="P3633">
        <v>934467</v>
      </c>
      <c r="Q3633">
        <v>2568711</v>
      </c>
      <c r="R3633">
        <v>14357267</v>
      </c>
      <c r="S3633">
        <v>31081400</v>
      </c>
      <c r="T3633">
        <v>12962000</v>
      </c>
      <c r="U3633">
        <v>9457600</v>
      </c>
      <c r="V3633">
        <v>3080800</v>
      </c>
    </row>
    <row r="3634" spans="1:22" x14ac:dyDescent="0.3">
      <c r="A3634" s="2">
        <v>45272</v>
      </c>
      <c r="B3634">
        <v>2023</v>
      </c>
      <c r="C3634">
        <v>194.71</v>
      </c>
      <c r="D3634">
        <v>374.38</v>
      </c>
      <c r="E3634">
        <v>132.52000000000001</v>
      </c>
      <c r="F3634">
        <v>108.89407199999999</v>
      </c>
      <c r="G3634">
        <v>7.7628459999999997</v>
      </c>
      <c r="H3634">
        <v>158.92881600000001</v>
      </c>
      <c r="I3634">
        <v>18.408045582480948</v>
      </c>
      <c r="J3634">
        <v>17.075927891810259</v>
      </c>
      <c r="K3634">
        <v>39.713050044621397</v>
      </c>
      <c r="L3634">
        <v>47.676254547950847</v>
      </c>
      <c r="M3634">
        <v>52696900</v>
      </c>
      <c r="N3634">
        <v>24838253</v>
      </c>
      <c r="O3634">
        <v>29032831</v>
      </c>
      <c r="P3634">
        <v>965724</v>
      </c>
      <c r="Q3634">
        <v>2031540</v>
      </c>
      <c r="R3634">
        <v>17417850</v>
      </c>
      <c r="S3634">
        <v>25316700</v>
      </c>
      <c r="T3634">
        <v>10747000</v>
      </c>
      <c r="U3634">
        <v>6612900</v>
      </c>
      <c r="V3634">
        <v>2944300</v>
      </c>
    </row>
    <row r="3635" spans="1:22" x14ac:dyDescent="0.3">
      <c r="A3635" s="2">
        <v>45273</v>
      </c>
      <c r="B3635">
        <v>2023</v>
      </c>
      <c r="C3635">
        <v>197.96</v>
      </c>
      <c r="D3635">
        <v>374.37</v>
      </c>
      <c r="E3635">
        <v>132.57</v>
      </c>
      <c r="F3635">
        <v>107.505696</v>
      </c>
      <c r="G3635">
        <v>7.7199375999999997</v>
      </c>
      <c r="H3635">
        <v>157.98560000000001</v>
      </c>
      <c r="I3635">
        <v>18.415070946411351</v>
      </c>
      <c r="J3635">
        <v>17.212396611103461</v>
      </c>
      <c r="K3635">
        <v>40.50833448133352</v>
      </c>
      <c r="L3635">
        <v>47.706295633007301</v>
      </c>
      <c r="M3635">
        <v>70404183</v>
      </c>
      <c r="N3635">
        <v>30955531</v>
      </c>
      <c r="O3635">
        <v>30104775</v>
      </c>
      <c r="P3635">
        <v>800108</v>
      </c>
      <c r="Q3635">
        <v>1955034</v>
      </c>
      <c r="R3635">
        <v>16491709</v>
      </c>
      <c r="S3635">
        <v>20383300</v>
      </c>
      <c r="T3635">
        <v>13718000</v>
      </c>
      <c r="U3635">
        <v>7059400</v>
      </c>
      <c r="V3635">
        <v>2796500</v>
      </c>
    </row>
    <row r="3636" spans="1:22" x14ac:dyDescent="0.3">
      <c r="A3636" s="2">
        <v>45274</v>
      </c>
      <c r="B3636">
        <v>2023</v>
      </c>
      <c r="C3636">
        <v>198.11</v>
      </c>
      <c r="D3636">
        <v>365.93</v>
      </c>
      <c r="E3636">
        <v>131.94</v>
      </c>
      <c r="F3636">
        <v>112.84527</v>
      </c>
      <c r="G3636">
        <v>7.8787791999999994</v>
      </c>
      <c r="H3636">
        <v>156.86527000000001</v>
      </c>
      <c r="I3636">
        <v>18.16031073446328</v>
      </c>
      <c r="J3636">
        <v>17.45896881355932</v>
      </c>
      <c r="K3636">
        <v>41.89265536723164</v>
      </c>
      <c r="L3636">
        <v>48.439265536723163</v>
      </c>
      <c r="M3636">
        <v>66831572</v>
      </c>
      <c r="N3636">
        <v>43277461</v>
      </c>
      <c r="O3636">
        <v>38722413</v>
      </c>
      <c r="P3636">
        <v>1534986</v>
      </c>
      <c r="Q3636">
        <v>3444351</v>
      </c>
      <c r="R3636">
        <v>25403561</v>
      </c>
      <c r="S3636">
        <v>43459500</v>
      </c>
      <c r="T3636">
        <v>17973000</v>
      </c>
      <c r="U3636">
        <v>10513400</v>
      </c>
      <c r="V3636">
        <v>3796700</v>
      </c>
    </row>
    <row r="3637" spans="1:22" x14ac:dyDescent="0.3">
      <c r="A3637" s="2">
        <v>45275</v>
      </c>
      <c r="B3637">
        <v>2023</v>
      </c>
      <c r="C3637">
        <v>197.57</v>
      </c>
      <c r="D3637">
        <v>370.73</v>
      </c>
      <c r="E3637">
        <v>132.6</v>
      </c>
      <c r="F3637">
        <v>112.43846000000001</v>
      </c>
      <c r="G3637">
        <v>7.7379539999999993</v>
      </c>
      <c r="H3637">
        <v>154.35468</v>
      </c>
      <c r="I3637">
        <v>18.30822303576457</v>
      </c>
      <c r="J3637">
        <v>17.94878851731907</v>
      </c>
      <c r="K3637">
        <v>42.861165868769362</v>
      </c>
      <c r="L3637">
        <v>47.718952407772463</v>
      </c>
      <c r="M3637">
        <v>128538401</v>
      </c>
      <c r="N3637">
        <v>78502324</v>
      </c>
      <c r="O3637">
        <v>50847113</v>
      </c>
      <c r="P3637">
        <v>3102337</v>
      </c>
      <c r="Q3637">
        <v>7148520</v>
      </c>
      <c r="R3637">
        <v>56826576</v>
      </c>
      <c r="S3637">
        <v>32057100</v>
      </c>
      <c r="T3637">
        <v>26366500</v>
      </c>
      <c r="U3637">
        <v>11171400</v>
      </c>
      <c r="V3637">
        <v>5892400</v>
      </c>
    </row>
    <row r="3638" spans="1:22" x14ac:dyDescent="0.3">
      <c r="A3638" s="2">
        <v>45276</v>
      </c>
      <c r="B3638">
        <v>2023</v>
      </c>
    </row>
    <row r="3639" spans="1:22" x14ac:dyDescent="0.3">
      <c r="A3639" s="2">
        <v>45277</v>
      </c>
      <c r="B3639">
        <v>2023</v>
      </c>
    </row>
    <row r="3640" spans="1:22" x14ac:dyDescent="0.3">
      <c r="A3640" s="2">
        <v>45278</v>
      </c>
      <c r="B3640">
        <v>2023</v>
      </c>
      <c r="C3640">
        <v>195.89</v>
      </c>
      <c r="D3640">
        <v>372.65</v>
      </c>
      <c r="E3640">
        <v>135.80000000000001</v>
      </c>
      <c r="F3640">
        <v>110.394656</v>
      </c>
      <c r="G3640">
        <v>7.7537584000000006</v>
      </c>
      <c r="H3640">
        <v>154.30336</v>
      </c>
      <c r="I3640">
        <v>18.328435488385111</v>
      </c>
      <c r="J3640">
        <v>17.45120945284075</v>
      </c>
      <c r="K3640">
        <v>42.310383431290241</v>
      </c>
      <c r="L3640">
        <v>47.670025188916881</v>
      </c>
      <c r="M3640">
        <v>55751861</v>
      </c>
      <c r="N3640">
        <v>21802878</v>
      </c>
      <c r="O3640">
        <v>32257967</v>
      </c>
      <c r="P3640">
        <v>791886</v>
      </c>
      <c r="Q3640">
        <v>1300528</v>
      </c>
      <c r="R3640">
        <v>10284514</v>
      </c>
      <c r="S3640">
        <v>21229700</v>
      </c>
      <c r="T3640">
        <v>16338500</v>
      </c>
      <c r="U3640">
        <v>7180400</v>
      </c>
      <c r="V3640">
        <v>3345900</v>
      </c>
    </row>
    <row r="3641" spans="1:22" x14ac:dyDescent="0.3">
      <c r="A3641" s="2">
        <v>45279</v>
      </c>
      <c r="B3641">
        <v>2023</v>
      </c>
      <c r="C3641">
        <v>196.94</v>
      </c>
      <c r="D3641">
        <v>373.26</v>
      </c>
      <c r="E3641">
        <v>136.65</v>
      </c>
      <c r="F3641">
        <v>110.7158</v>
      </c>
      <c r="G3641">
        <v>7.808441600000001</v>
      </c>
      <c r="H3641">
        <v>155.03285</v>
      </c>
      <c r="I3641">
        <v>18.3584787596468</v>
      </c>
      <c r="J3641">
        <v>17.4137412361816</v>
      </c>
      <c r="K3641">
        <v>42.404227212681633</v>
      </c>
      <c r="L3641">
        <v>48.223597302370848</v>
      </c>
      <c r="M3641">
        <v>40714051</v>
      </c>
      <c r="N3641">
        <v>20603658</v>
      </c>
      <c r="O3641">
        <v>25476753</v>
      </c>
      <c r="P3641">
        <v>772182</v>
      </c>
      <c r="Q3641">
        <v>1949578</v>
      </c>
      <c r="R3641">
        <v>13200768</v>
      </c>
      <c r="S3641">
        <v>24989000</v>
      </c>
      <c r="T3641">
        <v>14936000</v>
      </c>
      <c r="U3641">
        <v>6634900</v>
      </c>
      <c r="V3641">
        <v>3102900</v>
      </c>
    </row>
    <row r="3642" spans="1:22" x14ac:dyDescent="0.3">
      <c r="A3642" s="2">
        <v>45280</v>
      </c>
      <c r="B3642">
        <v>2023</v>
      </c>
      <c r="C3642">
        <v>194.83</v>
      </c>
      <c r="D3642">
        <v>370.62</v>
      </c>
      <c r="E3642">
        <v>138.34</v>
      </c>
      <c r="F3642">
        <v>110.04023599999999</v>
      </c>
      <c r="G3642">
        <v>7.8477979999999992</v>
      </c>
      <c r="H3642">
        <v>152.53536</v>
      </c>
      <c r="I3642">
        <v>18.375147682257278</v>
      </c>
      <c r="J3642">
        <v>17.4396225380499</v>
      </c>
      <c r="K3642">
        <v>42.205851692264929</v>
      </c>
      <c r="L3642">
        <v>48.405031621377439</v>
      </c>
      <c r="M3642">
        <v>52242815</v>
      </c>
      <c r="N3642">
        <v>26316650</v>
      </c>
      <c r="O3642">
        <v>49107179</v>
      </c>
      <c r="P3642">
        <v>570723</v>
      </c>
      <c r="Q3642">
        <v>1741144</v>
      </c>
      <c r="R3642">
        <v>17520014</v>
      </c>
      <c r="S3642">
        <v>34125400</v>
      </c>
      <c r="T3642">
        <v>14641000</v>
      </c>
      <c r="U3642">
        <v>9136700</v>
      </c>
      <c r="V3642">
        <v>3408500</v>
      </c>
    </row>
    <row r="3643" spans="1:22" x14ac:dyDescent="0.3">
      <c r="A3643" s="2">
        <v>45281</v>
      </c>
      <c r="B3643">
        <v>2023</v>
      </c>
      <c r="C3643">
        <v>194.68</v>
      </c>
      <c r="D3643">
        <v>373.54</v>
      </c>
      <c r="E3643">
        <v>140.41999999999999</v>
      </c>
      <c r="F3643">
        <v>109.36563</v>
      </c>
      <c r="G3643">
        <v>7.8833399999999996</v>
      </c>
      <c r="H3643">
        <v>151.145388</v>
      </c>
      <c r="I3643">
        <v>17.83580515920433</v>
      </c>
      <c r="J3643">
        <v>17.530940149012441</v>
      </c>
      <c r="K3643">
        <v>42.306881282069313</v>
      </c>
      <c r="L3643">
        <v>48.822661137274203</v>
      </c>
      <c r="M3643">
        <v>46482549</v>
      </c>
      <c r="N3643">
        <v>17708006</v>
      </c>
      <c r="O3643">
        <v>27488284</v>
      </c>
      <c r="P3643">
        <v>718117</v>
      </c>
      <c r="Q3643">
        <v>1716032</v>
      </c>
      <c r="R3643">
        <v>10162626</v>
      </c>
      <c r="S3643">
        <v>47672400</v>
      </c>
      <c r="T3643">
        <v>9859500</v>
      </c>
      <c r="U3643">
        <v>5573600</v>
      </c>
      <c r="V3643">
        <v>1990300</v>
      </c>
    </row>
    <row r="3644" spans="1:22" x14ac:dyDescent="0.3">
      <c r="A3644" s="2">
        <v>45282</v>
      </c>
      <c r="B3644">
        <v>2023</v>
      </c>
      <c r="C3644">
        <v>193.6</v>
      </c>
      <c r="D3644">
        <v>374.58</v>
      </c>
      <c r="E3644">
        <v>141.49</v>
      </c>
      <c r="F3644">
        <v>110.86502400000001</v>
      </c>
      <c r="G3644">
        <v>7.9787101999999992</v>
      </c>
      <c r="H3644">
        <v>152.28518399999999</v>
      </c>
      <c r="I3644">
        <v>17.654901410427339</v>
      </c>
      <c r="J3644">
        <v>17.38094778612027</v>
      </c>
      <c r="K3644">
        <v>42.270717844361798</v>
      </c>
      <c r="L3644">
        <v>48.740439267419831</v>
      </c>
      <c r="M3644">
        <v>37149570</v>
      </c>
      <c r="N3644">
        <v>17107484</v>
      </c>
      <c r="O3644">
        <v>26532199</v>
      </c>
      <c r="P3644">
        <v>663585</v>
      </c>
      <c r="Q3644">
        <v>1186277</v>
      </c>
      <c r="R3644">
        <v>8191811</v>
      </c>
      <c r="S3644">
        <v>38330200</v>
      </c>
      <c r="T3644">
        <v>11095500</v>
      </c>
      <c r="U3644">
        <v>5517900</v>
      </c>
      <c r="V3644">
        <v>2400300</v>
      </c>
    </row>
    <row r="3645" spans="1:22" x14ac:dyDescent="0.3">
      <c r="A3645" s="2">
        <v>45283</v>
      </c>
      <c r="B3645">
        <v>2023</v>
      </c>
    </row>
    <row r="3646" spans="1:22" x14ac:dyDescent="0.3">
      <c r="A3646" s="2">
        <v>45284</v>
      </c>
      <c r="B3646">
        <v>2023</v>
      </c>
    </row>
    <row r="3647" spans="1:22" x14ac:dyDescent="0.3">
      <c r="A3647" s="2">
        <v>45285</v>
      </c>
      <c r="B3647">
        <v>2023</v>
      </c>
      <c r="I3647">
        <v>17.822269055145771</v>
      </c>
      <c r="J3647">
        <v>17.581389870038642</v>
      </c>
      <c r="K3647">
        <v>42.84510010537408</v>
      </c>
      <c r="L3647">
        <v>48.71092377941693</v>
      </c>
      <c r="S3647">
        <v>19273800</v>
      </c>
      <c r="T3647">
        <v>7749000</v>
      </c>
      <c r="U3647">
        <v>3847800</v>
      </c>
      <c r="V3647">
        <v>1675300</v>
      </c>
    </row>
    <row r="3648" spans="1:22" x14ac:dyDescent="0.3">
      <c r="A3648" s="2">
        <v>45286</v>
      </c>
      <c r="B3648">
        <v>2023</v>
      </c>
      <c r="C3648">
        <v>193.05</v>
      </c>
      <c r="D3648">
        <v>374.66</v>
      </c>
      <c r="E3648">
        <v>141.52000000000001</v>
      </c>
      <c r="I3648">
        <v>17.835333754474629</v>
      </c>
      <c r="J3648">
        <v>17.606748859408999</v>
      </c>
      <c r="K3648">
        <v>42.809012423668143</v>
      </c>
      <c r="L3648">
        <v>49.041903558643916</v>
      </c>
      <c r="M3648">
        <v>28919310</v>
      </c>
      <c r="N3648">
        <v>12673050</v>
      </c>
      <c r="O3648">
        <v>16780333</v>
      </c>
      <c r="S3648">
        <v>17223900</v>
      </c>
      <c r="T3648">
        <v>7501000</v>
      </c>
      <c r="U3648">
        <v>4353000</v>
      </c>
      <c r="V3648">
        <v>2087000</v>
      </c>
    </row>
    <row r="3649" spans="1:22" x14ac:dyDescent="0.3">
      <c r="A3649" s="2">
        <v>45287</v>
      </c>
      <c r="B3649">
        <v>2023</v>
      </c>
      <c r="C3649">
        <v>193.15</v>
      </c>
      <c r="D3649">
        <v>374.07</v>
      </c>
      <c r="E3649">
        <v>140.37</v>
      </c>
      <c r="F3649">
        <v>111.49420000000001</v>
      </c>
      <c r="G3649">
        <v>8.076884999999999</v>
      </c>
      <c r="H3649">
        <v>155.29231999999999</v>
      </c>
      <c r="I3649">
        <v>18.177339901477829</v>
      </c>
      <c r="J3649">
        <v>17.90764979591837</v>
      </c>
      <c r="K3649">
        <v>44.736101337086559</v>
      </c>
      <c r="L3649">
        <v>50.14778325123153</v>
      </c>
      <c r="M3649">
        <v>48087681</v>
      </c>
      <c r="N3649">
        <v>14905412</v>
      </c>
      <c r="O3649">
        <v>19628618</v>
      </c>
      <c r="P3649">
        <v>461826</v>
      </c>
      <c r="Q3649">
        <v>1067219</v>
      </c>
      <c r="R3649">
        <v>11819820</v>
      </c>
      <c r="S3649">
        <v>26896000</v>
      </c>
      <c r="T3649">
        <v>12047500</v>
      </c>
      <c r="U3649">
        <v>16505700</v>
      </c>
      <c r="V3649">
        <v>3942400</v>
      </c>
    </row>
    <row r="3650" spans="1:22" x14ac:dyDescent="0.3">
      <c r="A3650" s="2">
        <v>45288</v>
      </c>
      <c r="B3650">
        <v>2023</v>
      </c>
      <c r="C3650">
        <v>193.58</v>
      </c>
      <c r="D3650">
        <v>375.28</v>
      </c>
      <c r="E3650">
        <v>140.22999999999999</v>
      </c>
      <c r="F3650">
        <v>111.227256</v>
      </c>
      <c r="G3650">
        <v>8.0459524000000009</v>
      </c>
      <c r="H3650">
        <v>154.637336</v>
      </c>
      <c r="I3650">
        <v>18.09941934570174</v>
      </c>
      <c r="J3650">
        <v>18.066516605296702</v>
      </c>
      <c r="K3650">
        <v>44.781192465656417</v>
      </c>
      <c r="L3650">
        <v>50.509842798470473</v>
      </c>
      <c r="M3650">
        <v>34049898</v>
      </c>
      <c r="N3650">
        <v>14327013</v>
      </c>
      <c r="O3650">
        <v>16045712</v>
      </c>
      <c r="P3650">
        <v>430616</v>
      </c>
      <c r="Q3650">
        <v>925867</v>
      </c>
      <c r="R3650">
        <v>8784155</v>
      </c>
      <c r="S3650">
        <v>17822300</v>
      </c>
      <c r="T3650">
        <v>6987500</v>
      </c>
      <c r="U3650">
        <v>6941800</v>
      </c>
      <c r="V3650">
        <v>3074400</v>
      </c>
    </row>
    <row r="3651" spans="1:22" x14ac:dyDescent="0.3">
      <c r="A3651" s="2">
        <v>45289</v>
      </c>
      <c r="B3651">
        <v>2023</v>
      </c>
      <c r="C3651">
        <v>192.53</v>
      </c>
      <c r="D3651">
        <v>376.04</v>
      </c>
      <c r="E3651">
        <v>139.69</v>
      </c>
      <c r="F3651">
        <v>111.50299200000001</v>
      </c>
      <c r="G3651">
        <v>8.1108864999999994</v>
      </c>
      <c r="H3651">
        <v>154.320672</v>
      </c>
      <c r="I3651">
        <v>18.393212155637599</v>
      </c>
      <c r="J3651">
        <v>18.16266624538483</v>
      </c>
      <c r="K3651">
        <v>44.681908548707753</v>
      </c>
      <c r="L3651">
        <v>52.250781028117011</v>
      </c>
      <c r="M3651">
        <v>42672148</v>
      </c>
      <c r="N3651">
        <v>18730838</v>
      </c>
      <c r="O3651">
        <v>18733017</v>
      </c>
      <c r="P3651">
        <v>342418</v>
      </c>
      <c r="Q3651">
        <v>539498</v>
      </c>
      <c r="R3651">
        <v>5256628</v>
      </c>
      <c r="S3651">
        <v>26860500</v>
      </c>
      <c r="T3651">
        <v>12151500</v>
      </c>
      <c r="U3651">
        <v>7440600</v>
      </c>
      <c r="V3651">
        <v>6355400</v>
      </c>
    </row>
    <row r="3652" spans="1:22" x14ac:dyDescent="0.3">
      <c r="A3652" s="2">
        <v>45290</v>
      </c>
      <c r="B3652">
        <v>2023</v>
      </c>
    </row>
    <row r="3653" spans="1:22" x14ac:dyDescent="0.3">
      <c r="A3653" s="2">
        <v>45291</v>
      </c>
      <c r="B3653">
        <v>2023</v>
      </c>
    </row>
    <row r="3654" spans="1:22" x14ac:dyDescent="0.3">
      <c r="A3654" s="2">
        <v>45292</v>
      </c>
      <c r="B3654">
        <v>2024</v>
      </c>
    </row>
    <row r="3655" spans="1:22" x14ac:dyDescent="0.3">
      <c r="A3655" s="2">
        <v>45293</v>
      </c>
      <c r="B3655">
        <v>2024</v>
      </c>
      <c r="C3655">
        <v>185.64</v>
      </c>
      <c r="D3655">
        <v>370.87</v>
      </c>
      <c r="E3655">
        <v>138.16999999999999</v>
      </c>
      <c r="F3655">
        <v>111.459278</v>
      </c>
      <c r="G3655">
        <v>7.965106500000001</v>
      </c>
      <c r="H3655">
        <v>150.40103400000001</v>
      </c>
      <c r="M3655">
        <v>82488674</v>
      </c>
      <c r="N3655">
        <v>25258633</v>
      </c>
      <c r="O3655">
        <v>23711220</v>
      </c>
      <c r="P3655">
        <v>717051</v>
      </c>
      <c r="Q3655">
        <v>1442435</v>
      </c>
      <c r="R3655">
        <v>12410145</v>
      </c>
    </row>
    <row r="3656" spans="1:22" x14ac:dyDescent="0.3">
      <c r="A3656" s="2">
        <v>45294</v>
      </c>
      <c r="B3656">
        <v>2024</v>
      </c>
      <c r="C3656">
        <v>184.25</v>
      </c>
      <c r="D3656">
        <v>370.6</v>
      </c>
      <c r="E3656">
        <v>138.91999999999999</v>
      </c>
      <c r="F3656">
        <v>108.535557</v>
      </c>
      <c r="G3656">
        <v>7.9081829999999993</v>
      </c>
      <c r="H3656">
        <v>149.55678399999999</v>
      </c>
      <c r="M3656">
        <v>58414460</v>
      </c>
      <c r="N3656">
        <v>23083465</v>
      </c>
      <c r="O3656">
        <v>24212147</v>
      </c>
      <c r="P3656">
        <v>902349</v>
      </c>
      <c r="Q3656">
        <v>1311703</v>
      </c>
      <c r="R3656">
        <v>11678762</v>
      </c>
    </row>
    <row r="3657" spans="1:22" x14ac:dyDescent="0.3">
      <c r="A3657" s="2">
        <v>45295</v>
      </c>
      <c r="B3657">
        <v>2024</v>
      </c>
      <c r="C3657">
        <v>181.91</v>
      </c>
      <c r="D3657">
        <v>367.94</v>
      </c>
      <c r="E3657">
        <v>136.38999999999999</v>
      </c>
      <c r="F3657">
        <v>110.595</v>
      </c>
      <c r="G3657">
        <v>8.0219974999999994</v>
      </c>
      <c r="H3657">
        <v>149.40180000000001</v>
      </c>
      <c r="I3657">
        <v>18.222683264177039</v>
      </c>
      <c r="J3657">
        <v>17.274840684647302</v>
      </c>
      <c r="K3657">
        <v>41.839557399723383</v>
      </c>
      <c r="L3657">
        <v>49.626556016597512</v>
      </c>
      <c r="M3657">
        <v>71983570</v>
      </c>
      <c r="N3657">
        <v>20901502</v>
      </c>
      <c r="O3657">
        <v>27137735</v>
      </c>
      <c r="P3657">
        <v>927871</v>
      </c>
      <c r="Q3657">
        <v>1114133</v>
      </c>
      <c r="R3657">
        <v>13700361</v>
      </c>
      <c r="S3657">
        <v>29812900</v>
      </c>
      <c r="T3657">
        <v>19739500</v>
      </c>
      <c r="U3657">
        <v>9392500</v>
      </c>
      <c r="V3657">
        <v>5215500</v>
      </c>
    </row>
    <row r="3658" spans="1:22" x14ac:dyDescent="0.3">
      <c r="A3658" s="2">
        <v>45296</v>
      </c>
      <c r="B3658">
        <v>2024</v>
      </c>
      <c r="C3658">
        <v>181.18</v>
      </c>
      <c r="D3658">
        <v>367.75</v>
      </c>
      <c r="E3658">
        <v>135.72999999999999</v>
      </c>
      <c r="F3658">
        <v>110.182436</v>
      </c>
      <c r="G3658">
        <v>8.0708331999999992</v>
      </c>
      <c r="H3658">
        <v>150.04776799999999</v>
      </c>
      <c r="I3658">
        <v>18.663212435233159</v>
      </c>
      <c r="J3658">
        <v>17.35577629015544</v>
      </c>
      <c r="K3658">
        <v>42.003454231433501</v>
      </c>
      <c r="L3658">
        <v>49.89982728842832</v>
      </c>
      <c r="M3658">
        <v>62379661</v>
      </c>
      <c r="N3658">
        <v>21004575</v>
      </c>
      <c r="O3658">
        <v>22513854</v>
      </c>
      <c r="P3658">
        <v>1037797</v>
      </c>
      <c r="Q3658">
        <v>1171604</v>
      </c>
      <c r="R3658">
        <v>13611293</v>
      </c>
      <c r="S3658">
        <v>30515500</v>
      </c>
      <c r="T3658">
        <v>10830500</v>
      </c>
      <c r="U3658">
        <v>6167600</v>
      </c>
      <c r="V3658">
        <v>4107700</v>
      </c>
    </row>
    <row r="3659" spans="1:22" x14ac:dyDescent="0.3">
      <c r="A3659" s="2">
        <v>45297</v>
      </c>
      <c r="B3659">
        <v>2024</v>
      </c>
    </row>
    <row r="3660" spans="1:22" x14ac:dyDescent="0.3">
      <c r="A3660" s="2">
        <v>45298</v>
      </c>
      <c r="B3660">
        <v>2024</v>
      </c>
    </row>
    <row r="3661" spans="1:22" x14ac:dyDescent="0.3">
      <c r="A3661" s="2">
        <v>45299</v>
      </c>
      <c r="B3661">
        <v>2024</v>
      </c>
      <c r="C3661">
        <v>185.56</v>
      </c>
      <c r="D3661">
        <v>374.69</v>
      </c>
      <c r="E3661">
        <v>138.84</v>
      </c>
      <c r="F3661">
        <v>110.9658</v>
      </c>
      <c r="G3661">
        <v>8.1631999999999998</v>
      </c>
      <c r="H3661">
        <v>152.17227</v>
      </c>
      <c r="M3661">
        <v>59144470</v>
      </c>
      <c r="N3661">
        <v>23133967</v>
      </c>
      <c r="O3661">
        <v>21403982</v>
      </c>
      <c r="P3661">
        <v>551675</v>
      </c>
      <c r="Q3661">
        <v>992579</v>
      </c>
      <c r="R3661">
        <v>15109979</v>
      </c>
    </row>
    <row r="3662" spans="1:22" x14ac:dyDescent="0.3">
      <c r="A3662" s="2">
        <v>45300</v>
      </c>
      <c r="B3662">
        <v>2024</v>
      </c>
      <c r="C3662">
        <v>185.14</v>
      </c>
      <c r="D3662">
        <v>375.79</v>
      </c>
      <c r="E3662">
        <v>140.94999999999999</v>
      </c>
      <c r="F3662">
        <v>110.236588</v>
      </c>
      <c r="G3662">
        <v>8.0651294999999994</v>
      </c>
      <c r="H3662">
        <v>152.28875199999999</v>
      </c>
      <c r="I3662">
        <v>18.655217782702032</v>
      </c>
      <c r="J3662">
        <v>17.62119684232394</v>
      </c>
      <c r="K3662">
        <v>43.22415345197701</v>
      </c>
      <c r="L3662">
        <v>52.198601204902708</v>
      </c>
      <c r="M3662">
        <v>42841809</v>
      </c>
      <c r="N3662">
        <v>20829953</v>
      </c>
      <c r="O3662">
        <v>24759598</v>
      </c>
      <c r="P3662">
        <v>679067</v>
      </c>
      <c r="Q3662">
        <v>1043679</v>
      </c>
      <c r="R3662">
        <v>11560067</v>
      </c>
      <c r="S3662">
        <v>30486100</v>
      </c>
      <c r="T3662">
        <v>15597500</v>
      </c>
      <c r="U3662">
        <v>8721400</v>
      </c>
      <c r="V3662">
        <v>6863600</v>
      </c>
    </row>
    <row r="3663" spans="1:22" x14ac:dyDescent="0.3">
      <c r="A3663" s="2">
        <v>45301</v>
      </c>
      <c r="B3663">
        <v>2024</v>
      </c>
      <c r="C3663">
        <v>186.19</v>
      </c>
      <c r="D3663">
        <v>382.77</v>
      </c>
      <c r="E3663">
        <v>142.28</v>
      </c>
      <c r="F3663">
        <v>109.56032999999999</v>
      </c>
      <c r="G3663">
        <v>8.0313338000000005</v>
      </c>
      <c r="H3663">
        <v>155.77526800000001</v>
      </c>
      <c r="I3663">
        <v>18.85172721653732</v>
      </c>
      <c r="J3663">
        <v>18.144099237689719</v>
      </c>
      <c r="K3663">
        <v>43.334935787377233</v>
      </c>
      <c r="L3663">
        <v>53.725705652084329</v>
      </c>
      <c r="M3663">
        <v>46792908</v>
      </c>
      <c r="N3663">
        <v>25514245</v>
      </c>
      <c r="O3663">
        <v>21320203</v>
      </c>
      <c r="P3663">
        <v>872610</v>
      </c>
      <c r="Q3663">
        <v>1619033</v>
      </c>
      <c r="R3663">
        <v>15922513</v>
      </c>
      <c r="S3663">
        <v>33701200</v>
      </c>
      <c r="T3663">
        <v>22891000</v>
      </c>
      <c r="U3663">
        <v>9992000</v>
      </c>
      <c r="V3663">
        <v>9140900</v>
      </c>
    </row>
    <row r="3664" spans="1:22" x14ac:dyDescent="0.3">
      <c r="A3664" s="2">
        <v>45302</v>
      </c>
      <c r="B3664">
        <v>2024</v>
      </c>
      <c r="C3664">
        <v>185.59</v>
      </c>
      <c r="D3664">
        <v>384.63</v>
      </c>
      <c r="E3664">
        <v>142.08000000000001</v>
      </c>
      <c r="F3664">
        <v>107.82354599999999</v>
      </c>
      <c r="G3664">
        <v>7.7776193999999998</v>
      </c>
      <c r="H3664">
        <v>155.37278800000001</v>
      </c>
      <c r="I3664">
        <v>19.486125385405959</v>
      </c>
      <c r="J3664">
        <v>18.742257183967109</v>
      </c>
      <c r="K3664">
        <v>44.063035286056873</v>
      </c>
      <c r="L3664">
        <v>54.333675916409732</v>
      </c>
      <c r="M3664">
        <v>49128408</v>
      </c>
      <c r="N3664">
        <v>27850846</v>
      </c>
      <c r="O3664">
        <v>24008722</v>
      </c>
      <c r="P3664">
        <v>951413</v>
      </c>
      <c r="Q3664">
        <v>1354264</v>
      </c>
      <c r="R3664">
        <v>26278246</v>
      </c>
      <c r="S3664">
        <v>49003100</v>
      </c>
      <c r="T3664">
        <v>28131500</v>
      </c>
      <c r="U3664">
        <v>9821800</v>
      </c>
      <c r="V3664">
        <v>9331400</v>
      </c>
    </row>
    <row r="3665" spans="1:22" x14ac:dyDescent="0.3">
      <c r="A3665" s="2">
        <v>45303</v>
      </c>
      <c r="B3665">
        <v>2024</v>
      </c>
      <c r="C3665">
        <v>185.92</v>
      </c>
      <c r="D3665">
        <v>388.47</v>
      </c>
      <c r="E3665">
        <v>142.65</v>
      </c>
      <c r="F3665">
        <v>106.05074999999999</v>
      </c>
      <c r="G3665">
        <v>7.7726740000000003</v>
      </c>
      <c r="H3665">
        <v>158.6217</v>
      </c>
      <c r="I3665">
        <v>19.57091611479029</v>
      </c>
      <c r="J3665">
        <v>19.179497482064011</v>
      </c>
      <c r="K3665">
        <v>44.501931567328917</v>
      </c>
      <c r="L3665">
        <v>56.049944812362028</v>
      </c>
      <c r="M3665">
        <v>40477782</v>
      </c>
      <c r="N3665">
        <v>21661153</v>
      </c>
      <c r="O3665">
        <v>18785514</v>
      </c>
      <c r="P3665">
        <v>1060275</v>
      </c>
      <c r="Q3665">
        <v>1155152</v>
      </c>
      <c r="R3665">
        <v>15501535</v>
      </c>
      <c r="S3665">
        <v>34169200</v>
      </c>
      <c r="T3665">
        <v>27149000</v>
      </c>
      <c r="U3665">
        <v>12694900</v>
      </c>
      <c r="V3665">
        <v>9141400</v>
      </c>
    </row>
    <row r="3666" spans="1:22" x14ac:dyDescent="0.3">
      <c r="A3666" s="2">
        <v>45304</v>
      </c>
      <c r="B3666">
        <v>2024</v>
      </c>
    </row>
    <row r="3667" spans="1:22" x14ac:dyDescent="0.3">
      <c r="A3667" s="2">
        <v>45305</v>
      </c>
      <c r="B3667">
        <v>2024</v>
      </c>
    </row>
    <row r="3668" spans="1:22" x14ac:dyDescent="0.3">
      <c r="A3668" s="2">
        <v>45306</v>
      </c>
      <c r="B3668">
        <v>2024</v>
      </c>
      <c r="F3668">
        <v>104.57529599999999</v>
      </c>
      <c r="G3668">
        <v>7.5915755999999988</v>
      </c>
      <c r="H3668">
        <v>158.26428799999999</v>
      </c>
      <c r="I3668">
        <v>19.625463026478251</v>
      </c>
      <c r="J3668">
        <v>18.999646096858282</v>
      </c>
      <c r="K3668">
        <v>44.128138290574839</v>
      </c>
      <c r="L3668">
        <v>56.242282892029088</v>
      </c>
      <c r="P3668">
        <v>796874</v>
      </c>
      <c r="Q3668">
        <v>732435</v>
      </c>
      <c r="R3668">
        <v>18638183</v>
      </c>
      <c r="S3668">
        <v>24015700</v>
      </c>
      <c r="T3668">
        <v>18438000</v>
      </c>
      <c r="U3668">
        <v>5723100</v>
      </c>
      <c r="V3668">
        <v>5359500</v>
      </c>
    </row>
    <row r="3669" spans="1:22" x14ac:dyDescent="0.3">
      <c r="A3669" s="2">
        <v>45307</v>
      </c>
      <c r="B3669">
        <v>2024</v>
      </c>
      <c r="C3669">
        <v>183.63</v>
      </c>
      <c r="D3669">
        <v>390.27</v>
      </c>
      <c r="E3669">
        <v>142.49</v>
      </c>
      <c r="F3669">
        <v>104.02408800000001</v>
      </c>
      <c r="G3669">
        <v>7.4929374999999991</v>
      </c>
      <c r="H3669">
        <v>157.057254</v>
      </c>
      <c r="I3669">
        <v>19.38408257503735</v>
      </c>
      <c r="J3669">
        <v>18.627343827244331</v>
      </c>
      <c r="K3669">
        <v>43.365476028792607</v>
      </c>
      <c r="L3669">
        <v>54.576938747793022</v>
      </c>
      <c r="M3669">
        <v>65603041</v>
      </c>
      <c r="N3669">
        <v>27202268</v>
      </c>
      <c r="O3669">
        <v>22670467</v>
      </c>
      <c r="P3669">
        <v>873436</v>
      </c>
      <c r="Q3669">
        <v>966319</v>
      </c>
      <c r="R3669">
        <v>17642246</v>
      </c>
      <c r="S3669">
        <v>23810700</v>
      </c>
      <c r="T3669">
        <v>14363000</v>
      </c>
      <c r="U3669">
        <v>5530800</v>
      </c>
      <c r="V3669">
        <v>5877900</v>
      </c>
    </row>
    <row r="3670" spans="1:22" x14ac:dyDescent="0.3">
      <c r="A3670" s="2">
        <v>45308</v>
      </c>
      <c r="B3670">
        <v>2024</v>
      </c>
      <c r="C3670">
        <v>182.68</v>
      </c>
      <c r="D3670">
        <v>389.47</v>
      </c>
      <c r="E3670">
        <v>141.47</v>
      </c>
      <c r="F3670">
        <v>100.824026</v>
      </c>
      <c r="G3670">
        <v>7.4514483000000009</v>
      </c>
      <c r="H3670">
        <v>157.37589399999999</v>
      </c>
      <c r="I3670">
        <v>19.27072792282264</v>
      </c>
      <c r="J3670">
        <v>18.550489718680431</v>
      </c>
      <c r="K3670">
        <v>44.026175538015252</v>
      </c>
      <c r="L3670">
        <v>53.5654051136747</v>
      </c>
      <c r="M3670">
        <v>47317433</v>
      </c>
      <c r="N3670">
        <v>22234108</v>
      </c>
      <c r="O3670">
        <v>20968649</v>
      </c>
      <c r="P3670">
        <v>1420430</v>
      </c>
      <c r="Q3670">
        <v>1359745</v>
      </c>
      <c r="R3670">
        <v>18853118</v>
      </c>
      <c r="S3670">
        <v>42925400</v>
      </c>
      <c r="T3670">
        <v>23440500</v>
      </c>
      <c r="U3670">
        <v>9102600</v>
      </c>
      <c r="V3670">
        <v>6642100</v>
      </c>
    </row>
    <row r="3671" spans="1:22" x14ac:dyDescent="0.3">
      <c r="A3671" s="2">
        <v>45309</v>
      </c>
      <c r="B3671">
        <v>2024</v>
      </c>
      <c r="C3671">
        <v>188.63</v>
      </c>
      <c r="D3671">
        <v>393.87</v>
      </c>
      <c r="E3671">
        <v>143.47999999999999</v>
      </c>
      <c r="F3671">
        <v>101.06316</v>
      </c>
      <c r="G3671">
        <v>7.4754494999999999</v>
      </c>
      <c r="H3671">
        <v>159.92436000000001</v>
      </c>
      <c r="I3671">
        <v>19.778032654162729</v>
      </c>
      <c r="J3671">
        <v>18.32652068546755</v>
      </c>
      <c r="K3671">
        <v>43.705302928079881</v>
      </c>
      <c r="L3671">
        <v>54.419106733234379</v>
      </c>
      <c r="M3671">
        <v>78005754</v>
      </c>
      <c r="N3671">
        <v>23392068</v>
      </c>
      <c r="O3671">
        <v>25746417</v>
      </c>
      <c r="P3671">
        <v>1029694</v>
      </c>
      <c r="Q3671">
        <v>1346568</v>
      </c>
      <c r="R3671">
        <v>13122950</v>
      </c>
      <c r="S3671">
        <v>45748100</v>
      </c>
      <c r="T3671">
        <v>15630500</v>
      </c>
      <c r="U3671">
        <v>5509500</v>
      </c>
      <c r="V3671">
        <v>4931300</v>
      </c>
    </row>
    <row r="3672" spans="1:22" x14ac:dyDescent="0.3">
      <c r="A3672" s="2">
        <v>45310</v>
      </c>
      <c r="B3672">
        <v>2024</v>
      </c>
      <c r="C3672">
        <v>191.56</v>
      </c>
      <c r="D3672">
        <v>398.67</v>
      </c>
      <c r="E3672">
        <v>146.38</v>
      </c>
      <c r="F3672">
        <v>100.5147</v>
      </c>
      <c r="G3672">
        <v>7.465619199999999</v>
      </c>
      <c r="H3672">
        <v>162.13032000000001</v>
      </c>
      <c r="I3672">
        <v>19.997299486902509</v>
      </c>
      <c r="J3672">
        <v>18.7059288752363</v>
      </c>
      <c r="K3672">
        <v>44.322171212530378</v>
      </c>
      <c r="L3672">
        <v>54.928436402916553</v>
      </c>
      <c r="M3672">
        <v>68902985</v>
      </c>
      <c r="N3672">
        <v>29331136</v>
      </c>
      <c r="O3672">
        <v>34271867</v>
      </c>
      <c r="P3672">
        <v>1083381</v>
      </c>
      <c r="Q3672">
        <v>1962585</v>
      </c>
      <c r="R3672">
        <v>19236015</v>
      </c>
      <c r="S3672">
        <v>38896900</v>
      </c>
      <c r="T3672">
        <v>16830000</v>
      </c>
      <c r="U3672">
        <v>8053900</v>
      </c>
      <c r="V3672">
        <v>4438100</v>
      </c>
    </row>
    <row r="3673" spans="1:22" x14ac:dyDescent="0.3">
      <c r="A3673" s="2">
        <v>45311</v>
      </c>
      <c r="B3673">
        <v>2024</v>
      </c>
    </row>
    <row r="3674" spans="1:22" x14ac:dyDescent="0.3">
      <c r="A3674" s="2">
        <v>45312</v>
      </c>
      <c r="B3674">
        <v>2024</v>
      </c>
    </row>
    <row r="3675" spans="1:22" x14ac:dyDescent="0.3">
      <c r="A3675" s="2">
        <v>45313</v>
      </c>
      <c r="B3675">
        <v>2024</v>
      </c>
      <c r="C3675">
        <v>193.89</v>
      </c>
      <c r="D3675">
        <v>396.51</v>
      </c>
      <c r="E3675">
        <v>145.99</v>
      </c>
      <c r="F3675">
        <v>101.670576</v>
      </c>
      <c r="G3675">
        <v>7.5969812000000001</v>
      </c>
      <c r="H3675">
        <v>163.810464</v>
      </c>
      <c r="I3675">
        <v>20.15001013581999</v>
      </c>
      <c r="J3675">
        <v>19.076828974930741</v>
      </c>
      <c r="K3675">
        <v>45.428745185485496</v>
      </c>
      <c r="L3675">
        <v>54.75369957429556</v>
      </c>
      <c r="M3675">
        <v>60133852</v>
      </c>
      <c r="N3675">
        <v>27016902</v>
      </c>
      <c r="O3675">
        <v>32200369</v>
      </c>
      <c r="P3675">
        <v>961338</v>
      </c>
      <c r="Q3675">
        <v>1744799</v>
      </c>
      <c r="R3675">
        <v>19343612</v>
      </c>
      <c r="S3675">
        <v>27665300</v>
      </c>
      <c r="T3675">
        <v>15589000</v>
      </c>
      <c r="U3675">
        <v>8705600</v>
      </c>
      <c r="V3675">
        <v>4831700</v>
      </c>
    </row>
    <row r="3676" spans="1:22" x14ac:dyDescent="0.3">
      <c r="A3676" s="2">
        <v>45314</v>
      </c>
      <c r="B3676">
        <v>2024</v>
      </c>
      <c r="C3676">
        <v>195.18</v>
      </c>
      <c r="D3676">
        <v>398.9</v>
      </c>
      <c r="E3676">
        <v>147.04</v>
      </c>
      <c r="F3676">
        <v>101.34419200000001</v>
      </c>
      <c r="G3676">
        <v>7.5796103999999991</v>
      </c>
      <c r="H3676">
        <v>161.78675200000001</v>
      </c>
      <c r="I3676">
        <v>20.127860026917901</v>
      </c>
      <c r="J3676">
        <v>18.86373218707941</v>
      </c>
      <c r="K3676">
        <v>45.100942126514127</v>
      </c>
      <c r="L3676">
        <v>54.434724091520863</v>
      </c>
      <c r="M3676">
        <v>42355590</v>
      </c>
      <c r="N3676">
        <v>20525882</v>
      </c>
      <c r="O3676">
        <v>21636129</v>
      </c>
      <c r="P3676">
        <v>1201268</v>
      </c>
      <c r="Q3676">
        <v>1451296</v>
      </c>
      <c r="R3676">
        <v>17820362</v>
      </c>
      <c r="S3676">
        <v>40894100</v>
      </c>
      <c r="T3676">
        <v>18784000</v>
      </c>
      <c r="U3676">
        <v>9163400</v>
      </c>
      <c r="V3676">
        <v>4913300</v>
      </c>
    </row>
    <row r="3677" spans="1:22" x14ac:dyDescent="0.3">
      <c r="A3677" s="2">
        <v>45315</v>
      </c>
      <c r="B3677">
        <v>2024</v>
      </c>
      <c r="C3677">
        <v>194.5</v>
      </c>
      <c r="D3677">
        <v>402.56</v>
      </c>
      <c r="E3677">
        <v>148.69999999999999</v>
      </c>
      <c r="F3677">
        <v>102.01627499999999</v>
      </c>
      <c r="G3677">
        <v>7.7112651999999988</v>
      </c>
      <c r="H3677">
        <v>175.30878000000001</v>
      </c>
      <c r="I3677">
        <v>20.10666485494939</v>
      </c>
      <c r="J3677">
        <v>18.837079550241189</v>
      </c>
      <c r="K3677">
        <v>45.696039133093279</v>
      </c>
      <c r="L3677">
        <v>53.930294177593588</v>
      </c>
      <c r="M3677">
        <v>53631316</v>
      </c>
      <c r="N3677">
        <v>24866953</v>
      </c>
      <c r="O3677">
        <v>25233450</v>
      </c>
      <c r="P3677">
        <v>1004508</v>
      </c>
      <c r="Q3677">
        <v>5268147</v>
      </c>
      <c r="R3677">
        <v>12361597</v>
      </c>
      <c r="S3677">
        <v>28933300</v>
      </c>
      <c r="T3677">
        <v>13437500</v>
      </c>
      <c r="U3677">
        <v>5370400</v>
      </c>
      <c r="V3677">
        <v>4990200</v>
      </c>
    </row>
    <row r="3678" spans="1:22" x14ac:dyDescent="0.3">
      <c r="A3678" s="2">
        <v>45316</v>
      </c>
      <c r="B3678">
        <v>2024</v>
      </c>
      <c r="C3678">
        <v>194.17</v>
      </c>
      <c r="D3678">
        <v>404.87</v>
      </c>
      <c r="E3678">
        <v>151.87</v>
      </c>
      <c r="F3678">
        <v>101.541222</v>
      </c>
      <c r="G3678">
        <v>7.6761809999999988</v>
      </c>
      <c r="H3678">
        <v>174.23168799999999</v>
      </c>
      <c r="I3678">
        <v>20.05005749847798</v>
      </c>
      <c r="J3678">
        <v>18.523261631603869</v>
      </c>
      <c r="K3678">
        <v>45.099100317932759</v>
      </c>
      <c r="L3678">
        <v>53.926807819793012</v>
      </c>
      <c r="M3678">
        <v>54822126</v>
      </c>
      <c r="N3678">
        <v>21021155</v>
      </c>
      <c r="O3678">
        <v>29149069</v>
      </c>
      <c r="P3678">
        <v>1315384</v>
      </c>
      <c r="Q3678">
        <v>3408973</v>
      </c>
      <c r="R3678">
        <v>13516065</v>
      </c>
      <c r="S3678">
        <v>28781400</v>
      </c>
      <c r="T3678">
        <v>15915500</v>
      </c>
      <c r="U3678">
        <v>5070300</v>
      </c>
      <c r="V3678">
        <v>3424100</v>
      </c>
    </row>
    <row r="3679" spans="1:22" x14ac:dyDescent="0.3">
      <c r="A3679" s="2">
        <v>45317</v>
      </c>
      <c r="B3679">
        <v>2024</v>
      </c>
      <c r="C3679">
        <v>192.42</v>
      </c>
      <c r="D3679">
        <v>403.93</v>
      </c>
      <c r="E3679">
        <v>152.185</v>
      </c>
      <c r="F3679">
        <v>102.958128</v>
      </c>
      <c r="G3679">
        <v>7.8426497000000008</v>
      </c>
      <c r="H3679">
        <v>173.82400000000001</v>
      </c>
      <c r="I3679">
        <v>19.545239543212379</v>
      </c>
      <c r="J3679">
        <v>18.05209390499358</v>
      </c>
      <c r="K3679">
        <v>44.057030880464893</v>
      </c>
      <c r="L3679">
        <v>53.348199202648821</v>
      </c>
      <c r="M3679">
        <v>44594011</v>
      </c>
      <c r="N3679">
        <v>17803271</v>
      </c>
      <c r="O3679">
        <v>26115494</v>
      </c>
      <c r="P3679">
        <v>1021980</v>
      </c>
      <c r="Q3679">
        <v>2548387</v>
      </c>
      <c r="R3679">
        <v>16077298</v>
      </c>
      <c r="S3679">
        <v>33005600</v>
      </c>
      <c r="T3679">
        <v>19076000</v>
      </c>
      <c r="U3679">
        <v>6249900</v>
      </c>
      <c r="V3679">
        <v>4298900</v>
      </c>
    </row>
    <row r="3680" spans="1:22" x14ac:dyDescent="0.3">
      <c r="A3680" s="2">
        <v>45318</v>
      </c>
      <c r="B3680">
        <v>2024</v>
      </c>
    </row>
    <row r="3681" spans="1:22" x14ac:dyDescent="0.3">
      <c r="A3681" s="2">
        <v>45319</v>
      </c>
      <c r="B3681">
        <v>2024</v>
      </c>
    </row>
    <row r="3682" spans="1:22" x14ac:dyDescent="0.3">
      <c r="A3682" s="2">
        <v>45320</v>
      </c>
      <c r="B3682">
        <v>2024</v>
      </c>
      <c r="C3682">
        <v>191.73</v>
      </c>
      <c r="D3682">
        <v>409.72</v>
      </c>
      <c r="E3682">
        <v>153.51</v>
      </c>
      <c r="F3682">
        <v>102.616692</v>
      </c>
      <c r="G3682">
        <v>7.8254109999999999</v>
      </c>
      <c r="H3682">
        <v>175.15440000000001</v>
      </c>
      <c r="I3682">
        <v>20.20520113774888</v>
      </c>
      <c r="J3682">
        <v>18.544587342543679</v>
      </c>
      <c r="K3682">
        <v>44.324800216714067</v>
      </c>
      <c r="L3682">
        <v>54.794798862251113</v>
      </c>
      <c r="M3682">
        <v>47145622</v>
      </c>
      <c r="N3682">
        <v>24510236</v>
      </c>
      <c r="O3682">
        <v>27784259</v>
      </c>
      <c r="P3682">
        <v>653023</v>
      </c>
      <c r="Q3682">
        <v>1669174</v>
      </c>
      <c r="R3682">
        <v>10179150</v>
      </c>
      <c r="S3682">
        <v>39361500</v>
      </c>
      <c r="T3682">
        <v>13695500</v>
      </c>
      <c r="U3682">
        <v>5165600</v>
      </c>
      <c r="V3682">
        <v>4450300</v>
      </c>
    </row>
    <row r="3683" spans="1:22" x14ac:dyDescent="0.3">
      <c r="A3683" s="2">
        <v>45321</v>
      </c>
      <c r="B3683">
        <v>2024</v>
      </c>
      <c r="C3683">
        <v>188.04</v>
      </c>
      <c r="D3683">
        <v>408.59</v>
      </c>
      <c r="E3683">
        <v>151.46</v>
      </c>
      <c r="F3683">
        <v>102.9705</v>
      </c>
      <c r="G3683">
        <v>7.8774372000000001</v>
      </c>
      <c r="H3683">
        <v>176.04703799999999</v>
      </c>
      <c r="I3683">
        <v>20.022325959001421</v>
      </c>
      <c r="J3683">
        <v>18.68708606995467</v>
      </c>
      <c r="K3683">
        <v>44.076855422501858</v>
      </c>
      <c r="L3683">
        <v>55.956971788106351</v>
      </c>
      <c r="M3683">
        <v>55859370</v>
      </c>
      <c r="N3683">
        <v>33477610</v>
      </c>
      <c r="O3683">
        <v>36331833</v>
      </c>
      <c r="P3683">
        <v>775385</v>
      </c>
      <c r="Q3683">
        <v>1411612</v>
      </c>
      <c r="R3683">
        <v>14288481</v>
      </c>
      <c r="S3683">
        <v>30914300</v>
      </c>
      <c r="T3683">
        <v>16211500</v>
      </c>
      <c r="U3683">
        <v>3794000</v>
      </c>
      <c r="V3683">
        <v>6585500</v>
      </c>
    </row>
    <row r="3684" spans="1:22" x14ac:dyDescent="0.3">
      <c r="A3684" s="2">
        <v>45322</v>
      </c>
      <c r="B3684">
        <v>2024</v>
      </c>
      <c r="C3684">
        <v>184.4</v>
      </c>
      <c r="D3684">
        <v>397.58</v>
      </c>
      <c r="E3684">
        <v>140.1</v>
      </c>
      <c r="F3684">
        <v>105.0063</v>
      </c>
      <c r="G3684">
        <v>7.8622676000000009</v>
      </c>
      <c r="H3684">
        <v>174.46799999999999</v>
      </c>
      <c r="I3684">
        <v>20.497403662202789</v>
      </c>
      <c r="J3684">
        <v>19.152436478546051</v>
      </c>
      <c r="K3684">
        <v>44.13774255261</v>
      </c>
      <c r="L3684">
        <v>56.777808144301723</v>
      </c>
      <c r="M3684">
        <v>55467803</v>
      </c>
      <c r="N3684">
        <v>47871097</v>
      </c>
      <c r="O3684">
        <v>71910044</v>
      </c>
      <c r="P3684">
        <v>1130835</v>
      </c>
      <c r="Q3684">
        <v>2021425</v>
      </c>
      <c r="R3684">
        <v>26421890</v>
      </c>
      <c r="S3684">
        <v>28387200</v>
      </c>
      <c r="T3684">
        <v>19762500</v>
      </c>
      <c r="U3684">
        <v>6364400</v>
      </c>
      <c r="V3684">
        <v>4584600</v>
      </c>
    </row>
    <row r="3685" spans="1:22" x14ac:dyDescent="0.3">
      <c r="A3685" s="2">
        <v>45323</v>
      </c>
      <c r="B3685">
        <v>2024</v>
      </c>
      <c r="C3685">
        <v>186.86</v>
      </c>
      <c r="D3685">
        <v>403.78</v>
      </c>
      <c r="E3685">
        <v>141.16</v>
      </c>
      <c r="F3685">
        <v>105.500719</v>
      </c>
      <c r="G3685">
        <v>7.7848544000000004</v>
      </c>
      <c r="H3685">
        <v>176.46879000000001</v>
      </c>
      <c r="I3685">
        <v>20.121617928395739</v>
      </c>
      <c r="J3685">
        <v>18.754920784367311</v>
      </c>
      <c r="K3685">
        <v>43.720962011478541</v>
      </c>
      <c r="L3685">
        <v>56.777808144301723</v>
      </c>
      <c r="M3685">
        <v>64885408</v>
      </c>
      <c r="N3685">
        <v>30657726</v>
      </c>
      <c r="O3685">
        <v>40466549</v>
      </c>
      <c r="P3685">
        <v>875674</v>
      </c>
      <c r="Q3685">
        <v>1471326</v>
      </c>
      <c r="R3685">
        <v>13609111</v>
      </c>
      <c r="S3685">
        <v>29852200</v>
      </c>
      <c r="T3685">
        <v>16904500</v>
      </c>
      <c r="U3685">
        <v>4510800</v>
      </c>
      <c r="V3685">
        <v>3915800</v>
      </c>
    </row>
    <row r="3686" spans="1:22" x14ac:dyDescent="0.3">
      <c r="A3686" s="2">
        <v>45324</v>
      </c>
      <c r="B3686">
        <v>2024</v>
      </c>
      <c r="C3686">
        <v>185.85</v>
      </c>
      <c r="D3686">
        <v>411.22</v>
      </c>
      <c r="E3686">
        <v>142.38</v>
      </c>
      <c r="F3686">
        <v>105.661632</v>
      </c>
      <c r="G3686">
        <v>7.7493279000000008</v>
      </c>
      <c r="H3686">
        <v>176.46937600000001</v>
      </c>
      <c r="I3686">
        <v>19.871406449875451</v>
      </c>
      <c r="J3686">
        <v>18.590078872954962</v>
      </c>
      <c r="K3686">
        <v>43.4726991180233</v>
      </c>
      <c r="L3686">
        <v>57.065912610247089</v>
      </c>
      <c r="M3686">
        <v>102551680</v>
      </c>
      <c r="N3686">
        <v>28256670</v>
      </c>
      <c r="O3686">
        <v>62499574</v>
      </c>
      <c r="P3686">
        <v>916523</v>
      </c>
      <c r="Q3686">
        <v>2044525</v>
      </c>
      <c r="R3686">
        <v>11318313</v>
      </c>
      <c r="S3686">
        <v>24939800</v>
      </c>
      <c r="T3686">
        <v>14228000</v>
      </c>
      <c r="U3686">
        <v>5586400</v>
      </c>
      <c r="V3686">
        <v>6616700</v>
      </c>
    </row>
    <row r="3687" spans="1:22" x14ac:dyDescent="0.3">
      <c r="A3687" s="2">
        <v>45325</v>
      </c>
      <c r="B3687">
        <v>2024</v>
      </c>
    </row>
    <row r="3688" spans="1:22" x14ac:dyDescent="0.3">
      <c r="A3688" s="2">
        <v>45326</v>
      </c>
      <c r="B3688">
        <v>2024</v>
      </c>
    </row>
    <row r="3689" spans="1:22" x14ac:dyDescent="0.3">
      <c r="A3689" s="2">
        <v>45327</v>
      </c>
      <c r="B3689">
        <v>2024</v>
      </c>
      <c r="C3689">
        <v>187.68</v>
      </c>
      <c r="D3689">
        <v>405.65</v>
      </c>
      <c r="E3689">
        <v>143.68</v>
      </c>
      <c r="F3689">
        <v>103.706523</v>
      </c>
      <c r="G3689">
        <v>7.7622912000000008</v>
      </c>
      <c r="H3689">
        <v>176.67802800000001</v>
      </c>
      <c r="I3689">
        <v>20.13187996232001</v>
      </c>
      <c r="J3689">
        <v>18.57882125555107</v>
      </c>
      <c r="K3689">
        <v>44.805544341273041</v>
      </c>
      <c r="L3689">
        <v>56.620912394025027</v>
      </c>
      <c r="M3689">
        <v>69668820</v>
      </c>
      <c r="N3689">
        <v>25352286</v>
      </c>
      <c r="O3689">
        <v>38505405</v>
      </c>
      <c r="P3689">
        <v>762917</v>
      </c>
      <c r="Q3689">
        <v>1127795</v>
      </c>
      <c r="R3689">
        <v>17521351</v>
      </c>
      <c r="S3689">
        <v>29891100</v>
      </c>
      <c r="T3689">
        <v>11595500</v>
      </c>
      <c r="U3689">
        <v>7341700</v>
      </c>
      <c r="V3689">
        <v>4553400</v>
      </c>
    </row>
    <row r="3690" spans="1:22" x14ac:dyDescent="0.3">
      <c r="A3690" s="2">
        <v>45328</v>
      </c>
      <c r="B3690">
        <v>2024</v>
      </c>
      <c r="C3690">
        <v>189.3</v>
      </c>
      <c r="D3690">
        <v>405.49</v>
      </c>
      <c r="E3690">
        <v>144.1</v>
      </c>
      <c r="F3690">
        <v>104.88675600000001</v>
      </c>
      <c r="G3690">
        <v>7.9600400000000002</v>
      </c>
      <c r="H3690">
        <v>178.89663999999999</v>
      </c>
      <c r="I3690">
        <v>21.19388858842618</v>
      </c>
      <c r="J3690">
        <v>18.383032902920501</v>
      </c>
      <c r="K3690">
        <v>45.010816657652789</v>
      </c>
      <c r="L3690">
        <v>56.625202812330997</v>
      </c>
      <c r="M3690">
        <v>43490759</v>
      </c>
      <c r="N3690">
        <v>18382624</v>
      </c>
      <c r="O3690">
        <v>29128201</v>
      </c>
      <c r="P3690">
        <v>745693</v>
      </c>
      <c r="Q3690">
        <v>1503647</v>
      </c>
      <c r="R3690">
        <v>20670885</v>
      </c>
      <c r="S3690">
        <v>80031600</v>
      </c>
      <c r="T3690">
        <v>17012500</v>
      </c>
      <c r="U3690">
        <v>6324700</v>
      </c>
      <c r="V3690">
        <v>4928900</v>
      </c>
    </row>
    <row r="3691" spans="1:22" x14ac:dyDescent="0.3">
      <c r="A3691" s="2">
        <v>45329</v>
      </c>
      <c r="B3691">
        <v>2024</v>
      </c>
      <c r="C3691">
        <v>189.41</v>
      </c>
      <c r="D3691">
        <v>414.05</v>
      </c>
      <c r="E3691">
        <v>145.54</v>
      </c>
      <c r="F3691">
        <v>106.72421</v>
      </c>
      <c r="G3691">
        <v>7.9171455999999996</v>
      </c>
      <c r="H3691">
        <v>180.852</v>
      </c>
      <c r="I3691">
        <v>22.006210341568789</v>
      </c>
      <c r="J3691">
        <v>18.413677737275549</v>
      </c>
      <c r="K3691">
        <v>44.673957067638717</v>
      </c>
      <c r="L3691">
        <v>56.493857162143932</v>
      </c>
      <c r="M3691">
        <v>53438955</v>
      </c>
      <c r="N3691">
        <v>22340526</v>
      </c>
      <c r="O3691">
        <v>25208862</v>
      </c>
      <c r="P3691">
        <v>1104844</v>
      </c>
      <c r="Q3691">
        <v>1544181</v>
      </c>
      <c r="R3691">
        <v>12562336</v>
      </c>
      <c r="S3691">
        <v>90841000</v>
      </c>
      <c r="T3691">
        <v>14526500</v>
      </c>
      <c r="U3691">
        <v>6192700</v>
      </c>
      <c r="V3691">
        <v>9328400</v>
      </c>
    </row>
    <row r="3692" spans="1:22" x14ac:dyDescent="0.3">
      <c r="A3692" s="2">
        <v>45330</v>
      </c>
      <c r="B3692">
        <v>2024</v>
      </c>
      <c r="C3692">
        <v>188.32</v>
      </c>
      <c r="D3692">
        <v>414.11</v>
      </c>
      <c r="E3692">
        <v>145.91</v>
      </c>
      <c r="F3692">
        <v>109.841508</v>
      </c>
      <c r="G3692">
        <v>7.7935209000000008</v>
      </c>
      <c r="H3692">
        <v>180.9864</v>
      </c>
      <c r="I3692">
        <v>22.427528954944101</v>
      </c>
      <c r="J3692">
        <v>18.293975396665999</v>
      </c>
      <c r="K3692">
        <v>49.206668005623619</v>
      </c>
      <c r="L3692">
        <v>57.709044654214367</v>
      </c>
      <c r="M3692">
        <v>40962046</v>
      </c>
      <c r="N3692">
        <v>21225257</v>
      </c>
      <c r="O3692">
        <v>22563764</v>
      </c>
      <c r="P3692">
        <v>1127135</v>
      </c>
      <c r="Q3692">
        <v>1209001</v>
      </c>
      <c r="R3692">
        <v>14416394</v>
      </c>
      <c r="S3692">
        <v>65539300</v>
      </c>
      <c r="T3692">
        <v>16147500</v>
      </c>
      <c r="U3692">
        <v>30811900</v>
      </c>
      <c r="V3692">
        <v>7645900</v>
      </c>
    </row>
    <row r="3693" spans="1:22" x14ac:dyDescent="0.3">
      <c r="A3693" s="2">
        <v>45331</v>
      </c>
      <c r="B3693">
        <v>2024</v>
      </c>
      <c r="C3693">
        <v>188.85</v>
      </c>
      <c r="D3693">
        <v>420.55</v>
      </c>
      <c r="E3693">
        <v>149</v>
      </c>
      <c r="F3693">
        <v>110.0172</v>
      </c>
      <c r="G3693">
        <v>7.6979850000000001</v>
      </c>
      <c r="H3693">
        <v>181.54995199999999</v>
      </c>
      <c r="I3693">
        <v>22.249748911951791</v>
      </c>
      <c r="J3693">
        <v>18.181473846668901</v>
      </c>
      <c r="K3693">
        <v>53.505189152996323</v>
      </c>
      <c r="L3693">
        <v>58.252427184466022</v>
      </c>
      <c r="M3693">
        <v>45155216</v>
      </c>
      <c r="N3693">
        <v>22032844</v>
      </c>
      <c r="O3693">
        <v>26829504</v>
      </c>
      <c r="P3693">
        <v>867292</v>
      </c>
      <c r="Q3693">
        <v>1478147</v>
      </c>
      <c r="R3693">
        <v>15702828</v>
      </c>
      <c r="S3693">
        <v>38909900</v>
      </c>
      <c r="T3693">
        <v>14367000</v>
      </c>
      <c r="U3693">
        <v>51708800</v>
      </c>
      <c r="V3693">
        <v>5455700</v>
      </c>
    </row>
    <row r="3694" spans="1:22" x14ac:dyDescent="0.3">
      <c r="A3694" s="2">
        <v>45332</v>
      </c>
      <c r="B3694">
        <v>2024</v>
      </c>
    </row>
    <row r="3695" spans="1:22" x14ac:dyDescent="0.3">
      <c r="A3695" s="2">
        <v>45333</v>
      </c>
      <c r="B3695">
        <v>2024</v>
      </c>
    </row>
    <row r="3696" spans="1:22" x14ac:dyDescent="0.3">
      <c r="A3696" s="2">
        <v>45334</v>
      </c>
      <c r="B3696">
        <v>2024</v>
      </c>
      <c r="C3696">
        <v>187.15</v>
      </c>
      <c r="D3696">
        <v>415.26</v>
      </c>
      <c r="E3696">
        <v>147.53</v>
      </c>
      <c r="F3696">
        <v>110.127348</v>
      </c>
      <c r="G3696">
        <v>7.6901760000000001</v>
      </c>
      <c r="H3696">
        <v>180.87883199999999</v>
      </c>
      <c r="M3696">
        <v>41781934</v>
      </c>
      <c r="N3696">
        <v>21202921</v>
      </c>
      <c r="O3696">
        <v>21564085</v>
      </c>
      <c r="P3696">
        <v>483485</v>
      </c>
      <c r="Q3696">
        <v>1233518</v>
      </c>
      <c r="R3696">
        <v>13226851</v>
      </c>
    </row>
    <row r="3697" spans="1:22" x14ac:dyDescent="0.3">
      <c r="A3697" s="2">
        <v>45335</v>
      </c>
      <c r="B3697">
        <v>2024</v>
      </c>
      <c r="C3697">
        <v>185.04</v>
      </c>
      <c r="D3697">
        <v>406.32</v>
      </c>
      <c r="E3697">
        <v>145.13999999999999</v>
      </c>
      <c r="F3697">
        <v>108.09292000000001</v>
      </c>
      <c r="G3697">
        <v>7.6923000000000004</v>
      </c>
      <c r="H3697">
        <v>174.39734000000001</v>
      </c>
      <c r="I3697">
        <v>22.920811778750501</v>
      </c>
      <c r="J3697">
        <v>18.641602460538529</v>
      </c>
      <c r="K3697">
        <v>56.320466905425121</v>
      </c>
      <c r="L3697">
        <v>57.766282000265292</v>
      </c>
      <c r="M3697">
        <v>56529529</v>
      </c>
      <c r="N3697">
        <v>27824936</v>
      </c>
      <c r="O3697">
        <v>27837730</v>
      </c>
      <c r="P3697">
        <v>719165</v>
      </c>
      <c r="Q3697">
        <v>2057512</v>
      </c>
      <c r="R3697">
        <v>16086340</v>
      </c>
      <c r="S3697">
        <v>50279000</v>
      </c>
      <c r="T3697">
        <v>25053500</v>
      </c>
      <c r="U3697">
        <v>37887300</v>
      </c>
      <c r="V3697">
        <v>6279200</v>
      </c>
    </row>
    <row r="3698" spans="1:22" x14ac:dyDescent="0.3">
      <c r="A3698" s="2">
        <v>45336</v>
      </c>
      <c r="B3698">
        <v>2024</v>
      </c>
      <c r="C3698">
        <v>184.15</v>
      </c>
      <c r="D3698">
        <v>409.49</v>
      </c>
      <c r="E3698">
        <v>145.94</v>
      </c>
      <c r="F3698">
        <v>108.554796</v>
      </c>
      <c r="G3698">
        <v>7.7984748000000002</v>
      </c>
      <c r="H3698">
        <v>176.932728</v>
      </c>
      <c r="I3698">
        <v>22.500664716830631</v>
      </c>
      <c r="J3698">
        <v>18.58863443233183</v>
      </c>
      <c r="K3698">
        <v>54.553310289816537</v>
      </c>
      <c r="L3698">
        <v>58.967030045200737</v>
      </c>
      <c r="M3698">
        <v>54630517</v>
      </c>
      <c r="N3698">
        <v>20401190</v>
      </c>
      <c r="O3698">
        <v>22704166</v>
      </c>
      <c r="P3698">
        <v>577490</v>
      </c>
      <c r="Q3698">
        <v>1179352</v>
      </c>
      <c r="R3698">
        <v>15353184</v>
      </c>
      <c r="S3698">
        <v>40613000</v>
      </c>
      <c r="T3698">
        <v>21404000</v>
      </c>
      <c r="U3698">
        <v>19989800</v>
      </c>
      <c r="V3698">
        <v>4869300</v>
      </c>
    </row>
    <row r="3699" spans="1:22" x14ac:dyDescent="0.3">
      <c r="A3699" s="2">
        <v>45337</v>
      </c>
      <c r="B3699">
        <v>2024</v>
      </c>
      <c r="C3699">
        <v>183.86</v>
      </c>
      <c r="D3699">
        <v>406.56</v>
      </c>
      <c r="E3699">
        <v>142.77000000000001</v>
      </c>
      <c r="F3699">
        <v>110.439644</v>
      </c>
      <c r="G3699">
        <v>7.8870141999999994</v>
      </c>
      <c r="H3699">
        <v>176.905756</v>
      </c>
      <c r="I3699">
        <v>22.533146778599509</v>
      </c>
      <c r="J3699">
        <v>17.42458880671597</v>
      </c>
      <c r="K3699">
        <v>56.646012392564472</v>
      </c>
      <c r="L3699">
        <v>59.630888133786399</v>
      </c>
      <c r="M3699">
        <v>65434496</v>
      </c>
      <c r="N3699">
        <v>21825525</v>
      </c>
      <c r="O3699">
        <v>37590695</v>
      </c>
      <c r="P3699">
        <v>773186</v>
      </c>
      <c r="Q3699">
        <v>1089783</v>
      </c>
      <c r="R3699">
        <v>18580326</v>
      </c>
      <c r="S3699">
        <v>31611400</v>
      </c>
      <c r="T3699">
        <v>69830500</v>
      </c>
      <c r="U3699">
        <v>16859300</v>
      </c>
      <c r="V3699">
        <v>6298200</v>
      </c>
    </row>
    <row r="3700" spans="1:22" x14ac:dyDescent="0.3">
      <c r="A3700" s="2">
        <v>45338</v>
      </c>
      <c r="B3700">
        <v>2024</v>
      </c>
      <c r="C3700">
        <v>182.31</v>
      </c>
      <c r="D3700">
        <v>404.06</v>
      </c>
      <c r="E3700">
        <v>140.52000000000001</v>
      </c>
      <c r="F3700">
        <v>112.19898000000001</v>
      </c>
      <c r="G3700">
        <v>8.0539903999999982</v>
      </c>
      <c r="H3700">
        <v>177.923224</v>
      </c>
      <c r="I3700">
        <v>22.725154762697201</v>
      </c>
      <c r="J3700">
        <v>17.10995816414831</v>
      </c>
      <c r="K3700">
        <v>55.348465685948213</v>
      </c>
      <c r="L3700">
        <v>59.069426878785862</v>
      </c>
      <c r="M3700">
        <v>49752465</v>
      </c>
      <c r="N3700">
        <v>22296495</v>
      </c>
      <c r="O3700">
        <v>31468926</v>
      </c>
      <c r="P3700">
        <v>965446</v>
      </c>
      <c r="Q3700">
        <v>1707937</v>
      </c>
      <c r="R3700">
        <v>23559340</v>
      </c>
      <c r="S3700">
        <v>39276000</v>
      </c>
      <c r="T3700">
        <v>53360000</v>
      </c>
      <c r="U3700">
        <v>16102900</v>
      </c>
      <c r="V3700">
        <v>6987200</v>
      </c>
    </row>
    <row r="3701" spans="1:22" x14ac:dyDescent="0.3">
      <c r="A3701" s="2">
        <v>45339</v>
      </c>
      <c r="B3701">
        <v>2024</v>
      </c>
    </row>
    <row r="3702" spans="1:22" x14ac:dyDescent="0.3">
      <c r="A3702" s="2">
        <v>45340</v>
      </c>
      <c r="B3702">
        <v>2024</v>
      </c>
    </row>
    <row r="3703" spans="1:22" x14ac:dyDescent="0.3">
      <c r="A3703" s="2">
        <v>45341</v>
      </c>
      <c r="B3703">
        <v>2024</v>
      </c>
      <c r="F3703">
        <v>110.798832</v>
      </c>
      <c r="G3703">
        <v>8.0355762000000013</v>
      </c>
      <c r="H3703">
        <v>176.98502400000001</v>
      </c>
      <c r="I3703">
        <v>22.837738864105471</v>
      </c>
      <c r="J3703">
        <v>17.114515047606371</v>
      </c>
      <c r="K3703">
        <v>56.914574871829018</v>
      </c>
      <c r="L3703">
        <v>55.636194154071511</v>
      </c>
      <c r="P3703">
        <v>518613</v>
      </c>
      <c r="Q3703">
        <v>645852</v>
      </c>
      <c r="R3703">
        <v>9023040</v>
      </c>
      <c r="S3703">
        <v>18623200</v>
      </c>
      <c r="T3703">
        <v>20752500</v>
      </c>
      <c r="U3703">
        <v>14935700</v>
      </c>
      <c r="V3703">
        <v>15187800</v>
      </c>
    </row>
    <row r="3704" spans="1:22" x14ac:dyDescent="0.3">
      <c r="A3704" s="2">
        <v>45342</v>
      </c>
      <c r="B3704">
        <v>2024</v>
      </c>
      <c r="C3704">
        <v>181.56</v>
      </c>
      <c r="D3704">
        <v>402.79</v>
      </c>
      <c r="E3704">
        <v>141.12</v>
      </c>
      <c r="F3704">
        <v>110.087784</v>
      </c>
      <c r="G3704">
        <v>8.1344130000000003</v>
      </c>
      <c r="H3704">
        <v>176.30047200000001</v>
      </c>
      <c r="I3704">
        <v>22.775183455637091</v>
      </c>
      <c r="J3704">
        <v>16.944017018012008</v>
      </c>
      <c r="K3704">
        <v>56.96464309539693</v>
      </c>
      <c r="L3704">
        <v>55.123415610406937</v>
      </c>
      <c r="M3704">
        <v>53665553</v>
      </c>
      <c r="N3704">
        <v>24307915</v>
      </c>
      <c r="O3704">
        <v>24935710</v>
      </c>
      <c r="P3704">
        <v>700053</v>
      </c>
      <c r="Q3704">
        <v>973697</v>
      </c>
      <c r="R3704">
        <v>19077341</v>
      </c>
      <c r="S3704">
        <v>32113800</v>
      </c>
      <c r="T3704">
        <v>22756500</v>
      </c>
      <c r="U3704">
        <v>14862800</v>
      </c>
      <c r="V3704">
        <v>10752200</v>
      </c>
    </row>
    <row r="3705" spans="1:22" x14ac:dyDescent="0.3">
      <c r="A3705" s="2">
        <v>45343</v>
      </c>
      <c r="B3705">
        <v>2024</v>
      </c>
      <c r="C3705">
        <v>182.32</v>
      </c>
      <c r="D3705">
        <v>402.18</v>
      </c>
      <c r="E3705">
        <v>142.55000000000001</v>
      </c>
      <c r="F3705">
        <v>112.72744</v>
      </c>
      <c r="G3705">
        <v>7.4409168000000001</v>
      </c>
      <c r="H3705">
        <v>175.392224</v>
      </c>
      <c r="I3705">
        <v>22.812853436231791</v>
      </c>
      <c r="J3705">
        <v>16.73281850176302</v>
      </c>
      <c r="K3705">
        <v>55.684917836471293</v>
      </c>
      <c r="L3705">
        <v>55.891158272902658</v>
      </c>
      <c r="M3705">
        <v>41529674</v>
      </c>
      <c r="N3705">
        <v>18631072</v>
      </c>
      <c r="O3705">
        <v>23315687</v>
      </c>
      <c r="P3705">
        <v>964222</v>
      </c>
      <c r="Q3705">
        <v>1086418</v>
      </c>
      <c r="R3705">
        <v>65752243</v>
      </c>
      <c r="S3705">
        <v>27204700</v>
      </c>
      <c r="T3705">
        <v>29653500</v>
      </c>
      <c r="U3705">
        <v>10546800</v>
      </c>
      <c r="V3705">
        <v>7836800</v>
      </c>
    </row>
    <row r="3706" spans="1:22" x14ac:dyDescent="0.3">
      <c r="A3706" s="2">
        <v>45344</v>
      </c>
      <c r="B3706">
        <v>2024</v>
      </c>
      <c r="C3706">
        <v>184.37</v>
      </c>
      <c r="D3706">
        <v>411.65</v>
      </c>
      <c r="E3706">
        <v>144.09</v>
      </c>
      <c r="F3706">
        <v>113.69656000000001</v>
      </c>
      <c r="G3706">
        <v>7.4739585000000002</v>
      </c>
      <c r="H3706">
        <v>180.93204</v>
      </c>
      <c r="I3706">
        <v>23.378261735608518</v>
      </c>
      <c r="J3706">
        <v>16.857807409866538</v>
      </c>
      <c r="K3706">
        <v>58.429055175619141</v>
      </c>
      <c r="L3706">
        <v>55.899342673129269</v>
      </c>
      <c r="M3706">
        <v>52292208</v>
      </c>
      <c r="N3706">
        <v>27009869</v>
      </c>
      <c r="O3706">
        <v>27191892</v>
      </c>
      <c r="P3706">
        <v>1062045</v>
      </c>
      <c r="Q3706">
        <v>1980493</v>
      </c>
      <c r="R3706">
        <v>29620845</v>
      </c>
      <c r="S3706">
        <v>45277100</v>
      </c>
      <c r="T3706">
        <v>26668500</v>
      </c>
      <c r="U3706">
        <v>19333300</v>
      </c>
      <c r="V3706">
        <v>5618000</v>
      </c>
    </row>
    <row r="3707" spans="1:22" x14ac:dyDescent="0.3">
      <c r="A3707" s="2">
        <v>45345</v>
      </c>
      <c r="B3707">
        <v>2024</v>
      </c>
      <c r="C3707">
        <v>182.52</v>
      </c>
      <c r="D3707">
        <v>410.34</v>
      </c>
      <c r="E3707">
        <v>143.96</v>
      </c>
      <c r="F3707">
        <v>115.5244</v>
      </c>
      <c r="G3707">
        <v>7.5713016000000009</v>
      </c>
      <c r="H3707">
        <v>183.80850000000001</v>
      </c>
      <c r="M3707">
        <v>45119677</v>
      </c>
      <c r="N3707">
        <v>16295879</v>
      </c>
      <c r="O3707">
        <v>19493752</v>
      </c>
      <c r="P3707">
        <v>840751</v>
      </c>
      <c r="Q3707">
        <v>1716818</v>
      </c>
      <c r="R3707">
        <v>21012881</v>
      </c>
    </row>
    <row r="3708" spans="1:22" x14ac:dyDescent="0.3">
      <c r="A3708" s="2">
        <v>45346</v>
      </c>
      <c r="B3708">
        <v>2024</v>
      </c>
    </row>
    <row r="3709" spans="1:22" x14ac:dyDescent="0.3">
      <c r="A3709" s="2">
        <v>45347</v>
      </c>
      <c r="B3709">
        <v>2024</v>
      </c>
    </row>
    <row r="3710" spans="1:22" x14ac:dyDescent="0.3">
      <c r="A3710" s="2">
        <v>45348</v>
      </c>
      <c r="B3710">
        <v>2024</v>
      </c>
      <c r="C3710">
        <v>181.16</v>
      </c>
      <c r="D3710">
        <v>407.54</v>
      </c>
      <c r="E3710">
        <v>137.57</v>
      </c>
      <c r="F3710">
        <v>116.56206</v>
      </c>
      <c r="G3710">
        <v>7.5510932000000013</v>
      </c>
      <c r="H3710">
        <v>187.61850000000001</v>
      </c>
      <c r="I3710">
        <v>23.645287524043241</v>
      </c>
      <c r="J3710">
        <v>16.491985401605088</v>
      </c>
      <c r="K3710">
        <v>58.227764144060487</v>
      </c>
      <c r="L3710">
        <v>56.702261723154457</v>
      </c>
      <c r="M3710">
        <v>40867421</v>
      </c>
      <c r="N3710">
        <v>16193505</v>
      </c>
      <c r="O3710">
        <v>53641795</v>
      </c>
      <c r="P3710">
        <v>824691</v>
      </c>
      <c r="Q3710">
        <v>1969921</v>
      </c>
      <c r="R3710">
        <v>25824749</v>
      </c>
      <c r="S3710">
        <v>36879000</v>
      </c>
      <c r="T3710">
        <v>38648500</v>
      </c>
      <c r="U3710">
        <v>15683100</v>
      </c>
      <c r="V3710">
        <v>5738200</v>
      </c>
    </row>
    <row r="3711" spans="1:22" x14ac:dyDescent="0.3">
      <c r="A3711" s="2">
        <v>45349</v>
      </c>
      <c r="B3711">
        <v>2024</v>
      </c>
      <c r="C3711">
        <v>182.63</v>
      </c>
      <c r="D3711">
        <v>407.48</v>
      </c>
      <c r="E3711">
        <v>138.88</v>
      </c>
      <c r="F3711">
        <v>116.843568</v>
      </c>
      <c r="G3711">
        <v>7.642046399999999</v>
      </c>
      <c r="H3711">
        <v>189.67547999999999</v>
      </c>
      <c r="I3711">
        <v>23.813322696449941</v>
      </c>
      <c r="J3711">
        <v>16.39720331072996</v>
      </c>
      <c r="K3711">
        <v>59.785932721712548</v>
      </c>
      <c r="L3711">
        <v>56.561627443159161</v>
      </c>
      <c r="M3711">
        <v>54318851</v>
      </c>
      <c r="N3711">
        <v>14835827</v>
      </c>
      <c r="O3711">
        <v>33099190</v>
      </c>
      <c r="P3711">
        <v>699541</v>
      </c>
      <c r="Q3711">
        <v>1766566</v>
      </c>
      <c r="R3711">
        <v>22821442</v>
      </c>
      <c r="S3711">
        <v>26141000</v>
      </c>
      <c r="T3711">
        <v>25520000</v>
      </c>
      <c r="U3711">
        <v>14682700</v>
      </c>
      <c r="V3711">
        <v>5568300</v>
      </c>
    </row>
    <row r="3712" spans="1:22" x14ac:dyDescent="0.3">
      <c r="A3712" s="2">
        <v>45350</v>
      </c>
      <c r="B3712">
        <v>2024</v>
      </c>
      <c r="C3712">
        <v>181.42</v>
      </c>
      <c r="D3712">
        <v>407.72</v>
      </c>
      <c r="E3712">
        <v>136.38</v>
      </c>
      <c r="F3712">
        <v>118.307608</v>
      </c>
      <c r="G3712">
        <v>7.7162699999999997</v>
      </c>
      <c r="H3712">
        <v>186.543656</v>
      </c>
      <c r="I3712">
        <v>23.68944923689449</v>
      </c>
      <c r="J3712">
        <v>16.354079416058401</v>
      </c>
      <c r="K3712">
        <v>59.190444591904452</v>
      </c>
      <c r="L3712">
        <v>55.514266755142671</v>
      </c>
      <c r="M3712">
        <v>48953939</v>
      </c>
      <c r="N3712">
        <v>13183125</v>
      </c>
      <c r="O3712">
        <v>37328558</v>
      </c>
      <c r="P3712">
        <v>757828</v>
      </c>
      <c r="Q3712">
        <v>1393703</v>
      </c>
      <c r="R3712">
        <v>19981663</v>
      </c>
      <c r="S3712">
        <v>21824800</v>
      </c>
      <c r="T3712">
        <v>23571500</v>
      </c>
      <c r="U3712">
        <v>9335600</v>
      </c>
      <c r="V3712">
        <v>4656200</v>
      </c>
    </row>
    <row r="3713" spans="1:22" x14ac:dyDescent="0.3">
      <c r="A3713" s="2">
        <v>45351</v>
      </c>
      <c r="B3713">
        <v>2024</v>
      </c>
      <c r="C3713">
        <v>180.75</v>
      </c>
      <c r="D3713">
        <v>413.64</v>
      </c>
      <c r="E3713">
        <v>138.46</v>
      </c>
      <c r="F3713">
        <v>117.9576</v>
      </c>
      <c r="G3713">
        <v>7.7537610000000008</v>
      </c>
      <c r="H3713">
        <v>186.71039999999999</v>
      </c>
      <c r="I3713">
        <v>24.14160944062937</v>
      </c>
      <c r="J3713">
        <v>16.4632885725715</v>
      </c>
      <c r="K3713">
        <v>58.60390692712847</v>
      </c>
      <c r="L3713">
        <v>56.003733582238823</v>
      </c>
      <c r="M3713">
        <v>136682597</v>
      </c>
      <c r="N3713">
        <v>31947263</v>
      </c>
      <c r="O3713">
        <v>42132953</v>
      </c>
      <c r="P3713">
        <v>1382952</v>
      </c>
      <c r="Q3713">
        <v>2284190</v>
      </c>
      <c r="R3713">
        <v>48231082</v>
      </c>
      <c r="S3713">
        <v>42143900</v>
      </c>
      <c r="T3713">
        <v>37086000</v>
      </c>
      <c r="U3713">
        <v>10544100</v>
      </c>
      <c r="V3713">
        <v>5573800</v>
      </c>
    </row>
    <row r="3714" spans="1:22" x14ac:dyDescent="0.3">
      <c r="A3714" s="2">
        <v>45352</v>
      </c>
      <c r="B3714">
        <v>2024</v>
      </c>
      <c r="C3714">
        <v>179.66</v>
      </c>
      <c r="D3714">
        <v>415.5</v>
      </c>
      <c r="E3714">
        <v>137.13999999999999</v>
      </c>
      <c r="F3714">
        <v>119.00124</v>
      </c>
      <c r="G3714">
        <v>7.7555967999999993</v>
      </c>
      <c r="H3714">
        <v>187.865892</v>
      </c>
      <c r="I3714">
        <v>24.50882450882451</v>
      </c>
      <c r="J3714">
        <v>16.788761978021981</v>
      </c>
      <c r="K3714">
        <v>59.320679320679318</v>
      </c>
      <c r="L3714">
        <v>56.503496503496507</v>
      </c>
      <c r="M3714">
        <v>73563082</v>
      </c>
      <c r="N3714">
        <v>17823445</v>
      </c>
      <c r="O3714">
        <v>31151116</v>
      </c>
      <c r="P3714">
        <v>1121078</v>
      </c>
      <c r="Q3714">
        <v>1776258</v>
      </c>
      <c r="R3714">
        <v>19421928</v>
      </c>
      <c r="S3714">
        <v>29522200</v>
      </c>
      <c r="T3714">
        <v>24368000</v>
      </c>
      <c r="U3714">
        <v>12555200</v>
      </c>
      <c r="V3714">
        <v>3559600</v>
      </c>
    </row>
    <row r="3715" spans="1:22" x14ac:dyDescent="0.3">
      <c r="A3715" s="2">
        <v>45353</v>
      </c>
      <c r="B3715">
        <v>2024</v>
      </c>
    </row>
    <row r="3716" spans="1:22" x14ac:dyDescent="0.3">
      <c r="A3716" s="2">
        <v>45354</v>
      </c>
      <c r="B3716">
        <v>2024</v>
      </c>
    </row>
    <row r="3717" spans="1:22" x14ac:dyDescent="0.3">
      <c r="A3717" s="2">
        <v>45355</v>
      </c>
      <c r="B3717">
        <v>2024</v>
      </c>
      <c r="C3717">
        <v>175.1</v>
      </c>
      <c r="D3717">
        <v>414.92</v>
      </c>
      <c r="E3717">
        <v>133.35</v>
      </c>
      <c r="F3717">
        <v>119.37285199999999</v>
      </c>
      <c r="G3717">
        <v>7.7242463999999993</v>
      </c>
      <c r="H3717">
        <v>190.25387599999999</v>
      </c>
      <c r="I3717">
        <v>24.328992824873769</v>
      </c>
      <c r="J3717">
        <v>16.506703992824871</v>
      </c>
      <c r="K3717">
        <v>59.35423863938346</v>
      </c>
      <c r="L3717">
        <v>55.441137390380007</v>
      </c>
      <c r="M3717">
        <v>81510101</v>
      </c>
      <c r="N3717">
        <v>17595956</v>
      </c>
      <c r="O3717">
        <v>55999415</v>
      </c>
      <c r="P3717">
        <v>625518</v>
      </c>
      <c r="Q3717">
        <v>1156868</v>
      </c>
      <c r="R3717">
        <v>18301706</v>
      </c>
      <c r="S3717">
        <v>33112100</v>
      </c>
      <c r="T3717">
        <v>20991500</v>
      </c>
      <c r="U3717">
        <v>12317400</v>
      </c>
      <c r="V3717">
        <v>4792100</v>
      </c>
    </row>
    <row r="3718" spans="1:22" x14ac:dyDescent="0.3">
      <c r="A3718" s="2">
        <v>45356</v>
      </c>
      <c r="B3718">
        <v>2024</v>
      </c>
      <c r="C3718">
        <v>170.12</v>
      </c>
      <c r="D3718">
        <v>402.65</v>
      </c>
      <c r="E3718">
        <v>132.66999999999999</v>
      </c>
      <c r="F3718">
        <v>118.76496</v>
      </c>
      <c r="G3718">
        <v>7.7549811000000002</v>
      </c>
      <c r="H3718">
        <v>188.39928</v>
      </c>
      <c r="I3718">
        <v>24.84509294423346</v>
      </c>
      <c r="J3718">
        <v>16.458674328736091</v>
      </c>
      <c r="K3718">
        <v>60.017322939569603</v>
      </c>
      <c r="L3718">
        <v>55.89979345725898</v>
      </c>
      <c r="M3718">
        <v>95132355</v>
      </c>
      <c r="N3718">
        <v>26919177</v>
      </c>
      <c r="O3718">
        <v>40194757</v>
      </c>
      <c r="P3718">
        <v>661444</v>
      </c>
      <c r="Q3718">
        <v>1368352</v>
      </c>
      <c r="R3718">
        <v>15953667</v>
      </c>
      <c r="S3718">
        <v>31082800</v>
      </c>
      <c r="T3718">
        <v>17454000</v>
      </c>
      <c r="U3718">
        <v>10072900</v>
      </c>
      <c r="V3718">
        <v>3171000</v>
      </c>
    </row>
    <row r="3719" spans="1:22" x14ac:dyDescent="0.3">
      <c r="A3719" s="2">
        <v>45357</v>
      </c>
      <c r="B3719">
        <v>2024</v>
      </c>
      <c r="C3719">
        <v>169.12</v>
      </c>
      <c r="D3719">
        <v>402.09</v>
      </c>
      <c r="E3719">
        <v>131.4</v>
      </c>
      <c r="F3719">
        <v>117.41454</v>
      </c>
      <c r="G3719">
        <v>7.799328</v>
      </c>
      <c r="H3719">
        <v>191.09025600000001</v>
      </c>
      <c r="I3719">
        <v>25.23940266523806</v>
      </c>
      <c r="J3719">
        <v>16.548826136744118</v>
      </c>
      <c r="K3719">
        <v>59.425433603428637</v>
      </c>
      <c r="L3719">
        <v>55.775798566932288</v>
      </c>
      <c r="M3719">
        <v>68587707</v>
      </c>
      <c r="N3719">
        <v>22344149</v>
      </c>
      <c r="O3719">
        <v>35318610</v>
      </c>
      <c r="P3719">
        <v>1049231</v>
      </c>
      <c r="Q3719">
        <v>1774570</v>
      </c>
      <c r="R3719">
        <v>20747216</v>
      </c>
      <c r="S3719">
        <v>31920900</v>
      </c>
      <c r="T3719">
        <v>21473000</v>
      </c>
      <c r="U3719">
        <v>8299700</v>
      </c>
      <c r="V3719">
        <v>3185600</v>
      </c>
    </row>
    <row r="3720" spans="1:22" x14ac:dyDescent="0.3">
      <c r="A3720" s="2">
        <v>45358</v>
      </c>
      <c r="B3720">
        <v>2024</v>
      </c>
      <c r="C3720">
        <v>169</v>
      </c>
      <c r="D3720">
        <v>409.14</v>
      </c>
      <c r="E3720">
        <v>134.38</v>
      </c>
      <c r="F3720">
        <v>116.982152</v>
      </c>
      <c r="G3720">
        <v>7.5562343999999992</v>
      </c>
      <c r="H3720">
        <v>194.437986</v>
      </c>
      <c r="I3720">
        <v>24.711363176017819</v>
      </c>
      <c r="J3720">
        <v>16.659382209168861</v>
      </c>
      <c r="K3720">
        <v>60.860171494159736</v>
      </c>
      <c r="L3720">
        <v>56.194720140436146</v>
      </c>
      <c r="M3720">
        <v>71765061</v>
      </c>
      <c r="N3720">
        <v>18718479</v>
      </c>
      <c r="O3720">
        <v>37738209</v>
      </c>
      <c r="P3720">
        <v>974767</v>
      </c>
      <c r="Q3720">
        <v>1630633</v>
      </c>
      <c r="R3720">
        <v>25148962</v>
      </c>
      <c r="S3720">
        <v>44389400</v>
      </c>
      <c r="T3720">
        <v>16644500</v>
      </c>
      <c r="U3720">
        <v>15125100</v>
      </c>
      <c r="V3720">
        <v>3294300</v>
      </c>
    </row>
    <row r="3721" spans="1:22" x14ac:dyDescent="0.3">
      <c r="A3721" s="2">
        <v>45359</v>
      </c>
      <c r="B3721">
        <v>2024</v>
      </c>
      <c r="C3721">
        <v>170.73</v>
      </c>
      <c r="D3721">
        <v>406.22</v>
      </c>
      <c r="E3721">
        <v>135.41</v>
      </c>
      <c r="F3721">
        <v>117.200446</v>
      </c>
      <c r="G3721">
        <v>7.4511350999999992</v>
      </c>
      <c r="H3721">
        <v>193.554666</v>
      </c>
      <c r="I3721">
        <v>24.55281235122084</v>
      </c>
      <c r="J3721">
        <v>16.82716138203088</v>
      </c>
      <c r="K3721">
        <v>62.429436169489222</v>
      </c>
      <c r="L3721">
        <v>55.981772427395782</v>
      </c>
      <c r="M3721">
        <v>76267041</v>
      </c>
      <c r="N3721">
        <v>18002186</v>
      </c>
      <c r="O3721">
        <v>39370392</v>
      </c>
      <c r="P3721">
        <v>773833</v>
      </c>
      <c r="Q3721">
        <v>1433244</v>
      </c>
      <c r="R3721">
        <v>16456852</v>
      </c>
      <c r="S3721">
        <v>39889700</v>
      </c>
      <c r="T3721">
        <v>22807000</v>
      </c>
      <c r="U3721">
        <v>18130600</v>
      </c>
      <c r="V3721">
        <v>4052500</v>
      </c>
    </row>
    <row r="3722" spans="1:22" x14ac:dyDescent="0.3">
      <c r="A3722" s="2">
        <v>45360</v>
      </c>
      <c r="B3722">
        <v>2024</v>
      </c>
    </row>
    <row r="3723" spans="1:22" x14ac:dyDescent="0.3">
      <c r="A3723" s="2">
        <v>45361</v>
      </c>
      <c r="B3723">
        <v>2024</v>
      </c>
    </row>
    <row r="3724" spans="1:22" x14ac:dyDescent="0.3">
      <c r="A3724" s="2">
        <v>45362</v>
      </c>
      <c r="B3724">
        <v>2024</v>
      </c>
      <c r="C3724">
        <v>172.75</v>
      </c>
      <c r="D3724">
        <v>404.52</v>
      </c>
      <c r="E3724">
        <v>137.66999999999999</v>
      </c>
      <c r="F3724">
        <v>116.7664</v>
      </c>
      <c r="G3724">
        <v>7.3754221999999992</v>
      </c>
      <c r="H3724">
        <v>189.57060000000001</v>
      </c>
      <c r="I3724">
        <v>23.80887557854615</v>
      </c>
      <c r="J3724">
        <v>16.54762845766404</v>
      </c>
      <c r="K3724">
        <v>58.705417914511301</v>
      </c>
      <c r="L3724">
        <v>56.575006806425257</v>
      </c>
      <c r="M3724">
        <v>60139473</v>
      </c>
      <c r="N3724">
        <v>16120752</v>
      </c>
      <c r="O3724">
        <v>32437772</v>
      </c>
      <c r="P3724">
        <v>778385</v>
      </c>
      <c r="Q3724">
        <v>1958225</v>
      </c>
      <c r="R3724">
        <v>26694676</v>
      </c>
      <c r="S3724">
        <v>34641400</v>
      </c>
      <c r="T3724">
        <v>20040000</v>
      </c>
      <c r="U3724">
        <v>14317000</v>
      </c>
      <c r="V3724">
        <v>4028600</v>
      </c>
    </row>
    <row r="3725" spans="1:22" x14ac:dyDescent="0.3">
      <c r="A3725" s="2">
        <v>45363</v>
      </c>
      <c r="B3725">
        <v>2024</v>
      </c>
      <c r="C3725">
        <v>173.23</v>
      </c>
      <c r="D3725">
        <v>415.28</v>
      </c>
      <c r="E3725">
        <v>138.5</v>
      </c>
      <c r="F3725">
        <v>119.868782</v>
      </c>
      <c r="G3725">
        <v>7.5757984</v>
      </c>
      <c r="H3725">
        <v>193.2663</v>
      </c>
      <c r="I3725">
        <v>23.513092902090811</v>
      </c>
      <c r="J3725">
        <v>16.689000081196291</v>
      </c>
      <c r="K3725">
        <v>57.974152513701881</v>
      </c>
      <c r="L3725">
        <v>55.490899248934298</v>
      </c>
      <c r="M3725">
        <v>59825372</v>
      </c>
      <c r="N3725">
        <v>22457003</v>
      </c>
      <c r="O3725">
        <v>27563354</v>
      </c>
      <c r="P3725">
        <v>1364736</v>
      </c>
      <c r="Q3725">
        <v>1618728</v>
      </c>
      <c r="R3725">
        <v>24833026</v>
      </c>
      <c r="S3725">
        <v>40384800</v>
      </c>
      <c r="T3725">
        <v>18760500</v>
      </c>
      <c r="U3725">
        <v>9062400</v>
      </c>
      <c r="V3725">
        <v>3501600</v>
      </c>
    </row>
    <row r="3726" spans="1:22" x14ac:dyDescent="0.3">
      <c r="A3726" s="2">
        <v>45364</v>
      </c>
      <c r="B3726">
        <v>2024</v>
      </c>
      <c r="C3726">
        <v>171.13</v>
      </c>
      <c r="D3726">
        <v>415.1</v>
      </c>
      <c r="E3726">
        <v>139.79</v>
      </c>
      <c r="F3726">
        <v>118.88345</v>
      </c>
      <c r="G3726">
        <v>7.5522878999999996</v>
      </c>
      <c r="H3726">
        <v>192.31726399999999</v>
      </c>
      <c r="I3726">
        <v>23.328591749644382</v>
      </c>
      <c r="J3726">
        <v>16.797535731219941</v>
      </c>
      <c r="K3726">
        <v>57.928605297026351</v>
      </c>
      <c r="L3726">
        <v>55.761024182076817</v>
      </c>
      <c r="M3726">
        <v>52488692</v>
      </c>
      <c r="N3726">
        <v>17115931</v>
      </c>
      <c r="O3726">
        <v>23347208</v>
      </c>
      <c r="P3726">
        <v>893552</v>
      </c>
      <c r="Q3726">
        <v>1547290</v>
      </c>
      <c r="R3726">
        <v>23959329</v>
      </c>
      <c r="S3726">
        <v>32358800</v>
      </c>
      <c r="T3726">
        <v>15942000</v>
      </c>
      <c r="U3726">
        <v>9845300</v>
      </c>
      <c r="V3726">
        <v>3813600</v>
      </c>
    </row>
    <row r="3727" spans="1:22" x14ac:dyDescent="0.3">
      <c r="A3727" s="2">
        <v>45365</v>
      </c>
      <c r="B3727">
        <v>2024</v>
      </c>
      <c r="C3727">
        <v>173</v>
      </c>
      <c r="D3727">
        <v>425.22</v>
      </c>
      <c r="E3727">
        <v>143.1</v>
      </c>
      <c r="F3727">
        <v>114.53124</v>
      </c>
      <c r="G3727">
        <v>7.477186399999999</v>
      </c>
      <c r="H3727">
        <v>190.41363000000001</v>
      </c>
      <c r="I3727">
        <v>23.23307256541678</v>
      </c>
      <c r="J3727">
        <v>16.794657047477742</v>
      </c>
      <c r="K3727">
        <v>57.937685459940653</v>
      </c>
      <c r="L3727">
        <v>55.462638251955752</v>
      </c>
      <c r="M3727">
        <v>72913507</v>
      </c>
      <c r="N3727">
        <v>34157299</v>
      </c>
      <c r="O3727">
        <v>42753387</v>
      </c>
      <c r="P3727">
        <v>1989797</v>
      </c>
      <c r="Q3727">
        <v>1644378</v>
      </c>
      <c r="R3727">
        <v>21397433</v>
      </c>
      <c r="S3727">
        <v>21846100</v>
      </c>
      <c r="T3727">
        <v>14595500</v>
      </c>
      <c r="U3727">
        <v>6611300</v>
      </c>
      <c r="V3727">
        <v>2701900</v>
      </c>
    </row>
    <row r="3728" spans="1:22" x14ac:dyDescent="0.3">
      <c r="A3728" s="2">
        <v>45366</v>
      </c>
      <c r="B3728">
        <v>2024</v>
      </c>
      <c r="C3728">
        <v>172.62</v>
      </c>
      <c r="D3728">
        <v>416.42</v>
      </c>
      <c r="E3728">
        <v>141.18</v>
      </c>
      <c r="F3728">
        <v>115.02211200000001</v>
      </c>
      <c r="G3728">
        <v>7.6119419999999991</v>
      </c>
      <c r="H3728">
        <v>187.117728</v>
      </c>
      <c r="I3728">
        <v>23.403113258185719</v>
      </c>
      <c r="J3728">
        <v>16.721814955716589</v>
      </c>
      <c r="K3728">
        <v>57.950885668276968</v>
      </c>
      <c r="L3728">
        <v>55.179817498658082</v>
      </c>
      <c r="M3728">
        <v>121752699</v>
      </c>
      <c r="N3728">
        <v>45079903</v>
      </c>
      <c r="O3728">
        <v>49475417</v>
      </c>
      <c r="P3728">
        <v>2678229</v>
      </c>
      <c r="Q3728">
        <v>7926548</v>
      </c>
      <c r="R3728">
        <v>100055374</v>
      </c>
      <c r="S3728">
        <v>33847800</v>
      </c>
      <c r="T3728">
        <v>16083000</v>
      </c>
      <c r="U3728">
        <v>7512300</v>
      </c>
      <c r="V3728">
        <v>4416600</v>
      </c>
    </row>
    <row r="3729" spans="1:22" x14ac:dyDescent="0.3">
      <c r="A3729" s="2">
        <v>45367</v>
      </c>
      <c r="B3729">
        <v>2024</v>
      </c>
    </row>
    <row r="3730" spans="1:22" x14ac:dyDescent="0.3">
      <c r="A3730" s="2">
        <v>45368</v>
      </c>
      <c r="B3730">
        <v>2024</v>
      </c>
    </row>
    <row r="3731" spans="1:22" x14ac:dyDescent="0.3">
      <c r="A3731" s="2">
        <v>45369</v>
      </c>
      <c r="B3731">
        <v>2024</v>
      </c>
      <c r="C3731">
        <v>173.72</v>
      </c>
      <c r="D3731">
        <v>417.32</v>
      </c>
      <c r="E3731">
        <v>147.68</v>
      </c>
      <c r="F3731">
        <v>115.189662</v>
      </c>
      <c r="G3731">
        <v>7.6668124999999998</v>
      </c>
      <c r="H3731">
        <v>187.18591799999999</v>
      </c>
      <c r="I3731">
        <v>23.921936825162629</v>
      </c>
      <c r="J3731">
        <v>17.052977546777541</v>
      </c>
      <c r="K3731">
        <v>58.949768627187972</v>
      </c>
      <c r="L3731">
        <v>55.569713634229757</v>
      </c>
      <c r="M3731">
        <v>75604184</v>
      </c>
      <c r="N3731">
        <v>20105977</v>
      </c>
      <c r="O3731">
        <v>69273699</v>
      </c>
      <c r="P3731">
        <v>760275</v>
      </c>
      <c r="Q3731">
        <v>1391680</v>
      </c>
      <c r="R3731">
        <v>16900861</v>
      </c>
      <c r="S3731">
        <v>26489600</v>
      </c>
      <c r="T3731">
        <v>18475500</v>
      </c>
      <c r="U3731">
        <v>7157800</v>
      </c>
      <c r="V3731">
        <v>2835000</v>
      </c>
    </row>
    <row r="3732" spans="1:22" x14ac:dyDescent="0.3">
      <c r="A3732" s="2">
        <v>45370</v>
      </c>
      <c r="B3732">
        <v>2024</v>
      </c>
      <c r="C3732">
        <v>176.08</v>
      </c>
      <c r="D3732">
        <v>421.41</v>
      </c>
      <c r="E3732">
        <v>147.03</v>
      </c>
      <c r="F3732">
        <v>116.375168</v>
      </c>
      <c r="G3732">
        <v>7.6749169999999989</v>
      </c>
      <c r="H3732">
        <v>188.20793599999999</v>
      </c>
      <c r="I3732">
        <v>24.353876739562619</v>
      </c>
      <c r="J3732">
        <v>17.0150277269715</v>
      </c>
      <c r="K3732">
        <v>58.45593108018555</v>
      </c>
      <c r="L3732">
        <v>55.387673956262432</v>
      </c>
      <c r="M3732">
        <v>55215244</v>
      </c>
      <c r="N3732">
        <v>19837915</v>
      </c>
      <c r="O3732">
        <v>24070435</v>
      </c>
      <c r="P3732">
        <v>864978</v>
      </c>
      <c r="Q3732">
        <v>1335001</v>
      </c>
      <c r="R3732">
        <v>17956729</v>
      </c>
      <c r="S3732">
        <v>33925900</v>
      </c>
      <c r="T3732">
        <v>17434500</v>
      </c>
      <c r="U3732">
        <v>7275600</v>
      </c>
      <c r="V3732">
        <v>2492800</v>
      </c>
    </row>
    <row r="3733" spans="1:22" x14ac:dyDescent="0.3">
      <c r="A3733" s="2">
        <v>45371</v>
      </c>
      <c r="B3733">
        <v>2024</v>
      </c>
      <c r="C3733">
        <v>178.67</v>
      </c>
      <c r="D3733">
        <v>425.23</v>
      </c>
      <c r="E3733">
        <v>148.74</v>
      </c>
      <c r="F3733">
        <v>115.549504</v>
      </c>
      <c r="G3733">
        <v>7.7006880000000004</v>
      </c>
      <c r="H3733">
        <v>188.53385599999999</v>
      </c>
      <c r="M3733">
        <v>53423102</v>
      </c>
      <c r="N3733">
        <v>17860085</v>
      </c>
      <c r="O3733">
        <v>21311501</v>
      </c>
      <c r="P3733">
        <v>704215</v>
      </c>
      <c r="Q3733">
        <v>895431</v>
      </c>
      <c r="R3733">
        <v>13555559</v>
      </c>
    </row>
    <row r="3734" spans="1:22" x14ac:dyDescent="0.3">
      <c r="A3734" s="2">
        <v>45372</v>
      </c>
      <c r="B3734">
        <v>2024</v>
      </c>
      <c r="C3734">
        <v>171.37</v>
      </c>
      <c r="D3734">
        <v>429.37</v>
      </c>
      <c r="E3734">
        <v>147.6</v>
      </c>
      <c r="F3734">
        <v>113.79183999999999</v>
      </c>
      <c r="G3734">
        <v>7.8606416000000001</v>
      </c>
      <c r="H3734">
        <v>196.05204800000001</v>
      </c>
      <c r="I3734">
        <v>25.037896263098929</v>
      </c>
      <c r="J3734">
        <v>16.877949284913988</v>
      </c>
      <c r="K3734">
        <v>61.049232188756349</v>
      </c>
      <c r="L3734">
        <v>55.216502998747778</v>
      </c>
      <c r="M3734">
        <v>106181270</v>
      </c>
      <c r="N3734">
        <v>21296222</v>
      </c>
      <c r="O3734">
        <v>24755597</v>
      </c>
      <c r="P3734">
        <v>1509736</v>
      </c>
      <c r="Q3734">
        <v>2663237</v>
      </c>
      <c r="R3734">
        <v>22573008</v>
      </c>
      <c r="S3734">
        <v>45118200</v>
      </c>
      <c r="T3734">
        <v>22370500</v>
      </c>
      <c r="U3734">
        <v>14276200</v>
      </c>
      <c r="V3734">
        <v>3916900</v>
      </c>
    </row>
    <row r="3735" spans="1:22" x14ac:dyDescent="0.3">
      <c r="A3735" s="2">
        <v>45373</v>
      </c>
      <c r="B3735">
        <v>2024</v>
      </c>
      <c r="C3735">
        <v>172.28</v>
      </c>
      <c r="D3735">
        <v>428.74</v>
      </c>
      <c r="E3735">
        <v>150.77000000000001</v>
      </c>
      <c r="F3735">
        <v>112.512072</v>
      </c>
      <c r="G3735">
        <v>7.8687408000000003</v>
      </c>
      <c r="H3735">
        <v>194.81056799999999</v>
      </c>
      <c r="I3735">
        <v>25.571258750495311</v>
      </c>
      <c r="J3735">
        <v>16.943997688548411</v>
      </c>
      <c r="K3735">
        <v>61.06855105005944</v>
      </c>
      <c r="L3735">
        <v>55.646546030907423</v>
      </c>
      <c r="M3735">
        <v>71160138</v>
      </c>
      <c r="N3735">
        <v>17648473</v>
      </c>
      <c r="O3735">
        <v>29211769</v>
      </c>
      <c r="P3735">
        <v>1303067</v>
      </c>
      <c r="Q3735">
        <v>1568110</v>
      </c>
      <c r="R3735">
        <v>15993916</v>
      </c>
      <c r="S3735">
        <v>38840700</v>
      </c>
      <c r="T3735">
        <v>16599000</v>
      </c>
      <c r="U3735">
        <v>9684400</v>
      </c>
      <c r="V3735">
        <v>3562600</v>
      </c>
    </row>
    <row r="3736" spans="1:22" x14ac:dyDescent="0.3">
      <c r="A3736" s="2">
        <v>45374</v>
      </c>
      <c r="B3736">
        <v>2024</v>
      </c>
    </row>
    <row r="3737" spans="1:22" x14ac:dyDescent="0.3">
      <c r="A3737" s="2">
        <v>45375</v>
      </c>
      <c r="B3737">
        <v>2024</v>
      </c>
    </row>
    <row r="3738" spans="1:22" x14ac:dyDescent="0.3">
      <c r="A3738" s="2">
        <v>45376</v>
      </c>
      <c r="B3738">
        <v>2024</v>
      </c>
      <c r="C3738">
        <v>170.85</v>
      </c>
      <c r="D3738">
        <v>422.86</v>
      </c>
      <c r="E3738">
        <v>150.07</v>
      </c>
      <c r="F3738">
        <v>115.132288</v>
      </c>
      <c r="G3738">
        <v>7.8949440000000006</v>
      </c>
      <c r="H3738">
        <v>195.86793800000001</v>
      </c>
      <c r="I3738">
        <v>25.278859481222359</v>
      </c>
      <c r="J3738">
        <v>16.430321232921919</v>
      </c>
      <c r="K3738">
        <v>60.603260510857368</v>
      </c>
      <c r="L3738">
        <v>54.775262358920202</v>
      </c>
      <c r="M3738">
        <v>54288328</v>
      </c>
      <c r="N3738">
        <v>18060450</v>
      </c>
      <c r="O3738">
        <v>19229285</v>
      </c>
      <c r="P3738">
        <v>1063860</v>
      </c>
      <c r="Q3738">
        <v>1189286</v>
      </c>
      <c r="R3738">
        <v>13042589</v>
      </c>
      <c r="S3738">
        <v>28829300</v>
      </c>
      <c r="T3738">
        <v>18322500</v>
      </c>
      <c r="U3738">
        <v>7058700</v>
      </c>
      <c r="V3738">
        <v>3050000</v>
      </c>
    </row>
    <row r="3739" spans="1:22" x14ac:dyDescent="0.3">
      <c r="A3739" s="2">
        <v>45377</v>
      </c>
      <c r="B3739">
        <v>2024</v>
      </c>
      <c r="C3739">
        <v>169.71</v>
      </c>
      <c r="D3739">
        <v>421.65</v>
      </c>
      <c r="E3739">
        <v>150.66999999999999</v>
      </c>
      <c r="F3739">
        <v>115.415136</v>
      </c>
      <c r="G3739">
        <v>7.9209170999999996</v>
      </c>
      <c r="H3739">
        <v>197.77405999999999</v>
      </c>
      <c r="I3739">
        <v>25.402480865663762</v>
      </c>
      <c r="J3739">
        <v>16.50041761678543</v>
      </c>
      <c r="K3739">
        <v>59.870678279229352</v>
      </c>
      <c r="L3739">
        <v>54.816574294008973</v>
      </c>
      <c r="M3739">
        <v>57388449</v>
      </c>
      <c r="N3739">
        <v>16725647</v>
      </c>
      <c r="O3739">
        <v>22149137</v>
      </c>
      <c r="P3739">
        <v>758874</v>
      </c>
      <c r="Q3739">
        <v>1468078</v>
      </c>
      <c r="R3739">
        <v>12862420</v>
      </c>
      <c r="S3739">
        <v>30536000</v>
      </c>
      <c r="T3739">
        <v>13636500</v>
      </c>
      <c r="U3739">
        <v>9037600</v>
      </c>
      <c r="V3739">
        <v>3255600</v>
      </c>
    </row>
    <row r="3740" spans="1:22" x14ac:dyDescent="0.3">
      <c r="A3740" s="2">
        <v>45378</v>
      </c>
      <c r="B3740">
        <v>2024</v>
      </c>
      <c r="C3740">
        <v>173.31</v>
      </c>
      <c r="D3740">
        <v>421.43</v>
      </c>
      <c r="E3740">
        <v>150.87</v>
      </c>
      <c r="F3740">
        <v>114.85450400000001</v>
      </c>
      <c r="G3740">
        <v>7.7662199999999997</v>
      </c>
      <c r="H3740">
        <v>196.94907599999999</v>
      </c>
      <c r="I3740">
        <v>25.450822379285292</v>
      </c>
      <c r="J3740">
        <v>16.638648900191559</v>
      </c>
      <c r="K3740">
        <v>59.772772309928008</v>
      </c>
      <c r="L3740">
        <v>55.551885857718482</v>
      </c>
      <c r="M3740">
        <v>60273265</v>
      </c>
      <c r="N3740">
        <v>16704978</v>
      </c>
      <c r="O3740">
        <v>22879178</v>
      </c>
      <c r="P3740">
        <v>816350</v>
      </c>
      <c r="Q3740">
        <v>1489216</v>
      </c>
      <c r="R3740">
        <v>16796829</v>
      </c>
      <c r="S3740">
        <v>35165500</v>
      </c>
      <c r="T3740">
        <v>18742500</v>
      </c>
      <c r="U3740">
        <v>7756700</v>
      </c>
      <c r="V3740">
        <v>4146700</v>
      </c>
    </row>
    <row r="3741" spans="1:22" x14ac:dyDescent="0.3">
      <c r="A3741" s="2">
        <v>45379</v>
      </c>
      <c r="B3741">
        <v>2024</v>
      </c>
      <c r="C3741">
        <v>171.48</v>
      </c>
      <c r="D3741">
        <v>420.72</v>
      </c>
      <c r="E3741">
        <v>150.93</v>
      </c>
      <c r="F3741">
        <v>115.47401600000001</v>
      </c>
      <c r="G3741">
        <v>7.8148749999999998</v>
      </c>
      <c r="H3741">
        <v>194.82461599999999</v>
      </c>
      <c r="I3741">
        <v>25.140365942268321</v>
      </c>
      <c r="J3741">
        <v>16.292141634189839</v>
      </c>
      <c r="K3741">
        <v>59.198097628641257</v>
      </c>
      <c r="L3741">
        <v>54.554461985600113</v>
      </c>
      <c r="M3741">
        <v>65672690</v>
      </c>
      <c r="N3741">
        <v>21871161</v>
      </c>
      <c r="O3741">
        <v>24485390</v>
      </c>
      <c r="P3741">
        <v>785748</v>
      </c>
      <c r="Q3741">
        <v>1700825</v>
      </c>
      <c r="R3741">
        <v>18651587</v>
      </c>
      <c r="S3741">
        <v>34646300</v>
      </c>
      <c r="T3741">
        <v>22988500</v>
      </c>
      <c r="U3741">
        <v>6814700</v>
      </c>
      <c r="V3741">
        <v>4305600</v>
      </c>
    </row>
    <row r="3742" spans="1:22" x14ac:dyDescent="0.3">
      <c r="A3742" s="2">
        <v>45380</v>
      </c>
      <c r="B3742">
        <v>2024</v>
      </c>
      <c r="I3742">
        <v>25.059476605868358</v>
      </c>
      <c r="J3742">
        <v>16.369011822627549</v>
      </c>
      <c r="K3742">
        <v>59.225482421358713</v>
      </c>
      <c r="L3742">
        <v>54.163362410785091</v>
      </c>
      <c r="S3742">
        <v>22515100</v>
      </c>
      <c r="T3742">
        <v>14099500</v>
      </c>
      <c r="U3742">
        <v>7506200</v>
      </c>
      <c r="V3742">
        <v>3619400</v>
      </c>
    </row>
    <row r="3743" spans="1:22" x14ac:dyDescent="0.3">
      <c r="A3743" s="2">
        <v>45381</v>
      </c>
      <c r="B3743">
        <v>2024</v>
      </c>
    </row>
    <row r="3744" spans="1:22" x14ac:dyDescent="0.3">
      <c r="A3744" s="2">
        <v>45382</v>
      </c>
      <c r="B3744">
        <v>2024</v>
      </c>
    </row>
    <row r="3745" spans="1:22" x14ac:dyDescent="0.3">
      <c r="A3745" s="2">
        <v>45383</v>
      </c>
      <c r="B3745">
        <v>2024</v>
      </c>
      <c r="C3745">
        <v>170.03</v>
      </c>
      <c r="D3745">
        <v>424.57</v>
      </c>
      <c r="E3745">
        <v>155.49</v>
      </c>
      <c r="I3745">
        <v>23.988134475939361</v>
      </c>
      <c r="J3745">
        <v>16.42860448912327</v>
      </c>
      <c r="K3745">
        <v>58.206987475280172</v>
      </c>
      <c r="L3745">
        <v>54.119973632168758</v>
      </c>
      <c r="M3745">
        <v>46240500</v>
      </c>
      <c r="N3745">
        <v>16315961</v>
      </c>
      <c r="O3745">
        <v>31730848</v>
      </c>
      <c r="S3745">
        <v>38828100</v>
      </c>
      <c r="T3745">
        <v>13609000</v>
      </c>
      <c r="U3745">
        <v>5793500</v>
      </c>
      <c r="V3745">
        <v>2669300</v>
      </c>
    </row>
    <row r="3746" spans="1:22" x14ac:dyDescent="0.3">
      <c r="A3746" s="2">
        <v>45384</v>
      </c>
      <c r="B3746">
        <v>2024</v>
      </c>
      <c r="C3746">
        <v>168.84</v>
      </c>
      <c r="D3746">
        <v>421.44</v>
      </c>
      <c r="E3746">
        <v>154.56</v>
      </c>
      <c r="F3746">
        <v>114.84072</v>
      </c>
      <c r="G3746">
        <v>7.8122408000000014</v>
      </c>
      <c r="H3746">
        <v>190.658208</v>
      </c>
      <c r="I3746">
        <v>23.964379947229549</v>
      </c>
      <c r="J3746">
        <v>16.395401464379951</v>
      </c>
      <c r="K3746">
        <v>58.021108179419528</v>
      </c>
      <c r="L3746">
        <v>53.740105540897098</v>
      </c>
      <c r="M3746">
        <v>49329481</v>
      </c>
      <c r="N3746">
        <v>17911992</v>
      </c>
      <c r="O3746">
        <v>24585985</v>
      </c>
      <c r="P3746">
        <v>1084212</v>
      </c>
      <c r="Q3746">
        <v>1838833</v>
      </c>
      <c r="R3746">
        <v>14827695</v>
      </c>
      <c r="S3746">
        <v>31273800</v>
      </c>
      <c r="T3746">
        <v>16619000</v>
      </c>
      <c r="U3746">
        <v>5027500</v>
      </c>
      <c r="V3746">
        <v>3245200</v>
      </c>
    </row>
    <row r="3747" spans="1:22" x14ac:dyDescent="0.3">
      <c r="A3747" s="2">
        <v>45385</v>
      </c>
      <c r="B3747">
        <v>2024</v>
      </c>
      <c r="C3747">
        <v>169.65</v>
      </c>
      <c r="D3747">
        <v>420.45</v>
      </c>
      <c r="E3747">
        <v>154.91999999999999</v>
      </c>
      <c r="F3747">
        <v>121.144735</v>
      </c>
      <c r="G3747">
        <v>7.9808906000000004</v>
      </c>
      <c r="H3747">
        <v>193.03008199999999</v>
      </c>
      <c r="I3747">
        <v>23.870755028025059</v>
      </c>
      <c r="J3747">
        <v>16.358549139465872</v>
      </c>
      <c r="K3747">
        <v>57.28321793603692</v>
      </c>
      <c r="L3747">
        <v>51.473788328387727</v>
      </c>
      <c r="M3747">
        <v>47691715</v>
      </c>
      <c r="N3747">
        <v>16502264</v>
      </c>
      <c r="O3747">
        <v>24704991</v>
      </c>
      <c r="P3747">
        <v>1830218</v>
      </c>
      <c r="Q3747">
        <v>1501774</v>
      </c>
      <c r="R3747">
        <v>23155605</v>
      </c>
      <c r="S3747">
        <v>30222400</v>
      </c>
      <c r="T3747">
        <v>17975500</v>
      </c>
      <c r="U3747">
        <v>5624500</v>
      </c>
      <c r="V3747">
        <v>7154700</v>
      </c>
    </row>
    <row r="3748" spans="1:22" x14ac:dyDescent="0.3">
      <c r="A3748" s="2">
        <v>45386</v>
      </c>
      <c r="B3748">
        <v>2024</v>
      </c>
      <c r="C3748">
        <v>168.82</v>
      </c>
      <c r="D3748">
        <v>417.88</v>
      </c>
      <c r="E3748">
        <v>150.53</v>
      </c>
      <c r="F3748">
        <v>124.55273</v>
      </c>
      <c r="G3748">
        <v>8.1277722000000008</v>
      </c>
      <c r="H3748">
        <v>193.31191799999999</v>
      </c>
      <c r="I3748">
        <v>24.180679195515989</v>
      </c>
      <c r="J3748">
        <v>16.3837064622486</v>
      </c>
      <c r="K3748">
        <v>57.896472139795577</v>
      </c>
      <c r="L3748">
        <v>52.014507088691062</v>
      </c>
      <c r="M3748">
        <v>53704386</v>
      </c>
      <c r="N3748">
        <v>19370875</v>
      </c>
      <c r="O3748">
        <v>34724738</v>
      </c>
      <c r="P3748">
        <v>1788276</v>
      </c>
      <c r="Q3748">
        <v>1126985</v>
      </c>
      <c r="R3748">
        <v>18753903</v>
      </c>
      <c r="S3748">
        <v>33637800</v>
      </c>
      <c r="T3748">
        <v>16424500</v>
      </c>
      <c r="U3748">
        <v>5886000</v>
      </c>
      <c r="V3748">
        <v>4343900</v>
      </c>
    </row>
    <row r="3749" spans="1:22" x14ac:dyDescent="0.3">
      <c r="A3749" s="2">
        <v>45387</v>
      </c>
      <c r="B3749">
        <v>2024</v>
      </c>
      <c r="C3749">
        <v>169.58</v>
      </c>
      <c r="D3749">
        <v>425.52</v>
      </c>
      <c r="E3749">
        <v>152.5</v>
      </c>
      <c r="F3749">
        <v>121.905</v>
      </c>
      <c r="G3749">
        <v>8.1040890000000001</v>
      </c>
      <c r="H3749">
        <v>192.25231199999999</v>
      </c>
      <c r="I3749">
        <v>23.875181422351229</v>
      </c>
      <c r="J3749">
        <v>16.08295297532656</v>
      </c>
      <c r="K3749">
        <v>56.320094999340277</v>
      </c>
      <c r="L3749">
        <v>51.06874257817654</v>
      </c>
      <c r="M3749">
        <v>42104826</v>
      </c>
      <c r="N3749">
        <v>16554761</v>
      </c>
      <c r="O3749">
        <v>23459246</v>
      </c>
      <c r="P3749">
        <v>1144372</v>
      </c>
      <c r="Q3749">
        <v>2099406</v>
      </c>
      <c r="R3749">
        <v>22629400</v>
      </c>
      <c r="S3749">
        <v>26966800</v>
      </c>
      <c r="T3749">
        <v>15424500</v>
      </c>
      <c r="U3749">
        <v>7402000</v>
      </c>
      <c r="V3749">
        <v>4297600</v>
      </c>
    </row>
    <row r="3750" spans="1:22" x14ac:dyDescent="0.3">
      <c r="A3750" s="2">
        <v>45388</v>
      </c>
      <c r="B3750">
        <v>2024</v>
      </c>
    </row>
    <row r="3751" spans="1:22" x14ac:dyDescent="0.3">
      <c r="A3751" s="2">
        <v>45389</v>
      </c>
      <c r="B3751">
        <v>2024</v>
      </c>
    </row>
    <row r="3752" spans="1:22" x14ac:dyDescent="0.3">
      <c r="A3752" s="2">
        <v>45390</v>
      </c>
      <c r="B3752">
        <v>2024</v>
      </c>
      <c r="C3752">
        <v>168.45</v>
      </c>
      <c r="D3752">
        <v>424.59</v>
      </c>
      <c r="E3752">
        <v>154.85</v>
      </c>
      <c r="F3752">
        <v>124.50375</v>
      </c>
      <c r="G3752">
        <v>8.1516359999999999</v>
      </c>
      <c r="H3752">
        <v>192.28370000000001</v>
      </c>
      <c r="I3752">
        <v>24.35458377239199</v>
      </c>
      <c r="J3752">
        <v>16.080539515279241</v>
      </c>
      <c r="K3752">
        <v>56.638566912539517</v>
      </c>
      <c r="L3752">
        <v>51.751844046364603</v>
      </c>
      <c r="M3752">
        <v>37425513</v>
      </c>
      <c r="N3752">
        <v>14272387</v>
      </c>
      <c r="O3752">
        <v>20701974</v>
      </c>
      <c r="P3752">
        <v>827527</v>
      </c>
      <c r="Q3752">
        <v>1024504</v>
      </c>
      <c r="R3752">
        <v>13345885</v>
      </c>
      <c r="S3752">
        <v>23272600</v>
      </c>
      <c r="T3752">
        <v>13045000</v>
      </c>
      <c r="U3752">
        <v>5086300</v>
      </c>
      <c r="V3752">
        <v>2592300</v>
      </c>
    </row>
    <row r="3753" spans="1:22" x14ac:dyDescent="0.3">
      <c r="A3753" s="2">
        <v>45391</v>
      </c>
      <c r="B3753">
        <v>2024</v>
      </c>
      <c r="C3753">
        <v>169.67</v>
      </c>
      <c r="D3753">
        <v>426.28</v>
      </c>
      <c r="E3753">
        <v>156.6</v>
      </c>
      <c r="F3753">
        <v>123.584175</v>
      </c>
      <c r="G3753">
        <v>8.1683489999999992</v>
      </c>
      <c r="H3753">
        <v>187.16191000000001</v>
      </c>
      <c r="I3753">
        <v>24.89615612843674</v>
      </c>
      <c r="J3753">
        <v>16.19917948176963</v>
      </c>
      <c r="K3753">
        <v>56.537218962220606</v>
      </c>
      <c r="L3753">
        <v>51.968088613437082</v>
      </c>
      <c r="M3753">
        <v>42451209</v>
      </c>
      <c r="N3753">
        <v>12512289</v>
      </c>
      <c r="O3753">
        <v>31113013</v>
      </c>
      <c r="P3753">
        <v>763287</v>
      </c>
      <c r="Q3753">
        <v>1532856</v>
      </c>
      <c r="R3753">
        <v>21363104</v>
      </c>
      <c r="S3753">
        <v>22518400</v>
      </c>
      <c r="T3753">
        <v>10805500</v>
      </c>
      <c r="U3753">
        <v>4580900</v>
      </c>
      <c r="V3753">
        <v>2363900</v>
      </c>
    </row>
    <row r="3754" spans="1:22" x14ac:dyDescent="0.3">
      <c r="A3754" s="2">
        <v>45392</v>
      </c>
      <c r="B3754">
        <v>2024</v>
      </c>
      <c r="C3754">
        <v>167.78</v>
      </c>
      <c r="D3754">
        <v>423.26</v>
      </c>
      <c r="E3754">
        <v>156.13999999999999</v>
      </c>
      <c r="F3754">
        <v>119.7064</v>
      </c>
      <c r="G3754">
        <v>8.3125488000000001</v>
      </c>
      <c r="H3754">
        <v>183.90768</v>
      </c>
      <c r="I3754">
        <v>24.454034261802011</v>
      </c>
      <c r="J3754">
        <v>16.164443468026679</v>
      </c>
      <c r="K3754">
        <v>55.8061985092193</v>
      </c>
      <c r="L3754">
        <v>50.921930168693613</v>
      </c>
      <c r="M3754">
        <v>49709336</v>
      </c>
      <c r="N3754">
        <v>16216581</v>
      </c>
      <c r="O3754">
        <v>22838629</v>
      </c>
      <c r="P3754">
        <v>1251336</v>
      </c>
      <c r="Q3754">
        <v>1647893</v>
      </c>
      <c r="R3754">
        <v>33306309</v>
      </c>
      <c r="S3754">
        <v>17062700</v>
      </c>
      <c r="T3754">
        <v>10901500</v>
      </c>
      <c r="U3754">
        <v>3732700</v>
      </c>
      <c r="V3754">
        <v>2216200</v>
      </c>
    </row>
    <row r="3755" spans="1:22" x14ac:dyDescent="0.3">
      <c r="A3755" s="2">
        <v>45393</v>
      </c>
      <c r="B3755">
        <v>2024</v>
      </c>
      <c r="C3755">
        <v>175.04</v>
      </c>
      <c r="D3755">
        <v>427.93</v>
      </c>
      <c r="E3755">
        <v>159.41</v>
      </c>
      <c r="F3755">
        <v>119.93442</v>
      </c>
      <c r="G3755">
        <v>8.1076779000000005</v>
      </c>
      <c r="H3755">
        <v>183.51359600000001</v>
      </c>
      <c r="I3755">
        <v>24.6737144348734</v>
      </c>
      <c r="J3755">
        <v>16.00209258026625</v>
      </c>
      <c r="K3755">
        <v>55.122683372487593</v>
      </c>
      <c r="L3755">
        <v>50.398068389454437</v>
      </c>
      <c r="M3755">
        <v>91070275</v>
      </c>
      <c r="N3755">
        <v>17966423</v>
      </c>
      <c r="O3755">
        <v>27166431</v>
      </c>
      <c r="P3755">
        <v>1090825</v>
      </c>
      <c r="Q3755">
        <v>1897428</v>
      </c>
      <c r="R3755">
        <v>27901231</v>
      </c>
      <c r="S3755">
        <v>23458700</v>
      </c>
      <c r="T3755">
        <v>10338000</v>
      </c>
      <c r="U3755">
        <v>4876600</v>
      </c>
      <c r="V3755">
        <v>2406700</v>
      </c>
    </row>
    <row r="3756" spans="1:22" x14ac:dyDescent="0.3">
      <c r="A3756" s="2">
        <v>45394</v>
      </c>
      <c r="B3756">
        <v>2024</v>
      </c>
      <c r="C3756">
        <v>176.55</v>
      </c>
      <c r="D3756">
        <v>421.9</v>
      </c>
      <c r="E3756">
        <v>157.72999999999999</v>
      </c>
      <c r="F3756">
        <v>116.5299</v>
      </c>
      <c r="G3756">
        <v>8.1341766</v>
      </c>
      <c r="H3756">
        <v>182.04205200000001</v>
      </c>
      <c r="I3756">
        <v>24.603226438508258</v>
      </c>
      <c r="J3756">
        <v>16.24616560642675</v>
      </c>
      <c r="K3756">
        <v>55.417673568022977</v>
      </c>
      <c r="L3756">
        <v>50.519234537260793</v>
      </c>
      <c r="M3756">
        <v>101670886</v>
      </c>
      <c r="N3756">
        <v>19253750</v>
      </c>
      <c r="O3756">
        <v>25353746</v>
      </c>
      <c r="P3756">
        <v>1275147</v>
      </c>
      <c r="Q3756">
        <v>1863432</v>
      </c>
      <c r="R3756">
        <v>22130189</v>
      </c>
      <c r="S3756">
        <v>21094100</v>
      </c>
      <c r="T3756">
        <v>16154000</v>
      </c>
      <c r="U3756">
        <v>6259500</v>
      </c>
      <c r="V3756">
        <v>2445900</v>
      </c>
    </row>
    <row r="3757" spans="1:22" x14ac:dyDescent="0.3">
      <c r="A3757" s="2">
        <v>45395</v>
      </c>
      <c r="B3757">
        <v>2024</v>
      </c>
    </row>
    <row r="3758" spans="1:22" x14ac:dyDescent="0.3">
      <c r="A3758" s="2">
        <v>45396</v>
      </c>
      <c r="B3758">
        <v>2024</v>
      </c>
    </row>
    <row r="3759" spans="1:22" x14ac:dyDescent="0.3">
      <c r="A3759" s="2">
        <v>45397</v>
      </c>
      <c r="B3759">
        <v>2024</v>
      </c>
      <c r="C3759">
        <v>172.69</v>
      </c>
      <c r="D3759">
        <v>413.64</v>
      </c>
      <c r="E3759">
        <v>154.86000000000001</v>
      </c>
      <c r="F3759">
        <v>116.67692</v>
      </c>
      <c r="G3759">
        <v>8.1114037999999997</v>
      </c>
      <c r="H3759">
        <v>182.57757599999999</v>
      </c>
      <c r="I3759">
        <v>24.413480233311731</v>
      </c>
      <c r="J3759">
        <v>15.89834377187297</v>
      </c>
      <c r="K3759">
        <v>53.933895009721319</v>
      </c>
      <c r="L3759">
        <v>49.695398574206088</v>
      </c>
      <c r="M3759">
        <v>73531773</v>
      </c>
      <c r="N3759">
        <v>20273538</v>
      </c>
      <c r="O3759">
        <v>27136472</v>
      </c>
      <c r="P3759">
        <v>1018111</v>
      </c>
      <c r="Q3759">
        <v>1159676</v>
      </c>
      <c r="R3759">
        <v>15888997</v>
      </c>
      <c r="S3759">
        <v>21091500</v>
      </c>
      <c r="T3759">
        <v>14991500</v>
      </c>
      <c r="U3759">
        <v>5417100</v>
      </c>
      <c r="V3759">
        <v>2492600</v>
      </c>
    </row>
    <row r="3760" spans="1:22" x14ac:dyDescent="0.3">
      <c r="A3760" s="2">
        <v>45398</v>
      </c>
      <c r="B3760">
        <v>2024</v>
      </c>
      <c r="C3760">
        <v>169.38</v>
      </c>
      <c r="D3760">
        <v>414.58</v>
      </c>
      <c r="E3760">
        <v>154.4</v>
      </c>
      <c r="F3760">
        <v>113.10312500000001</v>
      </c>
      <c r="G3760">
        <v>7.8551895000000016</v>
      </c>
      <c r="H3760">
        <v>181.02875</v>
      </c>
      <c r="I3760">
        <v>23.605899857678871</v>
      </c>
      <c r="J3760">
        <v>15.962097936343641</v>
      </c>
      <c r="K3760">
        <v>52.45180489067149</v>
      </c>
      <c r="L3760">
        <v>48.673825850692189</v>
      </c>
      <c r="M3760">
        <v>73711235</v>
      </c>
      <c r="N3760">
        <v>16765616</v>
      </c>
      <c r="O3760">
        <v>20779495</v>
      </c>
      <c r="P3760">
        <v>1357333</v>
      </c>
      <c r="Q3760">
        <v>1610192</v>
      </c>
      <c r="R3760">
        <v>20496413</v>
      </c>
      <c r="S3760">
        <v>29226300</v>
      </c>
      <c r="T3760">
        <v>16050000</v>
      </c>
      <c r="U3760">
        <v>7742100</v>
      </c>
      <c r="V3760">
        <v>3649400</v>
      </c>
    </row>
    <row r="3761" spans="1:22" x14ac:dyDescent="0.3">
      <c r="A3761" s="2">
        <v>45399</v>
      </c>
      <c r="B3761">
        <v>2024</v>
      </c>
      <c r="C3761">
        <v>168</v>
      </c>
      <c r="D3761">
        <v>411.84</v>
      </c>
      <c r="E3761">
        <v>155.47</v>
      </c>
      <c r="F3761">
        <v>112.83674999999999</v>
      </c>
      <c r="G3761">
        <v>7.9060868999999991</v>
      </c>
      <c r="H3761">
        <v>179.7294</v>
      </c>
      <c r="I3761">
        <v>23.314752398236969</v>
      </c>
      <c r="J3761">
        <v>15.659302184340159</v>
      </c>
      <c r="K3761">
        <v>51.853772361939328</v>
      </c>
      <c r="L3761">
        <v>49.16385792066373</v>
      </c>
      <c r="M3761">
        <v>50901210</v>
      </c>
      <c r="N3761">
        <v>15855485</v>
      </c>
      <c r="O3761">
        <v>21763130</v>
      </c>
      <c r="P3761">
        <v>664955</v>
      </c>
      <c r="Q3761">
        <v>1501420</v>
      </c>
      <c r="R3761">
        <v>15209331</v>
      </c>
      <c r="S3761">
        <v>24105100</v>
      </c>
      <c r="T3761">
        <v>15644500</v>
      </c>
      <c r="U3761">
        <v>5768400</v>
      </c>
      <c r="V3761">
        <v>3395400</v>
      </c>
    </row>
    <row r="3762" spans="1:22" x14ac:dyDescent="0.3">
      <c r="A3762" s="2">
        <v>45400</v>
      </c>
      <c r="B3762">
        <v>2024</v>
      </c>
      <c r="C3762">
        <v>167.04</v>
      </c>
      <c r="D3762">
        <v>404.27</v>
      </c>
      <c r="E3762">
        <v>156.01</v>
      </c>
      <c r="F3762">
        <v>113.933835</v>
      </c>
      <c r="G3762">
        <v>8.0246253999999997</v>
      </c>
      <c r="H3762">
        <v>180.22745399999999</v>
      </c>
      <c r="I3762">
        <v>23.29582201526323</v>
      </c>
      <c r="J3762">
        <v>15.742070262579229</v>
      </c>
      <c r="K3762">
        <v>50.937782951752681</v>
      </c>
      <c r="L3762">
        <v>49.081619454145653</v>
      </c>
      <c r="M3762">
        <v>43122903</v>
      </c>
      <c r="N3762">
        <v>21029917</v>
      </c>
      <c r="O3762">
        <v>19883044</v>
      </c>
      <c r="P3762">
        <v>622171</v>
      </c>
      <c r="Q3762">
        <v>1286396</v>
      </c>
      <c r="R3762">
        <v>14528105</v>
      </c>
      <c r="S3762">
        <v>20201900</v>
      </c>
      <c r="T3762">
        <v>12211000</v>
      </c>
      <c r="U3762">
        <v>9068000</v>
      </c>
      <c r="V3762">
        <v>2772000</v>
      </c>
    </row>
    <row r="3763" spans="1:22" x14ac:dyDescent="0.3">
      <c r="A3763" s="2">
        <v>45401</v>
      </c>
      <c r="B3763">
        <v>2024</v>
      </c>
      <c r="C3763">
        <v>165</v>
      </c>
      <c r="D3763">
        <v>399.12</v>
      </c>
      <c r="E3763">
        <v>154.09</v>
      </c>
      <c r="F3763">
        <v>112.77258999999999</v>
      </c>
      <c r="G3763">
        <v>8.0064180000000018</v>
      </c>
      <c r="H3763">
        <v>176.64331999999999</v>
      </c>
      <c r="I3763">
        <v>22.78431879932721</v>
      </c>
      <c r="J3763">
        <v>15.462318294734111</v>
      </c>
      <c r="K3763">
        <v>49.475999482468623</v>
      </c>
      <c r="L3763">
        <v>48.227455039461759</v>
      </c>
      <c r="M3763">
        <v>68149377</v>
      </c>
      <c r="N3763">
        <v>30565789</v>
      </c>
      <c r="O3763">
        <v>32615639</v>
      </c>
      <c r="P3763">
        <v>1031130</v>
      </c>
      <c r="Q3763">
        <v>2620339</v>
      </c>
      <c r="R3763">
        <v>17763900</v>
      </c>
      <c r="S3763">
        <v>35457300</v>
      </c>
      <c r="T3763">
        <v>22808000</v>
      </c>
      <c r="U3763">
        <v>9803500</v>
      </c>
      <c r="V3763">
        <v>4179200</v>
      </c>
    </row>
    <row r="3764" spans="1:22" x14ac:dyDescent="0.3">
      <c r="A3764" s="2">
        <v>45402</v>
      </c>
      <c r="B3764">
        <v>2024</v>
      </c>
    </row>
    <row r="3765" spans="1:22" x14ac:dyDescent="0.3">
      <c r="A3765" s="2">
        <v>45403</v>
      </c>
      <c r="B3765">
        <v>2024</v>
      </c>
    </row>
    <row r="3766" spans="1:22" x14ac:dyDescent="0.3">
      <c r="A3766" s="2">
        <v>45404</v>
      </c>
      <c r="B3766">
        <v>2024</v>
      </c>
      <c r="C3766">
        <v>165.84</v>
      </c>
      <c r="D3766">
        <v>400.96</v>
      </c>
      <c r="E3766">
        <v>156.28</v>
      </c>
      <c r="F3766">
        <v>112.71966500000001</v>
      </c>
      <c r="G3766">
        <v>8.2292754999999982</v>
      </c>
      <c r="H3766">
        <v>176.87988999999999</v>
      </c>
      <c r="I3766">
        <v>22.71963824289406</v>
      </c>
      <c r="J3766">
        <v>15.44034342377261</v>
      </c>
      <c r="K3766">
        <v>48.520671834625318</v>
      </c>
      <c r="L3766">
        <v>48.611111111111107</v>
      </c>
      <c r="M3766">
        <v>48116443</v>
      </c>
      <c r="N3766">
        <v>20286875</v>
      </c>
      <c r="O3766">
        <v>26446206</v>
      </c>
      <c r="P3766">
        <v>635536</v>
      </c>
      <c r="Q3766">
        <v>1546846</v>
      </c>
      <c r="R3766">
        <v>20241412</v>
      </c>
      <c r="S3766">
        <v>26643700</v>
      </c>
      <c r="T3766">
        <v>13075000</v>
      </c>
      <c r="U3766">
        <v>8291600</v>
      </c>
      <c r="V3766">
        <v>2692100</v>
      </c>
    </row>
    <row r="3767" spans="1:22" x14ac:dyDescent="0.3">
      <c r="A3767" s="2">
        <v>45405</v>
      </c>
      <c r="B3767">
        <v>2024</v>
      </c>
      <c r="C3767">
        <v>166.9</v>
      </c>
      <c r="D3767">
        <v>407.57</v>
      </c>
      <c r="E3767">
        <v>158.26</v>
      </c>
      <c r="F3767">
        <v>113.9015</v>
      </c>
      <c r="G3767">
        <v>8.3095265000000005</v>
      </c>
      <c r="H3767">
        <v>187.1002</v>
      </c>
      <c r="I3767">
        <v>22.6764838855519</v>
      </c>
      <c r="J3767">
        <v>15.394230594845959</v>
      </c>
      <c r="K3767">
        <v>48.556481302073237</v>
      </c>
      <c r="L3767">
        <v>48.427307369372848</v>
      </c>
      <c r="M3767">
        <v>49537761</v>
      </c>
      <c r="N3767">
        <v>15734501</v>
      </c>
      <c r="O3767">
        <v>21151568</v>
      </c>
      <c r="P3767">
        <v>946389</v>
      </c>
      <c r="Q3767">
        <v>2601142</v>
      </c>
      <c r="R3767">
        <v>23138179</v>
      </c>
      <c r="S3767">
        <v>21861900</v>
      </c>
      <c r="T3767">
        <v>14507000</v>
      </c>
      <c r="U3767">
        <v>5465500</v>
      </c>
      <c r="V3767">
        <v>2093600</v>
      </c>
    </row>
    <row r="3768" spans="1:22" x14ac:dyDescent="0.3">
      <c r="A3768" s="2">
        <v>45406</v>
      </c>
      <c r="B3768">
        <v>2024</v>
      </c>
      <c r="C3768">
        <v>169.02</v>
      </c>
      <c r="D3768">
        <v>409.06</v>
      </c>
      <c r="E3768">
        <v>159.13</v>
      </c>
      <c r="F3768">
        <v>113.912605</v>
      </c>
      <c r="G3768">
        <v>8.2591655999999993</v>
      </c>
      <c r="H3768">
        <v>187.69119599999999</v>
      </c>
      <c r="I3768">
        <v>23.325381986976979</v>
      </c>
      <c r="J3768">
        <v>15.79072487911804</v>
      </c>
      <c r="K3768">
        <v>49.996776481206879</v>
      </c>
      <c r="L3768">
        <v>48.417252272580747</v>
      </c>
      <c r="M3768">
        <v>48251835</v>
      </c>
      <c r="N3768">
        <v>15065330</v>
      </c>
      <c r="O3768">
        <v>22779112</v>
      </c>
      <c r="P3768">
        <v>919549</v>
      </c>
      <c r="Q3768">
        <v>2201986</v>
      </c>
      <c r="R3768">
        <v>14520905</v>
      </c>
      <c r="S3768">
        <v>29269700</v>
      </c>
      <c r="T3768">
        <v>19049000</v>
      </c>
      <c r="U3768">
        <v>6473600</v>
      </c>
      <c r="V3768">
        <v>2438500</v>
      </c>
    </row>
    <row r="3769" spans="1:22" x14ac:dyDescent="0.3">
      <c r="A3769" s="2">
        <v>45407</v>
      </c>
      <c r="B3769">
        <v>2024</v>
      </c>
      <c r="C3769">
        <v>169.89</v>
      </c>
      <c r="D3769">
        <v>399.04</v>
      </c>
      <c r="E3769">
        <v>156</v>
      </c>
      <c r="F3769">
        <v>112.72915500000001</v>
      </c>
      <c r="G3769">
        <v>8.2836785000000006</v>
      </c>
      <c r="H3769">
        <v>182.64161999999999</v>
      </c>
      <c r="I3769">
        <v>22.48729985209955</v>
      </c>
      <c r="J3769">
        <v>15.65197674747605</v>
      </c>
      <c r="K3769">
        <v>48.890746575782913</v>
      </c>
      <c r="L3769">
        <v>47.623947013053829</v>
      </c>
      <c r="M3769">
        <v>50558329</v>
      </c>
      <c r="N3769">
        <v>40586450</v>
      </c>
      <c r="O3769">
        <v>57109730</v>
      </c>
      <c r="P3769">
        <v>854946</v>
      </c>
      <c r="Q3769">
        <v>2274169</v>
      </c>
      <c r="R3769">
        <v>14834987</v>
      </c>
      <c r="S3769">
        <v>27833100</v>
      </c>
      <c r="T3769">
        <v>10242000</v>
      </c>
      <c r="U3769">
        <v>5587400</v>
      </c>
      <c r="V3769">
        <v>2646100</v>
      </c>
    </row>
    <row r="3770" spans="1:22" x14ac:dyDescent="0.3">
      <c r="A3770" s="2">
        <v>45408</v>
      </c>
      <c r="B3770">
        <v>2024</v>
      </c>
      <c r="C3770">
        <v>169.3</v>
      </c>
      <c r="D3770">
        <v>406.32</v>
      </c>
      <c r="E3770">
        <v>171.95</v>
      </c>
      <c r="F3770">
        <v>113.7948</v>
      </c>
      <c r="G3770">
        <v>8.2870367999999992</v>
      </c>
      <c r="H3770">
        <v>186.09299999999999</v>
      </c>
      <c r="I3770">
        <v>22.264509990485251</v>
      </c>
      <c r="J3770">
        <v>15.451610897557879</v>
      </c>
      <c r="K3770">
        <v>49.362511893434828</v>
      </c>
      <c r="L3770">
        <v>48.518870916587368</v>
      </c>
      <c r="M3770">
        <v>44838354</v>
      </c>
      <c r="N3770">
        <v>29694654</v>
      </c>
      <c r="O3770">
        <v>64665299</v>
      </c>
      <c r="P3770">
        <v>667469</v>
      </c>
      <c r="Q3770">
        <v>1498070</v>
      </c>
      <c r="R3770">
        <v>12362056</v>
      </c>
      <c r="S3770">
        <v>30255300</v>
      </c>
      <c r="T3770">
        <v>16462000</v>
      </c>
      <c r="U3770">
        <v>6105100</v>
      </c>
      <c r="V3770">
        <v>4702800</v>
      </c>
    </row>
    <row r="3771" spans="1:22" x14ac:dyDescent="0.3">
      <c r="A3771" s="2">
        <v>45409</v>
      </c>
      <c r="B3771">
        <v>2024</v>
      </c>
    </row>
    <row r="3772" spans="1:22" x14ac:dyDescent="0.3">
      <c r="A3772" s="2">
        <v>45410</v>
      </c>
      <c r="B3772">
        <v>2024</v>
      </c>
    </row>
    <row r="3773" spans="1:22" x14ac:dyDescent="0.3">
      <c r="A3773" s="2">
        <v>45411</v>
      </c>
      <c r="B3773">
        <v>2024</v>
      </c>
      <c r="C3773">
        <v>173.5</v>
      </c>
      <c r="D3773">
        <v>402.25</v>
      </c>
      <c r="E3773">
        <v>166.15</v>
      </c>
      <c r="F3773">
        <v>114.55368</v>
      </c>
      <c r="G3773">
        <v>8.3933403000000002</v>
      </c>
      <c r="H3773">
        <v>183.865092</v>
      </c>
      <c r="M3773">
        <v>68169419</v>
      </c>
      <c r="N3773">
        <v>19582091</v>
      </c>
      <c r="O3773">
        <v>45610024</v>
      </c>
      <c r="P3773">
        <v>630451</v>
      </c>
      <c r="Q3773">
        <v>984218</v>
      </c>
      <c r="R3773">
        <v>17980522</v>
      </c>
    </row>
    <row r="3774" spans="1:22" x14ac:dyDescent="0.3">
      <c r="A3774" s="2">
        <v>45412</v>
      </c>
      <c r="B3774">
        <v>2024</v>
      </c>
      <c r="C3774">
        <v>170.33</v>
      </c>
      <c r="D3774">
        <v>389.33</v>
      </c>
      <c r="E3774">
        <v>162.78</v>
      </c>
      <c r="F3774">
        <v>109.406355</v>
      </c>
      <c r="G3774">
        <v>8.6998692000000002</v>
      </c>
      <c r="H3774">
        <v>181.22263000000001</v>
      </c>
      <c r="I3774">
        <v>23.10428045217833</v>
      </c>
      <c r="J3774">
        <v>15.85186338752699</v>
      </c>
      <c r="K3774">
        <v>50.266734408738728</v>
      </c>
      <c r="L3774">
        <v>49.028324653880347</v>
      </c>
      <c r="M3774">
        <v>65934776</v>
      </c>
      <c r="N3774">
        <v>28781374</v>
      </c>
      <c r="O3774">
        <v>33562861</v>
      </c>
      <c r="P3774">
        <v>1986847</v>
      </c>
      <c r="Q3774">
        <v>1875887</v>
      </c>
      <c r="R3774">
        <v>39547709</v>
      </c>
      <c r="S3774">
        <v>35459100</v>
      </c>
      <c r="T3774">
        <v>16920000</v>
      </c>
      <c r="U3774">
        <v>5504100</v>
      </c>
      <c r="V3774">
        <v>4027600</v>
      </c>
    </row>
    <row r="3775" spans="1:22" x14ac:dyDescent="0.3">
      <c r="A3775" s="2">
        <v>45413</v>
      </c>
      <c r="B3775">
        <v>2024</v>
      </c>
      <c r="C3775">
        <v>169.3</v>
      </c>
      <c r="D3775">
        <v>394.94</v>
      </c>
      <c r="E3775">
        <v>163.86</v>
      </c>
      <c r="G3775">
        <v>8.7054974999999999</v>
      </c>
      <c r="I3775">
        <v>22.87146301230808</v>
      </c>
      <c r="J3775">
        <v>15.85392551706636</v>
      </c>
      <c r="K3775">
        <v>49.416317726176878</v>
      </c>
      <c r="L3775">
        <v>48.451973099860417</v>
      </c>
      <c r="M3775">
        <v>50383147</v>
      </c>
      <c r="N3775">
        <v>23562481</v>
      </c>
      <c r="O3775">
        <v>33493151</v>
      </c>
      <c r="R3775">
        <v>10759737</v>
      </c>
      <c r="S3775">
        <v>27076000</v>
      </c>
      <c r="T3775">
        <v>9805000</v>
      </c>
      <c r="U3775">
        <v>3910400</v>
      </c>
      <c r="V3775">
        <v>2738400</v>
      </c>
    </row>
    <row r="3776" spans="1:22" x14ac:dyDescent="0.3">
      <c r="A3776" s="2">
        <v>45414</v>
      </c>
      <c r="B3776">
        <v>2024</v>
      </c>
      <c r="C3776">
        <v>173.03</v>
      </c>
      <c r="D3776">
        <v>397.84</v>
      </c>
      <c r="E3776">
        <v>166.62</v>
      </c>
      <c r="F3776">
        <v>109.259815</v>
      </c>
      <c r="G3776">
        <v>8.8237800000000011</v>
      </c>
      <c r="H3776">
        <v>180.62431799999999</v>
      </c>
      <c r="I3776">
        <v>23.288027573648961</v>
      </c>
      <c r="J3776">
        <v>16.20124552253365</v>
      </c>
      <c r="K3776">
        <v>50.679586395265652</v>
      </c>
      <c r="L3776">
        <v>49.261884632893278</v>
      </c>
      <c r="M3776">
        <v>94214915</v>
      </c>
      <c r="N3776">
        <v>17709364</v>
      </c>
      <c r="O3776">
        <v>24294549</v>
      </c>
      <c r="P3776">
        <v>1082967</v>
      </c>
      <c r="Q3776">
        <v>1211893</v>
      </c>
      <c r="R3776">
        <v>17800308</v>
      </c>
      <c r="S3776">
        <v>20164900</v>
      </c>
      <c r="T3776">
        <v>9238000</v>
      </c>
      <c r="U3776">
        <v>3724500</v>
      </c>
      <c r="V3776">
        <v>1964700</v>
      </c>
    </row>
    <row r="3777" spans="1:22" x14ac:dyDescent="0.3">
      <c r="A3777" s="2">
        <v>45415</v>
      </c>
      <c r="B3777">
        <v>2024</v>
      </c>
      <c r="C3777">
        <v>183.38</v>
      </c>
      <c r="D3777">
        <v>406.66</v>
      </c>
      <c r="E3777">
        <v>167.24</v>
      </c>
      <c r="F3777">
        <v>110.331</v>
      </c>
      <c r="G3777">
        <v>8.8490865000000003</v>
      </c>
      <c r="H3777">
        <v>183.76300800000001</v>
      </c>
      <c r="M3777">
        <v>163224109</v>
      </c>
      <c r="N3777">
        <v>17446724</v>
      </c>
      <c r="O3777">
        <v>34662432</v>
      </c>
      <c r="P3777">
        <v>703362</v>
      </c>
      <c r="Q3777">
        <v>996637</v>
      </c>
      <c r="R3777">
        <v>16225577</v>
      </c>
    </row>
    <row r="3778" spans="1:22" x14ac:dyDescent="0.3">
      <c r="A3778" s="2">
        <v>45416</v>
      </c>
      <c r="B3778">
        <v>2024</v>
      </c>
    </row>
    <row r="3779" spans="1:22" x14ac:dyDescent="0.3">
      <c r="A3779" s="2">
        <v>45417</v>
      </c>
      <c r="B3779">
        <v>2024</v>
      </c>
    </row>
    <row r="3780" spans="1:22" x14ac:dyDescent="0.3">
      <c r="A3780" s="2">
        <v>45418</v>
      </c>
      <c r="B3780">
        <v>2024</v>
      </c>
      <c r="C3780">
        <v>181.71</v>
      </c>
      <c r="D3780">
        <v>413.54</v>
      </c>
      <c r="E3780">
        <v>168.1</v>
      </c>
      <c r="F3780">
        <v>111.02607</v>
      </c>
      <c r="H3780">
        <v>184.75255200000001</v>
      </c>
      <c r="M3780">
        <v>78569667</v>
      </c>
      <c r="N3780">
        <v>16996639</v>
      </c>
      <c r="O3780">
        <v>21871283</v>
      </c>
      <c r="P3780">
        <v>551350</v>
      </c>
      <c r="Q3780">
        <v>742062</v>
      </c>
    </row>
    <row r="3781" spans="1:22" x14ac:dyDescent="0.3">
      <c r="A3781" s="2">
        <v>45419</v>
      </c>
      <c r="B3781">
        <v>2024</v>
      </c>
      <c r="C3781">
        <v>182.4</v>
      </c>
      <c r="D3781">
        <v>409.34</v>
      </c>
      <c r="E3781">
        <v>171.25</v>
      </c>
      <c r="F3781">
        <v>112.2234</v>
      </c>
      <c r="G3781">
        <v>8.9267401999999993</v>
      </c>
      <c r="H3781">
        <v>187.78572</v>
      </c>
      <c r="I3781">
        <v>23.29449838187702</v>
      </c>
      <c r="J3781">
        <v>15.65552409061489</v>
      </c>
      <c r="K3781">
        <v>52.284789644012953</v>
      </c>
      <c r="L3781">
        <v>50.220064724919098</v>
      </c>
      <c r="M3781">
        <v>77305771</v>
      </c>
      <c r="N3781">
        <v>20018228</v>
      </c>
      <c r="O3781">
        <v>28039696</v>
      </c>
      <c r="P3781">
        <v>1024845</v>
      </c>
      <c r="Q3781">
        <v>1181157</v>
      </c>
      <c r="R3781">
        <v>18686987</v>
      </c>
      <c r="S3781">
        <v>25496600</v>
      </c>
      <c r="T3781">
        <v>28968500</v>
      </c>
      <c r="U3781">
        <v>6352200</v>
      </c>
      <c r="V3781">
        <v>5892100</v>
      </c>
    </row>
    <row r="3782" spans="1:22" x14ac:dyDescent="0.3">
      <c r="A3782" s="2">
        <v>45420</v>
      </c>
      <c r="B3782">
        <v>2024</v>
      </c>
      <c r="C3782">
        <v>182.74</v>
      </c>
      <c r="D3782">
        <v>410.54</v>
      </c>
      <c r="E3782">
        <v>169.38</v>
      </c>
      <c r="F3782">
        <v>108.69579</v>
      </c>
      <c r="G3782">
        <v>9.0085584000000001</v>
      </c>
      <c r="H3782">
        <v>189.62391600000001</v>
      </c>
      <c r="I3782">
        <v>23.008678881388619</v>
      </c>
      <c r="J3782">
        <v>14.77725856637737</v>
      </c>
      <c r="K3782">
        <v>51.051108968177431</v>
      </c>
      <c r="L3782">
        <v>47.168113146898101</v>
      </c>
      <c r="M3782">
        <v>45057087</v>
      </c>
      <c r="N3782">
        <v>11792308</v>
      </c>
      <c r="O3782">
        <v>19569146</v>
      </c>
      <c r="P3782">
        <v>2192149</v>
      </c>
      <c r="Q3782">
        <v>1521683</v>
      </c>
      <c r="R3782">
        <v>26271709</v>
      </c>
      <c r="S3782">
        <v>68295000</v>
      </c>
      <c r="T3782">
        <v>34840500</v>
      </c>
      <c r="U3782">
        <v>5030200</v>
      </c>
      <c r="V3782">
        <v>13721900</v>
      </c>
    </row>
    <row r="3783" spans="1:22" x14ac:dyDescent="0.3">
      <c r="A3783" s="2">
        <v>45421</v>
      </c>
      <c r="B3783">
        <v>2024</v>
      </c>
      <c r="C3783">
        <v>184.57</v>
      </c>
      <c r="D3783">
        <v>412.32</v>
      </c>
      <c r="E3783">
        <v>169.96</v>
      </c>
      <c r="F3783">
        <v>109.53804</v>
      </c>
      <c r="G3783">
        <v>8.6459226000000005</v>
      </c>
      <c r="H3783">
        <v>191.575728</v>
      </c>
      <c r="I3783">
        <v>22.669151191929579</v>
      </c>
      <c r="J3783">
        <v>14.54903680524321</v>
      </c>
      <c r="K3783">
        <v>49.707639915183449</v>
      </c>
      <c r="L3783">
        <v>48.814495919809808</v>
      </c>
      <c r="M3783">
        <v>48982972</v>
      </c>
      <c r="N3783">
        <v>14689727</v>
      </c>
      <c r="O3783">
        <v>15346700</v>
      </c>
      <c r="P3783">
        <v>750970</v>
      </c>
      <c r="Q3783">
        <v>1180733</v>
      </c>
      <c r="R3783">
        <v>18138602</v>
      </c>
      <c r="S3783">
        <v>40742400</v>
      </c>
      <c r="T3783">
        <v>32704000</v>
      </c>
      <c r="U3783">
        <v>5262500</v>
      </c>
      <c r="V3783">
        <v>7462200</v>
      </c>
    </row>
    <row r="3784" spans="1:22" x14ac:dyDescent="0.3">
      <c r="A3784" s="2">
        <v>45422</v>
      </c>
      <c r="B3784">
        <v>2024</v>
      </c>
      <c r="C3784">
        <v>183.05</v>
      </c>
      <c r="D3784">
        <v>414.74</v>
      </c>
      <c r="E3784">
        <v>168.65</v>
      </c>
      <c r="F3784">
        <v>109.48416</v>
      </c>
      <c r="G3784">
        <v>8.7243600000000008</v>
      </c>
      <c r="H3784">
        <v>189.72225599999999</v>
      </c>
      <c r="I3784">
        <v>21.979079766412109</v>
      </c>
      <c r="J3784">
        <v>14.33450384393249</v>
      </c>
      <c r="K3784">
        <v>50.548674837964448</v>
      </c>
      <c r="L3784">
        <v>50.368991850093053</v>
      </c>
      <c r="M3784">
        <v>50759496</v>
      </c>
      <c r="N3784">
        <v>13402281</v>
      </c>
      <c r="O3784">
        <v>29799931</v>
      </c>
      <c r="P3784">
        <v>1105274</v>
      </c>
      <c r="Q3784">
        <v>1414795</v>
      </c>
      <c r="R3784">
        <v>20169742</v>
      </c>
      <c r="S3784">
        <v>50941700</v>
      </c>
      <c r="T3784">
        <v>36702500</v>
      </c>
      <c r="U3784">
        <v>5319300</v>
      </c>
      <c r="V3784">
        <v>7567900</v>
      </c>
    </row>
    <row r="3785" spans="1:22" x14ac:dyDescent="0.3">
      <c r="A3785" s="2">
        <v>45423</v>
      </c>
      <c r="B3785">
        <v>2024</v>
      </c>
    </row>
    <row r="3786" spans="1:22" x14ac:dyDescent="0.3">
      <c r="A3786" s="2">
        <v>45424</v>
      </c>
      <c r="B3786">
        <v>2024</v>
      </c>
    </row>
    <row r="3787" spans="1:22" x14ac:dyDescent="0.3">
      <c r="A3787" s="2">
        <v>45425</v>
      </c>
      <c r="B3787">
        <v>2024</v>
      </c>
      <c r="C3787">
        <v>186.28</v>
      </c>
      <c r="D3787">
        <v>413.72</v>
      </c>
      <c r="E3787">
        <v>169.14</v>
      </c>
      <c r="F3787">
        <v>111.12423</v>
      </c>
      <c r="G3787">
        <v>8.7826512000000001</v>
      </c>
      <c r="H3787">
        <v>190.708392</v>
      </c>
      <c r="I3787">
        <v>21.546536935091542</v>
      </c>
      <c r="J3787">
        <v>14.55514254256817</v>
      </c>
      <c r="K3787">
        <v>51.209832287799259</v>
      </c>
      <c r="L3787">
        <v>51.280245807194987</v>
      </c>
      <c r="M3787">
        <v>72044809</v>
      </c>
      <c r="N3787">
        <v>15440226</v>
      </c>
      <c r="O3787">
        <v>31327602</v>
      </c>
      <c r="P3787">
        <v>1178077</v>
      </c>
      <c r="Q3787">
        <v>804978</v>
      </c>
      <c r="R3787">
        <v>17776157</v>
      </c>
      <c r="S3787">
        <v>30544300</v>
      </c>
      <c r="T3787">
        <v>20327500</v>
      </c>
      <c r="U3787">
        <v>9032800</v>
      </c>
      <c r="V3787">
        <v>4532500</v>
      </c>
    </row>
    <row r="3788" spans="1:22" x14ac:dyDescent="0.3">
      <c r="A3788" s="2">
        <v>45426</v>
      </c>
      <c r="B3788">
        <v>2024</v>
      </c>
      <c r="C3788">
        <v>187.43</v>
      </c>
      <c r="D3788">
        <v>416.56</v>
      </c>
      <c r="E3788">
        <v>170.34</v>
      </c>
      <c r="F3788">
        <v>112.226375</v>
      </c>
      <c r="G3788">
        <v>8.8900439999999996</v>
      </c>
      <c r="H3788">
        <v>188.951356</v>
      </c>
      <c r="I3788">
        <v>21.656335868106591</v>
      </c>
      <c r="J3788">
        <v>14.58488312991245</v>
      </c>
      <c r="K3788">
        <v>53.338871493386158</v>
      </c>
      <c r="L3788">
        <v>53.901207744903829</v>
      </c>
      <c r="M3788">
        <v>52393619</v>
      </c>
      <c r="N3788">
        <v>15109306</v>
      </c>
      <c r="O3788">
        <v>25127138</v>
      </c>
      <c r="P3788">
        <v>1015095</v>
      </c>
      <c r="Q3788">
        <v>1119753</v>
      </c>
      <c r="R3788">
        <v>20370753</v>
      </c>
      <c r="S3788">
        <v>31178100</v>
      </c>
      <c r="T3788">
        <v>21388500</v>
      </c>
      <c r="U3788">
        <v>18553400</v>
      </c>
      <c r="V3788">
        <v>9032500</v>
      </c>
    </row>
    <row r="3789" spans="1:22" x14ac:dyDescent="0.3">
      <c r="A3789" s="2">
        <v>45427</v>
      </c>
      <c r="B3789">
        <v>2024</v>
      </c>
      <c r="C3789">
        <v>189.72</v>
      </c>
      <c r="D3789">
        <v>423.08</v>
      </c>
      <c r="E3789">
        <v>172.51</v>
      </c>
      <c r="F3789">
        <v>111.87287999999999</v>
      </c>
      <c r="G3789">
        <v>8.8933458000000005</v>
      </c>
      <c r="H3789">
        <v>191.45591999999999</v>
      </c>
      <c r="I3789">
        <v>21.989934185056139</v>
      </c>
      <c r="J3789">
        <v>15.93936269196025</v>
      </c>
      <c r="K3789">
        <v>53.935991740869802</v>
      </c>
      <c r="L3789">
        <v>53.6843463672732</v>
      </c>
      <c r="M3789">
        <v>70399988</v>
      </c>
      <c r="N3789">
        <v>22239533</v>
      </c>
      <c r="O3789">
        <v>26948370</v>
      </c>
      <c r="P3789">
        <v>1339685</v>
      </c>
      <c r="Q3789">
        <v>1286900</v>
      </c>
      <c r="R3789">
        <v>15816882</v>
      </c>
      <c r="S3789">
        <v>23592600</v>
      </c>
      <c r="T3789">
        <v>58616500</v>
      </c>
      <c r="U3789">
        <v>10400800</v>
      </c>
      <c r="V3789">
        <v>4130400</v>
      </c>
    </row>
    <row r="3790" spans="1:22" x14ac:dyDescent="0.3">
      <c r="A3790" s="2">
        <v>45428</v>
      </c>
      <c r="B3790">
        <v>2024</v>
      </c>
      <c r="C3790">
        <v>189.84</v>
      </c>
      <c r="D3790">
        <v>420.99</v>
      </c>
      <c r="E3790">
        <v>174.18</v>
      </c>
      <c r="F3790">
        <v>104.88095800000001</v>
      </c>
      <c r="G3790">
        <v>8.8267445000000002</v>
      </c>
      <c r="H3790">
        <v>192.16940199999999</v>
      </c>
      <c r="I3790">
        <v>21.58820119791331</v>
      </c>
      <c r="J3790">
        <v>15.989447613833971</v>
      </c>
      <c r="K3790">
        <v>54.994525664970688</v>
      </c>
      <c r="L3790">
        <v>55.38738970825014</v>
      </c>
      <c r="M3790">
        <v>52845230</v>
      </c>
      <c r="N3790">
        <v>17530050</v>
      </c>
      <c r="O3790">
        <v>27867947</v>
      </c>
      <c r="P3790">
        <v>1877795</v>
      </c>
      <c r="Q3790">
        <v>1688001</v>
      </c>
      <c r="R3790">
        <v>34312797</v>
      </c>
      <c r="S3790">
        <v>29023000</v>
      </c>
      <c r="T3790">
        <v>24774500</v>
      </c>
      <c r="U3790">
        <v>8722200</v>
      </c>
      <c r="V3790">
        <v>7011200</v>
      </c>
    </row>
    <row r="3791" spans="1:22" x14ac:dyDescent="0.3">
      <c r="A3791" s="2">
        <v>45429</v>
      </c>
      <c r="B3791">
        <v>2024</v>
      </c>
      <c r="C3791">
        <v>189.87</v>
      </c>
      <c r="D3791">
        <v>420.21</v>
      </c>
      <c r="E3791">
        <v>176.06</v>
      </c>
      <c r="F3791">
        <v>104.364138</v>
      </c>
      <c r="G3791">
        <v>8.8525969999999994</v>
      </c>
      <c r="H3791">
        <v>192.40303800000001</v>
      </c>
      <c r="I3791">
        <v>22.07800552592688</v>
      </c>
      <c r="J3791">
        <v>16.056645505365289</v>
      </c>
      <c r="K3791">
        <v>54.937993960033417</v>
      </c>
      <c r="L3791">
        <v>54.635995630662471</v>
      </c>
      <c r="M3791">
        <v>41282925</v>
      </c>
      <c r="N3791">
        <v>15352239</v>
      </c>
      <c r="O3791">
        <v>24479262</v>
      </c>
      <c r="P3791">
        <v>1305355</v>
      </c>
      <c r="Q3791">
        <v>1774671</v>
      </c>
      <c r="R3791">
        <v>25179700</v>
      </c>
      <c r="S3791">
        <v>22329600</v>
      </c>
      <c r="T3791">
        <v>15093500</v>
      </c>
      <c r="U3791">
        <v>5640900</v>
      </c>
      <c r="V3791">
        <v>3995300</v>
      </c>
    </row>
    <row r="3792" spans="1:22" x14ac:dyDescent="0.3">
      <c r="A3792" s="2">
        <v>45430</v>
      </c>
      <c r="B3792">
        <v>2024</v>
      </c>
    </row>
    <row r="3793" spans="1:22" x14ac:dyDescent="0.3">
      <c r="A3793" s="2">
        <v>45431</v>
      </c>
      <c r="B3793">
        <v>2024</v>
      </c>
    </row>
    <row r="3794" spans="1:22" x14ac:dyDescent="0.3">
      <c r="A3794" s="2">
        <v>45432</v>
      </c>
      <c r="B3794">
        <v>2024</v>
      </c>
      <c r="C3794">
        <v>191.04</v>
      </c>
      <c r="D3794">
        <v>425.34</v>
      </c>
      <c r="E3794">
        <v>176.92</v>
      </c>
      <c r="F3794">
        <v>103.227</v>
      </c>
      <c r="G3794">
        <v>8.8466407999999994</v>
      </c>
      <c r="H3794">
        <v>194.91430800000001</v>
      </c>
      <c r="I3794">
        <v>22.080584203446289</v>
      </c>
      <c r="J3794">
        <v>15.964507725321891</v>
      </c>
      <c r="K3794">
        <v>53.244507078342188</v>
      </c>
      <c r="L3794">
        <v>53.750560502209972</v>
      </c>
      <c r="M3794">
        <v>44361275</v>
      </c>
      <c r="N3794">
        <v>16272137</v>
      </c>
      <c r="O3794">
        <v>22554400</v>
      </c>
      <c r="P3794">
        <v>1055527</v>
      </c>
      <c r="Q3794">
        <v>684234</v>
      </c>
      <c r="R3794">
        <v>10603119</v>
      </c>
      <c r="S3794">
        <v>23715900</v>
      </c>
      <c r="T3794">
        <v>13014500</v>
      </c>
      <c r="U3794">
        <v>8547500</v>
      </c>
      <c r="V3794">
        <v>3480100</v>
      </c>
    </row>
    <row r="3795" spans="1:22" x14ac:dyDescent="0.3">
      <c r="A3795" s="2">
        <v>45433</v>
      </c>
      <c r="B3795">
        <v>2024</v>
      </c>
      <c r="C3795">
        <v>192.35</v>
      </c>
      <c r="D3795">
        <v>429.04</v>
      </c>
      <c r="E3795">
        <v>177.85</v>
      </c>
      <c r="F3795">
        <v>102.91762799999999</v>
      </c>
      <c r="G3795">
        <v>8.8663716000000008</v>
      </c>
      <c r="H3795">
        <v>195.37200000000001</v>
      </c>
      <c r="I3795">
        <v>22.01511657699206</v>
      </c>
      <c r="J3795">
        <v>15.73744268511402</v>
      </c>
      <c r="K3795">
        <v>52.36997181655137</v>
      </c>
      <c r="L3795">
        <v>53.856008198821421</v>
      </c>
      <c r="M3795">
        <v>42309401</v>
      </c>
      <c r="N3795">
        <v>21453255</v>
      </c>
      <c r="O3795">
        <v>16989369</v>
      </c>
      <c r="P3795">
        <v>1224417</v>
      </c>
      <c r="Q3795">
        <v>1505866</v>
      </c>
      <c r="R3795">
        <v>14890309</v>
      </c>
      <c r="S3795">
        <v>16456200</v>
      </c>
      <c r="T3795">
        <v>11360500</v>
      </c>
      <c r="U3795">
        <v>6206300</v>
      </c>
      <c r="V3795">
        <v>2169400</v>
      </c>
    </row>
    <row r="3796" spans="1:22" x14ac:dyDescent="0.3">
      <c r="A3796" s="2">
        <v>45434</v>
      </c>
      <c r="B3796">
        <v>2024</v>
      </c>
      <c r="C3796">
        <v>190.9</v>
      </c>
      <c r="D3796">
        <v>430.52</v>
      </c>
      <c r="E3796">
        <v>176.38</v>
      </c>
      <c r="F3796">
        <v>101.05676</v>
      </c>
      <c r="G3796">
        <v>8.8290431999999992</v>
      </c>
      <c r="H3796">
        <v>194.43667600000001</v>
      </c>
      <c r="I3796">
        <v>21.64994568343025</v>
      </c>
      <c r="J3796">
        <v>15.61490621764969</v>
      </c>
      <c r="K3796">
        <v>53.498626110294587</v>
      </c>
      <c r="L3796">
        <v>53.364432232091509</v>
      </c>
      <c r="M3796">
        <v>34648547</v>
      </c>
      <c r="N3796">
        <v>18073698</v>
      </c>
      <c r="O3796">
        <v>17880042</v>
      </c>
      <c r="P3796">
        <v>1427343</v>
      </c>
      <c r="Q3796">
        <v>966502</v>
      </c>
      <c r="R3796">
        <v>14841476</v>
      </c>
      <c r="S3796">
        <v>19191500</v>
      </c>
      <c r="T3796">
        <v>17667500</v>
      </c>
      <c r="U3796">
        <v>7269800</v>
      </c>
      <c r="V3796">
        <v>2848700</v>
      </c>
    </row>
    <row r="3797" spans="1:22" x14ac:dyDescent="0.3">
      <c r="A3797" s="2">
        <v>45435</v>
      </c>
      <c r="B3797">
        <v>2024</v>
      </c>
      <c r="C3797">
        <v>186.88</v>
      </c>
      <c r="D3797">
        <v>427</v>
      </c>
      <c r="E3797">
        <v>173.55</v>
      </c>
      <c r="F3797">
        <v>100.304496</v>
      </c>
      <c r="G3797">
        <v>8.7890768000000001</v>
      </c>
      <c r="H3797">
        <v>196.19524799999999</v>
      </c>
      <c r="I3797">
        <v>21.668258516396051</v>
      </c>
      <c r="J3797">
        <v>15.65032364851958</v>
      </c>
      <c r="K3797">
        <v>55.587392550143257</v>
      </c>
      <c r="L3797">
        <v>52.728430436166818</v>
      </c>
      <c r="M3797">
        <v>51005924</v>
      </c>
      <c r="N3797">
        <v>17211689</v>
      </c>
      <c r="O3797">
        <v>21024935</v>
      </c>
      <c r="P3797">
        <v>751271</v>
      </c>
      <c r="Q3797">
        <v>1349522</v>
      </c>
      <c r="R3797">
        <v>15169829</v>
      </c>
      <c r="S3797">
        <v>16120400</v>
      </c>
      <c r="T3797">
        <v>11208500</v>
      </c>
      <c r="U3797">
        <v>10905500</v>
      </c>
      <c r="V3797">
        <v>2962200</v>
      </c>
    </row>
    <row r="3798" spans="1:22" x14ac:dyDescent="0.3">
      <c r="A3798" s="2">
        <v>45436</v>
      </c>
      <c r="B3798">
        <v>2024</v>
      </c>
      <c r="C3798">
        <v>189.98</v>
      </c>
      <c r="D3798">
        <v>430.16</v>
      </c>
      <c r="E3798">
        <v>174.99</v>
      </c>
      <c r="F3798">
        <v>100.703548</v>
      </c>
      <c r="G3798">
        <v>8.8297556000000004</v>
      </c>
      <c r="H3798">
        <v>195.311082</v>
      </c>
      <c r="I3798">
        <v>21.622482793780271</v>
      </c>
      <c r="J3798">
        <v>15.377617958195261</v>
      </c>
      <c r="K3798">
        <v>54.263318888605667</v>
      </c>
      <c r="L3798">
        <v>52.587305633443798</v>
      </c>
      <c r="M3798">
        <v>36326975</v>
      </c>
      <c r="N3798">
        <v>11855285</v>
      </c>
      <c r="O3798">
        <v>16579438</v>
      </c>
      <c r="P3798">
        <v>716120</v>
      </c>
      <c r="Q3798">
        <v>1204046</v>
      </c>
      <c r="R3798">
        <v>15084650</v>
      </c>
      <c r="S3798">
        <v>20602300</v>
      </c>
      <c r="T3798">
        <v>14771000</v>
      </c>
      <c r="U3798">
        <v>7201100</v>
      </c>
      <c r="V3798">
        <v>2844600</v>
      </c>
    </row>
    <row r="3799" spans="1:22" x14ac:dyDescent="0.3">
      <c r="A3799" s="2">
        <v>45437</v>
      </c>
      <c r="B3799">
        <v>2024</v>
      </c>
    </row>
    <row r="3800" spans="1:22" x14ac:dyDescent="0.3">
      <c r="A3800" s="2">
        <v>45438</v>
      </c>
      <c r="B3800">
        <v>2024</v>
      </c>
    </row>
    <row r="3801" spans="1:22" x14ac:dyDescent="0.3">
      <c r="A3801" s="2">
        <v>45439</v>
      </c>
      <c r="B3801">
        <v>2024</v>
      </c>
      <c r="F3801">
        <v>101.7582</v>
      </c>
      <c r="H3801">
        <v>195.93611999999999</v>
      </c>
      <c r="I3801">
        <v>21.988527724665389</v>
      </c>
      <c r="J3801">
        <v>15.26407933078394</v>
      </c>
      <c r="K3801">
        <v>54.869343530911408</v>
      </c>
      <c r="L3801">
        <v>52.817080943275968</v>
      </c>
      <c r="P3801">
        <v>507582</v>
      </c>
      <c r="Q3801">
        <v>490359</v>
      </c>
      <c r="S3801">
        <v>14620900</v>
      </c>
      <c r="T3801">
        <v>11532500</v>
      </c>
      <c r="U3801">
        <v>5410000</v>
      </c>
      <c r="V3801">
        <v>1864200</v>
      </c>
    </row>
    <row r="3802" spans="1:22" x14ac:dyDescent="0.3">
      <c r="A3802" s="2">
        <v>45440</v>
      </c>
      <c r="B3802">
        <v>2024</v>
      </c>
      <c r="C3802">
        <v>189.99</v>
      </c>
      <c r="D3802">
        <v>430.32</v>
      </c>
      <c r="E3802">
        <v>176.4</v>
      </c>
      <c r="F3802">
        <v>102.00749999999999</v>
      </c>
      <c r="G3802">
        <v>8.7905760000000015</v>
      </c>
      <c r="H3802">
        <v>192.72675000000001</v>
      </c>
      <c r="I3802">
        <v>21.965980760654901</v>
      </c>
      <c r="J3802">
        <v>15.28765325858444</v>
      </c>
      <c r="K3802">
        <v>55.564757596993047</v>
      </c>
      <c r="L3802">
        <v>52.188316238771741</v>
      </c>
      <c r="M3802">
        <v>52280051</v>
      </c>
      <c r="N3802">
        <v>15718024</v>
      </c>
      <c r="O3802">
        <v>20572157</v>
      </c>
      <c r="P3802">
        <v>663217</v>
      </c>
      <c r="Q3802">
        <v>1144320</v>
      </c>
      <c r="R3802">
        <v>15835943</v>
      </c>
      <c r="S3802">
        <v>14393400</v>
      </c>
      <c r="T3802">
        <v>8638000</v>
      </c>
      <c r="U3802">
        <v>6695300</v>
      </c>
      <c r="V3802">
        <v>2307500</v>
      </c>
    </row>
    <row r="3803" spans="1:22" x14ac:dyDescent="0.3">
      <c r="A3803" s="2">
        <v>45441</v>
      </c>
      <c r="B3803">
        <v>2024</v>
      </c>
      <c r="C3803">
        <v>190.29</v>
      </c>
      <c r="D3803">
        <v>429.17</v>
      </c>
      <c r="E3803">
        <v>175.9</v>
      </c>
      <c r="F3803">
        <v>99.312511999999984</v>
      </c>
      <c r="G3803">
        <v>8.7124167000000003</v>
      </c>
      <c r="H3803">
        <v>190.166912</v>
      </c>
      <c r="I3803">
        <v>21.49923896499239</v>
      </c>
      <c r="J3803">
        <v>15.11598632039574</v>
      </c>
      <c r="K3803">
        <v>56.849315068493148</v>
      </c>
      <c r="L3803">
        <v>52.44165398274987</v>
      </c>
      <c r="M3803">
        <v>53068016</v>
      </c>
      <c r="N3803">
        <v>15517130</v>
      </c>
      <c r="O3803">
        <v>23388693</v>
      </c>
      <c r="P3803">
        <v>1067837</v>
      </c>
      <c r="Q3803">
        <v>1298147</v>
      </c>
      <c r="R3803">
        <v>14513786</v>
      </c>
      <c r="S3803">
        <v>19973000</v>
      </c>
      <c r="T3803">
        <v>13205000</v>
      </c>
      <c r="U3803">
        <v>11015500</v>
      </c>
      <c r="V3803">
        <v>2453800</v>
      </c>
    </row>
    <row r="3804" spans="1:22" x14ac:dyDescent="0.3">
      <c r="A3804" s="2">
        <v>45442</v>
      </c>
      <c r="B3804">
        <v>2024</v>
      </c>
      <c r="C3804">
        <v>191.29</v>
      </c>
      <c r="D3804">
        <v>414.67</v>
      </c>
      <c r="E3804">
        <v>172.11</v>
      </c>
      <c r="F3804">
        <v>100.3784</v>
      </c>
      <c r="G3804">
        <v>8.8269647999999989</v>
      </c>
      <c r="H3804">
        <v>182.74072000000001</v>
      </c>
      <c r="I3804">
        <v>21.25079770261647</v>
      </c>
      <c r="J3804">
        <v>15.39920746649649</v>
      </c>
      <c r="K3804">
        <v>55.890236119974467</v>
      </c>
      <c r="L3804">
        <v>53.337587747287813</v>
      </c>
      <c r="M3804">
        <v>49947941</v>
      </c>
      <c r="N3804">
        <v>28424847</v>
      </c>
      <c r="O3804">
        <v>22958677</v>
      </c>
      <c r="P3804">
        <v>600967</v>
      </c>
      <c r="Q3804">
        <v>2404444</v>
      </c>
      <c r="R3804">
        <v>22813295</v>
      </c>
      <c r="S3804">
        <v>23500000</v>
      </c>
      <c r="T3804">
        <v>21662000</v>
      </c>
      <c r="U3804">
        <v>8050800</v>
      </c>
      <c r="V3804">
        <v>3737000</v>
      </c>
    </row>
    <row r="3805" spans="1:22" x14ac:dyDescent="0.3">
      <c r="A3805" s="2">
        <v>45443</v>
      </c>
      <c r="B3805">
        <v>2024</v>
      </c>
      <c r="C3805">
        <v>192.25</v>
      </c>
      <c r="D3805">
        <v>415.13</v>
      </c>
      <c r="E3805">
        <v>172.5</v>
      </c>
      <c r="F3805">
        <v>101.072346</v>
      </c>
      <c r="G3805">
        <v>8.8651719999999994</v>
      </c>
      <c r="H3805">
        <v>180.01681199999999</v>
      </c>
      <c r="I3805">
        <v>21.637612927853411</v>
      </c>
      <c r="J3805">
        <v>15.649515733553891</v>
      </c>
      <c r="K3805">
        <v>57.526402850235392</v>
      </c>
      <c r="L3805">
        <v>54.428044280442798</v>
      </c>
      <c r="M3805">
        <v>75158277</v>
      </c>
      <c r="N3805">
        <v>47995250</v>
      </c>
      <c r="O3805">
        <v>37638876</v>
      </c>
      <c r="P3805">
        <v>2493881</v>
      </c>
      <c r="Q3805">
        <v>3854601</v>
      </c>
      <c r="R3805">
        <v>49063909</v>
      </c>
      <c r="S3805">
        <v>34664500</v>
      </c>
      <c r="T3805">
        <v>28921500</v>
      </c>
      <c r="U3805">
        <v>15267000</v>
      </c>
      <c r="V3805">
        <v>10945800</v>
      </c>
    </row>
    <row r="3806" spans="1:22" x14ac:dyDescent="0.3">
      <c r="A3806" s="2">
        <v>45444</v>
      </c>
      <c r="B3806">
        <v>2024</v>
      </c>
    </row>
    <row r="3807" spans="1:22" x14ac:dyDescent="0.3">
      <c r="A3807" s="2">
        <v>45445</v>
      </c>
      <c r="B3807">
        <v>2024</v>
      </c>
    </row>
    <row r="3808" spans="1:22" x14ac:dyDescent="0.3">
      <c r="A3808" s="2">
        <v>45446</v>
      </c>
      <c r="B3808">
        <v>2024</v>
      </c>
      <c r="C3808">
        <v>194.03</v>
      </c>
      <c r="D3808">
        <v>413.52</v>
      </c>
      <c r="E3808">
        <v>173.17</v>
      </c>
      <c r="F3808">
        <v>101.51351</v>
      </c>
      <c r="G3808">
        <v>8.8596807000000002</v>
      </c>
      <c r="H3808">
        <v>183.15101000000001</v>
      </c>
      <c r="I3808">
        <v>21.407060934196199</v>
      </c>
      <c r="J3808">
        <v>15.99304420452361</v>
      </c>
      <c r="K3808">
        <v>58.275132953162043</v>
      </c>
      <c r="L3808">
        <v>55.558403280579228</v>
      </c>
      <c r="M3808">
        <v>50080539</v>
      </c>
      <c r="N3808">
        <v>17484675</v>
      </c>
      <c r="O3808">
        <v>27459118</v>
      </c>
      <c r="P3808">
        <v>981704</v>
      </c>
      <c r="Q3808">
        <v>1531728</v>
      </c>
      <c r="R3808">
        <v>12943118</v>
      </c>
      <c r="S3808">
        <v>34205700</v>
      </c>
      <c r="T3808">
        <v>16333000</v>
      </c>
      <c r="U3808">
        <v>7827800</v>
      </c>
      <c r="V3808">
        <v>3719100</v>
      </c>
    </row>
    <row r="3809" spans="1:22" x14ac:dyDescent="0.3">
      <c r="A3809" s="2">
        <v>45447</v>
      </c>
      <c r="B3809">
        <v>2024</v>
      </c>
      <c r="C3809">
        <v>194.35</v>
      </c>
      <c r="D3809">
        <v>416.07</v>
      </c>
      <c r="E3809">
        <v>173.79</v>
      </c>
      <c r="F3809">
        <v>100.13952</v>
      </c>
      <c r="G3809">
        <v>8.8255873999999999</v>
      </c>
      <c r="H3809">
        <v>183.43680000000001</v>
      </c>
      <c r="I3809">
        <v>21.30766248869363</v>
      </c>
      <c r="J3809">
        <v>16.440606254037991</v>
      </c>
      <c r="K3809">
        <v>58.166429771288279</v>
      </c>
      <c r="L3809">
        <v>57.177929965111773</v>
      </c>
      <c r="M3809">
        <v>47471445</v>
      </c>
      <c r="N3809">
        <v>14348917</v>
      </c>
      <c r="O3809">
        <v>26879596</v>
      </c>
      <c r="P3809">
        <v>774662</v>
      </c>
      <c r="Q3809">
        <v>1592071</v>
      </c>
      <c r="R3809">
        <v>17931513</v>
      </c>
      <c r="S3809">
        <v>31397200</v>
      </c>
      <c r="T3809">
        <v>21399000</v>
      </c>
      <c r="U3809">
        <v>7069000</v>
      </c>
      <c r="V3809">
        <v>4179700</v>
      </c>
    </row>
    <row r="3810" spans="1:22" x14ac:dyDescent="0.3">
      <c r="A3810" s="2">
        <v>45448</v>
      </c>
      <c r="B3810">
        <v>2024</v>
      </c>
      <c r="C3810">
        <v>195.87</v>
      </c>
      <c r="D3810">
        <v>424.01</v>
      </c>
      <c r="E3810">
        <v>175.41</v>
      </c>
      <c r="F3810">
        <v>99.318688000000009</v>
      </c>
      <c r="G3810">
        <v>8.7593189999999996</v>
      </c>
      <c r="H3810">
        <v>186.33932799999999</v>
      </c>
      <c r="I3810">
        <v>20.612349474763001</v>
      </c>
      <c r="J3810">
        <v>16.415570067896489</v>
      </c>
      <c r="K3810">
        <v>60.338201383551123</v>
      </c>
      <c r="L3810">
        <v>56.059441455290802</v>
      </c>
      <c r="M3810">
        <v>54156785</v>
      </c>
      <c r="N3810">
        <v>16988038</v>
      </c>
      <c r="O3810">
        <v>22068519</v>
      </c>
      <c r="P3810">
        <v>1017525</v>
      </c>
      <c r="Q3810">
        <v>1352916</v>
      </c>
      <c r="R3810">
        <v>21906225</v>
      </c>
      <c r="S3810">
        <v>29958300</v>
      </c>
      <c r="T3810">
        <v>16362000</v>
      </c>
      <c r="U3810">
        <v>14196400</v>
      </c>
      <c r="V3810">
        <v>3786500</v>
      </c>
    </row>
    <row r="3811" spans="1:22" x14ac:dyDescent="0.3">
      <c r="A3811" s="2">
        <v>45449</v>
      </c>
      <c r="B3811">
        <v>2024</v>
      </c>
      <c r="C3811">
        <v>194.48</v>
      </c>
      <c r="D3811">
        <v>424.52</v>
      </c>
      <c r="E3811">
        <v>176.73</v>
      </c>
      <c r="F3811">
        <v>99.570300000000003</v>
      </c>
      <c r="G3811">
        <v>8.8456238000000003</v>
      </c>
      <c r="H3811">
        <v>193.394904</v>
      </c>
      <c r="I3811">
        <v>21.00770218228498</v>
      </c>
      <c r="J3811">
        <v>16.620696758664959</v>
      </c>
      <c r="K3811">
        <v>61.302952503209241</v>
      </c>
      <c r="L3811">
        <v>56.463414634146339</v>
      </c>
      <c r="M3811">
        <v>41181753</v>
      </c>
      <c r="N3811">
        <v>14861251</v>
      </c>
      <c r="O3811">
        <v>23251013</v>
      </c>
      <c r="P3811">
        <v>719728</v>
      </c>
      <c r="Q3811">
        <v>2089549</v>
      </c>
      <c r="R3811">
        <v>12811668</v>
      </c>
      <c r="S3811">
        <v>23424700</v>
      </c>
      <c r="T3811">
        <v>22851000</v>
      </c>
      <c r="U3811">
        <v>19778100</v>
      </c>
      <c r="V3811">
        <v>3031900</v>
      </c>
    </row>
    <row r="3812" spans="1:22" x14ac:dyDescent="0.3">
      <c r="A3812" s="2">
        <v>45450</v>
      </c>
      <c r="B3812">
        <v>2024</v>
      </c>
      <c r="C3812">
        <v>196.89</v>
      </c>
      <c r="D3812">
        <v>423.85</v>
      </c>
      <c r="E3812">
        <v>174.46</v>
      </c>
      <c r="F3812">
        <v>98.519990000000007</v>
      </c>
      <c r="G3812">
        <v>8.8380904000000005</v>
      </c>
      <c r="H3812">
        <v>191.63748000000001</v>
      </c>
      <c r="I3812">
        <v>20.546371353800989</v>
      </c>
      <c r="J3812">
        <v>16.34576654752027</v>
      </c>
      <c r="K3812">
        <v>60.611476351566999</v>
      </c>
      <c r="L3812">
        <v>55.881789749154279</v>
      </c>
      <c r="M3812">
        <v>53103912</v>
      </c>
      <c r="N3812">
        <v>13621650</v>
      </c>
      <c r="O3812">
        <v>19661399</v>
      </c>
      <c r="P3812">
        <v>702679</v>
      </c>
      <c r="Q3812">
        <v>1224863</v>
      </c>
      <c r="R3812">
        <v>16780235</v>
      </c>
      <c r="S3812">
        <v>24229500</v>
      </c>
      <c r="T3812">
        <v>12811000</v>
      </c>
      <c r="U3812">
        <v>8176000</v>
      </c>
      <c r="V3812">
        <v>2687700</v>
      </c>
    </row>
    <row r="3813" spans="1:22" x14ac:dyDescent="0.3">
      <c r="A3813" s="2">
        <v>45451</v>
      </c>
      <c r="B3813">
        <v>2024</v>
      </c>
    </row>
    <row r="3814" spans="1:22" x14ac:dyDescent="0.3">
      <c r="A3814" s="2">
        <v>45452</v>
      </c>
      <c r="B3814">
        <v>2024</v>
      </c>
    </row>
    <row r="3815" spans="1:22" x14ac:dyDescent="0.3">
      <c r="A3815" s="2">
        <v>45453</v>
      </c>
      <c r="B3815">
        <v>2024</v>
      </c>
      <c r="C3815">
        <v>193.12</v>
      </c>
      <c r="D3815">
        <v>427.87</v>
      </c>
      <c r="E3815">
        <v>175.01</v>
      </c>
      <c r="F3815">
        <v>98.18401999999999</v>
      </c>
      <c r="G3815">
        <v>8.8288343999999999</v>
      </c>
      <c r="H3815">
        <v>190.15222800000001</v>
      </c>
      <c r="I3815">
        <v>20.842091852984261</v>
      </c>
      <c r="J3815">
        <v>16.23346801707115</v>
      </c>
      <c r="K3815">
        <v>61.940250971399443</v>
      </c>
      <c r="L3815">
        <v>55.665965985094587</v>
      </c>
      <c r="M3815">
        <v>97262077</v>
      </c>
      <c r="N3815">
        <v>14003034</v>
      </c>
      <c r="O3815">
        <v>23779218</v>
      </c>
      <c r="P3815">
        <v>923388</v>
      </c>
      <c r="Q3815">
        <v>1029546</v>
      </c>
      <c r="R3815">
        <v>16087035</v>
      </c>
      <c r="S3815">
        <v>17848400</v>
      </c>
      <c r="T3815">
        <v>10698000</v>
      </c>
      <c r="U3815">
        <v>8032100</v>
      </c>
      <c r="V3815">
        <v>2983700</v>
      </c>
    </row>
    <row r="3816" spans="1:22" x14ac:dyDescent="0.3">
      <c r="A3816" s="2">
        <v>45454</v>
      </c>
      <c r="B3816">
        <v>2024</v>
      </c>
      <c r="C3816">
        <v>207.15</v>
      </c>
      <c r="D3816">
        <v>432.68</v>
      </c>
      <c r="E3816">
        <v>176.62</v>
      </c>
      <c r="F3816">
        <v>97.835544000000013</v>
      </c>
      <c r="G3816">
        <v>8.6251704</v>
      </c>
      <c r="H3816">
        <v>188.32697999999999</v>
      </c>
      <c r="I3816">
        <v>20.67607065700852</v>
      </c>
      <c r="J3816">
        <v>16.168998830855259</v>
      </c>
      <c r="K3816">
        <v>61.437285550895922</v>
      </c>
      <c r="L3816">
        <v>55.121362307790058</v>
      </c>
      <c r="M3816">
        <v>172373296</v>
      </c>
      <c r="N3816">
        <v>14551101</v>
      </c>
      <c r="O3816">
        <v>21540582</v>
      </c>
      <c r="P3816">
        <v>774169</v>
      </c>
      <c r="Q3816">
        <v>1421351</v>
      </c>
      <c r="R3816">
        <v>19782244</v>
      </c>
      <c r="S3816">
        <v>19196400</v>
      </c>
      <c r="T3816">
        <v>11838500</v>
      </c>
      <c r="U3816">
        <v>7524700</v>
      </c>
      <c r="V3816">
        <v>2945800</v>
      </c>
    </row>
    <row r="3817" spans="1:22" x14ac:dyDescent="0.3">
      <c r="A3817" s="2">
        <v>45455</v>
      </c>
      <c r="B3817">
        <v>2024</v>
      </c>
      <c r="C3817">
        <v>213.07</v>
      </c>
      <c r="D3817">
        <v>441.06</v>
      </c>
      <c r="E3817">
        <v>177.79</v>
      </c>
      <c r="F3817">
        <v>97.877944000000014</v>
      </c>
      <c r="G3817">
        <v>8.7584027999999989</v>
      </c>
      <c r="H3817">
        <v>196.71016</v>
      </c>
      <c r="I3817">
        <v>20.596919127086011</v>
      </c>
      <c r="J3817">
        <v>16.04524722079589</v>
      </c>
      <c r="K3817">
        <v>62.278562259306803</v>
      </c>
      <c r="L3817">
        <v>54.845956354300377</v>
      </c>
      <c r="M3817">
        <v>198134293</v>
      </c>
      <c r="N3817">
        <v>22366233</v>
      </c>
      <c r="O3817">
        <v>27864737</v>
      </c>
      <c r="P3817">
        <v>1314492</v>
      </c>
      <c r="Q3817">
        <v>1904045</v>
      </c>
      <c r="R3817">
        <v>16708840</v>
      </c>
      <c r="S3817">
        <v>17408700</v>
      </c>
      <c r="T3817">
        <v>14668500</v>
      </c>
      <c r="U3817">
        <v>6161700</v>
      </c>
      <c r="V3817">
        <v>3173400</v>
      </c>
    </row>
    <row r="3818" spans="1:22" x14ac:dyDescent="0.3">
      <c r="A3818" s="2">
        <v>45456</v>
      </c>
      <c r="B3818">
        <v>2024</v>
      </c>
      <c r="C3818">
        <v>214.24</v>
      </c>
      <c r="D3818">
        <v>441.58</v>
      </c>
      <c r="E3818">
        <v>175.16</v>
      </c>
      <c r="F3818">
        <v>94.747109999999992</v>
      </c>
      <c r="G3818">
        <v>8.5806072000000011</v>
      </c>
      <c r="H3818">
        <v>191.06153</v>
      </c>
      <c r="I3818">
        <v>19.942620337902451</v>
      </c>
      <c r="J3818">
        <v>16.132421938157481</v>
      </c>
      <c r="K3818">
        <v>62.301562001912657</v>
      </c>
      <c r="L3818">
        <v>53.318457124641377</v>
      </c>
      <c r="M3818">
        <v>97862729</v>
      </c>
      <c r="N3818">
        <v>15960565</v>
      </c>
      <c r="O3818">
        <v>20913299</v>
      </c>
      <c r="P3818">
        <v>1203841</v>
      </c>
      <c r="Q3818">
        <v>1926754</v>
      </c>
      <c r="R3818">
        <v>16467479</v>
      </c>
      <c r="S3818">
        <v>26927900</v>
      </c>
      <c r="T3818">
        <v>19416000</v>
      </c>
      <c r="U3818">
        <v>13204500</v>
      </c>
      <c r="V3818">
        <v>4137400</v>
      </c>
    </row>
    <row r="3819" spans="1:22" x14ac:dyDescent="0.3">
      <c r="A3819" s="2">
        <v>45457</v>
      </c>
      <c r="B3819">
        <v>2024</v>
      </c>
      <c r="C3819">
        <v>212.49</v>
      </c>
      <c r="D3819">
        <v>442.57</v>
      </c>
      <c r="E3819">
        <v>176.79</v>
      </c>
      <c r="F3819">
        <v>92.991690000000006</v>
      </c>
      <c r="G3819">
        <v>8.5865615999999996</v>
      </c>
      <c r="H3819">
        <v>187.03207800000001</v>
      </c>
      <c r="I3819">
        <v>19.80676328502415</v>
      </c>
      <c r="J3819">
        <v>15.805343497330281</v>
      </c>
      <c r="K3819">
        <v>64.200355962369699</v>
      </c>
      <c r="L3819">
        <v>53.909229595728448</v>
      </c>
      <c r="M3819">
        <v>70122748</v>
      </c>
      <c r="N3819">
        <v>13581985</v>
      </c>
      <c r="O3819">
        <v>18063555</v>
      </c>
      <c r="P3819">
        <v>1418777</v>
      </c>
      <c r="Q3819">
        <v>2246839</v>
      </c>
      <c r="R3819">
        <v>21260630</v>
      </c>
      <c r="S3819">
        <v>40221400</v>
      </c>
      <c r="T3819">
        <v>25029500</v>
      </c>
      <c r="U3819">
        <v>16475500</v>
      </c>
      <c r="V3819">
        <v>5205900</v>
      </c>
    </row>
    <row r="3820" spans="1:22" x14ac:dyDescent="0.3">
      <c r="A3820" s="2">
        <v>45458</v>
      </c>
      <c r="B3820">
        <v>2024</v>
      </c>
    </row>
    <row r="3821" spans="1:22" x14ac:dyDescent="0.3">
      <c r="A3821" s="2">
        <v>45459</v>
      </c>
      <c r="B3821">
        <v>2024</v>
      </c>
    </row>
    <row r="3822" spans="1:22" x14ac:dyDescent="0.3">
      <c r="A3822" s="2">
        <v>45460</v>
      </c>
      <c r="B3822">
        <v>2024</v>
      </c>
      <c r="C3822">
        <v>216.67</v>
      </c>
      <c r="D3822">
        <v>448.37</v>
      </c>
      <c r="E3822">
        <v>177.24</v>
      </c>
      <c r="F3822">
        <v>94.465800000000002</v>
      </c>
      <c r="G3822">
        <v>8.6713679999999993</v>
      </c>
      <c r="H3822">
        <v>188.5026</v>
      </c>
      <c r="I3822">
        <v>19.240763039482861</v>
      </c>
      <c r="J3822">
        <v>15.347232416502949</v>
      </c>
      <c r="K3822">
        <v>64.135876798276186</v>
      </c>
      <c r="L3822">
        <v>53.305025667025802</v>
      </c>
      <c r="M3822">
        <v>93728300</v>
      </c>
      <c r="N3822">
        <v>20790030</v>
      </c>
      <c r="O3822">
        <v>19618497</v>
      </c>
      <c r="P3822">
        <v>798703</v>
      </c>
      <c r="Q3822">
        <v>1420250</v>
      </c>
      <c r="R3822">
        <v>13646550</v>
      </c>
      <c r="S3822">
        <v>28829800</v>
      </c>
      <c r="T3822">
        <v>16460500</v>
      </c>
      <c r="U3822">
        <v>10275600</v>
      </c>
      <c r="V3822">
        <v>2148900</v>
      </c>
    </row>
    <row r="3823" spans="1:22" x14ac:dyDescent="0.3">
      <c r="A3823" s="2">
        <v>45461</v>
      </c>
      <c r="B3823">
        <v>2024</v>
      </c>
      <c r="C3823">
        <v>214.29</v>
      </c>
      <c r="D3823">
        <v>446.34</v>
      </c>
      <c r="E3823">
        <v>175.09</v>
      </c>
      <c r="F3823">
        <v>94.05216200000001</v>
      </c>
      <c r="G3823">
        <v>8.7199229999999996</v>
      </c>
      <c r="H3823">
        <v>189.00640000000001</v>
      </c>
      <c r="I3823">
        <v>19.351975144252108</v>
      </c>
      <c r="J3823">
        <v>15.29454082176146</v>
      </c>
      <c r="K3823">
        <v>64.200114133536232</v>
      </c>
      <c r="L3823">
        <v>54.987001458372973</v>
      </c>
      <c r="M3823">
        <v>79943254</v>
      </c>
      <c r="N3823">
        <v>17112504</v>
      </c>
      <c r="O3823">
        <v>21869857</v>
      </c>
      <c r="P3823">
        <v>729064</v>
      </c>
      <c r="Q3823">
        <v>1468498</v>
      </c>
      <c r="R3823">
        <v>13943709</v>
      </c>
      <c r="S3823">
        <v>19056000</v>
      </c>
      <c r="T3823">
        <v>15036500</v>
      </c>
      <c r="U3823">
        <v>7638300</v>
      </c>
      <c r="V3823">
        <v>4951700</v>
      </c>
    </row>
    <row r="3824" spans="1:22" x14ac:dyDescent="0.3">
      <c r="A3824" s="2">
        <v>45462</v>
      </c>
      <c r="B3824">
        <v>2024</v>
      </c>
      <c r="F3824">
        <v>95.153938000000011</v>
      </c>
      <c r="G3824">
        <v>8.8156529999999993</v>
      </c>
      <c r="H3824">
        <v>189.448116</v>
      </c>
      <c r="I3824">
        <v>19.672027352159049</v>
      </c>
      <c r="J3824">
        <v>15.42323957198936</v>
      </c>
      <c r="K3824">
        <v>64.739774597948582</v>
      </c>
      <c r="L3824">
        <v>54.330758515892107</v>
      </c>
      <c r="P3824">
        <v>1313659</v>
      </c>
      <c r="Q3824">
        <v>757514</v>
      </c>
      <c r="R3824">
        <v>14505094</v>
      </c>
      <c r="S3824">
        <v>17496200</v>
      </c>
      <c r="T3824">
        <v>15983500</v>
      </c>
      <c r="U3824">
        <v>11577500</v>
      </c>
      <c r="V3824">
        <v>4040000</v>
      </c>
    </row>
    <row r="3825" spans="1:22" x14ac:dyDescent="0.3">
      <c r="A3825" s="2">
        <v>45463</v>
      </c>
      <c r="B3825">
        <v>2024</v>
      </c>
      <c r="C3825">
        <v>209.68</v>
      </c>
      <c r="D3825">
        <v>445.7</v>
      </c>
      <c r="E3825">
        <v>176.3</v>
      </c>
      <c r="F3825">
        <v>94.628465999999989</v>
      </c>
      <c r="G3825">
        <v>8.8261109999999992</v>
      </c>
      <c r="H3825">
        <v>192.40478999999999</v>
      </c>
      <c r="I3825">
        <v>19.413319904318261</v>
      </c>
      <c r="J3825">
        <v>15.363938958831669</v>
      </c>
      <c r="K3825">
        <v>64.270426790885054</v>
      </c>
      <c r="L3825">
        <v>53.43069369255948</v>
      </c>
      <c r="M3825">
        <v>86172451</v>
      </c>
      <c r="N3825">
        <v>19877378</v>
      </c>
      <c r="O3825">
        <v>20160085</v>
      </c>
      <c r="P3825">
        <v>799244</v>
      </c>
      <c r="Q3825">
        <v>2451414</v>
      </c>
      <c r="R3825">
        <v>15082713</v>
      </c>
      <c r="S3825">
        <v>15757100</v>
      </c>
      <c r="T3825">
        <v>10242500</v>
      </c>
      <c r="U3825">
        <v>6017800</v>
      </c>
      <c r="V3825">
        <v>3238900</v>
      </c>
    </row>
    <row r="3826" spans="1:22" x14ac:dyDescent="0.3">
      <c r="A3826" s="2">
        <v>45464</v>
      </c>
      <c r="B3826">
        <v>2024</v>
      </c>
      <c r="C3826">
        <v>207.49</v>
      </c>
      <c r="D3826">
        <v>449.78</v>
      </c>
      <c r="E3826">
        <v>179.63</v>
      </c>
      <c r="F3826">
        <v>93.298391999999993</v>
      </c>
      <c r="G3826">
        <v>8.6412843000000006</v>
      </c>
      <c r="H3826">
        <v>193.58935199999999</v>
      </c>
      <c r="I3826">
        <v>19.27514421871081</v>
      </c>
      <c r="J3826">
        <v>15.322151203912719</v>
      </c>
      <c r="K3826">
        <v>62.007775269626293</v>
      </c>
      <c r="L3826">
        <v>53.185352395284681</v>
      </c>
      <c r="M3826">
        <v>246421353</v>
      </c>
      <c r="N3826">
        <v>34486172</v>
      </c>
      <c r="O3826">
        <v>58582743</v>
      </c>
      <c r="P3826">
        <v>3513801</v>
      </c>
      <c r="Q3826">
        <v>5121555</v>
      </c>
      <c r="R3826">
        <v>88063320</v>
      </c>
      <c r="S3826">
        <v>32553700</v>
      </c>
      <c r="T3826">
        <v>35333000</v>
      </c>
      <c r="U3826">
        <v>16716800</v>
      </c>
      <c r="V3826">
        <v>3613300</v>
      </c>
    </row>
    <row r="3827" spans="1:22" x14ac:dyDescent="0.3">
      <c r="A3827" s="2">
        <v>45465</v>
      </c>
      <c r="B3827">
        <v>2024</v>
      </c>
    </row>
    <row r="3828" spans="1:22" x14ac:dyDescent="0.3">
      <c r="A3828" s="2">
        <v>45466</v>
      </c>
      <c r="B3828">
        <v>2024</v>
      </c>
    </row>
    <row r="3829" spans="1:22" x14ac:dyDescent="0.3">
      <c r="A3829" s="2">
        <v>45467</v>
      </c>
      <c r="B3829">
        <v>2024</v>
      </c>
      <c r="C3829">
        <v>208.14</v>
      </c>
      <c r="D3829">
        <v>447.67</v>
      </c>
      <c r="E3829">
        <v>179.22</v>
      </c>
      <c r="F3829">
        <v>96.165791999999996</v>
      </c>
      <c r="G3829">
        <v>8.7580760000000009</v>
      </c>
      <c r="H3829">
        <v>192.524688</v>
      </c>
      <c r="I3829">
        <v>19.720778814249051</v>
      </c>
      <c r="J3829">
        <v>15.43550707443811</v>
      </c>
      <c r="K3829">
        <v>62.424090652976908</v>
      </c>
      <c r="L3829">
        <v>53.170976022037188</v>
      </c>
      <c r="M3829">
        <v>80727006</v>
      </c>
      <c r="N3829">
        <v>15913719</v>
      </c>
      <c r="O3829">
        <v>18298012</v>
      </c>
      <c r="P3829">
        <v>1388889</v>
      </c>
      <c r="Q3829">
        <v>1430166</v>
      </c>
      <c r="R3829">
        <v>23185539</v>
      </c>
      <c r="S3829">
        <v>30864600</v>
      </c>
      <c r="T3829">
        <v>11974500</v>
      </c>
      <c r="U3829">
        <v>9843500</v>
      </c>
      <c r="V3829">
        <v>2457100</v>
      </c>
    </row>
    <row r="3830" spans="1:22" x14ac:dyDescent="0.3">
      <c r="A3830" s="2">
        <v>45468</v>
      </c>
      <c r="B3830">
        <v>2024</v>
      </c>
      <c r="C3830">
        <v>209.07</v>
      </c>
      <c r="D3830">
        <v>450.95</v>
      </c>
      <c r="E3830">
        <v>184.03</v>
      </c>
      <c r="F3830">
        <v>96.601919999999993</v>
      </c>
      <c r="G3830">
        <v>8.7104730000000004</v>
      </c>
      <c r="H3830">
        <v>194.53126</v>
      </c>
      <c r="I3830">
        <v>20.632237871674491</v>
      </c>
      <c r="J3830">
        <v>15.7261259342723</v>
      </c>
      <c r="K3830">
        <v>62.20970266040689</v>
      </c>
      <c r="L3830">
        <v>54.034428794992174</v>
      </c>
      <c r="M3830">
        <v>56713868</v>
      </c>
      <c r="N3830">
        <v>16747529</v>
      </c>
      <c r="O3830">
        <v>23235589</v>
      </c>
      <c r="P3830">
        <v>777192</v>
      </c>
      <c r="Q3830">
        <v>1240447</v>
      </c>
      <c r="R3830">
        <v>14151447</v>
      </c>
      <c r="S3830">
        <v>44118500</v>
      </c>
      <c r="T3830">
        <v>12881000</v>
      </c>
      <c r="U3830">
        <v>10468000</v>
      </c>
      <c r="V3830">
        <v>2895200</v>
      </c>
    </row>
    <row r="3831" spans="1:22" x14ac:dyDescent="0.3">
      <c r="A3831" s="2">
        <v>45469</v>
      </c>
      <c r="B3831">
        <v>2024</v>
      </c>
      <c r="C3831">
        <v>213.25</v>
      </c>
      <c r="D3831">
        <v>452.16</v>
      </c>
      <c r="E3831">
        <v>183.88</v>
      </c>
      <c r="F3831">
        <v>93.958872</v>
      </c>
      <c r="G3831">
        <v>8.6879506000000006</v>
      </c>
      <c r="H3831">
        <v>198.70656399999999</v>
      </c>
      <c r="I3831">
        <v>20.393426294820721</v>
      </c>
      <c r="J3831">
        <v>15.805243862051791</v>
      </c>
      <c r="K3831">
        <v>62.842380478087662</v>
      </c>
      <c r="L3831">
        <v>54.058764940239051</v>
      </c>
      <c r="M3831">
        <v>66213186</v>
      </c>
      <c r="N3831">
        <v>16507030</v>
      </c>
      <c r="O3831">
        <v>19838972</v>
      </c>
      <c r="P3831">
        <v>1436592</v>
      </c>
      <c r="Q3831">
        <v>1857493</v>
      </c>
      <c r="R3831">
        <v>19931285</v>
      </c>
      <c r="S3831">
        <v>31440900</v>
      </c>
      <c r="T3831">
        <v>16757000</v>
      </c>
      <c r="U3831">
        <v>7056600</v>
      </c>
      <c r="V3831">
        <v>3277300</v>
      </c>
    </row>
    <row r="3832" spans="1:22" x14ac:dyDescent="0.3">
      <c r="A3832" s="2">
        <v>45470</v>
      </c>
      <c r="B3832">
        <v>2024</v>
      </c>
      <c r="C3832">
        <v>214.1</v>
      </c>
      <c r="D3832">
        <v>452.85</v>
      </c>
      <c r="E3832">
        <v>185.41</v>
      </c>
      <c r="F3832">
        <v>94.328669999999988</v>
      </c>
      <c r="G3832">
        <v>8.7203342999999975</v>
      </c>
      <c r="H3832">
        <v>200.69200799999999</v>
      </c>
      <c r="I3832">
        <v>20.303652541845558</v>
      </c>
      <c r="J3832">
        <v>16.059489527720739</v>
      </c>
      <c r="K3832">
        <v>63.063903926326923</v>
      </c>
      <c r="L3832">
        <v>53.500093335822292</v>
      </c>
      <c r="M3832">
        <v>49772707</v>
      </c>
      <c r="N3832">
        <v>14806324</v>
      </c>
      <c r="O3832">
        <v>18848884</v>
      </c>
      <c r="P3832">
        <v>942472</v>
      </c>
      <c r="Q3832">
        <v>1478536</v>
      </c>
      <c r="R3832">
        <v>15806545</v>
      </c>
      <c r="S3832">
        <v>58733800</v>
      </c>
      <c r="T3832">
        <v>19658000</v>
      </c>
      <c r="U3832">
        <v>5010100</v>
      </c>
      <c r="V3832">
        <v>2586000</v>
      </c>
    </row>
    <row r="3833" spans="1:22" x14ac:dyDescent="0.3">
      <c r="A3833" s="2">
        <v>45471</v>
      </c>
      <c r="B3833">
        <v>2024</v>
      </c>
      <c r="C3833">
        <v>210.62</v>
      </c>
      <c r="D3833">
        <v>446.95</v>
      </c>
      <c r="E3833">
        <v>182.15</v>
      </c>
      <c r="F3833">
        <v>94.708008000000007</v>
      </c>
      <c r="G3833">
        <v>8.645863799999999</v>
      </c>
      <c r="H3833">
        <v>203.08963199999999</v>
      </c>
      <c r="I3833">
        <v>20.453838980416538</v>
      </c>
      <c r="J3833">
        <v>16.17596304631644</v>
      </c>
      <c r="K3833">
        <v>64.594342555175629</v>
      </c>
      <c r="L3833">
        <v>53.192415293751942</v>
      </c>
      <c r="M3833">
        <v>82542718</v>
      </c>
      <c r="N3833">
        <v>28362271</v>
      </c>
      <c r="O3833">
        <v>29156644</v>
      </c>
      <c r="P3833">
        <v>1049108</v>
      </c>
      <c r="Q3833">
        <v>1961708</v>
      </c>
      <c r="R3833">
        <v>23845206</v>
      </c>
      <c r="S3833">
        <v>26051600</v>
      </c>
      <c r="T3833">
        <v>19989000</v>
      </c>
      <c r="U3833">
        <v>9147300</v>
      </c>
      <c r="V3833">
        <v>3377000</v>
      </c>
    </row>
    <row r="3834" spans="1:22" x14ac:dyDescent="0.3">
      <c r="A3834" s="2">
        <v>45472</v>
      </c>
      <c r="B3834">
        <v>2024</v>
      </c>
    </row>
    <row r="3835" spans="1:22" x14ac:dyDescent="0.3">
      <c r="A3835" s="2">
        <v>45473</v>
      </c>
      <c r="B3835">
        <v>2024</v>
      </c>
    </row>
    <row r="3836" spans="1:22" x14ac:dyDescent="0.3">
      <c r="A3836" s="2">
        <v>45474</v>
      </c>
      <c r="B3836">
        <v>2024</v>
      </c>
      <c r="C3836">
        <v>216.75</v>
      </c>
      <c r="D3836">
        <v>456.73</v>
      </c>
      <c r="E3836">
        <v>182.99</v>
      </c>
      <c r="F3836">
        <v>95.656133999999994</v>
      </c>
      <c r="G3836">
        <v>8.7385031999999985</v>
      </c>
      <c r="H3836">
        <v>199.253208</v>
      </c>
      <c r="I3836">
        <v>20.331847449232288</v>
      </c>
      <c r="J3836">
        <v>16.238773836057451</v>
      </c>
      <c r="K3836">
        <v>65.038385339276871</v>
      </c>
      <c r="L3836">
        <v>54.166666666666657</v>
      </c>
      <c r="M3836">
        <v>60402929</v>
      </c>
      <c r="N3836">
        <v>17662818</v>
      </c>
      <c r="O3836">
        <v>16006128</v>
      </c>
      <c r="P3836">
        <v>916038</v>
      </c>
      <c r="Q3836">
        <v>1486789</v>
      </c>
      <c r="R3836">
        <v>15466149</v>
      </c>
      <c r="S3836">
        <v>23624800</v>
      </c>
      <c r="T3836">
        <v>17069000</v>
      </c>
      <c r="U3836">
        <v>7014400</v>
      </c>
      <c r="V3836">
        <v>3658600</v>
      </c>
    </row>
    <row r="3837" spans="1:22" x14ac:dyDescent="0.3">
      <c r="A3837" s="2">
        <v>45475</v>
      </c>
      <c r="B3837">
        <v>2024</v>
      </c>
      <c r="C3837">
        <v>220.27</v>
      </c>
      <c r="D3837">
        <v>459.28</v>
      </c>
      <c r="E3837">
        <v>185.24</v>
      </c>
      <c r="F3837">
        <v>94.463063999999989</v>
      </c>
      <c r="G3837">
        <v>8.7269851999999997</v>
      </c>
      <c r="H3837">
        <v>198.75664</v>
      </c>
      <c r="I3837">
        <v>20.627552914964721</v>
      </c>
      <c r="J3837">
        <v>16.480662111647479</v>
      </c>
      <c r="K3837">
        <v>65.292734249288273</v>
      </c>
      <c r="L3837">
        <v>54.926352271320702</v>
      </c>
      <c r="M3837">
        <v>58046178</v>
      </c>
      <c r="N3837">
        <v>13979779</v>
      </c>
      <c r="O3837">
        <v>17372485</v>
      </c>
      <c r="P3837">
        <v>1009716</v>
      </c>
      <c r="Q3837">
        <v>1059935</v>
      </c>
      <c r="R3837">
        <v>17041885</v>
      </c>
      <c r="S3837">
        <v>30146300</v>
      </c>
      <c r="T3837">
        <v>20032500</v>
      </c>
      <c r="U3837">
        <v>6251300</v>
      </c>
      <c r="V3837">
        <v>4734000</v>
      </c>
    </row>
    <row r="3838" spans="1:22" x14ac:dyDescent="0.3">
      <c r="A3838" s="2">
        <v>45476</v>
      </c>
      <c r="B3838">
        <v>2024</v>
      </c>
      <c r="C3838">
        <v>221.55</v>
      </c>
      <c r="D3838">
        <v>460.77</v>
      </c>
      <c r="E3838">
        <v>185.82</v>
      </c>
      <c r="F3838">
        <v>95.479823999999994</v>
      </c>
      <c r="G3838">
        <v>8.7403162000000005</v>
      </c>
      <c r="H3838">
        <v>202.597736</v>
      </c>
      <c r="I3838">
        <v>20.583137303454251</v>
      </c>
      <c r="J3838">
        <v>16.425700222855021</v>
      </c>
      <c r="K3838">
        <v>66.268416491271509</v>
      </c>
      <c r="L3838">
        <v>55.014237959638479</v>
      </c>
      <c r="M3838">
        <v>37369801</v>
      </c>
      <c r="N3838">
        <v>9932830</v>
      </c>
      <c r="O3838">
        <v>10242126</v>
      </c>
      <c r="P3838">
        <v>733923</v>
      </c>
      <c r="Q3838">
        <v>1235392</v>
      </c>
      <c r="R3838">
        <v>15055734</v>
      </c>
      <c r="S3838">
        <v>23954600</v>
      </c>
      <c r="T3838">
        <v>14553500</v>
      </c>
      <c r="U3838">
        <v>7332000</v>
      </c>
      <c r="V3838">
        <v>2751700</v>
      </c>
    </row>
    <row r="3839" spans="1:22" x14ac:dyDescent="0.3">
      <c r="A3839" s="2">
        <v>45477</v>
      </c>
      <c r="B3839">
        <v>2024</v>
      </c>
      <c r="F3839">
        <v>95.318591999999995</v>
      </c>
      <c r="G3839">
        <v>8.8216792999999996</v>
      </c>
      <c r="H3839">
        <v>202.20602400000001</v>
      </c>
      <c r="I3839">
        <v>21.043812833560882</v>
      </c>
      <c r="J3839">
        <v>16.47239289437756</v>
      </c>
      <c r="K3839">
        <v>69.442720615613766</v>
      </c>
      <c r="L3839">
        <v>54.797070870050902</v>
      </c>
      <c r="P3839">
        <v>843005</v>
      </c>
      <c r="Q3839">
        <v>508674</v>
      </c>
      <c r="R3839">
        <v>14053149</v>
      </c>
      <c r="S3839">
        <v>23049300</v>
      </c>
      <c r="T3839">
        <v>14137000</v>
      </c>
      <c r="U3839">
        <v>12169200</v>
      </c>
      <c r="V3839">
        <v>2073200</v>
      </c>
    </row>
    <row r="3840" spans="1:22" x14ac:dyDescent="0.3">
      <c r="A3840" s="2">
        <v>45478</v>
      </c>
      <c r="B3840">
        <v>2024</v>
      </c>
      <c r="C3840">
        <v>226.34</v>
      </c>
      <c r="D3840">
        <v>467.56</v>
      </c>
      <c r="E3840">
        <v>190.6</v>
      </c>
      <c r="F3840">
        <v>94.944020000000009</v>
      </c>
      <c r="G3840">
        <v>8.6207328000000008</v>
      </c>
      <c r="H3840">
        <v>204.69800799999999</v>
      </c>
      <c r="I3840">
        <v>20.62900118093107</v>
      </c>
      <c r="J3840">
        <v>16.580982466281309</v>
      </c>
      <c r="K3840">
        <v>69.768164584498734</v>
      </c>
      <c r="L3840">
        <v>55.298651252408483</v>
      </c>
      <c r="M3840">
        <v>60412408</v>
      </c>
      <c r="N3840">
        <v>16000290</v>
      </c>
      <c r="O3840">
        <v>20967450</v>
      </c>
      <c r="P3840">
        <v>711019</v>
      </c>
      <c r="Q3840">
        <v>1003301</v>
      </c>
      <c r="R3840">
        <v>23355261</v>
      </c>
      <c r="S3840">
        <v>24261800</v>
      </c>
      <c r="T3840">
        <v>10044500</v>
      </c>
      <c r="U3840">
        <v>10489000</v>
      </c>
      <c r="V3840">
        <v>2331900</v>
      </c>
    </row>
    <row r="3841" spans="1:22" x14ac:dyDescent="0.3">
      <c r="A3841" s="2">
        <v>45479</v>
      </c>
      <c r="B3841">
        <v>2024</v>
      </c>
    </row>
    <row r="3842" spans="1:22" x14ac:dyDescent="0.3">
      <c r="A3842" s="2">
        <v>45480</v>
      </c>
      <c r="B3842">
        <v>2024</v>
      </c>
    </row>
    <row r="3843" spans="1:22" x14ac:dyDescent="0.3">
      <c r="A3843" s="2">
        <v>45481</v>
      </c>
      <c r="B3843">
        <v>2024</v>
      </c>
      <c r="C3843">
        <v>227.82</v>
      </c>
      <c r="D3843">
        <v>466.24</v>
      </c>
      <c r="E3843">
        <v>189.03</v>
      </c>
      <c r="F3843">
        <v>94.368384000000006</v>
      </c>
      <c r="G3843">
        <v>8.6272508999999999</v>
      </c>
      <c r="H3843">
        <v>203.468288</v>
      </c>
      <c r="I3843">
        <v>20.438001617619609</v>
      </c>
      <c r="J3843">
        <v>16.508477658184528</v>
      </c>
      <c r="K3843">
        <v>70.117588502457536</v>
      </c>
      <c r="L3843">
        <v>54.694207677471539</v>
      </c>
      <c r="M3843">
        <v>59085861</v>
      </c>
      <c r="N3843">
        <v>12962321</v>
      </c>
      <c r="O3843">
        <v>21035886</v>
      </c>
      <c r="P3843">
        <v>754396</v>
      </c>
      <c r="Q3843">
        <v>1064391</v>
      </c>
      <c r="R3843">
        <v>16483257</v>
      </c>
      <c r="S3843">
        <v>20618800</v>
      </c>
      <c r="T3843">
        <v>16185500</v>
      </c>
      <c r="U3843">
        <v>12282700</v>
      </c>
      <c r="V3843">
        <v>3026000</v>
      </c>
    </row>
    <row r="3844" spans="1:22" x14ac:dyDescent="0.3">
      <c r="A3844" s="2">
        <v>45482</v>
      </c>
      <c r="B3844">
        <v>2024</v>
      </c>
      <c r="C3844">
        <v>228.68</v>
      </c>
      <c r="D3844">
        <v>459.54</v>
      </c>
      <c r="E3844">
        <v>188.98</v>
      </c>
      <c r="F3844">
        <v>94.803700000000006</v>
      </c>
      <c r="G3844">
        <v>8.5582185000000006</v>
      </c>
      <c r="H3844">
        <v>199.72556</v>
      </c>
      <c r="I3844">
        <v>20.27027027027027</v>
      </c>
      <c r="J3844">
        <v>17.269914561120761</v>
      </c>
      <c r="K3844">
        <v>72.712620877758496</v>
      </c>
      <c r="L3844">
        <v>55.47359285891396</v>
      </c>
      <c r="M3844">
        <v>48169822</v>
      </c>
      <c r="N3844">
        <v>17228507</v>
      </c>
      <c r="O3844">
        <v>15141312</v>
      </c>
      <c r="P3844">
        <v>1221928</v>
      </c>
      <c r="Q3844">
        <v>1175247</v>
      </c>
      <c r="R3844">
        <v>22926608</v>
      </c>
      <c r="S3844">
        <v>25590500</v>
      </c>
      <c r="T3844">
        <v>32922500</v>
      </c>
      <c r="U3844">
        <v>13425200</v>
      </c>
      <c r="V3844">
        <v>3476700</v>
      </c>
    </row>
    <row r="3845" spans="1:22" x14ac:dyDescent="0.3">
      <c r="A3845" s="2">
        <v>45483</v>
      </c>
      <c r="B3845">
        <v>2024</v>
      </c>
      <c r="C3845">
        <v>232.98</v>
      </c>
      <c r="D3845">
        <v>466.25</v>
      </c>
      <c r="E3845">
        <v>191.18</v>
      </c>
      <c r="F3845">
        <v>96.901650000000004</v>
      </c>
      <c r="G3845">
        <v>8.6132430000000006</v>
      </c>
      <c r="H3845">
        <v>201.16566</v>
      </c>
      <c r="I3845">
        <v>20.353763374358341</v>
      </c>
      <c r="J3845">
        <v>17.513537714144348</v>
      </c>
      <c r="K3845">
        <v>73.133774506772227</v>
      </c>
      <c r="L3845">
        <v>55.662069392046511</v>
      </c>
      <c r="M3845">
        <v>62627687</v>
      </c>
      <c r="N3845">
        <v>18196100</v>
      </c>
      <c r="O3845">
        <v>15952454</v>
      </c>
      <c r="P3845">
        <v>1728422</v>
      </c>
      <c r="Q3845">
        <v>895266</v>
      </c>
      <c r="R3845">
        <v>13869192</v>
      </c>
      <c r="S3845">
        <v>23264100</v>
      </c>
      <c r="T3845">
        <v>28320000</v>
      </c>
      <c r="U3845">
        <v>10635300</v>
      </c>
      <c r="V3845">
        <v>3541100</v>
      </c>
    </row>
    <row r="3846" spans="1:22" x14ac:dyDescent="0.3">
      <c r="A3846" s="2">
        <v>45484</v>
      </c>
      <c r="B3846">
        <v>2024</v>
      </c>
      <c r="C3846">
        <v>227.57</v>
      </c>
      <c r="D3846">
        <v>454.7</v>
      </c>
      <c r="E3846">
        <v>185.57</v>
      </c>
      <c r="F3846">
        <v>98.889700000000005</v>
      </c>
      <c r="G3846">
        <v>8.642623399999998</v>
      </c>
      <c r="H3846">
        <v>202.626082</v>
      </c>
      <c r="I3846">
        <v>20.710096487355742</v>
      </c>
      <c r="J3846">
        <v>18.50172196506275</v>
      </c>
      <c r="K3846">
        <v>75.171848395030594</v>
      </c>
      <c r="L3846">
        <v>57.387904395535102</v>
      </c>
      <c r="M3846">
        <v>64710617</v>
      </c>
      <c r="N3846">
        <v>23111175</v>
      </c>
      <c r="O3846">
        <v>25625784</v>
      </c>
      <c r="P3846">
        <v>1238881</v>
      </c>
      <c r="Q3846">
        <v>1046828</v>
      </c>
      <c r="R3846">
        <v>10935981</v>
      </c>
      <c r="S3846">
        <v>22399000</v>
      </c>
      <c r="T3846">
        <v>33871000</v>
      </c>
      <c r="U3846">
        <v>10596100</v>
      </c>
      <c r="V3846">
        <v>4692600</v>
      </c>
    </row>
    <row r="3847" spans="1:22" x14ac:dyDescent="0.3">
      <c r="A3847" s="2">
        <v>45485</v>
      </c>
      <c r="B3847">
        <v>2024</v>
      </c>
      <c r="C3847">
        <v>230.54</v>
      </c>
      <c r="D3847">
        <v>453.55</v>
      </c>
      <c r="E3847">
        <v>185.07</v>
      </c>
      <c r="F3847">
        <v>100.52229</v>
      </c>
      <c r="G3847">
        <v>8.7155757000000005</v>
      </c>
      <c r="H3847">
        <v>205.82096999999999</v>
      </c>
      <c r="I3847">
        <v>20.737268811755769</v>
      </c>
      <c r="J3847">
        <v>18.286565613123891</v>
      </c>
      <c r="K3847">
        <v>72.175069673169503</v>
      </c>
      <c r="L3847">
        <v>56.473270838611597</v>
      </c>
      <c r="M3847">
        <v>53046527</v>
      </c>
      <c r="N3847">
        <v>16324274</v>
      </c>
      <c r="O3847">
        <v>22898406</v>
      </c>
      <c r="P3847">
        <v>1020316</v>
      </c>
      <c r="Q3847">
        <v>1401019</v>
      </c>
      <c r="R3847">
        <v>10006616</v>
      </c>
      <c r="S3847">
        <v>23807400</v>
      </c>
      <c r="T3847">
        <v>27366000</v>
      </c>
      <c r="U3847">
        <v>13524000</v>
      </c>
      <c r="V3847">
        <v>3586000</v>
      </c>
    </row>
    <row r="3848" spans="1:22" x14ac:dyDescent="0.3">
      <c r="A3848" s="2">
        <v>45486</v>
      </c>
      <c r="B3848">
        <v>2024</v>
      </c>
    </row>
    <row r="3849" spans="1:22" x14ac:dyDescent="0.3">
      <c r="A3849" s="2">
        <v>45487</v>
      </c>
      <c r="B3849">
        <v>2024</v>
      </c>
    </row>
    <row r="3850" spans="1:22" x14ac:dyDescent="0.3">
      <c r="A3850" s="2">
        <v>45488</v>
      </c>
      <c r="B3850">
        <v>2024</v>
      </c>
      <c r="C3850">
        <v>234.4</v>
      </c>
      <c r="D3850">
        <v>453.96</v>
      </c>
      <c r="E3850">
        <v>186.53</v>
      </c>
      <c r="F3850">
        <v>97.957691999999994</v>
      </c>
      <c r="G3850">
        <v>8.6141325999999996</v>
      </c>
      <c r="H3850">
        <v>204.77105599999999</v>
      </c>
      <c r="M3850">
        <v>62631252</v>
      </c>
      <c r="N3850">
        <v>14429447</v>
      </c>
      <c r="O3850">
        <v>16474043</v>
      </c>
      <c r="P3850">
        <v>1006986</v>
      </c>
      <c r="Q3850">
        <v>850866</v>
      </c>
      <c r="R3850">
        <v>12713887</v>
      </c>
    </row>
    <row r="3851" spans="1:22" x14ac:dyDescent="0.3">
      <c r="A3851" s="2">
        <v>45489</v>
      </c>
      <c r="B3851">
        <v>2024</v>
      </c>
      <c r="C3851">
        <v>234.82</v>
      </c>
      <c r="D3851">
        <v>449.52</v>
      </c>
      <c r="E3851">
        <v>183.92</v>
      </c>
      <c r="F3851">
        <v>96.781431999999995</v>
      </c>
      <c r="G3851">
        <v>8.6021200000000011</v>
      </c>
      <c r="H3851">
        <v>203.86385799999999</v>
      </c>
      <c r="I3851">
        <v>20.619402043648289</v>
      </c>
      <c r="J3851">
        <v>18.16832685757538</v>
      </c>
      <c r="K3851">
        <v>72.063832471300628</v>
      </c>
      <c r="L3851">
        <v>55.66418569446197</v>
      </c>
      <c r="M3851">
        <v>43234278</v>
      </c>
      <c r="N3851">
        <v>17175679</v>
      </c>
      <c r="O3851">
        <v>18290722</v>
      </c>
      <c r="P3851">
        <v>936457</v>
      </c>
      <c r="Q3851">
        <v>796666</v>
      </c>
      <c r="R3851">
        <v>12730248</v>
      </c>
      <c r="S3851">
        <v>16490100</v>
      </c>
      <c r="T3851">
        <v>14639000</v>
      </c>
      <c r="U3851">
        <v>6061200</v>
      </c>
      <c r="V3851">
        <v>3583900</v>
      </c>
    </row>
    <row r="3852" spans="1:22" x14ac:dyDescent="0.3">
      <c r="A3852" s="2">
        <v>45490</v>
      </c>
      <c r="B3852">
        <v>2024</v>
      </c>
      <c r="C3852">
        <v>228.88</v>
      </c>
      <c r="D3852">
        <v>443.52</v>
      </c>
      <c r="E3852">
        <v>181.02</v>
      </c>
      <c r="F3852">
        <v>98.042100000000005</v>
      </c>
      <c r="G3852">
        <v>8.6697668000000014</v>
      </c>
      <c r="H3852">
        <v>200.30318</v>
      </c>
      <c r="I3852">
        <v>20.818937939859239</v>
      </c>
      <c r="J3852">
        <v>18.53244241202815</v>
      </c>
      <c r="K3852">
        <v>72.584772872680745</v>
      </c>
      <c r="L3852">
        <v>55.969289827255267</v>
      </c>
      <c r="M3852">
        <v>57345884</v>
      </c>
      <c r="N3852">
        <v>21754021</v>
      </c>
      <c r="O3852">
        <v>20734071</v>
      </c>
      <c r="P3852">
        <v>649815</v>
      </c>
      <c r="Q3852">
        <v>1089930</v>
      </c>
      <c r="R3852">
        <v>11335432</v>
      </c>
      <c r="S3852">
        <v>16439900</v>
      </c>
      <c r="T3852">
        <v>13442000</v>
      </c>
      <c r="U3852">
        <v>6408700</v>
      </c>
      <c r="V3852">
        <v>3340100</v>
      </c>
    </row>
    <row r="3853" spans="1:22" x14ac:dyDescent="0.3">
      <c r="A3853" s="2">
        <v>45491</v>
      </c>
      <c r="B3853">
        <v>2024</v>
      </c>
      <c r="C3853">
        <v>224.18</v>
      </c>
      <c r="D3853">
        <v>440.37</v>
      </c>
      <c r="E3853">
        <v>177.69</v>
      </c>
      <c r="F3853">
        <v>99.684911999999983</v>
      </c>
      <c r="G3853">
        <v>8.6069219999999991</v>
      </c>
      <c r="H3853">
        <v>197.121128</v>
      </c>
      <c r="I3853">
        <v>19.98727330575883</v>
      </c>
      <c r="J3853">
        <v>17.819212675787469</v>
      </c>
      <c r="K3853">
        <v>67.769646834234806</v>
      </c>
      <c r="L3853">
        <v>54.40661788100541</v>
      </c>
      <c r="M3853">
        <v>66034585</v>
      </c>
      <c r="N3853">
        <v>20794822</v>
      </c>
      <c r="O3853">
        <v>25315727</v>
      </c>
      <c r="P3853">
        <v>945313</v>
      </c>
      <c r="Q3853">
        <v>1486221</v>
      </c>
      <c r="R3853">
        <v>13101965</v>
      </c>
      <c r="S3853">
        <v>25086900</v>
      </c>
      <c r="T3853">
        <v>19999500</v>
      </c>
      <c r="U3853">
        <v>9269400</v>
      </c>
      <c r="V3853">
        <v>3417600</v>
      </c>
    </row>
    <row r="3854" spans="1:22" x14ac:dyDescent="0.3">
      <c r="A3854" s="2">
        <v>45492</v>
      </c>
      <c r="B3854">
        <v>2024</v>
      </c>
      <c r="C3854">
        <v>224.31</v>
      </c>
      <c r="D3854">
        <v>437.11</v>
      </c>
      <c r="E3854">
        <v>177.66</v>
      </c>
      <c r="F3854">
        <v>97.398980000000009</v>
      </c>
      <c r="G3854">
        <v>8.5245314000000008</v>
      </c>
      <c r="H3854">
        <v>197.56274999999999</v>
      </c>
      <c r="I3854">
        <v>19.902172532079788</v>
      </c>
      <c r="J3854">
        <v>17.776532321179008</v>
      </c>
      <c r="K3854">
        <v>66.764070639054765</v>
      </c>
      <c r="L3854">
        <v>54.465760386227927</v>
      </c>
      <c r="M3854">
        <v>49151453</v>
      </c>
      <c r="N3854">
        <v>20940417</v>
      </c>
      <c r="O3854">
        <v>18881885</v>
      </c>
      <c r="P3854">
        <v>1221839</v>
      </c>
      <c r="Q3854">
        <v>2036212</v>
      </c>
      <c r="R3854">
        <v>14563279</v>
      </c>
      <c r="S3854">
        <v>18962200</v>
      </c>
      <c r="T3854">
        <v>14130500</v>
      </c>
      <c r="U3854">
        <v>6305000</v>
      </c>
      <c r="V3854">
        <v>2284800</v>
      </c>
    </row>
    <row r="3855" spans="1:22" x14ac:dyDescent="0.3">
      <c r="A3855" s="2">
        <v>45493</v>
      </c>
      <c r="B3855">
        <v>2024</v>
      </c>
    </row>
    <row r="3856" spans="1:22" x14ac:dyDescent="0.3">
      <c r="A3856" s="2">
        <v>45494</v>
      </c>
      <c r="B3856">
        <v>2024</v>
      </c>
    </row>
    <row r="3857" spans="1:22" x14ac:dyDescent="0.3">
      <c r="A3857" s="2">
        <v>45495</v>
      </c>
      <c r="B3857">
        <v>2024</v>
      </c>
      <c r="C3857">
        <v>223.96</v>
      </c>
      <c r="D3857">
        <v>442.94</v>
      </c>
      <c r="E3857">
        <v>181.67</v>
      </c>
      <c r="F3857">
        <v>98.975512000000009</v>
      </c>
      <c r="G3857">
        <v>8.6240568</v>
      </c>
      <c r="H3857">
        <v>199.888732</v>
      </c>
      <c r="I3857">
        <v>19.67150496562261</v>
      </c>
      <c r="J3857">
        <v>17.559989075630249</v>
      </c>
      <c r="K3857">
        <v>66.844919786096256</v>
      </c>
      <c r="L3857">
        <v>54.316271963330777</v>
      </c>
      <c r="M3857">
        <v>48201835</v>
      </c>
      <c r="N3857">
        <v>15808755</v>
      </c>
      <c r="O3857">
        <v>24100345</v>
      </c>
      <c r="P3857">
        <v>838299</v>
      </c>
      <c r="Q3857">
        <v>1193070</v>
      </c>
      <c r="R3857">
        <v>10142204</v>
      </c>
      <c r="S3857">
        <v>16865200</v>
      </c>
      <c r="T3857">
        <v>11453000</v>
      </c>
      <c r="U3857">
        <v>4448000</v>
      </c>
      <c r="V3857">
        <v>2468100</v>
      </c>
    </row>
    <row r="3858" spans="1:22" x14ac:dyDescent="0.3">
      <c r="A3858" s="2">
        <v>45496</v>
      </c>
      <c r="B3858">
        <v>2024</v>
      </c>
      <c r="C3858">
        <v>225.01</v>
      </c>
      <c r="D3858">
        <v>444.85</v>
      </c>
      <c r="E3858">
        <v>181.79</v>
      </c>
      <c r="F3858">
        <v>97.698705999999987</v>
      </c>
      <c r="G3858">
        <v>8.5993510000000004</v>
      </c>
      <c r="H3858">
        <v>213.52192199999999</v>
      </c>
      <c r="I3858">
        <v>19.956351498812509</v>
      </c>
      <c r="J3858">
        <v>17.570704088837541</v>
      </c>
      <c r="K3858">
        <v>66.628153283265945</v>
      </c>
      <c r="L3858">
        <v>54.515694203735798</v>
      </c>
      <c r="M3858">
        <v>39960260</v>
      </c>
      <c r="N3858">
        <v>13107050</v>
      </c>
      <c r="O3858">
        <v>36352714</v>
      </c>
      <c r="P3858">
        <v>726246</v>
      </c>
      <c r="Q3858">
        <v>2570273</v>
      </c>
      <c r="R3858">
        <v>13970465</v>
      </c>
      <c r="S3858">
        <v>21568200</v>
      </c>
      <c r="T3858">
        <v>11454000</v>
      </c>
      <c r="U3858">
        <v>4927200</v>
      </c>
      <c r="V3858">
        <v>2065700</v>
      </c>
    </row>
    <row r="3859" spans="1:22" x14ac:dyDescent="0.3">
      <c r="A3859" s="2">
        <v>45497</v>
      </c>
      <c r="B3859">
        <v>2024</v>
      </c>
      <c r="C3859">
        <v>218.54</v>
      </c>
      <c r="D3859">
        <v>428.9</v>
      </c>
      <c r="E3859">
        <v>172.63</v>
      </c>
      <c r="F3859">
        <v>96.68240999999999</v>
      </c>
      <c r="G3859">
        <v>8.5699380000000005</v>
      </c>
      <c r="H3859">
        <v>210.31408200000001</v>
      </c>
      <c r="I3859">
        <v>20.199387502443479</v>
      </c>
      <c r="J3859">
        <v>17.63123313351144</v>
      </c>
      <c r="K3859">
        <v>67.342151560565583</v>
      </c>
      <c r="L3859">
        <v>55.294194305075912</v>
      </c>
      <c r="M3859">
        <v>61777576</v>
      </c>
      <c r="N3859">
        <v>26805800</v>
      </c>
      <c r="O3859">
        <v>49585203</v>
      </c>
      <c r="P3859">
        <v>820645</v>
      </c>
      <c r="Q3859">
        <v>2111569</v>
      </c>
      <c r="R3859">
        <v>11715002</v>
      </c>
      <c r="S3859">
        <v>26675100</v>
      </c>
      <c r="T3859">
        <v>10592500</v>
      </c>
      <c r="U3859">
        <v>4511800</v>
      </c>
      <c r="V3859">
        <v>2202300</v>
      </c>
    </row>
    <row r="3860" spans="1:22" x14ac:dyDescent="0.3">
      <c r="A3860" s="2">
        <v>45498</v>
      </c>
      <c r="B3860">
        <v>2024</v>
      </c>
      <c r="C3860">
        <v>217.49</v>
      </c>
      <c r="D3860">
        <v>418.4</v>
      </c>
      <c r="E3860">
        <v>167.28</v>
      </c>
      <c r="F3860">
        <v>95.802840000000003</v>
      </c>
      <c r="G3860">
        <v>8.515663</v>
      </c>
      <c r="H3860">
        <v>212.04796400000001</v>
      </c>
      <c r="I3860">
        <v>19.60657014867234</v>
      </c>
      <c r="J3860">
        <v>16.613540810231768</v>
      </c>
      <c r="K3860">
        <v>60.79984418619749</v>
      </c>
      <c r="L3860">
        <v>53.755761864571831</v>
      </c>
      <c r="M3860">
        <v>51391199</v>
      </c>
      <c r="N3860">
        <v>29943795</v>
      </c>
      <c r="O3860">
        <v>44851973</v>
      </c>
      <c r="P3860">
        <v>1126983</v>
      </c>
      <c r="Q3860">
        <v>1790785</v>
      </c>
      <c r="R3860">
        <v>12253630</v>
      </c>
      <c r="S3860">
        <v>30179600</v>
      </c>
      <c r="T3860">
        <v>24791000</v>
      </c>
      <c r="U3860">
        <v>16529200</v>
      </c>
      <c r="V3860">
        <v>3345800</v>
      </c>
    </row>
    <row r="3861" spans="1:22" x14ac:dyDescent="0.3">
      <c r="A3861" s="2">
        <v>45499</v>
      </c>
      <c r="B3861">
        <v>2024</v>
      </c>
      <c r="C3861">
        <v>217.96</v>
      </c>
      <c r="D3861">
        <v>425.27</v>
      </c>
      <c r="E3861">
        <v>167</v>
      </c>
      <c r="F3861">
        <v>95.13394000000001</v>
      </c>
      <c r="G3861">
        <v>8.5637848000000005</v>
      </c>
      <c r="H3861">
        <v>212.71496999999999</v>
      </c>
      <c r="I3861">
        <v>18.915404122504711</v>
      </c>
      <c r="J3861">
        <v>16.397596644775341</v>
      </c>
      <c r="K3861">
        <v>59.652773262240721</v>
      </c>
      <c r="L3861">
        <v>53.62507315170037</v>
      </c>
      <c r="M3861">
        <v>41601345</v>
      </c>
      <c r="N3861">
        <v>23583839</v>
      </c>
      <c r="O3861">
        <v>41336886</v>
      </c>
      <c r="P3861">
        <v>843504</v>
      </c>
      <c r="Q3861">
        <v>1081655</v>
      </c>
      <c r="R3861">
        <v>14760975</v>
      </c>
      <c r="S3861">
        <v>40132100</v>
      </c>
      <c r="T3861">
        <v>16615000</v>
      </c>
      <c r="U3861">
        <v>13353500</v>
      </c>
      <c r="V3861">
        <v>2682600</v>
      </c>
    </row>
    <row r="3862" spans="1:22" x14ac:dyDescent="0.3">
      <c r="A3862" s="2">
        <v>45500</v>
      </c>
      <c r="B3862">
        <v>2024</v>
      </c>
    </row>
    <row r="3863" spans="1:22" x14ac:dyDescent="0.3">
      <c r="A3863" s="2">
        <v>45501</v>
      </c>
      <c r="B3863">
        <v>2024</v>
      </c>
    </row>
    <row r="3864" spans="1:22" x14ac:dyDescent="0.3">
      <c r="A3864" s="2">
        <v>45502</v>
      </c>
      <c r="B3864">
        <v>2024</v>
      </c>
      <c r="C3864">
        <v>218.24</v>
      </c>
      <c r="D3864">
        <v>426.73</v>
      </c>
      <c r="E3864">
        <v>169.53</v>
      </c>
      <c r="F3864">
        <v>93.696876000000003</v>
      </c>
      <c r="G3864">
        <v>8.6121800000000004</v>
      </c>
      <c r="H3864">
        <v>208.734736</v>
      </c>
      <c r="I3864">
        <v>19.273743016759781</v>
      </c>
      <c r="J3864">
        <v>16.536513011562949</v>
      </c>
      <c r="K3864">
        <v>60.952319085357942</v>
      </c>
      <c r="L3864">
        <v>54.18994413407821</v>
      </c>
      <c r="M3864">
        <v>36311778</v>
      </c>
      <c r="N3864">
        <v>15125836</v>
      </c>
      <c r="O3864">
        <v>20293822</v>
      </c>
      <c r="P3864">
        <v>830759</v>
      </c>
      <c r="Q3864">
        <v>1263955</v>
      </c>
      <c r="R3864">
        <v>17255591</v>
      </c>
      <c r="S3864">
        <v>28260500</v>
      </c>
      <c r="T3864">
        <v>18462500</v>
      </c>
      <c r="U3864">
        <v>10658500</v>
      </c>
      <c r="V3864">
        <v>2689000</v>
      </c>
    </row>
    <row r="3865" spans="1:22" x14ac:dyDescent="0.3">
      <c r="A3865" s="2">
        <v>45503</v>
      </c>
      <c r="B3865">
        <v>2024</v>
      </c>
      <c r="C3865">
        <v>218.8</v>
      </c>
      <c r="D3865">
        <v>422.92</v>
      </c>
      <c r="E3865">
        <v>170.29</v>
      </c>
      <c r="F3865">
        <v>93.822264000000004</v>
      </c>
      <c r="G3865">
        <v>8.6873345999999998</v>
      </c>
      <c r="H3865">
        <v>207.65042800000001</v>
      </c>
      <c r="I3865">
        <v>19.554293918037061</v>
      </c>
      <c r="J3865">
        <v>16.97927209605847</v>
      </c>
      <c r="K3865">
        <v>60.663012268337241</v>
      </c>
      <c r="L3865">
        <v>54.47663795353693</v>
      </c>
      <c r="M3865">
        <v>41643840</v>
      </c>
      <c r="N3865">
        <v>32687578</v>
      </c>
      <c r="O3865">
        <v>18959686</v>
      </c>
      <c r="P3865">
        <v>613006</v>
      </c>
      <c r="Q3865">
        <v>1201382</v>
      </c>
      <c r="R3865">
        <v>15082399</v>
      </c>
      <c r="S3865">
        <v>23232000</v>
      </c>
      <c r="T3865">
        <v>16488500</v>
      </c>
      <c r="U3865">
        <v>7689400</v>
      </c>
      <c r="V3865">
        <v>2392800</v>
      </c>
    </row>
    <row r="3866" spans="1:22" x14ac:dyDescent="0.3">
      <c r="A3866" s="2">
        <v>45504</v>
      </c>
      <c r="B3866">
        <v>2024</v>
      </c>
      <c r="C3866">
        <v>222.08</v>
      </c>
      <c r="D3866">
        <v>418.35</v>
      </c>
      <c r="E3866">
        <v>171.54</v>
      </c>
      <c r="F3866">
        <v>92.762837999999988</v>
      </c>
      <c r="G3866">
        <v>9.0372479999999999</v>
      </c>
      <c r="H3866">
        <v>210.79711800000001</v>
      </c>
      <c r="I3866">
        <v>19.58687566418703</v>
      </c>
      <c r="J3866">
        <v>17.142139758235921</v>
      </c>
      <c r="K3866">
        <v>60.852816153028691</v>
      </c>
      <c r="L3866">
        <v>55.712008501594049</v>
      </c>
      <c r="M3866">
        <v>50036262</v>
      </c>
      <c r="N3866">
        <v>42891366</v>
      </c>
      <c r="O3866">
        <v>25729090</v>
      </c>
      <c r="P3866">
        <v>1162556</v>
      </c>
      <c r="Q3866">
        <v>1551667</v>
      </c>
      <c r="R3866">
        <v>33891309</v>
      </c>
      <c r="S3866">
        <v>46261100</v>
      </c>
      <c r="T3866">
        <v>16708500</v>
      </c>
      <c r="U3866">
        <v>15427000</v>
      </c>
      <c r="V3866">
        <v>3161800</v>
      </c>
    </row>
    <row r="3867" spans="1:22" x14ac:dyDescent="0.3">
      <c r="A3867" s="2">
        <v>45505</v>
      </c>
      <c r="B3867">
        <v>2024</v>
      </c>
      <c r="C3867">
        <v>218.36</v>
      </c>
      <c r="D3867">
        <v>417.11</v>
      </c>
      <c r="E3867">
        <v>170.76</v>
      </c>
      <c r="F3867">
        <v>89.739519999999999</v>
      </c>
      <c r="G3867">
        <v>8.3985090000000007</v>
      </c>
      <c r="H3867">
        <v>206.50875600000001</v>
      </c>
      <c r="I3867">
        <v>18.005336891260839</v>
      </c>
      <c r="J3867">
        <v>16.651330280186791</v>
      </c>
      <c r="K3867">
        <v>57.071380920613741</v>
      </c>
      <c r="L3867">
        <v>54.069379586390923</v>
      </c>
      <c r="M3867">
        <v>62500996</v>
      </c>
      <c r="N3867">
        <v>30296400</v>
      </c>
      <c r="O3867">
        <v>24531392</v>
      </c>
      <c r="P3867">
        <v>1931186</v>
      </c>
      <c r="Q3867">
        <v>1443589</v>
      </c>
      <c r="R3867">
        <v>32905473</v>
      </c>
      <c r="S3867">
        <v>80069400</v>
      </c>
      <c r="T3867">
        <v>18803000</v>
      </c>
      <c r="U3867">
        <v>15878200</v>
      </c>
      <c r="V3867">
        <v>4510900</v>
      </c>
    </row>
    <row r="3868" spans="1:22" x14ac:dyDescent="0.3">
      <c r="A3868" s="2">
        <v>45506</v>
      </c>
      <c r="B3868">
        <v>2024</v>
      </c>
      <c r="C3868">
        <v>219.86</v>
      </c>
      <c r="D3868">
        <v>408.49</v>
      </c>
      <c r="E3868">
        <v>166.66</v>
      </c>
      <c r="F3868">
        <v>89.543871999999993</v>
      </c>
      <c r="G3868">
        <v>8.1376406999999986</v>
      </c>
      <c r="H3868">
        <v>203.13779199999999</v>
      </c>
      <c r="I3868">
        <v>17.602996254681649</v>
      </c>
      <c r="J3868">
        <v>15.86705625468165</v>
      </c>
      <c r="K3868">
        <v>53.578481443649977</v>
      </c>
      <c r="L3868">
        <v>53.898535921007827</v>
      </c>
      <c r="M3868">
        <v>105568560</v>
      </c>
      <c r="N3868">
        <v>29437900</v>
      </c>
      <c r="O3868">
        <v>29130102</v>
      </c>
      <c r="P3868">
        <v>1331073</v>
      </c>
      <c r="Q3868">
        <v>2112796</v>
      </c>
      <c r="R3868">
        <v>34378717</v>
      </c>
      <c r="S3868">
        <v>69193000</v>
      </c>
      <c r="T3868">
        <v>30417000</v>
      </c>
      <c r="U3868">
        <v>17731700</v>
      </c>
      <c r="V3868">
        <v>4588800</v>
      </c>
    </row>
    <row r="3869" spans="1:22" x14ac:dyDescent="0.3">
      <c r="A3869" s="2">
        <v>45507</v>
      </c>
      <c r="B3869">
        <v>2024</v>
      </c>
    </row>
    <row r="3870" spans="1:22" x14ac:dyDescent="0.3">
      <c r="A3870" s="2">
        <v>45508</v>
      </c>
      <c r="B3870">
        <v>2024</v>
      </c>
    </row>
    <row r="3871" spans="1:22" x14ac:dyDescent="0.3">
      <c r="A3871" s="2">
        <v>45509</v>
      </c>
      <c r="B3871">
        <v>2024</v>
      </c>
      <c r="C3871">
        <v>209.27</v>
      </c>
      <c r="D3871">
        <v>395.15</v>
      </c>
      <c r="E3871">
        <v>159.25</v>
      </c>
      <c r="F3871">
        <v>87.48272</v>
      </c>
      <c r="G3871">
        <v>7.9889627999999986</v>
      </c>
      <c r="H3871">
        <v>198.61712</v>
      </c>
      <c r="I3871">
        <v>15.479575560024969</v>
      </c>
      <c r="J3871">
        <v>14.92943122962757</v>
      </c>
      <c r="K3871">
        <v>44.38587974200707</v>
      </c>
      <c r="L3871">
        <v>45.821485539912622</v>
      </c>
      <c r="M3871">
        <v>119548589</v>
      </c>
      <c r="N3871">
        <v>40709238</v>
      </c>
      <c r="O3871">
        <v>53630673</v>
      </c>
      <c r="P3871">
        <v>1838717</v>
      </c>
      <c r="Q3871">
        <v>2794360</v>
      </c>
      <c r="R3871">
        <v>38296555</v>
      </c>
      <c r="S3871">
        <v>83087200</v>
      </c>
      <c r="T3871">
        <v>44307000</v>
      </c>
      <c r="U3871">
        <v>23784300</v>
      </c>
      <c r="V3871">
        <v>11393600</v>
      </c>
    </row>
    <row r="3872" spans="1:22" x14ac:dyDescent="0.3">
      <c r="A3872" s="2">
        <v>45510</v>
      </c>
      <c r="B3872">
        <v>2024</v>
      </c>
      <c r="C3872">
        <v>207.23</v>
      </c>
      <c r="D3872">
        <v>399.61</v>
      </c>
      <c r="E3872">
        <v>158.29</v>
      </c>
      <c r="F3872">
        <v>86.921312</v>
      </c>
      <c r="G3872">
        <v>7.9787400000000002</v>
      </c>
      <c r="H3872">
        <v>202.60512</v>
      </c>
      <c r="I3872">
        <v>17.321318016096861</v>
      </c>
      <c r="J3872">
        <v>16.159818057370849</v>
      </c>
      <c r="K3872">
        <v>49.33617665267937</v>
      </c>
      <c r="L3872">
        <v>51.640641122652539</v>
      </c>
      <c r="M3872">
        <v>69660488</v>
      </c>
      <c r="N3872">
        <v>24946525</v>
      </c>
      <c r="O3872">
        <v>49004561</v>
      </c>
      <c r="P3872">
        <v>1069024</v>
      </c>
      <c r="Q3872">
        <v>1986171</v>
      </c>
      <c r="R3872">
        <v>17638439</v>
      </c>
      <c r="S3872">
        <v>68201400</v>
      </c>
      <c r="T3872">
        <v>36156500</v>
      </c>
      <c r="U3872">
        <v>21353000</v>
      </c>
      <c r="V3872">
        <v>7975500</v>
      </c>
    </row>
    <row r="3873" spans="1:22" x14ac:dyDescent="0.3">
      <c r="A3873" s="2">
        <v>45511</v>
      </c>
      <c r="B3873">
        <v>2024</v>
      </c>
      <c r="C3873">
        <v>209.82</v>
      </c>
      <c r="D3873">
        <v>398.43</v>
      </c>
      <c r="E3873">
        <v>158.94</v>
      </c>
      <c r="F3873">
        <v>87.812880000000007</v>
      </c>
      <c r="G3873">
        <v>8.1407448000000002</v>
      </c>
      <c r="H3873">
        <v>205.311756</v>
      </c>
      <c r="I3873">
        <v>16.98940073379535</v>
      </c>
      <c r="J3873">
        <v>15.948126083707031</v>
      </c>
      <c r="K3873">
        <v>51.256964261448573</v>
      </c>
      <c r="L3873">
        <v>51.963582008425057</v>
      </c>
      <c r="M3873">
        <v>63516417</v>
      </c>
      <c r="N3873">
        <v>20650906</v>
      </c>
      <c r="O3873">
        <v>25138573</v>
      </c>
      <c r="P3873">
        <v>842763</v>
      </c>
      <c r="Q3873">
        <v>1632195</v>
      </c>
      <c r="R3873">
        <v>16649484</v>
      </c>
      <c r="S3873">
        <v>59251500</v>
      </c>
      <c r="T3873">
        <v>31062000</v>
      </c>
      <c r="U3873">
        <v>19808200</v>
      </c>
      <c r="V3873">
        <v>6964500</v>
      </c>
    </row>
    <row r="3874" spans="1:22" x14ac:dyDescent="0.3">
      <c r="A3874" s="2">
        <v>45512</v>
      </c>
      <c r="B3874">
        <v>2024</v>
      </c>
      <c r="C3874">
        <v>213.31</v>
      </c>
      <c r="D3874">
        <v>402.69</v>
      </c>
      <c r="E3874">
        <v>162.03</v>
      </c>
      <c r="F3874">
        <v>87.075637999999998</v>
      </c>
      <c r="G3874">
        <v>8.1497831999999999</v>
      </c>
      <c r="H3874">
        <v>205.39465200000001</v>
      </c>
      <c r="I3874">
        <v>16.64516129032258</v>
      </c>
      <c r="J3874">
        <v>15.921112842105259</v>
      </c>
      <c r="K3874">
        <v>49.134125636672323</v>
      </c>
      <c r="L3874">
        <v>51.382003395585741</v>
      </c>
      <c r="M3874">
        <v>47161149</v>
      </c>
      <c r="N3874">
        <v>20203030</v>
      </c>
      <c r="O3874">
        <v>25578839</v>
      </c>
      <c r="P3874">
        <v>809068</v>
      </c>
      <c r="Q3874">
        <v>1490720</v>
      </c>
      <c r="R3874">
        <v>13650553</v>
      </c>
      <c r="S3874">
        <v>42502700</v>
      </c>
      <c r="T3874">
        <v>31080000</v>
      </c>
      <c r="U3874">
        <v>25575300</v>
      </c>
      <c r="V3874">
        <v>5461900</v>
      </c>
    </row>
    <row r="3875" spans="1:22" x14ac:dyDescent="0.3">
      <c r="A3875" s="2">
        <v>45513</v>
      </c>
      <c r="B3875">
        <v>2024</v>
      </c>
      <c r="C3875">
        <v>216.24</v>
      </c>
      <c r="D3875">
        <v>406.02</v>
      </c>
      <c r="E3875">
        <v>163.66999999999999</v>
      </c>
      <c r="F3875">
        <v>87.024430000000009</v>
      </c>
      <c r="G3875">
        <v>8.1970150000000004</v>
      </c>
      <c r="H3875">
        <v>207.373648</v>
      </c>
      <c r="I3875">
        <v>16.693949935202241</v>
      </c>
      <c r="J3875">
        <v>16.036152411158859</v>
      </c>
      <c r="K3875">
        <v>51.756360411977347</v>
      </c>
      <c r="L3875">
        <v>53.20919446149648</v>
      </c>
      <c r="M3875">
        <v>42201646</v>
      </c>
      <c r="N3875">
        <v>19276666</v>
      </c>
      <c r="O3875">
        <v>28602285</v>
      </c>
      <c r="P3875">
        <v>567115</v>
      </c>
      <c r="Q3875">
        <v>1000726</v>
      </c>
      <c r="R3875">
        <v>10400628</v>
      </c>
      <c r="S3875">
        <v>46964700</v>
      </c>
      <c r="T3875">
        <v>29643500</v>
      </c>
      <c r="U3875">
        <v>25532400</v>
      </c>
      <c r="V3875">
        <v>6010300</v>
      </c>
    </row>
    <row r="3876" spans="1:22" x14ac:dyDescent="0.3">
      <c r="A3876" s="2">
        <v>45514</v>
      </c>
      <c r="B3876">
        <v>2024</v>
      </c>
    </row>
    <row r="3877" spans="1:22" x14ac:dyDescent="0.3">
      <c r="A3877" s="2">
        <v>45515</v>
      </c>
      <c r="B3877">
        <v>2024</v>
      </c>
    </row>
    <row r="3878" spans="1:22" x14ac:dyDescent="0.3">
      <c r="A3878" s="2">
        <v>45516</v>
      </c>
      <c r="B3878">
        <v>2024</v>
      </c>
      <c r="C3878">
        <v>217.53</v>
      </c>
      <c r="D3878">
        <v>406.81</v>
      </c>
      <c r="E3878">
        <v>162.29</v>
      </c>
      <c r="F3878">
        <v>86.269854000000009</v>
      </c>
      <c r="G3878">
        <v>8.2148761999999991</v>
      </c>
      <c r="H3878">
        <v>206.77239</v>
      </c>
      <c r="M3878">
        <v>38028092</v>
      </c>
      <c r="N3878">
        <v>16762883</v>
      </c>
      <c r="O3878">
        <v>15895286</v>
      </c>
      <c r="P3878">
        <v>852608</v>
      </c>
      <c r="Q3878">
        <v>874018</v>
      </c>
      <c r="R3878">
        <v>12377100</v>
      </c>
    </row>
    <row r="3879" spans="1:22" x14ac:dyDescent="0.3">
      <c r="A3879" s="2">
        <v>45517</v>
      </c>
      <c r="B3879">
        <v>2024</v>
      </c>
      <c r="C3879">
        <v>221.27</v>
      </c>
      <c r="D3879">
        <v>414.01</v>
      </c>
      <c r="E3879">
        <v>164.16</v>
      </c>
      <c r="F3879">
        <v>87.029903999999988</v>
      </c>
      <c r="G3879">
        <v>8.2914474999999985</v>
      </c>
      <c r="H3879">
        <v>210.20157599999999</v>
      </c>
      <c r="I3879">
        <v>17.234564535913862</v>
      </c>
      <c r="J3879">
        <v>16.82791776611694</v>
      </c>
      <c r="K3879">
        <v>53.686792967152783</v>
      </c>
      <c r="L3879">
        <v>52.814501839989092</v>
      </c>
      <c r="M3879">
        <v>44155331</v>
      </c>
      <c r="N3879">
        <v>19414271</v>
      </c>
      <c r="O3879">
        <v>18551690</v>
      </c>
      <c r="P3879">
        <v>797281</v>
      </c>
      <c r="Q3879">
        <v>723583</v>
      </c>
      <c r="R3879">
        <v>10080271</v>
      </c>
      <c r="S3879">
        <v>27855600</v>
      </c>
      <c r="T3879">
        <v>23785500</v>
      </c>
      <c r="U3879">
        <v>18972300</v>
      </c>
      <c r="V3879">
        <v>4147400</v>
      </c>
    </row>
    <row r="3880" spans="1:22" x14ac:dyDescent="0.3">
      <c r="A3880" s="2">
        <v>45518</v>
      </c>
      <c r="B3880">
        <v>2024</v>
      </c>
      <c r="C3880">
        <v>221.72</v>
      </c>
      <c r="D3880">
        <v>416.86</v>
      </c>
      <c r="E3880">
        <v>160.37</v>
      </c>
      <c r="F3880">
        <v>88.188071999999991</v>
      </c>
      <c r="G3880">
        <v>8.3421323999999988</v>
      </c>
      <c r="H3880">
        <v>211.63374400000001</v>
      </c>
      <c r="I3880">
        <v>17.801973460360671</v>
      </c>
      <c r="J3880">
        <v>16.97911284110242</v>
      </c>
      <c r="K3880">
        <v>54.535556311670653</v>
      </c>
      <c r="L3880">
        <v>54.263354882613143</v>
      </c>
      <c r="M3880">
        <v>41960574</v>
      </c>
      <c r="N3880">
        <v>18266980</v>
      </c>
      <c r="O3880">
        <v>40591126</v>
      </c>
      <c r="P3880">
        <v>646702</v>
      </c>
      <c r="Q3880">
        <v>765834</v>
      </c>
      <c r="R3880">
        <v>12717511</v>
      </c>
      <c r="S3880">
        <v>39296900</v>
      </c>
      <c r="T3880">
        <v>18292500</v>
      </c>
      <c r="U3880">
        <v>17547100</v>
      </c>
      <c r="V3880">
        <v>3556100</v>
      </c>
    </row>
    <row r="3881" spans="1:22" x14ac:dyDescent="0.3">
      <c r="A3881" s="2">
        <v>45519</v>
      </c>
      <c r="B3881">
        <v>2024</v>
      </c>
      <c r="C3881">
        <v>224.72</v>
      </c>
      <c r="D3881">
        <v>421.03</v>
      </c>
      <c r="E3881">
        <v>161.30000000000001</v>
      </c>
      <c r="F3881">
        <v>89.448744000000019</v>
      </c>
      <c r="G3881">
        <v>8.4283415999999995</v>
      </c>
      <c r="H3881">
        <v>215.14684399999999</v>
      </c>
      <c r="I3881">
        <v>17.830783682232958</v>
      </c>
      <c r="J3881">
        <v>16.485034567901231</v>
      </c>
      <c r="K3881">
        <v>54.931561996779386</v>
      </c>
      <c r="L3881">
        <v>52.992485238862052</v>
      </c>
      <c r="M3881">
        <v>46414013</v>
      </c>
      <c r="N3881">
        <v>20752144</v>
      </c>
      <c r="O3881">
        <v>31524252</v>
      </c>
      <c r="P3881">
        <v>770900</v>
      </c>
      <c r="Q3881">
        <v>1016214</v>
      </c>
      <c r="R3881">
        <v>12173934</v>
      </c>
      <c r="S3881">
        <v>32786600</v>
      </c>
      <c r="T3881">
        <v>15926000</v>
      </c>
      <c r="U3881">
        <v>15998800</v>
      </c>
      <c r="V3881">
        <v>3361300</v>
      </c>
    </row>
    <row r="3882" spans="1:22" x14ac:dyDescent="0.3">
      <c r="A3882" s="2">
        <v>45520</v>
      </c>
      <c r="B3882">
        <v>2024</v>
      </c>
      <c r="C3882">
        <v>226.05</v>
      </c>
      <c r="D3882">
        <v>418.47</v>
      </c>
      <c r="E3882">
        <v>162.96</v>
      </c>
      <c r="F3882">
        <v>89.946696000000003</v>
      </c>
      <c r="G3882">
        <v>8.4839286000000005</v>
      </c>
      <c r="H3882">
        <v>216.55871999999999</v>
      </c>
      <c r="I3882">
        <v>18.543918918918919</v>
      </c>
      <c r="J3882">
        <v>17.25176370945946</v>
      </c>
      <c r="K3882">
        <v>57.094594594594597</v>
      </c>
      <c r="L3882">
        <v>54.851351351351347</v>
      </c>
      <c r="M3882">
        <v>44340240</v>
      </c>
      <c r="N3882">
        <v>22775593</v>
      </c>
      <c r="O3882">
        <v>24208647</v>
      </c>
      <c r="P3882">
        <v>665460</v>
      </c>
      <c r="Q3882">
        <v>1397093</v>
      </c>
      <c r="R3882">
        <v>17721512</v>
      </c>
      <c r="S3882">
        <v>39285800</v>
      </c>
      <c r="T3882">
        <v>15116500</v>
      </c>
      <c r="U3882">
        <v>16864600</v>
      </c>
      <c r="V3882">
        <v>3633900</v>
      </c>
    </row>
    <row r="3883" spans="1:22" x14ac:dyDescent="0.3">
      <c r="A3883" s="2">
        <v>45521</v>
      </c>
      <c r="B3883">
        <v>2024</v>
      </c>
    </row>
    <row r="3884" spans="1:22" x14ac:dyDescent="0.3">
      <c r="A3884" s="2">
        <v>45522</v>
      </c>
      <c r="B3884">
        <v>2024</v>
      </c>
    </row>
    <row r="3885" spans="1:22" x14ac:dyDescent="0.3">
      <c r="A3885" s="2">
        <v>45523</v>
      </c>
      <c r="B3885">
        <v>2024</v>
      </c>
      <c r="C3885">
        <v>225.89</v>
      </c>
      <c r="D3885">
        <v>421.53</v>
      </c>
      <c r="E3885">
        <v>166.67</v>
      </c>
      <c r="F3885">
        <v>91.604127999999989</v>
      </c>
      <c r="G3885">
        <v>8.6148552000000009</v>
      </c>
      <c r="H3885">
        <v>218.423576</v>
      </c>
      <c r="I3885">
        <v>18.16040955631399</v>
      </c>
      <c r="J3885">
        <v>17.226579808873719</v>
      </c>
      <c r="K3885">
        <v>56.484641638225263</v>
      </c>
      <c r="L3885">
        <v>55.058020477815703</v>
      </c>
      <c r="M3885">
        <v>40687813</v>
      </c>
      <c r="N3885">
        <v>15233957</v>
      </c>
      <c r="O3885">
        <v>22416185</v>
      </c>
      <c r="P3885">
        <v>815899</v>
      </c>
      <c r="Q3885">
        <v>924167</v>
      </c>
      <c r="R3885">
        <v>9924841</v>
      </c>
      <c r="S3885">
        <v>28364200</v>
      </c>
      <c r="T3885">
        <v>12050000</v>
      </c>
      <c r="U3885">
        <v>18481500</v>
      </c>
      <c r="V3885">
        <v>2377500</v>
      </c>
    </row>
    <row r="3886" spans="1:22" x14ac:dyDescent="0.3">
      <c r="A3886" s="2">
        <v>45524</v>
      </c>
      <c r="B3886">
        <v>2024</v>
      </c>
      <c r="C3886">
        <v>226.51</v>
      </c>
      <c r="D3886">
        <v>424.8</v>
      </c>
      <c r="E3886">
        <v>167.18</v>
      </c>
      <c r="F3886">
        <v>91.876589999999993</v>
      </c>
      <c r="G3886">
        <v>8.4805775000000008</v>
      </c>
      <c r="H3886">
        <v>217.74285</v>
      </c>
      <c r="I3886">
        <v>18.48005502063274</v>
      </c>
      <c r="J3886">
        <v>17.409382104539201</v>
      </c>
      <c r="K3886">
        <v>58.651994497936727</v>
      </c>
      <c r="L3886">
        <v>56.045392022008251</v>
      </c>
      <c r="M3886">
        <v>30299033</v>
      </c>
      <c r="N3886">
        <v>16387581</v>
      </c>
      <c r="O3886">
        <v>18341533</v>
      </c>
      <c r="P3886">
        <v>530630</v>
      </c>
      <c r="Q3886">
        <v>1097210</v>
      </c>
      <c r="R3886">
        <v>15182247</v>
      </c>
      <c r="S3886">
        <v>21607500</v>
      </c>
      <c r="T3886">
        <v>13145500</v>
      </c>
      <c r="U3886">
        <v>15548900</v>
      </c>
      <c r="V3886">
        <v>2275000</v>
      </c>
    </row>
    <row r="3887" spans="1:22" x14ac:dyDescent="0.3">
      <c r="A3887" s="2">
        <v>45525</v>
      </c>
      <c r="B3887">
        <v>2024</v>
      </c>
      <c r="C3887">
        <v>226.4</v>
      </c>
      <c r="D3887">
        <v>424.14</v>
      </c>
      <c r="E3887">
        <v>165.85</v>
      </c>
      <c r="F3887">
        <v>93.135975999999999</v>
      </c>
      <c r="G3887">
        <v>8.5536614999999987</v>
      </c>
      <c r="H3887">
        <v>219.0189</v>
      </c>
      <c r="I3887">
        <v>18.543388429752071</v>
      </c>
      <c r="J3887">
        <v>17.584442348484849</v>
      </c>
      <c r="K3887">
        <v>58.739669421487598</v>
      </c>
      <c r="L3887">
        <v>56.83884297520661</v>
      </c>
      <c r="M3887">
        <v>34765480</v>
      </c>
      <c r="N3887">
        <v>16067298</v>
      </c>
      <c r="O3887">
        <v>22901997</v>
      </c>
      <c r="P3887">
        <v>593288</v>
      </c>
      <c r="Q3887">
        <v>818786</v>
      </c>
      <c r="R3887">
        <v>13892673</v>
      </c>
      <c r="S3887">
        <v>18491300</v>
      </c>
      <c r="T3887">
        <v>11219000</v>
      </c>
      <c r="U3887">
        <v>13655600</v>
      </c>
      <c r="V3887">
        <v>2646700</v>
      </c>
    </row>
    <row r="3888" spans="1:22" x14ac:dyDescent="0.3">
      <c r="A3888" s="2">
        <v>45526</v>
      </c>
      <c r="B3888">
        <v>2024</v>
      </c>
      <c r="C3888">
        <v>224.53</v>
      </c>
      <c r="D3888">
        <v>415.55</v>
      </c>
      <c r="E3888">
        <v>163.80000000000001</v>
      </c>
      <c r="F3888">
        <v>92.457419999999999</v>
      </c>
      <c r="G3888">
        <v>8.5595526</v>
      </c>
      <c r="H3888">
        <v>218.35594</v>
      </c>
      <c r="I3888">
        <v>18.212259960363561</v>
      </c>
      <c r="J3888">
        <v>17.429096548896329</v>
      </c>
      <c r="K3888">
        <v>57.541174058634589</v>
      </c>
      <c r="L3888">
        <v>56.557096972596177</v>
      </c>
      <c r="M3888">
        <v>43695321</v>
      </c>
      <c r="N3888">
        <v>19361901</v>
      </c>
      <c r="O3888">
        <v>22493275</v>
      </c>
      <c r="P3888">
        <v>547692</v>
      </c>
      <c r="Q3888">
        <v>966824</v>
      </c>
      <c r="R3888">
        <v>10696522</v>
      </c>
      <c r="S3888">
        <v>24796000</v>
      </c>
      <c r="T3888">
        <v>14948500</v>
      </c>
      <c r="U3888">
        <v>13529200</v>
      </c>
      <c r="V3888">
        <v>2576100</v>
      </c>
    </row>
    <row r="3889" spans="1:22" x14ac:dyDescent="0.3">
      <c r="A3889" s="2">
        <v>45527</v>
      </c>
      <c r="B3889">
        <v>2024</v>
      </c>
      <c r="C3889">
        <v>226.84</v>
      </c>
      <c r="D3889">
        <v>416.79</v>
      </c>
      <c r="E3889">
        <v>165.62</v>
      </c>
      <c r="F3889">
        <v>94.375603999999996</v>
      </c>
      <c r="G3889">
        <v>8.6361477000000004</v>
      </c>
      <c r="H3889">
        <v>218.58578800000001</v>
      </c>
      <c r="I3889">
        <v>18.51570590265792</v>
      </c>
      <c r="J3889">
        <v>17.65985442871936</v>
      </c>
      <c r="K3889">
        <v>58.501898515705903</v>
      </c>
      <c r="L3889">
        <v>56.782878840179499</v>
      </c>
      <c r="M3889">
        <v>38677250</v>
      </c>
      <c r="N3889">
        <v>18493784</v>
      </c>
      <c r="O3889">
        <v>13955741</v>
      </c>
      <c r="P3889">
        <v>727980</v>
      </c>
      <c r="Q3889">
        <v>1083718</v>
      </c>
      <c r="R3889">
        <v>13456894</v>
      </c>
      <c r="S3889">
        <v>18906700</v>
      </c>
      <c r="T3889">
        <v>10098500</v>
      </c>
      <c r="U3889">
        <v>11930000</v>
      </c>
      <c r="V3889">
        <v>2043800</v>
      </c>
    </row>
    <row r="3890" spans="1:22" x14ac:dyDescent="0.3">
      <c r="A3890" s="2">
        <v>45528</v>
      </c>
      <c r="B3890">
        <v>2024</v>
      </c>
    </row>
    <row r="3891" spans="1:22" x14ac:dyDescent="0.3">
      <c r="A3891" s="2">
        <v>45529</v>
      </c>
      <c r="B3891">
        <v>2024</v>
      </c>
    </row>
    <row r="3892" spans="1:22" x14ac:dyDescent="0.3">
      <c r="A3892" s="2">
        <v>45530</v>
      </c>
      <c r="B3892">
        <v>2024</v>
      </c>
      <c r="C3892">
        <v>227.18</v>
      </c>
      <c r="D3892">
        <v>413.49</v>
      </c>
      <c r="E3892">
        <v>166.16</v>
      </c>
      <c r="F3892">
        <v>94.730080000000001</v>
      </c>
      <c r="H3892">
        <v>216.94082</v>
      </c>
      <c r="I3892">
        <v>17.980755918593381</v>
      </c>
      <c r="J3892">
        <v>17.694326180257509</v>
      </c>
      <c r="K3892">
        <v>58.909040564862252</v>
      </c>
      <c r="L3892">
        <v>56.147030319811712</v>
      </c>
      <c r="M3892">
        <v>30602208</v>
      </c>
      <c r="N3892">
        <v>13152830</v>
      </c>
      <c r="O3892">
        <v>14190417</v>
      </c>
      <c r="P3892">
        <v>571779</v>
      </c>
      <c r="Q3892">
        <v>753252</v>
      </c>
      <c r="S3892">
        <v>28414600</v>
      </c>
      <c r="T3892">
        <v>9738000</v>
      </c>
      <c r="U3892">
        <v>9312200</v>
      </c>
      <c r="V3892">
        <v>1994300</v>
      </c>
    </row>
    <row r="3893" spans="1:22" x14ac:dyDescent="0.3">
      <c r="A3893" s="2">
        <v>45531</v>
      </c>
      <c r="B3893">
        <v>2024</v>
      </c>
      <c r="C3893">
        <v>228.03</v>
      </c>
      <c r="D3893">
        <v>413.84</v>
      </c>
      <c r="E3893">
        <v>164.68</v>
      </c>
      <c r="F3893">
        <v>94.665348000000009</v>
      </c>
      <c r="G3893">
        <v>8.7456896999999998</v>
      </c>
      <c r="H3893">
        <v>218.02731600000001</v>
      </c>
      <c r="I3893">
        <v>18.343277369224371</v>
      </c>
      <c r="J3893">
        <v>18.236502095185241</v>
      </c>
      <c r="K3893">
        <v>59.254891078118497</v>
      </c>
      <c r="L3893">
        <v>55.8346052449008</v>
      </c>
      <c r="M3893">
        <v>35934559</v>
      </c>
      <c r="N3893">
        <v>13492911</v>
      </c>
      <c r="O3893">
        <v>11821941</v>
      </c>
      <c r="P3893">
        <v>730027</v>
      </c>
      <c r="Q3893">
        <v>842989</v>
      </c>
      <c r="R3893">
        <v>11748476</v>
      </c>
      <c r="S3893">
        <v>19290300</v>
      </c>
      <c r="T3893">
        <v>14895000</v>
      </c>
      <c r="U3893">
        <v>13930500</v>
      </c>
      <c r="V3893">
        <v>2630700</v>
      </c>
    </row>
    <row r="3894" spans="1:22" x14ac:dyDescent="0.3">
      <c r="A3894" s="2">
        <v>45532</v>
      </c>
      <c r="B3894">
        <v>2024</v>
      </c>
      <c r="C3894">
        <v>226.49</v>
      </c>
      <c r="D3894">
        <v>410.6</v>
      </c>
      <c r="E3894">
        <v>162.85</v>
      </c>
      <c r="F3894">
        <v>92.854709999999997</v>
      </c>
      <c r="G3894">
        <v>8.6988042000000014</v>
      </c>
      <c r="H3894">
        <v>216.9648</v>
      </c>
      <c r="I3894">
        <v>18.975404172999859</v>
      </c>
      <c r="J3894">
        <v>18.57604921238082</v>
      </c>
      <c r="K3894">
        <v>57.655105706784568</v>
      </c>
      <c r="L3894">
        <v>55.043526323062039</v>
      </c>
      <c r="M3894">
        <v>38052167</v>
      </c>
      <c r="N3894">
        <v>14882660</v>
      </c>
      <c r="O3894">
        <v>16407444</v>
      </c>
      <c r="P3894">
        <v>906915</v>
      </c>
      <c r="Q3894">
        <v>887710</v>
      </c>
      <c r="R3894">
        <v>8549032</v>
      </c>
      <c r="S3894">
        <v>44921600</v>
      </c>
      <c r="T3894">
        <v>16428000</v>
      </c>
      <c r="U3894">
        <v>12549600</v>
      </c>
      <c r="V3894">
        <v>2242000</v>
      </c>
    </row>
    <row r="3895" spans="1:22" x14ac:dyDescent="0.3">
      <c r="A3895" s="2">
        <v>45533</v>
      </c>
      <c r="B3895">
        <v>2024</v>
      </c>
      <c r="C3895">
        <v>229.79</v>
      </c>
      <c r="D3895">
        <v>413.12</v>
      </c>
      <c r="E3895">
        <v>161.78</v>
      </c>
      <c r="F3895">
        <v>92.933652000000009</v>
      </c>
      <c r="G3895">
        <v>8.711326399999999</v>
      </c>
      <c r="H3895">
        <v>220.55396400000001</v>
      </c>
      <c r="I3895">
        <v>18.762068965517241</v>
      </c>
      <c r="J3895">
        <v>18.41776275862069</v>
      </c>
      <c r="K3895">
        <v>56.172413793103438</v>
      </c>
      <c r="L3895">
        <v>54.275862068965523</v>
      </c>
      <c r="M3895">
        <v>51906297</v>
      </c>
      <c r="N3895">
        <v>17045241</v>
      </c>
      <c r="O3895">
        <v>19699767</v>
      </c>
      <c r="P3895">
        <v>622753</v>
      </c>
      <c r="Q3895">
        <v>1098807</v>
      </c>
      <c r="R3895">
        <v>11477278</v>
      </c>
      <c r="S3895">
        <v>24292200</v>
      </c>
      <c r="T3895">
        <v>15283500</v>
      </c>
      <c r="U3895">
        <v>16381200</v>
      </c>
      <c r="V3895">
        <v>2957500</v>
      </c>
    </row>
    <row r="3896" spans="1:22" x14ac:dyDescent="0.3">
      <c r="A3896" s="2">
        <v>45534</v>
      </c>
      <c r="B3896">
        <v>2024</v>
      </c>
      <c r="C3896">
        <v>229</v>
      </c>
      <c r="D3896">
        <v>417.14</v>
      </c>
      <c r="E3896">
        <v>163.38</v>
      </c>
      <c r="F3896">
        <v>92.621099999999984</v>
      </c>
      <c r="G3896">
        <v>8.746437300000002</v>
      </c>
      <c r="H3896">
        <v>218.48060000000001</v>
      </c>
      <c r="I3896">
        <v>18.870956712028999</v>
      </c>
      <c r="J3896">
        <v>18.52374122956985</v>
      </c>
      <c r="K3896">
        <v>57.477945701976338</v>
      </c>
      <c r="L3896">
        <v>54.038159064487452</v>
      </c>
      <c r="M3896">
        <v>52990770</v>
      </c>
      <c r="N3896">
        <v>24308324</v>
      </c>
      <c r="O3896">
        <v>22123811</v>
      </c>
      <c r="P3896">
        <v>1260387</v>
      </c>
      <c r="Q3896">
        <v>1653279</v>
      </c>
      <c r="R3896">
        <v>33337304</v>
      </c>
      <c r="S3896">
        <v>52860500</v>
      </c>
      <c r="T3896">
        <v>15233500</v>
      </c>
      <c r="U3896">
        <v>11897400</v>
      </c>
      <c r="V3896">
        <v>3566200</v>
      </c>
    </row>
    <row r="3897" spans="1:22" x14ac:dyDescent="0.3">
      <c r="A3897" s="2">
        <v>45535</v>
      </c>
      <c r="B3897">
        <v>2024</v>
      </c>
    </row>
    <row r="3898" spans="1:22" x14ac:dyDescent="0.3">
      <c r="A3898" s="2">
        <v>45536</v>
      </c>
      <c r="B3898">
        <v>2024</v>
      </c>
    </row>
    <row r="3899" spans="1:22" x14ac:dyDescent="0.3">
      <c r="A3899" s="2">
        <v>45537</v>
      </c>
      <c r="B3899">
        <v>2024</v>
      </c>
      <c r="F3899">
        <v>92.002724000000001</v>
      </c>
      <c r="G3899">
        <v>8.7512577999999994</v>
      </c>
      <c r="H3899">
        <v>221.165076</v>
      </c>
      <c r="I3899">
        <v>18.941561095218631</v>
      </c>
      <c r="J3899">
        <v>18.299889722108709</v>
      </c>
      <c r="K3899">
        <v>57.764609726195353</v>
      </c>
      <c r="L3899">
        <v>53.964037597057633</v>
      </c>
      <c r="P3899">
        <v>564848</v>
      </c>
      <c r="Q3899">
        <v>844698</v>
      </c>
      <c r="R3899">
        <v>9595176</v>
      </c>
      <c r="S3899">
        <v>24733100</v>
      </c>
      <c r="T3899">
        <v>12363500</v>
      </c>
      <c r="U3899">
        <v>9465300</v>
      </c>
      <c r="V3899">
        <v>1965200</v>
      </c>
    </row>
    <row r="3900" spans="1:22" x14ac:dyDescent="0.3">
      <c r="A3900" s="2">
        <v>45538</v>
      </c>
      <c r="B3900">
        <v>2024</v>
      </c>
      <c r="C3900">
        <v>222.77</v>
      </c>
      <c r="D3900">
        <v>409.44</v>
      </c>
      <c r="E3900">
        <v>157.36000000000001</v>
      </c>
      <c r="F3900">
        <v>90.034084000000007</v>
      </c>
      <c r="G3900">
        <v>8.6270151999999989</v>
      </c>
      <c r="H3900">
        <v>218.79298</v>
      </c>
      <c r="I3900">
        <v>19.01625848940111</v>
      </c>
      <c r="J3900">
        <v>18.54948065445565</v>
      </c>
      <c r="K3900">
        <v>57.851409755093641</v>
      </c>
      <c r="L3900">
        <v>54.373327845235643</v>
      </c>
      <c r="M3900">
        <v>50190574</v>
      </c>
      <c r="N3900">
        <v>20313603</v>
      </c>
      <c r="O3900">
        <v>38945301</v>
      </c>
      <c r="P3900">
        <v>930978</v>
      </c>
      <c r="Q3900">
        <v>1387171</v>
      </c>
      <c r="R3900">
        <v>14788839</v>
      </c>
      <c r="S3900">
        <v>18096800</v>
      </c>
      <c r="T3900">
        <v>10028500</v>
      </c>
      <c r="U3900">
        <v>6911400</v>
      </c>
      <c r="V3900">
        <v>1857800</v>
      </c>
    </row>
    <row r="3901" spans="1:22" x14ac:dyDescent="0.3">
      <c r="A3901" s="2">
        <v>45539</v>
      </c>
      <c r="B3901">
        <v>2024</v>
      </c>
      <c r="C3901">
        <v>220.85</v>
      </c>
      <c r="D3901">
        <v>408.9</v>
      </c>
      <c r="E3901">
        <v>156.44999999999999</v>
      </c>
      <c r="F3901">
        <v>89.278590000000008</v>
      </c>
      <c r="G3901">
        <v>8.6625636999999998</v>
      </c>
      <c r="H3901">
        <v>214.58342999999999</v>
      </c>
      <c r="I3901">
        <v>18.562998958694891</v>
      </c>
      <c r="J3901">
        <v>18.20816903852829</v>
      </c>
      <c r="K3901">
        <v>54.015966678236722</v>
      </c>
      <c r="L3901">
        <v>53.439777854911483</v>
      </c>
      <c r="M3901">
        <v>43840196</v>
      </c>
      <c r="N3901">
        <v>15135806</v>
      </c>
      <c r="O3901">
        <v>19353759</v>
      </c>
      <c r="P3901">
        <v>779365</v>
      </c>
      <c r="Q3901">
        <v>1490229</v>
      </c>
      <c r="R3901">
        <v>12969436</v>
      </c>
      <c r="S3901">
        <v>37121600</v>
      </c>
      <c r="T3901">
        <v>20220500</v>
      </c>
      <c r="U3901">
        <v>15306200</v>
      </c>
      <c r="V3901">
        <v>4368600</v>
      </c>
    </row>
    <row r="3902" spans="1:22" x14ac:dyDescent="0.3">
      <c r="A3902" s="2">
        <v>45540</v>
      </c>
      <c r="B3902">
        <v>2024</v>
      </c>
      <c r="C3902">
        <v>222.38</v>
      </c>
      <c r="D3902">
        <v>408.39</v>
      </c>
      <c r="E3902">
        <v>157.24</v>
      </c>
      <c r="F3902">
        <v>89.141030000000001</v>
      </c>
      <c r="G3902">
        <v>8.7060356999999993</v>
      </c>
      <c r="H3902">
        <v>212.51754399999999</v>
      </c>
      <c r="I3902">
        <v>18.23759063022867</v>
      </c>
      <c r="J3902">
        <v>18.006330981595099</v>
      </c>
      <c r="K3902">
        <v>54.698828778583383</v>
      </c>
      <c r="L3902">
        <v>53.897099832682663</v>
      </c>
      <c r="M3902">
        <v>36615398</v>
      </c>
      <c r="N3902">
        <v>14195516</v>
      </c>
      <c r="O3902">
        <v>18688747</v>
      </c>
      <c r="P3902">
        <v>714921</v>
      </c>
      <c r="Q3902">
        <v>1066320</v>
      </c>
      <c r="R3902">
        <v>18701519</v>
      </c>
      <c r="S3902">
        <v>29116800</v>
      </c>
      <c r="T3902">
        <v>12036500</v>
      </c>
      <c r="U3902">
        <v>12667600</v>
      </c>
      <c r="V3902">
        <v>3550500</v>
      </c>
    </row>
    <row r="3903" spans="1:22" x14ac:dyDescent="0.3">
      <c r="A3903" s="2">
        <v>45541</v>
      </c>
      <c r="B3903">
        <v>2024</v>
      </c>
      <c r="C3903">
        <v>220.82</v>
      </c>
      <c r="D3903">
        <v>401.7</v>
      </c>
      <c r="E3903">
        <v>150.91999999999999</v>
      </c>
      <c r="F3903">
        <v>86.622140000000002</v>
      </c>
      <c r="G3903">
        <v>8.5122560000000007</v>
      </c>
      <c r="H3903">
        <v>211.26054400000001</v>
      </c>
      <c r="I3903">
        <v>18.129168129168129</v>
      </c>
      <c r="J3903">
        <v>17.66948054054054</v>
      </c>
      <c r="K3903">
        <v>54.110214110214123</v>
      </c>
      <c r="L3903">
        <v>54.496314496314497</v>
      </c>
      <c r="M3903">
        <v>48423011</v>
      </c>
      <c r="N3903">
        <v>19609526</v>
      </c>
      <c r="O3903">
        <v>37912130</v>
      </c>
      <c r="P3903">
        <v>1403267</v>
      </c>
      <c r="Q3903">
        <v>1563474</v>
      </c>
      <c r="R3903">
        <v>13996660</v>
      </c>
      <c r="S3903">
        <v>27452800</v>
      </c>
      <c r="T3903">
        <v>16867000</v>
      </c>
      <c r="U3903">
        <v>10185100</v>
      </c>
      <c r="V3903">
        <v>4006100</v>
      </c>
    </row>
    <row r="3904" spans="1:22" x14ac:dyDescent="0.3">
      <c r="A3904" s="2">
        <v>45542</v>
      </c>
      <c r="B3904">
        <v>2024</v>
      </c>
    </row>
    <row r="3905" spans="1:22" x14ac:dyDescent="0.3">
      <c r="A3905" s="2">
        <v>45543</v>
      </c>
      <c r="B3905">
        <v>2024</v>
      </c>
    </row>
    <row r="3906" spans="1:22" x14ac:dyDescent="0.3">
      <c r="A3906" s="2">
        <v>45544</v>
      </c>
      <c r="B3906">
        <v>2024</v>
      </c>
      <c r="C3906">
        <v>220.91</v>
      </c>
      <c r="D3906">
        <v>405.72</v>
      </c>
      <c r="E3906">
        <v>148.71</v>
      </c>
      <c r="F3906">
        <v>85.784435999999999</v>
      </c>
      <c r="G3906">
        <v>8.6584267000000015</v>
      </c>
      <c r="H3906">
        <v>212.78164200000001</v>
      </c>
      <c r="I3906">
        <v>17.497200447928329</v>
      </c>
      <c r="J3906">
        <v>17.355964445688691</v>
      </c>
      <c r="K3906">
        <v>53.835386338185891</v>
      </c>
      <c r="L3906">
        <v>54.206326987681983</v>
      </c>
      <c r="M3906">
        <v>67179965</v>
      </c>
      <c r="N3906">
        <v>15295134</v>
      </c>
      <c r="O3906">
        <v>39260451</v>
      </c>
      <c r="P3906">
        <v>1098562</v>
      </c>
      <c r="Q3906">
        <v>1242997</v>
      </c>
      <c r="R3906">
        <v>13424863</v>
      </c>
      <c r="S3906">
        <v>32686400</v>
      </c>
      <c r="T3906">
        <v>14580000</v>
      </c>
      <c r="U3906">
        <v>11156800</v>
      </c>
      <c r="V3906">
        <v>2898500</v>
      </c>
    </row>
    <row r="3907" spans="1:22" x14ac:dyDescent="0.3">
      <c r="A3907" s="2">
        <v>45545</v>
      </c>
      <c r="B3907">
        <v>2024</v>
      </c>
      <c r="C3907">
        <v>220.11</v>
      </c>
      <c r="D3907">
        <v>414.2</v>
      </c>
      <c r="E3907">
        <v>148.66</v>
      </c>
      <c r="F3907">
        <v>76.064246000000011</v>
      </c>
      <c r="G3907">
        <v>8.4811320000000006</v>
      </c>
      <c r="H3907">
        <v>212.31385800000001</v>
      </c>
      <c r="I3907">
        <v>17.545275866910011</v>
      </c>
      <c r="J3907">
        <v>17.668240228836162</v>
      </c>
      <c r="K3907">
        <v>55.054050259722018</v>
      </c>
      <c r="L3907">
        <v>54.015162150779162</v>
      </c>
      <c r="M3907">
        <v>51591033</v>
      </c>
      <c r="N3907">
        <v>19594287</v>
      </c>
      <c r="O3907">
        <v>31118765</v>
      </c>
      <c r="P3907">
        <v>6256965</v>
      </c>
      <c r="Q3907">
        <v>1829506</v>
      </c>
      <c r="R3907">
        <v>15523646</v>
      </c>
      <c r="S3907">
        <v>22733800</v>
      </c>
      <c r="T3907">
        <v>14379500</v>
      </c>
      <c r="U3907">
        <v>10567500</v>
      </c>
      <c r="V3907">
        <v>3091200</v>
      </c>
    </row>
    <row r="3908" spans="1:22" x14ac:dyDescent="0.3">
      <c r="A3908" s="2">
        <v>45546</v>
      </c>
      <c r="B3908">
        <v>2024</v>
      </c>
      <c r="C3908">
        <v>222.66</v>
      </c>
      <c r="D3908">
        <v>423.04</v>
      </c>
      <c r="E3908">
        <v>151.16</v>
      </c>
      <c r="F3908">
        <v>78.301727999999997</v>
      </c>
      <c r="G3908">
        <v>8.4623167000000006</v>
      </c>
      <c r="H3908">
        <v>214.17307199999999</v>
      </c>
      <c r="I3908">
        <v>17.062345896442409</v>
      </c>
      <c r="J3908">
        <v>17.684685199013739</v>
      </c>
      <c r="K3908">
        <v>55.470235998591058</v>
      </c>
      <c r="L3908">
        <v>53.110250088059182</v>
      </c>
      <c r="M3908">
        <v>44587072</v>
      </c>
      <c r="N3908">
        <v>19266923</v>
      </c>
      <c r="O3908">
        <v>29607693</v>
      </c>
      <c r="P3908">
        <v>3295158</v>
      </c>
      <c r="Q3908">
        <v>1677725</v>
      </c>
      <c r="R3908">
        <v>17609608</v>
      </c>
      <c r="S3908">
        <v>31044800</v>
      </c>
      <c r="T3908">
        <v>14130000</v>
      </c>
      <c r="U3908">
        <v>11458700</v>
      </c>
      <c r="V3908">
        <v>2684900</v>
      </c>
    </row>
    <row r="3909" spans="1:22" x14ac:dyDescent="0.3">
      <c r="A3909" s="2">
        <v>45547</v>
      </c>
      <c r="B3909">
        <v>2024</v>
      </c>
      <c r="C3909">
        <v>222.77</v>
      </c>
      <c r="D3909">
        <v>427</v>
      </c>
      <c r="E3909">
        <v>154.69</v>
      </c>
      <c r="F3909">
        <v>78.824256000000005</v>
      </c>
      <c r="G3909">
        <v>8.5831151999999999</v>
      </c>
      <c r="H3909">
        <v>220.014228</v>
      </c>
      <c r="I3909">
        <v>17.632612966601179</v>
      </c>
      <c r="J3909">
        <v>17.747801038450739</v>
      </c>
      <c r="K3909">
        <v>59.640752175133308</v>
      </c>
      <c r="L3909">
        <v>53.690710075778838</v>
      </c>
      <c r="M3909">
        <v>37498225</v>
      </c>
      <c r="N3909">
        <v>17418759</v>
      </c>
      <c r="O3909">
        <v>29695048</v>
      </c>
      <c r="P3909">
        <v>1660659</v>
      </c>
      <c r="Q3909">
        <v>1586240</v>
      </c>
      <c r="R3909">
        <v>13003511</v>
      </c>
      <c r="S3909">
        <v>29466900</v>
      </c>
      <c r="T3909">
        <v>17175500</v>
      </c>
      <c r="U3909">
        <v>16832100</v>
      </c>
      <c r="V3909">
        <v>2857500</v>
      </c>
    </row>
    <row r="3910" spans="1:22" x14ac:dyDescent="0.3">
      <c r="A3910" s="2">
        <v>45548</v>
      </c>
      <c r="B3910">
        <v>2024</v>
      </c>
      <c r="C3910">
        <v>222.5</v>
      </c>
      <c r="D3910">
        <v>430.59</v>
      </c>
      <c r="E3910">
        <v>157.46</v>
      </c>
      <c r="F3910">
        <v>81.267887999999999</v>
      </c>
      <c r="G3910">
        <v>8.6493897000000004</v>
      </c>
      <c r="H3910">
        <v>222.40046000000001</v>
      </c>
      <c r="I3910">
        <v>17.434841275477591</v>
      </c>
      <c r="J3910">
        <v>17.75335215538669</v>
      </c>
      <c r="K3910">
        <v>59.860805340529787</v>
      </c>
      <c r="L3910">
        <v>53.852709324621827</v>
      </c>
      <c r="M3910">
        <v>36766619</v>
      </c>
      <c r="N3910">
        <v>15874555</v>
      </c>
      <c r="O3910">
        <v>29591152</v>
      </c>
      <c r="P3910">
        <v>1291278</v>
      </c>
      <c r="Q3910">
        <v>1655805</v>
      </c>
      <c r="R3910">
        <v>10128987</v>
      </c>
      <c r="S3910">
        <v>33002900</v>
      </c>
      <c r="T3910">
        <v>18674000</v>
      </c>
      <c r="U3910">
        <v>11415000</v>
      </c>
      <c r="V3910">
        <v>4421500</v>
      </c>
    </row>
    <row r="3911" spans="1:22" x14ac:dyDescent="0.3">
      <c r="A3911" s="2">
        <v>45549</v>
      </c>
      <c r="B3911">
        <v>2024</v>
      </c>
    </row>
    <row r="3912" spans="1:22" x14ac:dyDescent="0.3">
      <c r="A3912" s="2">
        <v>45550</v>
      </c>
      <c r="B3912">
        <v>2024</v>
      </c>
    </row>
    <row r="3913" spans="1:22" x14ac:dyDescent="0.3">
      <c r="A3913" s="2">
        <v>45551</v>
      </c>
      <c r="B3913">
        <v>2024</v>
      </c>
      <c r="C3913">
        <v>216.32</v>
      </c>
      <c r="D3913">
        <v>431.34</v>
      </c>
      <c r="E3913">
        <v>158.06</v>
      </c>
      <c r="F3913">
        <v>80.70750799999999</v>
      </c>
      <c r="G3913">
        <v>8.6466229000000006</v>
      </c>
      <c r="H3913">
        <v>222.74693500000001</v>
      </c>
      <c r="M3913">
        <v>59357427</v>
      </c>
      <c r="N3913">
        <v>13834697</v>
      </c>
      <c r="O3913">
        <v>18379775</v>
      </c>
      <c r="P3913">
        <v>957469</v>
      </c>
      <c r="Q3913">
        <v>1145884</v>
      </c>
      <c r="R3913">
        <v>13172202</v>
      </c>
    </row>
    <row r="3914" spans="1:22" x14ac:dyDescent="0.3">
      <c r="A3914" s="2">
        <v>45552</v>
      </c>
      <c r="B3914">
        <v>2024</v>
      </c>
      <c r="C3914">
        <v>216.79</v>
      </c>
      <c r="D3914">
        <v>435.15</v>
      </c>
      <c r="E3914">
        <v>159.32</v>
      </c>
      <c r="F3914">
        <v>81.079748000000009</v>
      </c>
      <c r="G3914">
        <v>8.7079643999999998</v>
      </c>
      <c r="H3914">
        <v>223.102735</v>
      </c>
      <c r="I3914">
        <v>16.97474248624242</v>
      </c>
      <c r="J3914">
        <v>17.23312330323127</v>
      </c>
      <c r="K3914">
        <v>57.626640327359951</v>
      </c>
      <c r="L3914">
        <v>53.238323691265698</v>
      </c>
      <c r="M3914">
        <v>45519339</v>
      </c>
      <c r="N3914">
        <v>18874231</v>
      </c>
      <c r="O3914">
        <v>20715612</v>
      </c>
      <c r="P3914">
        <v>981218</v>
      </c>
      <c r="Q3914">
        <v>1320645</v>
      </c>
      <c r="R3914">
        <v>18208301</v>
      </c>
      <c r="S3914">
        <v>33434800</v>
      </c>
      <c r="T3914">
        <v>24939500</v>
      </c>
      <c r="U3914">
        <v>11177500</v>
      </c>
      <c r="V3914">
        <v>4672300</v>
      </c>
    </row>
    <row r="3915" spans="1:22" x14ac:dyDescent="0.3">
      <c r="A3915" s="2">
        <v>45553</v>
      </c>
      <c r="B3915">
        <v>2024</v>
      </c>
      <c r="C3915">
        <v>220.69</v>
      </c>
      <c r="D3915">
        <v>430.81</v>
      </c>
      <c r="E3915">
        <v>159.81</v>
      </c>
      <c r="F3915">
        <v>82.896047999999993</v>
      </c>
      <c r="G3915">
        <v>8.6968012999999988</v>
      </c>
      <c r="H3915">
        <v>222.01279199999999</v>
      </c>
      <c r="I3915">
        <v>17.514801240484921</v>
      </c>
      <c r="J3915">
        <v>17.222840950098671</v>
      </c>
      <c r="K3915">
        <v>57.767127149703981</v>
      </c>
      <c r="L3915">
        <v>53.277417535945872</v>
      </c>
      <c r="M3915">
        <v>59894928</v>
      </c>
      <c r="N3915">
        <v>18898042</v>
      </c>
      <c r="O3915">
        <v>23677315</v>
      </c>
      <c r="P3915">
        <v>1624277</v>
      </c>
      <c r="Q3915">
        <v>1154885</v>
      </c>
      <c r="R3915">
        <v>10649743</v>
      </c>
      <c r="S3915">
        <v>28165900</v>
      </c>
      <c r="T3915">
        <v>14187500</v>
      </c>
      <c r="U3915">
        <v>8184100</v>
      </c>
      <c r="V3915">
        <v>3062000</v>
      </c>
    </row>
    <row r="3916" spans="1:22" x14ac:dyDescent="0.3">
      <c r="A3916" s="2">
        <v>45554</v>
      </c>
      <c r="B3916">
        <v>2024</v>
      </c>
      <c r="C3916">
        <v>228.87</v>
      </c>
      <c r="D3916">
        <v>438.69</v>
      </c>
      <c r="E3916">
        <v>162.13999999999999</v>
      </c>
      <c r="F3916">
        <v>84.941783999999998</v>
      </c>
      <c r="G3916">
        <v>8.8889733</v>
      </c>
      <c r="H3916">
        <v>229.92516000000001</v>
      </c>
      <c r="I3916">
        <v>18.25013982102908</v>
      </c>
      <c r="J3916">
        <v>17.569927258109619</v>
      </c>
      <c r="K3916">
        <v>58.759787472035804</v>
      </c>
      <c r="L3916">
        <v>53.642337807606268</v>
      </c>
      <c r="M3916">
        <v>66781315</v>
      </c>
      <c r="N3916">
        <v>21706559</v>
      </c>
      <c r="O3916">
        <v>26587733</v>
      </c>
      <c r="P3916">
        <v>1702948</v>
      </c>
      <c r="Q3916">
        <v>1749391</v>
      </c>
      <c r="R3916">
        <v>27597013</v>
      </c>
      <c r="S3916">
        <v>40450100</v>
      </c>
      <c r="T3916">
        <v>16567500</v>
      </c>
      <c r="U3916">
        <v>10194000</v>
      </c>
      <c r="V3916">
        <v>3543700</v>
      </c>
    </row>
    <row r="3917" spans="1:22" x14ac:dyDescent="0.3">
      <c r="A3917" s="2">
        <v>45555</v>
      </c>
      <c r="B3917">
        <v>2024</v>
      </c>
      <c r="C3917">
        <v>228.2</v>
      </c>
      <c r="D3917">
        <v>435.27</v>
      </c>
      <c r="E3917">
        <v>163.59</v>
      </c>
      <c r="F3917">
        <v>82.285336000000001</v>
      </c>
      <c r="G3917">
        <v>8.8018230000000006</v>
      </c>
      <c r="H3917">
        <v>228.50829999999999</v>
      </c>
      <c r="I3917">
        <v>18.323478260869571</v>
      </c>
      <c r="J3917">
        <v>17.735275972173909</v>
      </c>
      <c r="K3917">
        <v>59.568695652173908</v>
      </c>
      <c r="L3917">
        <v>53.356521739130443</v>
      </c>
      <c r="M3917">
        <v>318679888</v>
      </c>
      <c r="N3917">
        <v>55167106</v>
      </c>
      <c r="O3917">
        <v>40896438</v>
      </c>
      <c r="P3917">
        <v>2883997</v>
      </c>
      <c r="Q3917">
        <v>2904866</v>
      </c>
      <c r="R3917">
        <v>66905953</v>
      </c>
      <c r="S3917">
        <v>40654400</v>
      </c>
      <c r="T3917">
        <v>19125500</v>
      </c>
      <c r="U3917">
        <v>11448200</v>
      </c>
      <c r="V3917">
        <v>4244200</v>
      </c>
    </row>
    <row r="3918" spans="1:22" x14ac:dyDescent="0.3">
      <c r="A3918" s="2">
        <v>45556</v>
      </c>
      <c r="B3918">
        <v>2024</v>
      </c>
    </row>
    <row r="3919" spans="1:22" x14ac:dyDescent="0.3">
      <c r="A3919" s="2">
        <v>45557</v>
      </c>
      <c r="B3919">
        <v>2024</v>
      </c>
    </row>
    <row r="3920" spans="1:22" x14ac:dyDescent="0.3">
      <c r="A3920" s="2">
        <v>45558</v>
      </c>
      <c r="B3920">
        <v>2024</v>
      </c>
      <c r="C3920">
        <v>226.47</v>
      </c>
      <c r="D3920">
        <v>433.51</v>
      </c>
      <c r="E3920">
        <v>161.85</v>
      </c>
      <c r="F3920">
        <v>83.927000000000007</v>
      </c>
      <c r="G3920">
        <v>8.9491501000000007</v>
      </c>
      <c r="H3920">
        <v>230.12062499999999</v>
      </c>
      <c r="M3920">
        <v>54146023</v>
      </c>
      <c r="N3920">
        <v>15128891</v>
      </c>
      <c r="O3920">
        <v>24150852</v>
      </c>
      <c r="P3920">
        <v>1106631</v>
      </c>
      <c r="Q3920">
        <v>810622</v>
      </c>
      <c r="R3920">
        <v>19913195</v>
      </c>
    </row>
    <row r="3921" spans="1:22" x14ac:dyDescent="0.3">
      <c r="A3921" s="2">
        <v>45559</v>
      </c>
      <c r="B3921">
        <v>2024</v>
      </c>
      <c r="C3921">
        <v>227.37</v>
      </c>
      <c r="D3921">
        <v>429.17</v>
      </c>
      <c r="E3921">
        <v>162.29</v>
      </c>
      <c r="F3921">
        <v>87.17410799999999</v>
      </c>
      <c r="G3921">
        <v>9.0014301999999997</v>
      </c>
      <c r="H3921">
        <v>230.823915</v>
      </c>
      <c r="I3921">
        <v>18.242018681165479</v>
      </c>
      <c r="J3921">
        <v>18.289701150146382</v>
      </c>
      <c r="K3921">
        <v>60.476787954830613</v>
      </c>
      <c r="L3921">
        <v>53.785027185278118</v>
      </c>
      <c r="M3921">
        <v>43556068</v>
      </c>
      <c r="N3921">
        <v>17015754</v>
      </c>
      <c r="O3921">
        <v>23332147</v>
      </c>
      <c r="P3921">
        <v>2123519</v>
      </c>
      <c r="Q3921">
        <v>1014546</v>
      </c>
      <c r="R3921">
        <v>27365551</v>
      </c>
      <c r="S3921">
        <v>29192300</v>
      </c>
      <c r="T3921">
        <v>17299000</v>
      </c>
      <c r="U3921">
        <v>9396700</v>
      </c>
      <c r="V3921">
        <v>2959500</v>
      </c>
    </row>
    <row r="3922" spans="1:22" x14ac:dyDescent="0.3">
      <c r="A3922" s="2">
        <v>45560</v>
      </c>
      <c r="B3922">
        <v>2024</v>
      </c>
      <c r="C3922">
        <v>226.37</v>
      </c>
      <c r="D3922">
        <v>432.11</v>
      </c>
      <c r="E3922">
        <v>161.49</v>
      </c>
      <c r="F3922">
        <v>84.247409999999988</v>
      </c>
      <c r="G3922">
        <v>8.8771113999999987</v>
      </c>
      <c r="H3922">
        <v>224.70429999999999</v>
      </c>
      <c r="I3922">
        <v>18.289054932890551</v>
      </c>
      <c r="J3922">
        <v>18.179435692541858</v>
      </c>
      <c r="K3922">
        <v>59.097827590978277</v>
      </c>
      <c r="L3922">
        <v>52.774318527743183</v>
      </c>
      <c r="M3922">
        <v>42308715</v>
      </c>
      <c r="N3922">
        <v>13396364</v>
      </c>
      <c r="O3922">
        <v>18869199</v>
      </c>
      <c r="P3922">
        <v>1673495</v>
      </c>
      <c r="Q3922">
        <v>1927510</v>
      </c>
      <c r="R3922">
        <v>20730194</v>
      </c>
      <c r="S3922">
        <v>27114900</v>
      </c>
      <c r="T3922">
        <v>11498000</v>
      </c>
      <c r="U3922">
        <v>5927400</v>
      </c>
      <c r="V3922">
        <v>3097000</v>
      </c>
    </row>
    <row r="3923" spans="1:22" x14ac:dyDescent="0.3">
      <c r="A3923" s="2">
        <v>45561</v>
      </c>
      <c r="B3923">
        <v>2024</v>
      </c>
      <c r="C3923">
        <v>227.52</v>
      </c>
      <c r="D3923">
        <v>431.31</v>
      </c>
      <c r="E3923">
        <v>162.72999999999999</v>
      </c>
      <c r="F3923">
        <v>87.721326000000005</v>
      </c>
      <c r="G3923">
        <v>9.1161179999999984</v>
      </c>
      <c r="H3923">
        <v>228.40604999999999</v>
      </c>
      <c r="I3923">
        <v>18.821620875327898</v>
      </c>
      <c r="J3923">
        <v>18.751600828386021</v>
      </c>
      <c r="K3923">
        <v>61.38340466657462</v>
      </c>
      <c r="L3923">
        <v>55.198122325003453</v>
      </c>
      <c r="M3923">
        <v>36636707</v>
      </c>
      <c r="N3923">
        <v>14492044</v>
      </c>
      <c r="O3923">
        <v>20319336</v>
      </c>
      <c r="P3923">
        <v>1739005</v>
      </c>
      <c r="Q3923">
        <v>1454845</v>
      </c>
      <c r="R3923">
        <v>27316353</v>
      </c>
      <c r="S3923">
        <v>37741900</v>
      </c>
      <c r="T3923">
        <v>19920000</v>
      </c>
      <c r="U3923">
        <v>11409400</v>
      </c>
      <c r="V3923">
        <v>6610700</v>
      </c>
    </row>
    <row r="3924" spans="1:22" x14ac:dyDescent="0.3">
      <c r="A3924" s="2">
        <v>45562</v>
      </c>
      <c r="B3924">
        <v>2024</v>
      </c>
      <c r="C3924">
        <v>227.79</v>
      </c>
      <c r="D3924">
        <v>428.02</v>
      </c>
      <c r="E3924">
        <v>163.95</v>
      </c>
      <c r="F3924">
        <v>90.487328000000005</v>
      </c>
      <c r="G3924">
        <v>9.1124846999999995</v>
      </c>
      <c r="H3924">
        <v>229.39663999999999</v>
      </c>
      <c r="I3924">
        <v>19.307417023366781</v>
      </c>
      <c r="J3924">
        <v>19.147821184478278</v>
      </c>
      <c r="K3924">
        <v>63.806048698336959</v>
      </c>
      <c r="L3924">
        <v>56.473229948775533</v>
      </c>
      <c r="M3924">
        <v>34025967</v>
      </c>
      <c r="N3924">
        <v>14896131</v>
      </c>
      <c r="O3924">
        <v>21101307</v>
      </c>
      <c r="P3924">
        <v>1758309</v>
      </c>
      <c r="Q3924">
        <v>1830530</v>
      </c>
      <c r="R3924">
        <v>23639112</v>
      </c>
      <c r="S3924">
        <v>38750100</v>
      </c>
      <c r="T3924">
        <v>13957600</v>
      </c>
      <c r="U3924">
        <v>12259200</v>
      </c>
      <c r="V3924">
        <v>4906500</v>
      </c>
    </row>
    <row r="3925" spans="1:22" x14ac:dyDescent="0.3">
      <c r="A3925" s="2">
        <v>45563</v>
      </c>
      <c r="B3925">
        <v>2024</v>
      </c>
    </row>
    <row r="3926" spans="1:22" x14ac:dyDescent="0.3">
      <c r="A3926" s="2">
        <v>45564</v>
      </c>
      <c r="B3926">
        <v>2024</v>
      </c>
    </row>
    <row r="3927" spans="1:22" x14ac:dyDescent="0.3">
      <c r="A3927" s="2">
        <v>45565</v>
      </c>
      <c r="B3927">
        <v>2024</v>
      </c>
      <c r="C3927">
        <v>233</v>
      </c>
      <c r="D3927">
        <v>430.3</v>
      </c>
      <c r="E3927">
        <v>165.85</v>
      </c>
      <c r="F3927">
        <v>88.269864000000013</v>
      </c>
      <c r="G3927">
        <v>8.9686184000000022</v>
      </c>
      <c r="H3927">
        <v>227.86511999999999</v>
      </c>
      <c r="I3927">
        <v>17.764812744550031</v>
      </c>
      <c r="J3927">
        <v>18.509751379960871</v>
      </c>
      <c r="K3927">
        <v>58.880659586361091</v>
      </c>
      <c r="L3927">
        <v>53.353828954723298</v>
      </c>
      <c r="M3927">
        <v>54793391</v>
      </c>
      <c r="N3927">
        <v>16854606</v>
      </c>
      <c r="O3927">
        <v>20481303</v>
      </c>
      <c r="P3927">
        <v>1453752</v>
      </c>
      <c r="Q3927">
        <v>1774113</v>
      </c>
      <c r="R3927">
        <v>18884107</v>
      </c>
      <c r="S3927">
        <v>62903500</v>
      </c>
      <c r="T3927">
        <v>20903300</v>
      </c>
      <c r="U3927">
        <v>13991200</v>
      </c>
      <c r="V3927">
        <v>8005600</v>
      </c>
    </row>
    <row r="3928" spans="1:22" x14ac:dyDescent="0.3">
      <c r="A3928" s="2">
        <v>45566</v>
      </c>
      <c r="B3928">
        <v>2024</v>
      </c>
      <c r="C3928">
        <v>226.21</v>
      </c>
      <c r="D3928">
        <v>420.69</v>
      </c>
      <c r="E3928">
        <v>166.99</v>
      </c>
      <c r="F3928">
        <v>85.933795999999987</v>
      </c>
      <c r="G3928">
        <v>8.8105984999999993</v>
      </c>
      <c r="H3928">
        <v>225.83322000000001</v>
      </c>
      <c r="I3928">
        <v>18.07296017822334</v>
      </c>
      <c r="J3928">
        <v>18.817906001113901</v>
      </c>
      <c r="K3928">
        <v>60.442773600668339</v>
      </c>
      <c r="L3928">
        <v>53.578390420495687</v>
      </c>
      <c r="M3928">
        <v>63285048</v>
      </c>
      <c r="N3928">
        <v>19092945</v>
      </c>
      <c r="O3928">
        <v>28338123</v>
      </c>
      <c r="P3928">
        <v>925299</v>
      </c>
      <c r="Q3928">
        <v>1474402</v>
      </c>
      <c r="R3928">
        <v>16935502</v>
      </c>
      <c r="S3928">
        <v>31990900</v>
      </c>
      <c r="T3928">
        <v>15263700</v>
      </c>
      <c r="U3928">
        <v>10985700</v>
      </c>
      <c r="V3928">
        <v>3824300</v>
      </c>
    </row>
    <row r="3929" spans="1:22" x14ac:dyDescent="0.3">
      <c r="A3929" s="2">
        <v>45567</v>
      </c>
      <c r="B3929">
        <v>2024</v>
      </c>
      <c r="C3929">
        <v>226.78</v>
      </c>
      <c r="D3929">
        <v>417.13</v>
      </c>
      <c r="E3929">
        <v>165.86</v>
      </c>
      <c r="F3929">
        <v>85.746814000000001</v>
      </c>
      <c r="G3929">
        <v>8.9711959999999991</v>
      </c>
      <c r="H3929">
        <v>225.08262500000001</v>
      </c>
      <c r="I3929">
        <v>17.595699513798529</v>
      </c>
      <c r="J3929">
        <v>17.964552752858999</v>
      </c>
      <c r="K3929">
        <v>58.042867903855367</v>
      </c>
      <c r="L3929">
        <v>52.53714990070533</v>
      </c>
      <c r="M3929">
        <v>32880605</v>
      </c>
      <c r="N3929">
        <v>16582257</v>
      </c>
      <c r="O3929">
        <v>17760179</v>
      </c>
      <c r="P3929">
        <v>780524</v>
      </c>
      <c r="Q3929">
        <v>820111</v>
      </c>
      <c r="R3929">
        <v>18143289</v>
      </c>
      <c r="S3929">
        <v>25911700</v>
      </c>
      <c r="T3929">
        <v>23485700</v>
      </c>
      <c r="U3929">
        <v>9233800</v>
      </c>
      <c r="V3929">
        <v>3750500</v>
      </c>
    </row>
    <row r="3930" spans="1:22" x14ac:dyDescent="0.3">
      <c r="A3930" s="2">
        <v>45568</v>
      </c>
      <c r="B3930">
        <v>2024</v>
      </c>
      <c r="C3930">
        <v>225.67</v>
      </c>
      <c r="D3930">
        <v>416.54</v>
      </c>
      <c r="E3930">
        <v>165.86</v>
      </c>
      <c r="F3930">
        <v>84.291259999999994</v>
      </c>
      <c r="G3930">
        <v>8.9906249999999996</v>
      </c>
      <c r="H3930">
        <v>221.48240000000001</v>
      </c>
      <c r="I3930">
        <v>17.731052344601959</v>
      </c>
      <c r="J3930">
        <v>18.071837922573611</v>
      </c>
      <c r="K3930">
        <v>59.160305343511453</v>
      </c>
      <c r="L3930">
        <v>52.923936750272617</v>
      </c>
      <c r="M3930">
        <v>34044158</v>
      </c>
      <c r="N3930">
        <v>13686421</v>
      </c>
      <c r="O3930">
        <v>15073101</v>
      </c>
      <c r="P3930">
        <v>946014</v>
      </c>
      <c r="Q3930">
        <v>1394256</v>
      </c>
      <c r="R3930">
        <v>23403394</v>
      </c>
      <c r="S3930">
        <v>31757300</v>
      </c>
      <c r="T3930">
        <v>14166400</v>
      </c>
      <c r="U3930">
        <v>10088500</v>
      </c>
      <c r="V3930">
        <v>3407700</v>
      </c>
    </row>
    <row r="3931" spans="1:22" x14ac:dyDescent="0.3">
      <c r="A3931" s="2">
        <v>45569</v>
      </c>
      <c r="B3931">
        <v>2024</v>
      </c>
      <c r="C3931">
        <v>226.8</v>
      </c>
      <c r="D3931">
        <v>416.06</v>
      </c>
      <c r="E3931">
        <v>167.06</v>
      </c>
      <c r="F3931">
        <v>85.22496000000001</v>
      </c>
      <c r="G3931">
        <v>9.0729570000000006</v>
      </c>
      <c r="H3931">
        <v>219.96719999999999</v>
      </c>
      <c r="I3931">
        <v>17.362696387807169</v>
      </c>
      <c r="J3931">
        <v>17.719222230428361</v>
      </c>
      <c r="K3931">
        <v>57.479521955149728</v>
      </c>
      <c r="L3931">
        <v>51.987377467436552</v>
      </c>
      <c r="M3931">
        <v>37345098</v>
      </c>
      <c r="N3931">
        <v>19190913</v>
      </c>
      <c r="O3931">
        <v>19093724</v>
      </c>
      <c r="P3931">
        <v>764681</v>
      </c>
      <c r="Q3931">
        <v>1192147</v>
      </c>
      <c r="R3931">
        <v>23262838</v>
      </c>
      <c r="S3931">
        <v>22315200</v>
      </c>
      <c r="T3931">
        <v>10635600</v>
      </c>
      <c r="U3931">
        <v>6916300</v>
      </c>
      <c r="V3931">
        <v>2634200</v>
      </c>
    </row>
    <row r="3932" spans="1:22" x14ac:dyDescent="0.3">
      <c r="A3932" s="2">
        <v>45570</v>
      </c>
      <c r="B3932">
        <v>2024</v>
      </c>
    </row>
    <row r="3933" spans="1:22" x14ac:dyDescent="0.3">
      <c r="A3933" s="2">
        <v>45571</v>
      </c>
      <c r="B3933">
        <v>2024</v>
      </c>
    </row>
    <row r="3934" spans="1:22" x14ac:dyDescent="0.3">
      <c r="A3934" s="2">
        <v>45572</v>
      </c>
      <c r="B3934">
        <v>2024</v>
      </c>
      <c r="C3934">
        <v>221.69</v>
      </c>
      <c r="D3934">
        <v>409.54</v>
      </c>
      <c r="E3934">
        <v>162.97999999999999</v>
      </c>
      <c r="F3934">
        <v>85.499456000000009</v>
      </c>
      <c r="G3934">
        <v>9.100168</v>
      </c>
      <c r="H3934">
        <v>220.00952000000001</v>
      </c>
      <c r="I3934">
        <v>17.87379231133032</v>
      </c>
      <c r="J3934">
        <v>18.561952898452809</v>
      </c>
      <c r="K3934">
        <v>59.083845686102293</v>
      </c>
      <c r="L3934">
        <v>54.638200121613409</v>
      </c>
      <c r="M3934">
        <v>39505354</v>
      </c>
      <c r="N3934">
        <v>20919761</v>
      </c>
      <c r="O3934">
        <v>22463140</v>
      </c>
      <c r="P3934">
        <v>562637</v>
      </c>
      <c r="Q3934">
        <v>959990</v>
      </c>
      <c r="R3934">
        <v>15236532</v>
      </c>
      <c r="S3934">
        <v>31459300</v>
      </c>
      <c r="T3934">
        <v>17950100</v>
      </c>
      <c r="U3934">
        <v>9155300</v>
      </c>
      <c r="V3934">
        <v>6734900</v>
      </c>
    </row>
    <row r="3935" spans="1:22" x14ac:dyDescent="0.3">
      <c r="A3935" s="2">
        <v>45573</v>
      </c>
      <c r="B3935">
        <v>2024</v>
      </c>
      <c r="C3935">
        <v>225.77</v>
      </c>
      <c r="D3935">
        <v>414.71</v>
      </c>
      <c r="E3935">
        <v>164.38</v>
      </c>
      <c r="F3935">
        <v>83.702975999999992</v>
      </c>
      <c r="G3935">
        <v>8.7166080000000008</v>
      </c>
      <c r="H3935">
        <v>225.00800000000001</v>
      </c>
      <c r="I3935">
        <v>17.333783327708399</v>
      </c>
      <c r="J3935">
        <v>18.093758072899089</v>
      </c>
      <c r="K3935">
        <v>57.921025987175163</v>
      </c>
      <c r="L3935">
        <v>54.255821802227473</v>
      </c>
      <c r="M3935">
        <v>31855693</v>
      </c>
      <c r="N3935">
        <v>19229261</v>
      </c>
      <c r="O3935">
        <v>23072733</v>
      </c>
      <c r="P3935">
        <v>992370</v>
      </c>
      <c r="Q3935">
        <v>1192951</v>
      </c>
      <c r="R3935">
        <v>23951127</v>
      </c>
      <c r="S3935">
        <v>26579100</v>
      </c>
      <c r="T3935">
        <v>13589000</v>
      </c>
      <c r="U3935">
        <v>7489200</v>
      </c>
      <c r="V3935">
        <v>4095700</v>
      </c>
    </row>
    <row r="3936" spans="1:22" x14ac:dyDescent="0.3">
      <c r="A3936" s="2">
        <v>45574</v>
      </c>
      <c r="B3936">
        <v>2024</v>
      </c>
      <c r="C3936">
        <v>229.54</v>
      </c>
      <c r="D3936">
        <v>417.46</v>
      </c>
      <c r="E3936">
        <v>161.86000000000001</v>
      </c>
      <c r="F3936">
        <v>84.472240000000014</v>
      </c>
      <c r="G3936">
        <v>8.7477191999999988</v>
      </c>
      <c r="H3936">
        <v>227.42947000000001</v>
      </c>
      <c r="I3936">
        <v>17.17703028678638</v>
      </c>
      <c r="J3936">
        <v>18.022320691503619</v>
      </c>
      <c r="K3936">
        <v>58.268560707585102</v>
      </c>
      <c r="L3936">
        <v>52.780755829536318</v>
      </c>
      <c r="M3936">
        <v>33591091</v>
      </c>
      <c r="N3936">
        <v>14974257</v>
      </c>
      <c r="O3936">
        <v>31181774</v>
      </c>
      <c r="P3936">
        <v>533578</v>
      </c>
      <c r="Q3936">
        <v>1030514</v>
      </c>
      <c r="R3936">
        <v>13573957</v>
      </c>
      <c r="S3936">
        <v>21033300</v>
      </c>
      <c r="T3936">
        <v>8429800</v>
      </c>
      <c r="U3936">
        <v>6414500</v>
      </c>
      <c r="V3936">
        <v>4708900</v>
      </c>
    </row>
    <row r="3937" spans="1:22" x14ac:dyDescent="0.3">
      <c r="A3937" s="2">
        <v>45575</v>
      </c>
      <c r="B3937">
        <v>2024</v>
      </c>
      <c r="C3937">
        <v>229.04</v>
      </c>
      <c r="D3937">
        <v>415.84</v>
      </c>
      <c r="E3937">
        <v>162.08000000000001</v>
      </c>
      <c r="F3937">
        <v>83.583584000000002</v>
      </c>
      <c r="G3937">
        <v>8.7621270000000013</v>
      </c>
      <c r="H3937">
        <v>224.71813</v>
      </c>
      <c r="I3937">
        <v>17.331453129196881</v>
      </c>
      <c r="J3937">
        <v>18.099474899274782</v>
      </c>
      <c r="K3937">
        <v>60.710448562986841</v>
      </c>
      <c r="L3937">
        <v>53.135911899006182</v>
      </c>
      <c r="M3937">
        <v>28183544</v>
      </c>
      <c r="N3937">
        <v>13848376</v>
      </c>
      <c r="O3937">
        <v>14144068</v>
      </c>
      <c r="P3937">
        <v>755115</v>
      </c>
      <c r="Q3937">
        <v>1140645</v>
      </c>
      <c r="R3937">
        <v>18937053</v>
      </c>
      <c r="S3937">
        <v>25652700</v>
      </c>
      <c r="T3937">
        <v>9568500</v>
      </c>
      <c r="U3937">
        <v>10593100</v>
      </c>
      <c r="V3937">
        <v>2759600</v>
      </c>
    </row>
    <row r="3938" spans="1:22" x14ac:dyDescent="0.3">
      <c r="A3938" s="2">
        <v>45576</v>
      </c>
      <c r="B3938">
        <v>2024</v>
      </c>
      <c r="C3938">
        <v>227.55</v>
      </c>
      <c r="D3938">
        <v>416.32</v>
      </c>
      <c r="E3938">
        <v>163.24</v>
      </c>
      <c r="F3938">
        <v>82.941209999999998</v>
      </c>
      <c r="G3938">
        <v>8.8007435999999988</v>
      </c>
      <c r="H3938">
        <v>228.31270000000001</v>
      </c>
      <c r="I3938">
        <v>17.19463087248322</v>
      </c>
      <c r="J3938">
        <v>18.01934399328859</v>
      </c>
      <c r="K3938">
        <v>60.09395973154362</v>
      </c>
      <c r="L3938">
        <v>52.872483221476507</v>
      </c>
      <c r="M3938">
        <v>31759188</v>
      </c>
      <c r="N3938">
        <v>14144944</v>
      </c>
      <c r="O3938">
        <v>15344251</v>
      </c>
      <c r="P3938">
        <v>1162246</v>
      </c>
      <c r="Q3938">
        <v>1282328</v>
      </c>
      <c r="R3938">
        <v>8480947</v>
      </c>
      <c r="S3938">
        <v>20472100</v>
      </c>
      <c r="T3938">
        <v>12532400</v>
      </c>
      <c r="U3938">
        <v>9340100</v>
      </c>
      <c r="V3938">
        <v>2576200</v>
      </c>
    </row>
    <row r="3939" spans="1:22" x14ac:dyDescent="0.3">
      <c r="A3939" s="2">
        <v>45577</v>
      </c>
      <c r="B3939">
        <v>2024</v>
      </c>
    </row>
    <row r="3940" spans="1:22" x14ac:dyDescent="0.3">
      <c r="A3940" s="2">
        <v>45578</v>
      </c>
      <c r="B3940">
        <v>2024</v>
      </c>
    </row>
    <row r="3941" spans="1:22" x14ac:dyDescent="0.3">
      <c r="A3941" s="2">
        <v>45579</v>
      </c>
      <c r="B3941">
        <v>2024</v>
      </c>
      <c r="C3941">
        <v>231.3</v>
      </c>
      <c r="D3941">
        <v>419.14</v>
      </c>
      <c r="E3941">
        <v>164.96</v>
      </c>
      <c r="F3941">
        <v>83.116848000000005</v>
      </c>
      <c r="G3941">
        <v>8.8205415999999985</v>
      </c>
      <c r="H3941">
        <v>230.63181</v>
      </c>
      <c r="M3941">
        <v>39882085</v>
      </c>
      <c r="N3941">
        <v>16653086</v>
      </c>
      <c r="O3941">
        <v>19016141</v>
      </c>
      <c r="P3941">
        <v>652628</v>
      </c>
      <c r="Q3941">
        <v>872373</v>
      </c>
      <c r="R3941">
        <v>9913187</v>
      </c>
    </row>
    <row r="3942" spans="1:22" x14ac:dyDescent="0.3">
      <c r="A3942" s="2">
        <v>45580</v>
      </c>
      <c r="B3942">
        <v>2024</v>
      </c>
      <c r="C3942">
        <v>233.85</v>
      </c>
      <c r="D3942">
        <v>418.74</v>
      </c>
      <c r="E3942">
        <v>165.46</v>
      </c>
      <c r="F3942">
        <v>81.979919999999993</v>
      </c>
      <c r="G3942">
        <v>8.7464440000000003</v>
      </c>
      <c r="H3942">
        <v>228.47219999999999</v>
      </c>
      <c r="I3942">
        <v>17.096018735363</v>
      </c>
      <c r="J3942">
        <v>17.958705105386422</v>
      </c>
      <c r="K3942">
        <v>63.36567413850787</v>
      </c>
      <c r="L3942">
        <v>53.154901304784211</v>
      </c>
      <c r="M3942">
        <v>64751367</v>
      </c>
      <c r="N3942">
        <v>18900201</v>
      </c>
      <c r="O3942">
        <v>20247195</v>
      </c>
      <c r="P3942">
        <v>952992</v>
      </c>
      <c r="Q3942">
        <v>1922303</v>
      </c>
      <c r="R3942">
        <v>22597361</v>
      </c>
      <c r="S3942">
        <v>22768900</v>
      </c>
      <c r="T3942">
        <v>12663000</v>
      </c>
      <c r="U3942">
        <v>15455200</v>
      </c>
      <c r="V3942">
        <v>4705400</v>
      </c>
    </row>
    <row r="3943" spans="1:22" x14ac:dyDescent="0.3">
      <c r="A3943" s="2">
        <v>45581</v>
      </c>
      <c r="B3943">
        <v>2024</v>
      </c>
      <c r="C3943">
        <v>231.78</v>
      </c>
      <c r="D3943">
        <v>416.12</v>
      </c>
      <c r="E3943">
        <v>165.16</v>
      </c>
      <c r="F3943">
        <v>81.227431999999993</v>
      </c>
      <c r="G3943">
        <v>8.7490911999999987</v>
      </c>
      <c r="H3943">
        <v>228.93441999999999</v>
      </c>
      <c r="I3943">
        <v>16.864774624373961</v>
      </c>
      <c r="J3943">
        <v>17.658408898163611</v>
      </c>
      <c r="K3943">
        <v>60.727879799666113</v>
      </c>
      <c r="L3943">
        <v>52.948247078464107</v>
      </c>
      <c r="M3943">
        <v>34082240</v>
      </c>
      <c r="N3943">
        <v>15508932</v>
      </c>
      <c r="O3943">
        <v>16406030</v>
      </c>
      <c r="P3943">
        <v>798822</v>
      </c>
      <c r="Q3943">
        <v>1556440</v>
      </c>
      <c r="R3943">
        <v>11086584</v>
      </c>
      <c r="S3943">
        <v>22755500</v>
      </c>
      <c r="T3943">
        <v>9019500</v>
      </c>
      <c r="U3943">
        <v>11103400</v>
      </c>
      <c r="V3943">
        <v>3533200</v>
      </c>
    </row>
    <row r="3944" spans="1:22" x14ac:dyDescent="0.3">
      <c r="A3944" s="2">
        <v>45582</v>
      </c>
      <c r="B3944">
        <v>2024</v>
      </c>
      <c r="C3944">
        <v>232.15</v>
      </c>
      <c r="D3944">
        <v>416.72</v>
      </c>
      <c r="E3944">
        <v>162.93</v>
      </c>
      <c r="F3944">
        <v>80.927700000000002</v>
      </c>
      <c r="G3944">
        <v>8.8207799999999992</v>
      </c>
      <c r="H3944">
        <v>229.05699999999999</v>
      </c>
      <c r="I3944">
        <v>16.979561946608079</v>
      </c>
      <c r="J3944">
        <v>17.559884784634839</v>
      </c>
      <c r="K3944">
        <v>61.260901404700093</v>
      </c>
      <c r="L3944">
        <v>53.218826975567538</v>
      </c>
      <c r="M3944">
        <v>32993810</v>
      </c>
      <c r="N3944">
        <v>14820004</v>
      </c>
      <c r="O3944">
        <v>21453395</v>
      </c>
      <c r="P3944">
        <v>687665</v>
      </c>
      <c r="Q3944">
        <v>1139463</v>
      </c>
      <c r="R3944">
        <v>13204839</v>
      </c>
      <c r="S3944">
        <v>23200400</v>
      </c>
      <c r="T3944">
        <v>8705100</v>
      </c>
      <c r="U3944">
        <v>9321300</v>
      </c>
      <c r="V3944">
        <v>3268000</v>
      </c>
    </row>
    <row r="3945" spans="1:22" x14ac:dyDescent="0.3">
      <c r="A3945" s="2">
        <v>45583</v>
      </c>
      <c r="B3945">
        <v>2024</v>
      </c>
      <c r="C3945">
        <v>235</v>
      </c>
      <c r="D3945">
        <v>418.16</v>
      </c>
      <c r="E3945">
        <v>163.41999999999999</v>
      </c>
      <c r="F3945">
        <v>81.611169999999987</v>
      </c>
      <c r="G3945">
        <v>8.8777463999999995</v>
      </c>
      <c r="H3945">
        <v>231.30409499999999</v>
      </c>
      <c r="I3945">
        <v>17.08271985008701</v>
      </c>
      <c r="J3945">
        <v>17.308033298755191</v>
      </c>
      <c r="K3945">
        <v>60.748226475706069</v>
      </c>
      <c r="L3945">
        <v>53.667514388970687</v>
      </c>
      <c r="M3945">
        <v>46431472</v>
      </c>
      <c r="N3945">
        <v>17145317</v>
      </c>
      <c r="O3945">
        <v>19757661</v>
      </c>
      <c r="P3945">
        <v>964531</v>
      </c>
      <c r="Q3945">
        <v>1221882</v>
      </c>
      <c r="R3945">
        <v>12417606</v>
      </c>
      <c r="S3945">
        <v>17752400</v>
      </c>
      <c r="T3945">
        <v>12382600</v>
      </c>
      <c r="U3945">
        <v>7158900</v>
      </c>
      <c r="V3945">
        <v>4274800</v>
      </c>
    </row>
    <row r="3946" spans="1:22" x14ac:dyDescent="0.3">
      <c r="A3946" s="2">
        <v>45584</v>
      </c>
      <c r="B3946">
        <v>2024</v>
      </c>
    </row>
    <row r="3947" spans="1:22" x14ac:dyDescent="0.3">
      <c r="A3947" s="2">
        <v>45585</v>
      </c>
      <c r="B3947">
        <v>2024</v>
      </c>
    </row>
    <row r="3948" spans="1:22" x14ac:dyDescent="0.3">
      <c r="A3948" s="2">
        <v>45586</v>
      </c>
      <c r="B3948">
        <v>2024</v>
      </c>
      <c r="C3948">
        <v>236.48</v>
      </c>
      <c r="D3948">
        <v>418.78</v>
      </c>
      <c r="E3948">
        <v>164.07</v>
      </c>
      <c r="F3948">
        <v>81.012671999999995</v>
      </c>
      <c r="G3948">
        <v>8.7714198000000003</v>
      </c>
      <c r="H3948">
        <v>228.010425</v>
      </c>
      <c r="I3948">
        <v>16.884799362211002</v>
      </c>
      <c r="J3948">
        <v>17.17204138984852</v>
      </c>
      <c r="K3948">
        <v>60.689609354238627</v>
      </c>
      <c r="L3948">
        <v>53.487908583576917</v>
      </c>
      <c r="M3948">
        <v>36254470</v>
      </c>
      <c r="N3948">
        <v>14206115</v>
      </c>
      <c r="O3948">
        <v>20946455</v>
      </c>
      <c r="P3948">
        <v>667610</v>
      </c>
      <c r="Q3948">
        <v>1273312</v>
      </c>
      <c r="R3948">
        <v>10579614</v>
      </c>
      <c r="S3948">
        <v>17422500</v>
      </c>
      <c r="T3948">
        <v>8650700</v>
      </c>
      <c r="U3948">
        <v>5149100</v>
      </c>
      <c r="V3948">
        <v>2922600</v>
      </c>
    </row>
    <row r="3949" spans="1:22" x14ac:dyDescent="0.3">
      <c r="A3949" s="2">
        <v>45587</v>
      </c>
      <c r="B3949">
        <v>2024</v>
      </c>
      <c r="C3949">
        <v>235.86</v>
      </c>
      <c r="D3949">
        <v>427.51</v>
      </c>
      <c r="E3949">
        <v>165.14</v>
      </c>
      <c r="F3949">
        <v>81.297775999999999</v>
      </c>
      <c r="G3949">
        <v>8.8424624999999999</v>
      </c>
      <c r="H3949">
        <v>232.6422</v>
      </c>
      <c r="I3949">
        <v>16.847610221104201</v>
      </c>
      <c r="J3949">
        <v>16.990691824440621</v>
      </c>
      <c r="K3949">
        <v>59.671653647557257</v>
      </c>
      <c r="L3949">
        <v>53.025287965046999</v>
      </c>
      <c r="M3949">
        <v>38846578</v>
      </c>
      <c r="N3949">
        <v>25482197</v>
      </c>
      <c r="O3949">
        <v>16568121</v>
      </c>
      <c r="P3949">
        <v>573426</v>
      </c>
      <c r="Q3949">
        <v>2857814</v>
      </c>
      <c r="R3949">
        <v>12963853</v>
      </c>
      <c r="S3949">
        <v>22643900</v>
      </c>
      <c r="T3949">
        <v>9682400</v>
      </c>
      <c r="U3949">
        <v>8683800</v>
      </c>
      <c r="V3949">
        <v>2342900</v>
      </c>
    </row>
    <row r="3950" spans="1:22" x14ac:dyDescent="0.3">
      <c r="A3950" s="2">
        <v>45588</v>
      </c>
      <c r="B3950">
        <v>2024</v>
      </c>
      <c r="C3950">
        <v>230.76</v>
      </c>
      <c r="D3950">
        <v>424.6</v>
      </c>
      <c r="E3950">
        <v>162.78</v>
      </c>
      <c r="F3950">
        <v>81.400787999999991</v>
      </c>
      <c r="G3950">
        <v>8.7904270999999987</v>
      </c>
      <c r="H3950">
        <v>235.55164500000001</v>
      </c>
      <c r="I3950">
        <v>17.14313751144838</v>
      </c>
      <c r="J3950">
        <v>16.681426203715819</v>
      </c>
      <c r="K3950">
        <v>58.67460421300536</v>
      </c>
      <c r="L3950">
        <v>52.845741201099052</v>
      </c>
      <c r="M3950">
        <v>52286979</v>
      </c>
      <c r="N3950">
        <v>19654379</v>
      </c>
      <c r="O3950">
        <v>18280518</v>
      </c>
      <c r="P3950">
        <v>614520</v>
      </c>
      <c r="Q3950">
        <v>1429594</v>
      </c>
      <c r="R3950">
        <v>13651838</v>
      </c>
      <c r="S3950">
        <v>35439900</v>
      </c>
      <c r="T3950">
        <v>9265900</v>
      </c>
      <c r="U3950">
        <v>7227700</v>
      </c>
      <c r="V3950">
        <v>3147800</v>
      </c>
    </row>
    <row r="3951" spans="1:22" x14ac:dyDescent="0.3">
      <c r="A3951" s="2">
        <v>45589</v>
      </c>
      <c r="B3951">
        <v>2024</v>
      </c>
      <c r="C3951">
        <v>230.57</v>
      </c>
      <c r="D3951">
        <v>424.73</v>
      </c>
      <c r="E3951">
        <v>162.72</v>
      </c>
      <c r="F3951">
        <v>82.682528000000005</v>
      </c>
      <c r="G3951">
        <v>8.8115039999999993</v>
      </c>
      <c r="H3951">
        <v>236.814955</v>
      </c>
      <c r="I3951">
        <v>17.156701166853448</v>
      </c>
      <c r="J3951">
        <v>16.879256091370561</v>
      </c>
      <c r="K3951">
        <v>57.960313797877262</v>
      </c>
      <c r="L3951">
        <v>53.194014107719703</v>
      </c>
      <c r="M3951">
        <v>31109503</v>
      </c>
      <c r="N3951">
        <v>13581631</v>
      </c>
      <c r="O3951">
        <v>22412527</v>
      </c>
      <c r="P3951">
        <v>1196095</v>
      </c>
      <c r="Q3951">
        <v>1202150</v>
      </c>
      <c r="R3951">
        <v>10796864</v>
      </c>
      <c r="S3951">
        <v>26146100</v>
      </c>
      <c r="T3951">
        <v>9499800</v>
      </c>
      <c r="U3951">
        <v>9688300</v>
      </c>
      <c r="V3951">
        <v>2711600</v>
      </c>
    </row>
    <row r="3952" spans="1:22" x14ac:dyDescent="0.3">
      <c r="A3952" s="2">
        <v>45590</v>
      </c>
      <c r="B3952">
        <v>2024</v>
      </c>
      <c r="C3952">
        <v>231.41</v>
      </c>
      <c r="D3952">
        <v>428.15</v>
      </c>
      <c r="E3952">
        <v>165.27</v>
      </c>
      <c r="F3952">
        <v>82.117999999999995</v>
      </c>
      <c r="G3952">
        <v>8.8516117000000012</v>
      </c>
      <c r="H3952">
        <v>238.844525</v>
      </c>
      <c r="I3952">
        <v>17.082785808147179</v>
      </c>
      <c r="J3952">
        <v>16.575165341655719</v>
      </c>
      <c r="K3952">
        <v>57.496714848883052</v>
      </c>
      <c r="L3952">
        <v>52.575558475689888</v>
      </c>
      <c r="M3952">
        <v>38802304</v>
      </c>
      <c r="N3952">
        <v>16899064</v>
      </c>
      <c r="O3952">
        <v>19828884</v>
      </c>
      <c r="P3952">
        <v>729592</v>
      </c>
      <c r="Q3952">
        <v>1376516</v>
      </c>
      <c r="R3952">
        <v>11428837</v>
      </c>
      <c r="S3952">
        <v>18218000</v>
      </c>
      <c r="T3952">
        <v>7416600</v>
      </c>
      <c r="U3952">
        <v>5573400</v>
      </c>
      <c r="V3952">
        <v>1962700</v>
      </c>
    </row>
    <row r="3953" spans="1:22" x14ac:dyDescent="0.3">
      <c r="A3953" s="2">
        <v>45591</v>
      </c>
      <c r="B3953">
        <v>2024</v>
      </c>
    </row>
    <row r="3954" spans="1:22" x14ac:dyDescent="0.3">
      <c r="A3954" s="2">
        <v>45592</v>
      </c>
      <c r="B3954">
        <v>2024</v>
      </c>
    </row>
    <row r="3955" spans="1:22" x14ac:dyDescent="0.3">
      <c r="A3955" s="2">
        <v>45593</v>
      </c>
      <c r="B3955">
        <v>2024</v>
      </c>
      <c r="C3955">
        <v>233.4</v>
      </c>
      <c r="D3955">
        <v>426.59</v>
      </c>
      <c r="E3955">
        <v>166.72</v>
      </c>
      <c r="F3955">
        <v>81.667327999999983</v>
      </c>
      <c r="G3955">
        <v>8.9799975000000014</v>
      </c>
      <c r="H3955">
        <v>240.82777999999999</v>
      </c>
      <c r="I3955">
        <v>17.66049060542797</v>
      </c>
      <c r="J3955">
        <v>16.78816770615866</v>
      </c>
      <c r="K3955">
        <v>58.774791231732777</v>
      </c>
      <c r="L3955">
        <v>53.235908141962419</v>
      </c>
      <c r="M3955">
        <v>36087134</v>
      </c>
      <c r="N3955">
        <v>14882444</v>
      </c>
      <c r="O3955">
        <v>32138641</v>
      </c>
      <c r="P3955">
        <v>713271</v>
      </c>
      <c r="Q3955">
        <v>1271298</v>
      </c>
      <c r="R3955">
        <v>18207594</v>
      </c>
      <c r="S3955">
        <v>34954200</v>
      </c>
      <c r="T3955">
        <v>10846300</v>
      </c>
      <c r="U3955">
        <v>7896300</v>
      </c>
      <c r="V3955">
        <v>3595900</v>
      </c>
    </row>
    <row r="3956" spans="1:22" x14ac:dyDescent="0.3">
      <c r="A3956" s="2">
        <v>45594</v>
      </c>
      <c r="B3956">
        <v>2024</v>
      </c>
      <c r="C3956">
        <v>233.67</v>
      </c>
      <c r="D3956">
        <v>431.95</v>
      </c>
      <c r="E3956">
        <v>169.68</v>
      </c>
      <c r="F3956">
        <v>80.288579999999996</v>
      </c>
      <c r="G3956">
        <v>9.2773862999999999</v>
      </c>
      <c r="H3956">
        <v>242.05439999999999</v>
      </c>
      <c r="I3956">
        <v>17.595489505931429</v>
      </c>
      <c r="J3956">
        <v>16.875424758831969</v>
      </c>
      <c r="K3956">
        <v>60.435406074827277</v>
      </c>
      <c r="L3956">
        <v>53.06348585582063</v>
      </c>
      <c r="M3956">
        <v>35417247</v>
      </c>
      <c r="N3956">
        <v>17644080</v>
      </c>
      <c r="O3956">
        <v>42169025</v>
      </c>
      <c r="P3956">
        <v>873128</v>
      </c>
      <c r="Q3956">
        <v>1203241</v>
      </c>
      <c r="R3956">
        <v>37495549</v>
      </c>
      <c r="S3956">
        <v>22183300</v>
      </c>
      <c r="T3956">
        <v>10303100</v>
      </c>
      <c r="U3956">
        <v>8512700</v>
      </c>
      <c r="V3956">
        <v>2635600</v>
      </c>
    </row>
    <row r="3957" spans="1:22" x14ac:dyDescent="0.3">
      <c r="A3957" s="2">
        <v>45595</v>
      </c>
      <c r="B3957">
        <v>2024</v>
      </c>
      <c r="C3957">
        <v>230.1</v>
      </c>
      <c r="D3957">
        <v>432.53</v>
      </c>
      <c r="E3957">
        <v>174.46</v>
      </c>
      <c r="F3957">
        <v>79.799903999999998</v>
      </c>
      <c r="G3957">
        <v>9.1650636000000016</v>
      </c>
      <c r="H3957">
        <v>238.56303</v>
      </c>
      <c r="I3957">
        <v>17.695620961952621</v>
      </c>
      <c r="J3957">
        <v>17.11731873653984</v>
      </c>
      <c r="K3957">
        <v>62.278927103047707</v>
      </c>
      <c r="L3957">
        <v>52.809502055733219</v>
      </c>
      <c r="M3957">
        <v>47070907</v>
      </c>
      <c r="N3957">
        <v>29749149</v>
      </c>
      <c r="O3957">
        <v>68890787</v>
      </c>
      <c r="P3957">
        <v>1545461</v>
      </c>
      <c r="Q3957">
        <v>1609493</v>
      </c>
      <c r="R3957">
        <v>17384325</v>
      </c>
      <c r="S3957">
        <v>41528400</v>
      </c>
      <c r="T3957">
        <v>23163400</v>
      </c>
      <c r="U3957">
        <v>11031300</v>
      </c>
      <c r="V3957">
        <v>5957200</v>
      </c>
    </row>
    <row r="3958" spans="1:22" x14ac:dyDescent="0.3">
      <c r="A3958" s="2">
        <v>45596</v>
      </c>
      <c r="B3958">
        <v>2024</v>
      </c>
      <c r="C3958">
        <v>225.91</v>
      </c>
      <c r="D3958">
        <v>406.35</v>
      </c>
      <c r="E3958">
        <v>171.11</v>
      </c>
      <c r="F3958">
        <v>78.553984</v>
      </c>
      <c r="G3958">
        <v>9.1524619999999999</v>
      </c>
      <c r="H3958">
        <v>233.31576000000001</v>
      </c>
      <c r="I3958">
        <v>17.628310442268521</v>
      </c>
      <c r="J3958">
        <v>17.070458431359661</v>
      </c>
      <c r="K3958">
        <v>62.417033580863517</v>
      </c>
      <c r="L3958">
        <v>53.525662088453707</v>
      </c>
      <c r="M3958">
        <v>64370086</v>
      </c>
      <c r="N3958">
        <v>53970981</v>
      </c>
      <c r="O3958">
        <v>44768981</v>
      </c>
      <c r="P3958">
        <v>1085173</v>
      </c>
      <c r="Q3958">
        <v>1751632</v>
      </c>
      <c r="R3958">
        <v>26369494</v>
      </c>
      <c r="S3958">
        <v>27717100</v>
      </c>
      <c r="T3958">
        <v>13004600</v>
      </c>
      <c r="U3958">
        <v>7848500</v>
      </c>
      <c r="V3958">
        <v>4353800</v>
      </c>
    </row>
    <row r="3959" spans="1:22" x14ac:dyDescent="0.3">
      <c r="A3959" s="2">
        <v>45597</v>
      </c>
      <c r="B3959">
        <v>2024</v>
      </c>
      <c r="C3959">
        <v>222.91</v>
      </c>
      <c r="D3959">
        <v>410.37</v>
      </c>
      <c r="E3959">
        <v>171.29</v>
      </c>
      <c r="F3959">
        <v>79.276175999999992</v>
      </c>
      <c r="G3959">
        <v>9.1737088</v>
      </c>
      <c r="H3959">
        <v>234.87029999999999</v>
      </c>
      <c r="I3959">
        <v>17.104832908246681</v>
      </c>
      <c r="J3959">
        <v>16.682209054345691</v>
      </c>
      <c r="K3959">
        <v>58.622719246615652</v>
      </c>
      <c r="L3959">
        <v>52.076384801517229</v>
      </c>
      <c r="M3959">
        <v>65276741</v>
      </c>
      <c r="N3959">
        <v>24230442</v>
      </c>
      <c r="O3959">
        <v>31796477</v>
      </c>
      <c r="P3959">
        <v>773391</v>
      </c>
      <c r="Q3959">
        <v>1320549</v>
      </c>
      <c r="R3959">
        <v>16255440</v>
      </c>
      <c r="S3959">
        <v>23741600</v>
      </c>
      <c r="T3959">
        <v>10960500</v>
      </c>
      <c r="U3959">
        <v>9780000</v>
      </c>
      <c r="V3959">
        <v>3072400</v>
      </c>
    </row>
    <row r="3960" spans="1:22" x14ac:dyDescent="0.3">
      <c r="A3960" s="2">
        <v>45598</v>
      </c>
      <c r="B3960">
        <v>2024</v>
      </c>
    </row>
    <row r="3961" spans="1:22" x14ac:dyDescent="0.3">
      <c r="A3961" s="2">
        <v>45599</v>
      </c>
      <c r="B3961">
        <v>2024</v>
      </c>
    </row>
    <row r="3962" spans="1:22" x14ac:dyDescent="0.3">
      <c r="A3962" s="2">
        <v>45600</v>
      </c>
      <c r="B3962">
        <v>2024</v>
      </c>
      <c r="C3962">
        <v>222.01</v>
      </c>
      <c r="D3962">
        <v>408.46</v>
      </c>
      <c r="E3962">
        <v>169.24</v>
      </c>
      <c r="F3962">
        <v>79.163030000000006</v>
      </c>
      <c r="G3962">
        <v>9.2985212000000015</v>
      </c>
      <c r="H3962">
        <v>232.80681999999999</v>
      </c>
      <c r="M3962">
        <v>44944468</v>
      </c>
      <c r="N3962">
        <v>19672286</v>
      </c>
      <c r="O3962">
        <v>21492744</v>
      </c>
      <c r="P3962">
        <v>877772</v>
      </c>
      <c r="Q3962">
        <v>827154</v>
      </c>
      <c r="R3962">
        <v>14218370</v>
      </c>
    </row>
    <row r="3963" spans="1:22" x14ac:dyDescent="0.3">
      <c r="A3963" s="2">
        <v>45601</v>
      </c>
      <c r="B3963">
        <v>2024</v>
      </c>
      <c r="C3963">
        <v>223.45</v>
      </c>
      <c r="D3963">
        <v>411.46</v>
      </c>
      <c r="E3963">
        <v>169.74</v>
      </c>
      <c r="F3963">
        <v>79.373660000000001</v>
      </c>
      <c r="G3963">
        <v>9.415761599999998</v>
      </c>
      <c r="H3963">
        <v>235.70545000000001</v>
      </c>
      <c r="I3963">
        <v>17.39847046413502</v>
      </c>
      <c r="J3963">
        <v>17.157044729034808</v>
      </c>
      <c r="K3963">
        <v>58.97943037974683</v>
      </c>
      <c r="L3963">
        <v>50.474683544303787</v>
      </c>
      <c r="M3963">
        <v>28111338</v>
      </c>
      <c r="N3963">
        <v>17626011</v>
      </c>
      <c r="O3963">
        <v>18242050</v>
      </c>
      <c r="P3963">
        <v>879376</v>
      </c>
      <c r="Q3963">
        <v>723021</v>
      </c>
      <c r="R3963">
        <v>17299454</v>
      </c>
      <c r="S3963">
        <v>21319300</v>
      </c>
      <c r="T3963">
        <v>10536900</v>
      </c>
      <c r="U3963">
        <v>5642400</v>
      </c>
      <c r="V3963">
        <v>6282100</v>
      </c>
    </row>
    <row r="3964" spans="1:22" x14ac:dyDescent="0.3">
      <c r="A3964" s="2">
        <v>45602</v>
      </c>
      <c r="B3964">
        <v>2024</v>
      </c>
      <c r="C3964">
        <v>222.72</v>
      </c>
      <c r="D3964">
        <v>420.18</v>
      </c>
      <c r="E3964">
        <v>176.51</v>
      </c>
      <c r="F3964">
        <v>72.771968000000001</v>
      </c>
      <c r="G3964">
        <v>9.3349379999999993</v>
      </c>
      <c r="H3964">
        <v>228.431465</v>
      </c>
      <c r="I3964">
        <v>17.356306976142761</v>
      </c>
      <c r="J3964">
        <v>17.109033985258939</v>
      </c>
      <c r="K3964">
        <v>60.806879162087029</v>
      </c>
      <c r="L3964">
        <v>52.369561000840498</v>
      </c>
      <c r="M3964">
        <v>54561121</v>
      </c>
      <c r="N3964">
        <v>26681842</v>
      </c>
      <c r="O3964">
        <v>33695538</v>
      </c>
      <c r="P3964">
        <v>4432310</v>
      </c>
      <c r="Q3964">
        <v>1733240</v>
      </c>
      <c r="R3964">
        <v>20205383</v>
      </c>
      <c r="S3964">
        <v>68795700</v>
      </c>
      <c r="T3964">
        <v>12755300</v>
      </c>
      <c r="U3964">
        <v>11185600</v>
      </c>
      <c r="V3964">
        <v>8209700</v>
      </c>
    </row>
    <row r="3965" spans="1:22" x14ac:dyDescent="0.3">
      <c r="A3965" s="2">
        <v>45603</v>
      </c>
      <c r="B3965">
        <v>2024</v>
      </c>
      <c r="C3965">
        <v>227.48</v>
      </c>
      <c r="D3965">
        <v>425.43</v>
      </c>
      <c r="E3965">
        <v>180.75</v>
      </c>
      <c r="F3965">
        <v>75.440509999999989</v>
      </c>
      <c r="G3965">
        <v>9.2956439999999994</v>
      </c>
      <c r="H3965">
        <v>238.35830000000001</v>
      </c>
      <c r="I3965">
        <v>18.04992811397203</v>
      </c>
      <c r="J3965">
        <v>17.27793650503202</v>
      </c>
      <c r="K3965">
        <v>60.266631812834923</v>
      </c>
      <c r="L3965">
        <v>53.640047052672848</v>
      </c>
      <c r="M3965">
        <v>42137691</v>
      </c>
      <c r="N3965">
        <v>19901782</v>
      </c>
      <c r="O3965">
        <v>25352939</v>
      </c>
      <c r="P3965">
        <v>1914711</v>
      </c>
      <c r="Q3965">
        <v>1665250</v>
      </c>
      <c r="R3965">
        <v>24371917</v>
      </c>
      <c r="S3965">
        <v>55124700</v>
      </c>
      <c r="T3965">
        <v>12594700</v>
      </c>
      <c r="U3965">
        <v>9996700</v>
      </c>
      <c r="V3965">
        <v>8257400</v>
      </c>
    </row>
    <row r="3966" spans="1:22" x14ac:dyDescent="0.3">
      <c r="A3966" s="2">
        <v>45604</v>
      </c>
      <c r="B3966">
        <v>2024</v>
      </c>
      <c r="C3966">
        <v>226.96</v>
      </c>
      <c r="D3966">
        <v>422.54</v>
      </c>
      <c r="E3966">
        <v>178.35</v>
      </c>
      <c r="F3966">
        <v>72.371421999999995</v>
      </c>
      <c r="G3966">
        <v>8.89893</v>
      </c>
      <c r="H3966">
        <v>237.09726000000001</v>
      </c>
      <c r="I3966">
        <v>17.440717935281022</v>
      </c>
      <c r="J3966">
        <v>17.527979650858111</v>
      </c>
      <c r="K3966">
        <v>61.365125114633827</v>
      </c>
      <c r="L3966">
        <v>53.66828245774925</v>
      </c>
      <c r="M3966">
        <v>38328824</v>
      </c>
      <c r="N3966">
        <v>16891414</v>
      </c>
      <c r="O3966">
        <v>22006182</v>
      </c>
      <c r="P3966">
        <v>1953285</v>
      </c>
      <c r="Q3966">
        <v>1236943</v>
      </c>
      <c r="R3966">
        <v>22206636</v>
      </c>
      <c r="S3966">
        <v>33139900</v>
      </c>
      <c r="T3966">
        <v>10130700</v>
      </c>
      <c r="U3966">
        <v>10647200</v>
      </c>
      <c r="V3966">
        <v>3520700</v>
      </c>
    </row>
    <row r="3967" spans="1:22" x14ac:dyDescent="0.3">
      <c r="A3967" s="2">
        <v>45605</v>
      </c>
      <c r="B3967">
        <v>2024</v>
      </c>
    </row>
    <row r="3968" spans="1:22" x14ac:dyDescent="0.3">
      <c r="A3968" s="2">
        <v>45606</v>
      </c>
      <c r="B3968">
        <v>2024</v>
      </c>
    </row>
    <row r="3969" spans="1:22" x14ac:dyDescent="0.3">
      <c r="A3969" s="2">
        <v>45607</v>
      </c>
      <c r="B3969">
        <v>2024</v>
      </c>
      <c r="C3969">
        <v>224.23</v>
      </c>
      <c r="D3969">
        <v>418.01</v>
      </c>
      <c r="E3969">
        <v>180.35</v>
      </c>
      <c r="F3969">
        <v>72.242816000000005</v>
      </c>
      <c r="G3969">
        <v>8.9945088000000002</v>
      </c>
      <c r="H3969">
        <v>235.98184000000001</v>
      </c>
      <c r="I3969">
        <v>17.243956329607489</v>
      </c>
      <c r="J3969">
        <v>18.43960602417468</v>
      </c>
      <c r="K3969">
        <v>61.820899402131538</v>
      </c>
      <c r="L3969">
        <v>53.613205094879127</v>
      </c>
      <c r="M3969">
        <v>42005602</v>
      </c>
      <c r="N3969">
        <v>24503321</v>
      </c>
      <c r="O3969">
        <v>17450354</v>
      </c>
      <c r="P3969">
        <v>1313425</v>
      </c>
      <c r="Q3969">
        <v>1206912</v>
      </c>
      <c r="R3969">
        <v>15084690</v>
      </c>
      <c r="S3969">
        <v>18773100</v>
      </c>
      <c r="T3969">
        <v>27721600</v>
      </c>
      <c r="U3969">
        <v>8163200</v>
      </c>
      <c r="V3969">
        <v>3872200</v>
      </c>
    </row>
    <row r="3970" spans="1:22" x14ac:dyDescent="0.3">
      <c r="A3970" s="2">
        <v>45608</v>
      </c>
      <c r="B3970">
        <v>2024</v>
      </c>
      <c r="C3970">
        <v>224.23</v>
      </c>
      <c r="D3970">
        <v>423.03</v>
      </c>
      <c r="E3970">
        <v>181.62</v>
      </c>
      <c r="F3970">
        <v>71.300253999999995</v>
      </c>
      <c r="G3970">
        <v>8.8354286999999996</v>
      </c>
      <c r="H3970">
        <v>233.77828</v>
      </c>
      <c r="I3970">
        <v>17.552813489243491</v>
      </c>
      <c r="J3970">
        <v>17.998466419019319</v>
      </c>
      <c r="K3970">
        <v>60.785580463854259</v>
      </c>
      <c r="L3970">
        <v>53.879449576846064</v>
      </c>
      <c r="M3970">
        <v>40398299</v>
      </c>
      <c r="N3970">
        <v>19401204</v>
      </c>
      <c r="O3970">
        <v>25134905</v>
      </c>
      <c r="P3970">
        <v>1229133</v>
      </c>
      <c r="Q3970">
        <v>1471087</v>
      </c>
      <c r="R3970">
        <v>20514017</v>
      </c>
      <c r="S3970">
        <v>29839200</v>
      </c>
      <c r="T3970">
        <v>15897900</v>
      </c>
      <c r="U3970">
        <v>10266200</v>
      </c>
      <c r="V3970">
        <v>4608900</v>
      </c>
    </row>
    <row r="3971" spans="1:22" x14ac:dyDescent="0.3">
      <c r="A3971" s="2">
        <v>45609</v>
      </c>
      <c r="B3971">
        <v>2024</v>
      </c>
      <c r="C3971">
        <v>225.12</v>
      </c>
      <c r="D3971">
        <v>425.2</v>
      </c>
      <c r="E3971">
        <v>178.88</v>
      </c>
      <c r="F3971">
        <v>69.713123999999993</v>
      </c>
      <c r="G3971">
        <v>8.9071679999999986</v>
      </c>
      <c r="H3971">
        <v>231.93670499999999</v>
      </c>
      <c r="I3971">
        <v>17.128884885142529</v>
      </c>
      <c r="J3971">
        <v>17.739478917058101</v>
      </c>
      <c r="K3971">
        <v>58.792870471655618</v>
      </c>
      <c r="L3971">
        <v>51.901422044913453</v>
      </c>
      <c r="M3971">
        <v>48566217</v>
      </c>
      <c r="N3971">
        <v>21502185</v>
      </c>
      <c r="O3971">
        <v>23184003</v>
      </c>
      <c r="P3971">
        <v>1476211</v>
      </c>
      <c r="Q3971">
        <v>1507152</v>
      </c>
      <c r="R3971">
        <v>17149742</v>
      </c>
      <c r="S3971">
        <v>20181300</v>
      </c>
      <c r="T3971">
        <v>15046400</v>
      </c>
      <c r="U3971">
        <v>28299600</v>
      </c>
      <c r="V3971">
        <v>4779300</v>
      </c>
    </row>
    <row r="3972" spans="1:22" x14ac:dyDescent="0.3">
      <c r="A3972" s="2">
        <v>45610</v>
      </c>
      <c r="B3972">
        <v>2024</v>
      </c>
      <c r="C3972">
        <v>228.22</v>
      </c>
      <c r="D3972">
        <v>426.89</v>
      </c>
      <c r="E3972">
        <v>175.58</v>
      </c>
      <c r="F3972">
        <v>71.421075999999999</v>
      </c>
      <c r="G3972">
        <v>8.9708585999999997</v>
      </c>
      <c r="H3972">
        <v>233.40669500000001</v>
      </c>
      <c r="I3972">
        <v>17.118274046487731</v>
      </c>
      <c r="J3972">
        <v>17.62533842301271</v>
      </c>
      <c r="K3972">
        <v>56.780531655322967</v>
      </c>
      <c r="L3972">
        <v>52.003338898163612</v>
      </c>
      <c r="M3972">
        <v>44923941</v>
      </c>
      <c r="N3972">
        <v>30246881</v>
      </c>
      <c r="O3972">
        <v>31007457</v>
      </c>
      <c r="P3972">
        <v>1579649</v>
      </c>
      <c r="Q3972">
        <v>1710863</v>
      </c>
      <c r="R3972">
        <v>15627928</v>
      </c>
      <c r="S3972">
        <v>24174400</v>
      </c>
      <c r="T3972">
        <v>12279200</v>
      </c>
      <c r="U3972">
        <v>10752700</v>
      </c>
      <c r="V3972">
        <v>3812400</v>
      </c>
    </row>
    <row r="3973" spans="1:22" x14ac:dyDescent="0.3">
      <c r="A3973" s="2">
        <v>45611</v>
      </c>
      <c r="B3973">
        <v>2024</v>
      </c>
      <c r="C3973">
        <v>225</v>
      </c>
      <c r="D3973">
        <v>415</v>
      </c>
      <c r="E3973">
        <v>172.49</v>
      </c>
      <c r="F3973">
        <v>71.648808000000002</v>
      </c>
      <c r="G3973">
        <v>9.0510335999999985</v>
      </c>
      <c r="H3973">
        <v>229.22977</v>
      </c>
      <c r="I3973">
        <v>17.526575058335499</v>
      </c>
      <c r="J3973">
        <v>17.863226869976661</v>
      </c>
      <c r="K3973">
        <v>57.816956183562347</v>
      </c>
      <c r="L3973">
        <v>53.532538242157123</v>
      </c>
      <c r="M3973">
        <v>47923696</v>
      </c>
      <c r="N3973">
        <v>28247644</v>
      </c>
      <c r="O3973">
        <v>32504649</v>
      </c>
      <c r="P3973">
        <v>1068127</v>
      </c>
      <c r="Q3973">
        <v>1436129</v>
      </c>
      <c r="R3973">
        <v>19155453</v>
      </c>
      <c r="S3973">
        <v>26581600</v>
      </c>
      <c r="T3973">
        <v>11524600</v>
      </c>
      <c r="U3973">
        <v>7833000</v>
      </c>
      <c r="V3973">
        <v>3396100</v>
      </c>
    </row>
    <row r="3974" spans="1:22" x14ac:dyDescent="0.3">
      <c r="A3974" s="2">
        <v>45612</v>
      </c>
      <c r="B3974">
        <v>2024</v>
      </c>
    </row>
    <row r="3975" spans="1:22" x14ac:dyDescent="0.3">
      <c r="A3975" s="2">
        <v>45613</v>
      </c>
      <c r="B3975">
        <v>2024</v>
      </c>
    </row>
    <row r="3976" spans="1:22" x14ac:dyDescent="0.3">
      <c r="A3976" s="2">
        <v>45614</v>
      </c>
      <c r="B3976">
        <v>2024</v>
      </c>
      <c r="C3976">
        <v>228.02</v>
      </c>
      <c r="D3976">
        <v>415.76</v>
      </c>
      <c r="E3976">
        <v>175.3</v>
      </c>
      <c r="F3976">
        <v>72.781351999999998</v>
      </c>
      <c r="G3976">
        <v>9.2183147999999999</v>
      </c>
      <c r="H3976">
        <v>231.51926</v>
      </c>
      <c r="I3976">
        <v>17.297996121525539</v>
      </c>
      <c r="J3976">
        <v>17.98735874272786</v>
      </c>
      <c r="K3976">
        <v>56.457659987071757</v>
      </c>
      <c r="L3976">
        <v>53.005817711700068</v>
      </c>
      <c r="M3976">
        <v>44686020</v>
      </c>
      <c r="N3976">
        <v>24742013</v>
      </c>
      <c r="O3976">
        <v>20206613</v>
      </c>
      <c r="P3976">
        <v>1056530</v>
      </c>
      <c r="Q3976">
        <v>865478</v>
      </c>
      <c r="R3976">
        <v>17173793</v>
      </c>
      <c r="S3976">
        <v>17020700</v>
      </c>
      <c r="T3976">
        <v>9904100</v>
      </c>
      <c r="U3976">
        <v>8694700</v>
      </c>
      <c r="V3976">
        <v>4441700</v>
      </c>
    </row>
    <row r="3977" spans="1:22" x14ac:dyDescent="0.3">
      <c r="A3977" s="2">
        <v>45615</v>
      </c>
      <c r="B3977">
        <v>2024</v>
      </c>
      <c r="C3977">
        <v>228.28</v>
      </c>
      <c r="D3977">
        <v>417.79</v>
      </c>
      <c r="E3977">
        <v>178.12</v>
      </c>
      <c r="F3977">
        <v>73.065480000000008</v>
      </c>
      <c r="G3977">
        <v>9.1776052999999997</v>
      </c>
      <c r="H3977">
        <v>232.6542</v>
      </c>
      <c r="I3977">
        <v>17.646868739093911</v>
      </c>
      <c r="J3977">
        <v>18.097907787759318</v>
      </c>
      <c r="K3977">
        <v>56.117107219026693</v>
      </c>
      <c r="L3977">
        <v>52.840431719769917</v>
      </c>
      <c r="M3977">
        <v>36211774</v>
      </c>
      <c r="N3977">
        <v>18133529</v>
      </c>
      <c r="O3977">
        <v>23434925</v>
      </c>
      <c r="P3977">
        <v>1463579</v>
      </c>
      <c r="Q3977">
        <v>1302866</v>
      </c>
      <c r="R3977">
        <v>17689872</v>
      </c>
      <c r="S3977">
        <v>19141700</v>
      </c>
      <c r="T3977">
        <v>11275700</v>
      </c>
      <c r="U3977">
        <v>5774500</v>
      </c>
      <c r="V3977">
        <v>5132800</v>
      </c>
    </row>
    <row r="3978" spans="1:22" x14ac:dyDescent="0.3">
      <c r="A3978" s="2">
        <v>45616</v>
      </c>
      <c r="B3978">
        <v>2024</v>
      </c>
      <c r="C3978">
        <v>229</v>
      </c>
      <c r="D3978">
        <v>415.49</v>
      </c>
      <c r="E3978">
        <v>175.98</v>
      </c>
      <c r="F3978">
        <v>72.144199999999998</v>
      </c>
      <c r="G3978">
        <v>9.1425150000000013</v>
      </c>
      <c r="H3978">
        <v>232.33591999999999</v>
      </c>
      <c r="I3978">
        <v>17.385001932740629</v>
      </c>
      <c r="J3978">
        <v>18.544639775802089</v>
      </c>
      <c r="K3978">
        <v>55.701584847313491</v>
      </c>
      <c r="L3978">
        <v>52.995747970622347</v>
      </c>
      <c r="M3978">
        <v>35169566</v>
      </c>
      <c r="N3978">
        <v>19191655</v>
      </c>
      <c r="O3978">
        <v>18997111</v>
      </c>
      <c r="P3978">
        <v>972719</v>
      </c>
      <c r="Q3978">
        <v>1393683</v>
      </c>
      <c r="R3978">
        <v>13783193</v>
      </c>
      <c r="S3978">
        <v>15762100</v>
      </c>
      <c r="T3978">
        <v>17951800</v>
      </c>
      <c r="U3978">
        <v>5941900</v>
      </c>
      <c r="V3978">
        <v>2671500</v>
      </c>
    </row>
    <row r="3979" spans="1:22" x14ac:dyDescent="0.3">
      <c r="A3979" s="2">
        <v>45617</v>
      </c>
      <c r="B3979">
        <v>2024</v>
      </c>
      <c r="C3979">
        <v>228.52</v>
      </c>
      <c r="D3979">
        <v>412.87</v>
      </c>
      <c r="E3979">
        <v>167.63</v>
      </c>
      <c r="F3979">
        <v>71.255471999999997</v>
      </c>
      <c r="G3979">
        <v>9.1589399999999994</v>
      </c>
      <c r="H3979">
        <v>235.66535999999999</v>
      </c>
      <c r="I3979">
        <v>17.317404817404821</v>
      </c>
      <c r="J3979">
        <v>18.22761470797721</v>
      </c>
      <c r="K3979">
        <v>55.361305361305362</v>
      </c>
      <c r="L3979">
        <v>53.114478114478118</v>
      </c>
      <c r="M3979">
        <v>42108327</v>
      </c>
      <c r="N3979">
        <v>20780162</v>
      </c>
      <c r="O3979">
        <v>59734379</v>
      </c>
      <c r="P3979">
        <v>1051453</v>
      </c>
      <c r="Q3979">
        <v>1446119</v>
      </c>
      <c r="R3979">
        <v>14572784</v>
      </c>
      <c r="S3979">
        <v>16002400</v>
      </c>
      <c r="T3979">
        <v>11220600</v>
      </c>
      <c r="U3979">
        <v>7223100</v>
      </c>
      <c r="V3979">
        <v>2562400</v>
      </c>
    </row>
    <row r="3980" spans="1:22" x14ac:dyDescent="0.3">
      <c r="A3980" s="2">
        <v>45618</v>
      </c>
      <c r="B3980">
        <v>2024</v>
      </c>
      <c r="C3980">
        <v>229.87</v>
      </c>
      <c r="D3980">
        <v>417</v>
      </c>
      <c r="E3980">
        <v>164.76</v>
      </c>
      <c r="F3980">
        <v>70.640820000000005</v>
      </c>
      <c r="G3980">
        <v>9.076731999999998</v>
      </c>
      <c r="H3980">
        <v>235.36520999999999</v>
      </c>
      <c r="I3980">
        <v>17.216981132075471</v>
      </c>
      <c r="J3980">
        <v>18.168354846213489</v>
      </c>
      <c r="K3980">
        <v>55.479452054794521</v>
      </c>
      <c r="L3980">
        <v>52.765572499353837</v>
      </c>
      <c r="M3980">
        <v>38168252</v>
      </c>
      <c r="N3980">
        <v>24814626</v>
      </c>
      <c r="O3980">
        <v>38604587</v>
      </c>
      <c r="P3980">
        <v>1008051</v>
      </c>
      <c r="Q3980">
        <v>1461096</v>
      </c>
      <c r="R3980">
        <v>17665462</v>
      </c>
      <c r="S3980">
        <v>17121200</v>
      </c>
      <c r="T3980">
        <v>10214200</v>
      </c>
      <c r="U3980">
        <v>5569400</v>
      </c>
      <c r="V3980">
        <v>2533200</v>
      </c>
    </row>
    <row r="3981" spans="1:22" x14ac:dyDescent="0.3">
      <c r="A3981" s="2">
        <v>45619</v>
      </c>
      <c r="B3981">
        <v>2024</v>
      </c>
    </row>
    <row r="3982" spans="1:22" x14ac:dyDescent="0.3">
      <c r="A3982" s="2">
        <v>45620</v>
      </c>
      <c r="B3982">
        <v>2024</v>
      </c>
    </row>
    <row r="3983" spans="1:22" x14ac:dyDescent="0.3">
      <c r="A3983" s="2">
        <v>45621</v>
      </c>
      <c r="B3983">
        <v>2024</v>
      </c>
      <c r="C3983">
        <v>232.87</v>
      </c>
      <c r="D3983">
        <v>418.79</v>
      </c>
      <c r="E3983">
        <v>167.65</v>
      </c>
      <c r="F3983">
        <v>72.66798</v>
      </c>
      <c r="G3983">
        <v>9.2108698000000011</v>
      </c>
      <c r="H3983">
        <v>234.3621</v>
      </c>
      <c r="I3983">
        <v>17.460471747019181</v>
      </c>
      <c r="J3983">
        <v>18.402481969284601</v>
      </c>
      <c r="K3983">
        <v>57.503888024883359</v>
      </c>
      <c r="L3983">
        <v>53.129860031104201</v>
      </c>
      <c r="M3983">
        <v>90152832</v>
      </c>
      <c r="N3983">
        <v>27691090</v>
      </c>
      <c r="O3983">
        <v>33135263</v>
      </c>
      <c r="P3983">
        <v>3423771</v>
      </c>
      <c r="Q3983">
        <v>1948868</v>
      </c>
      <c r="R3983">
        <v>46253231</v>
      </c>
      <c r="S3983">
        <v>30731900</v>
      </c>
      <c r="T3983">
        <v>15089000</v>
      </c>
      <c r="U3983">
        <v>16714700</v>
      </c>
      <c r="V3983">
        <v>7427600</v>
      </c>
    </row>
    <row r="3984" spans="1:22" x14ac:dyDescent="0.3">
      <c r="A3984" s="2">
        <v>45622</v>
      </c>
      <c r="B3984">
        <v>2024</v>
      </c>
      <c r="C3984">
        <v>235.06</v>
      </c>
      <c r="D3984">
        <v>427.99</v>
      </c>
      <c r="E3984">
        <v>169.12</v>
      </c>
      <c r="F3984">
        <v>71.698560000000001</v>
      </c>
      <c r="G3984">
        <v>9.1846062000000011</v>
      </c>
      <c r="H3984">
        <v>233.69040000000001</v>
      </c>
      <c r="I3984">
        <v>17.397117328637581</v>
      </c>
      <c r="J3984">
        <v>18.555512887236681</v>
      </c>
      <c r="K3984">
        <v>57.679514772060259</v>
      </c>
      <c r="L3984">
        <v>54.190308484967062</v>
      </c>
      <c r="M3984">
        <v>45986189</v>
      </c>
      <c r="N3984">
        <v>23458889</v>
      </c>
      <c r="O3984">
        <v>20486720</v>
      </c>
      <c r="P3984">
        <v>1033213</v>
      </c>
      <c r="Q3984">
        <v>1151866</v>
      </c>
      <c r="R3984">
        <v>13459067</v>
      </c>
      <c r="S3984">
        <v>25146500</v>
      </c>
      <c r="T3984">
        <v>9269700</v>
      </c>
      <c r="U3984">
        <v>7712900</v>
      </c>
      <c r="V3984">
        <v>4463400</v>
      </c>
    </row>
    <row r="3985" spans="1:22" x14ac:dyDescent="0.3">
      <c r="A3985" s="2">
        <v>45623</v>
      </c>
      <c r="B3985">
        <v>2024</v>
      </c>
      <c r="C3985">
        <v>234.93</v>
      </c>
      <c r="D3985">
        <v>422.99</v>
      </c>
      <c r="E3985">
        <v>169.23</v>
      </c>
      <c r="F3985">
        <v>72.339840000000009</v>
      </c>
      <c r="G3985">
        <v>9.2768325000000011</v>
      </c>
      <c r="H3985">
        <v>232.83063999999999</v>
      </c>
      <c r="I3985">
        <v>17.053595118068451</v>
      </c>
      <c r="J3985">
        <v>19.09325408596445</v>
      </c>
      <c r="K3985">
        <v>59.57150437781906</v>
      </c>
      <c r="L3985">
        <v>56.560095516052009</v>
      </c>
      <c r="M3985">
        <v>33498439</v>
      </c>
      <c r="N3985">
        <v>18332444</v>
      </c>
      <c r="O3985">
        <v>19266511</v>
      </c>
      <c r="P3985">
        <v>971588</v>
      </c>
      <c r="Q3985">
        <v>999232</v>
      </c>
      <c r="R3985">
        <v>15760847</v>
      </c>
      <c r="S3985">
        <v>29465300</v>
      </c>
      <c r="T3985">
        <v>10528300</v>
      </c>
      <c r="U3985">
        <v>8668600</v>
      </c>
      <c r="V3985">
        <v>5292100</v>
      </c>
    </row>
    <row r="3986" spans="1:22" x14ac:dyDescent="0.3">
      <c r="A3986" s="2">
        <v>45624</v>
      </c>
      <c r="B3986">
        <v>2024</v>
      </c>
      <c r="F3986">
        <v>72.731275999999994</v>
      </c>
      <c r="G3986">
        <v>9.2863471999999998</v>
      </c>
      <c r="H3986">
        <v>233.37959499999999</v>
      </c>
      <c r="I3986">
        <v>17.20905670341277</v>
      </c>
      <c r="J3986">
        <v>19.253086447950359</v>
      </c>
      <c r="K3986">
        <v>59.726714634629353</v>
      </c>
      <c r="L3986">
        <v>57.990626443989697</v>
      </c>
      <c r="P3986">
        <v>655633</v>
      </c>
      <c r="Q3986">
        <v>623308</v>
      </c>
      <c r="R3986">
        <v>6161266</v>
      </c>
      <c r="S3986">
        <v>19673700</v>
      </c>
      <c r="T3986">
        <v>8906900</v>
      </c>
      <c r="U3986">
        <v>7120300</v>
      </c>
      <c r="V3986">
        <v>6718000</v>
      </c>
    </row>
    <row r="3987" spans="1:22" x14ac:dyDescent="0.3">
      <c r="A3987" s="2">
        <v>45625</v>
      </c>
      <c r="B3987">
        <v>2024</v>
      </c>
      <c r="C3987">
        <v>237.33</v>
      </c>
      <c r="D3987">
        <v>423.46</v>
      </c>
      <c r="E3987">
        <v>168.95</v>
      </c>
      <c r="F3987">
        <v>73.997135999999998</v>
      </c>
      <c r="G3987">
        <v>9.322874800000001</v>
      </c>
      <c r="H3987">
        <v>237.67431999999999</v>
      </c>
      <c r="I3987">
        <v>17.055481283422459</v>
      </c>
      <c r="J3987">
        <v>19.171172720588231</v>
      </c>
      <c r="K3987">
        <v>59.732620320855617</v>
      </c>
      <c r="L3987">
        <v>58.890374331550802</v>
      </c>
      <c r="M3987">
        <v>28481377</v>
      </c>
      <c r="N3987">
        <v>16271921</v>
      </c>
      <c r="O3987">
        <v>14257244</v>
      </c>
      <c r="P3987">
        <v>1333656</v>
      </c>
      <c r="Q3987">
        <v>1507594</v>
      </c>
      <c r="R3987">
        <v>19664411</v>
      </c>
      <c r="S3987">
        <v>24496900</v>
      </c>
      <c r="T3987">
        <v>9922400</v>
      </c>
      <c r="U3987">
        <v>6981700</v>
      </c>
      <c r="V3987">
        <v>6029400</v>
      </c>
    </row>
    <row r="3988" spans="1:22" x14ac:dyDescent="0.3">
      <c r="A3988" s="2">
        <v>45626</v>
      </c>
      <c r="B3988">
        <v>2024</v>
      </c>
    </row>
    <row r="3989" spans="1:22" x14ac:dyDescent="0.3">
      <c r="A3989" s="2">
        <v>45627</v>
      </c>
      <c r="B3989">
        <v>2024</v>
      </c>
    </row>
    <row r="3990" spans="1:22" x14ac:dyDescent="0.3">
      <c r="A3990" s="2">
        <v>45628</v>
      </c>
      <c r="B3990">
        <v>2024</v>
      </c>
      <c r="C3990">
        <v>239.59</v>
      </c>
      <c r="D3990">
        <v>430.98</v>
      </c>
      <c r="E3990">
        <v>171.49</v>
      </c>
      <c r="F3990">
        <v>75.387743999999998</v>
      </c>
      <c r="G3990">
        <v>9.3300075999999983</v>
      </c>
      <c r="H3990">
        <v>242.32524000000001</v>
      </c>
      <c r="I3990">
        <v>17.453208556149729</v>
      </c>
      <c r="J3990">
        <v>19.215801323529409</v>
      </c>
      <c r="K3990">
        <v>59.532085561497333</v>
      </c>
      <c r="L3990">
        <v>59.191176470588232</v>
      </c>
      <c r="M3990">
        <v>48137103</v>
      </c>
      <c r="N3990">
        <v>20207223</v>
      </c>
      <c r="O3990">
        <v>23789084</v>
      </c>
      <c r="P3990">
        <v>1868344</v>
      </c>
      <c r="Q3990">
        <v>1878851</v>
      </c>
      <c r="R3990">
        <v>13001862</v>
      </c>
      <c r="S3990">
        <v>20253600</v>
      </c>
      <c r="T3990">
        <v>9657300</v>
      </c>
      <c r="U3990">
        <v>6856800</v>
      </c>
      <c r="V3990">
        <v>6247800</v>
      </c>
    </row>
    <row r="3991" spans="1:22" x14ac:dyDescent="0.3">
      <c r="A3991" s="2">
        <v>45629</v>
      </c>
      <c r="B3991">
        <v>2024</v>
      </c>
      <c r="C3991">
        <v>242.65</v>
      </c>
      <c r="D3991">
        <v>431.2</v>
      </c>
      <c r="E3991">
        <v>171.34</v>
      </c>
      <c r="F3991">
        <v>75.598219999999998</v>
      </c>
      <c r="G3991">
        <v>9.4390404000000014</v>
      </c>
      <c r="H3991">
        <v>245.273055</v>
      </c>
      <c r="I3991">
        <v>17.773607667046441</v>
      </c>
      <c r="J3991">
        <v>19.623988941759929</v>
      </c>
      <c r="K3991">
        <v>61.322967629515439</v>
      </c>
      <c r="L3991">
        <v>59.9155552576905</v>
      </c>
      <c r="M3991">
        <v>38861017</v>
      </c>
      <c r="N3991">
        <v>18301987</v>
      </c>
      <c r="O3991">
        <v>22248705</v>
      </c>
      <c r="P3991">
        <v>1429884</v>
      </c>
      <c r="Q3991">
        <v>1476605</v>
      </c>
      <c r="R3991">
        <v>14175051</v>
      </c>
      <c r="S3991">
        <v>28572300</v>
      </c>
      <c r="T3991">
        <v>17456800</v>
      </c>
      <c r="U3991">
        <v>11880100</v>
      </c>
      <c r="V3991">
        <v>5079300</v>
      </c>
    </row>
    <row r="3992" spans="1:22" x14ac:dyDescent="0.3">
      <c r="A3992" s="2">
        <v>45630</v>
      </c>
      <c r="B3992">
        <v>2024</v>
      </c>
      <c r="C3992">
        <v>243.01</v>
      </c>
      <c r="D3992">
        <v>437.42</v>
      </c>
      <c r="E3992">
        <v>174.37</v>
      </c>
      <c r="F3992">
        <v>77.383728000000005</v>
      </c>
      <c r="G3992">
        <v>9.4639914000000012</v>
      </c>
      <c r="H3992">
        <v>254.67929000000001</v>
      </c>
      <c r="I3992">
        <v>17.520143836984751</v>
      </c>
      <c r="J3992">
        <v>20.133669108343881</v>
      </c>
      <c r="K3992">
        <v>59.878804022108277</v>
      </c>
      <c r="L3992">
        <v>61.144036758340548</v>
      </c>
      <c r="M3992">
        <v>44383935</v>
      </c>
      <c r="N3992">
        <v>26009429</v>
      </c>
      <c r="O3992">
        <v>31615137</v>
      </c>
      <c r="P3992">
        <v>1337572</v>
      </c>
      <c r="Q3992">
        <v>1565247</v>
      </c>
      <c r="R3992">
        <v>10909121</v>
      </c>
      <c r="S3992">
        <v>19005600</v>
      </c>
      <c r="T3992">
        <v>20022900</v>
      </c>
      <c r="U3992">
        <v>7243400</v>
      </c>
      <c r="V3992">
        <v>7974200</v>
      </c>
    </row>
    <row r="3993" spans="1:22" x14ac:dyDescent="0.3">
      <c r="A3993" s="2">
        <v>45631</v>
      </c>
      <c r="B3993">
        <v>2024</v>
      </c>
      <c r="C3993">
        <v>243.04</v>
      </c>
      <c r="D3993">
        <v>442.62</v>
      </c>
      <c r="E3993">
        <v>172.64</v>
      </c>
      <c r="F3993">
        <v>79.471360000000004</v>
      </c>
      <c r="G3993">
        <v>9.5768210999999983</v>
      </c>
      <c r="H3993">
        <v>255.05868000000001</v>
      </c>
      <c r="I3993">
        <v>17.53147272363951</v>
      </c>
      <c r="J3993">
        <v>20.119974415506562</v>
      </c>
      <c r="K3993">
        <v>60.587490841270899</v>
      </c>
      <c r="L3993">
        <v>61.913008725771</v>
      </c>
      <c r="M3993">
        <v>40033878</v>
      </c>
      <c r="N3993">
        <v>21697775</v>
      </c>
      <c r="O3993">
        <v>21356243</v>
      </c>
      <c r="P3993">
        <v>1497475</v>
      </c>
      <c r="Q3993">
        <v>1744989</v>
      </c>
      <c r="R3993">
        <v>10586548</v>
      </c>
      <c r="S3993">
        <v>20694400</v>
      </c>
      <c r="T3993">
        <v>13592500</v>
      </c>
      <c r="U3993">
        <v>8096600</v>
      </c>
      <c r="V3993">
        <v>5704400</v>
      </c>
    </row>
    <row r="3994" spans="1:22" x14ac:dyDescent="0.3">
      <c r="A3994" s="2">
        <v>45632</v>
      </c>
      <c r="B3994">
        <v>2024</v>
      </c>
      <c r="C3994">
        <v>242.84</v>
      </c>
      <c r="D3994">
        <v>443.57</v>
      </c>
      <c r="E3994">
        <v>174.71</v>
      </c>
      <c r="F3994">
        <v>81.495923999999988</v>
      </c>
      <c r="G3994">
        <v>9.4645408</v>
      </c>
      <c r="H3994">
        <v>255.33420000000001</v>
      </c>
      <c r="I3994">
        <v>17.531341691117628</v>
      </c>
      <c r="J3994">
        <v>19.996498319551879</v>
      </c>
      <c r="K3994">
        <v>60.349426513736987</v>
      </c>
      <c r="L3994">
        <v>60.402774073086157</v>
      </c>
      <c r="M3994">
        <v>36870619</v>
      </c>
      <c r="N3994">
        <v>18821002</v>
      </c>
      <c r="O3994">
        <v>21462393</v>
      </c>
      <c r="P3994">
        <v>1776441</v>
      </c>
      <c r="Q3994">
        <v>1154210</v>
      </c>
      <c r="R3994">
        <v>10992763</v>
      </c>
      <c r="S3994">
        <v>12808400</v>
      </c>
      <c r="T3994">
        <v>8673800</v>
      </c>
      <c r="U3994">
        <v>5780100</v>
      </c>
      <c r="V3994">
        <v>4212600</v>
      </c>
    </row>
    <row r="3995" spans="1:22" x14ac:dyDescent="0.3">
      <c r="A3995" s="2">
        <v>45633</v>
      </c>
      <c r="B3995">
        <v>2024</v>
      </c>
    </row>
    <row r="3996" spans="1:22" x14ac:dyDescent="0.3">
      <c r="A3996" s="2">
        <v>45634</v>
      </c>
      <c r="B3996">
        <v>2024</v>
      </c>
    </row>
    <row r="3997" spans="1:22" x14ac:dyDescent="0.3">
      <c r="A3997" s="2">
        <v>45635</v>
      </c>
      <c r="B3997">
        <v>2024</v>
      </c>
      <c r="C3997">
        <v>246.75</v>
      </c>
      <c r="D3997">
        <v>446.02</v>
      </c>
      <c r="E3997">
        <v>175.37</v>
      </c>
      <c r="F3997">
        <v>83.690640000000002</v>
      </c>
      <c r="G3997">
        <v>9.5795271</v>
      </c>
      <c r="H3997">
        <v>254.13634999999999</v>
      </c>
      <c r="I3997">
        <v>17.481662591687041</v>
      </c>
      <c r="J3997">
        <v>20.206231824489521</v>
      </c>
      <c r="K3997">
        <v>60.992532875173453</v>
      </c>
      <c r="L3997">
        <v>60.900019824225197</v>
      </c>
      <c r="M3997">
        <v>44649232</v>
      </c>
      <c r="N3997">
        <v>19144388</v>
      </c>
      <c r="O3997">
        <v>25389631</v>
      </c>
      <c r="P3997">
        <v>1936993</v>
      </c>
      <c r="Q3997">
        <v>1492120</v>
      </c>
      <c r="R3997">
        <v>10531941</v>
      </c>
      <c r="S3997">
        <v>17182100</v>
      </c>
      <c r="T3997">
        <v>14338800</v>
      </c>
      <c r="U3997">
        <v>7543100</v>
      </c>
      <c r="V3997">
        <v>3895900</v>
      </c>
    </row>
    <row r="3998" spans="1:22" x14ac:dyDescent="0.3">
      <c r="A3998" s="2">
        <v>45636</v>
      </c>
      <c r="B3998">
        <v>2024</v>
      </c>
      <c r="C3998">
        <v>247.77</v>
      </c>
      <c r="D3998">
        <v>443.33</v>
      </c>
      <c r="E3998">
        <v>185.17</v>
      </c>
      <c r="F3998">
        <v>83.743679999999998</v>
      </c>
      <c r="G3998">
        <v>9.5594999999999999</v>
      </c>
      <c r="H3998">
        <v>252.29255000000001</v>
      </c>
      <c r="I3998">
        <v>17.615541384524359</v>
      </c>
      <c r="J3998">
        <v>20.930297981723751</v>
      </c>
      <c r="K3998">
        <v>60.936164617710872</v>
      </c>
      <c r="L3998">
        <v>59.410952600092038</v>
      </c>
      <c r="M3998">
        <v>36914806</v>
      </c>
      <c r="N3998">
        <v>18469459</v>
      </c>
      <c r="O3998">
        <v>54813022</v>
      </c>
      <c r="P3998">
        <v>1216785</v>
      </c>
      <c r="Q3998">
        <v>1549934</v>
      </c>
      <c r="R3998">
        <v>9971421</v>
      </c>
      <c r="S3998">
        <v>29297100</v>
      </c>
      <c r="T3998">
        <v>21936700</v>
      </c>
      <c r="U3998">
        <v>6133100</v>
      </c>
      <c r="V3998">
        <v>4522700</v>
      </c>
    </row>
    <row r="3999" spans="1:22" x14ac:dyDescent="0.3">
      <c r="A3999" s="2">
        <v>45637</v>
      </c>
      <c r="B3999">
        <v>2024</v>
      </c>
      <c r="C3999">
        <v>246.49</v>
      </c>
      <c r="D3999">
        <v>448.99</v>
      </c>
      <c r="E3999">
        <v>195.4</v>
      </c>
      <c r="F3999">
        <v>82.309824000000006</v>
      </c>
      <c r="G3999">
        <v>9.6324337</v>
      </c>
      <c r="H3999">
        <v>250.24368000000001</v>
      </c>
      <c r="I3999">
        <v>17.590163934426229</v>
      </c>
      <c r="J3999">
        <v>21.026873927868849</v>
      </c>
      <c r="K3999">
        <v>60.111475409836068</v>
      </c>
      <c r="L3999">
        <v>59.691803278688518</v>
      </c>
      <c r="M3999">
        <v>45205814</v>
      </c>
      <c r="N3999">
        <v>19200208</v>
      </c>
      <c r="O3999">
        <v>67894071</v>
      </c>
      <c r="P3999">
        <v>1067998</v>
      </c>
      <c r="Q3999">
        <v>2172229</v>
      </c>
      <c r="R3999">
        <v>12771691</v>
      </c>
      <c r="S3999">
        <v>17726800</v>
      </c>
      <c r="T3999">
        <v>20063200</v>
      </c>
      <c r="U3999">
        <v>5096400</v>
      </c>
      <c r="V3999">
        <v>4178400</v>
      </c>
    </row>
    <row r="4000" spans="1:22" x14ac:dyDescent="0.3">
      <c r="A4000" s="2">
        <v>45638</v>
      </c>
      <c r="B4000">
        <v>2024</v>
      </c>
      <c r="C4000">
        <v>247.96</v>
      </c>
      <c r="D4000">
        <v>449.56</v>
      </c>
      <c r="E4000">
        <v>191.96</v>
      </c>
      <c r="F4000">
        <v>83.986998</v>
      </c>
      <c r="G4000">
        <v>9.6682532999999999</v>
      </c>
      <c r="H4000">
        <v>253.59915000000001</v>
      </c>
      <c r="I4000">
        <v>17.853155578905891</v>
      </c>
      <c r="J4000">
        <v>21.68500672489656</v>
      </c>
      <c r="K4000">
        <v>61.364681158468507</v>
      </c>
      <c r="L4000">
        <v>60.018388389045768</v>
      </c>
      <c r="M4000">
        <v>32777532</v>
      </c>
      <c r="N4000">
        <v>20834779</v>
      </c>
      <c r="O4000">
        <v>34817486</v>
      </c>
      <c r="P4000">
        <v>1610079</v>
      </c>
      <c r="Q4000">
        <v>1375884</v>
      </c>
      <c r="R4000">
        <v>12818754</v>
      </c>
      <c r="S4000">
        <v>23514500</v>
      </c>
      <c r="T4000">
        <v>19286200</v>
      </c>
      <c r="U4000">
        <v>8976300</v>
      </c>
      <c r="V4000">
        <v>4192300</v>
      </c>
    </row>
    <row r="4001" spans="1:22" x14ac:dyDescent="0.3">
      <c r="A4001" s="2">
        <v>45639</v>
      </c>
      <c r="B4001">
        <v>2024</v>
      </c>
      <c r="C4001">
        <v>248.13</v>
      </c>
      <c r="D4001">
        <v>447.27</v>
      </c>
      <c r="E4001">
        <v>189.82</v>
      </c>
      <c r="F4001">
        <v>84.135936000000001</v>
      </c>
      <c r="G4001">
        <v>9.6702101999999996</v>
      </c>
      <c r="H4001">
        <v>253.00608</v>
      </c>
      <c r="I4001">
        <v>17.551564838310881</v>
      </c>
      <c r="J4001">
        <v>20.8392424100462</v>
      </c>
      <c r="K4001">
        <v>60.700110612271452</v>
      </c>
      <c r="L4001">
        <v>59.366256750601863</v>
      </c>
      <c r="M4001">
        <v>33155290</v>
      </c>
      <c r="N4001">
        <v>20177833</v>
      </c>
      <c r="O4001">
        <v>25143495</v>
      </c>
      <c r="P4001">
        <v>1805470</v>
      </c>
      <c r="Q4001">
        <v>1450121</v>
      </c>
      <c r="R4001">
        <v>11049459</v>
      </c>
      <c r="S4001">
        <v>22366300</v>
      </c>
      <c r="T4001">
        <v>27459800</v>
      </c>
      <c r="U4001">
        <v>9412600</v>
      </c>
      <c r="V4001">
        <v>3674700</v>
      </c>
    </row>
    <row r="4002" spans="1:22" x14ac:dyDescent="0.3">
      <c r="A4002" s="2">
        <v>45640</v>
      </c>
      <c r="B4002">
        <v>2024</v>
      </c>
    </row>
    <row r="4003" spans="1:22" x14ac:dyDescent="0.3">
      <c r="A4003" s="2">
        <v>45641</v>
      </c>
      <c r="B4003">
        <v>2024</v>
      </c>
    </row>
    <row r="4004" spans="1:22" x14ac:dyDescent="0.3">
      <c r="A4004" s="2">
        <v>45642</v>
      </c>
      <c r="B4004">
        <v>2024</v>
      </c>
      <c r="C4004">
        <v>251.04</v>
      </c>
      <c r="D4004">
        <v>451.59</v>
      </c>
      <c r="E4004">
        <v>196.66</v>
      </c>
      <c r="F4004">
        <v>81.586382</v>
      </c>
      <c r="G4004">
        <v>9.6581045000000003</v>
      </c>
      <c r="H4004">
        <v>252.947215</v>
      </c>
      <c r="I4004">
        <v>17.46350956860201</v>
      </c>
      <c r="J4004">
        <v>20.566686655854689</v>
      </c>
      <c r="K4004">
        <v>61.115796302302947</v>
      </c>
      <c r="L4004">
        <v>59.578332792734351</v>
      </c>
      <c r="M4004">
        <v>51694753</v>
      </c>
      <c r="N4004">
        <v>23598834</v>
      </c>
      <c r="O4004">
        <v>44934901</v>
      </c>
      <c r="P4004">
        <v>1521818</v>
      </c>
      <c r="Q4004">
        <v>1275144</v>
      </c>
      <c r="R4004">
        <v>14315729</v>
      </c>
      <c r="S4004">
        <v>13700000</v>
      </c>
      <c r="T4004">
        <v>10775100</v>
      </c>
      <c r="U4004">
        <v>5378100</v>
      </c>
      <c r="V4004">
        <v>3151200</v>
      </c>
    </row>
    <row r="4005" spans="1:22" x14ac:dyDescent="0.3">
      <c r="A4005" s="2">
        <v>45643</v>
      </c>
      <c r="B4005">
        <v>2024</v>
      </c>
      <c r="C4005">
        <v>253.48</v>
      </c>
      <c r="D4005">
        <v>454.46</v>
      </c>
      <c r="E4005">
        <v>195.42</v>
      </c>
      <c r="F4005">
        <v>82.278000000000006</v>
      </c>
      <c r="G4005">
        <v>9.637944000000001</v>
      </c>
      <c r="H4005">
        <v>251.0025</v>
      </c>
      <c r="I4005">
        <v>17.436549879297971</v>
      </c>
      <c r="J4005">
        <v>21.033250212044099</v>
      </c>
      <c r="K4005">
        <v>64.180857310628298</v>
      </c>
      <c r="L4005">
        <v>61.91687871077184</v>
      </c>
      <c r="M4005">
        <v>51356360</v>
      </c>
      <c r="N4005">
        <v>22733494</v>
      </c>
      <c r="O4005">
        <v>43504025</v>
      </c>
      <c r="P4005">
        <v>1018266</v>
      </c>
      <c r="Q4005">
        <v>1365340</v>
      </c>
      <c r="R4005">
        <v>15908285</v>
      </c>
      <c r="S4005">
        <v>17335100</v>
      </c>
      <c r="T4005">
        <v>11456400</v>
      </c>
      <c r="U4005">
        <v>16720700</v>
      </c>
      <c r="V4005">
        <v>7187700</v>
      </c>
    </row>
    <row r="4006" spans="1:22" x14ac:dyDescent="0.3">
      <c r="A4006" s="2">
        <v>45644</v>
      </c>
      <c r="B4006">
        <v>2024</v>
      </c>
      <c r="C4006">
        <v>248.05</v>
      </c>
      <c r="D4006">
        <v>437.39</v>
      </c>
      <c r="E4006">
        <v>188.4</v>
      </c>
      <c r="F4006">
        <v>81.705000000000013</v>
      </c>
      <c r="G4006">
        <v>9.7561695000000004</v>
      </c>
      <c r="H4006">
        <v>251.71424999999999</v>
      </c>
      <c r="I4006">
        <v>17.724111031658321</v>
      </c>
      <c r="J4006">
        <v>20.404863206136639</v>
      </c>
      <c r="K4006">
        <v>61.327439381135008</v>
      </c>
      <c r="L4006">
        <v>60.22882402652278</v>
      </c>
      <c r="M4006">
        <v>56774101</v>
      </c>
      <c r="N4006">
        <v>24444545</v>
      </c>
      <c r="O4006">
        <v>34166074</v>
      </c>
      <c r="P4006">
        <v>1023527</v>
      </c>
      <c r="Q4006">
        <v>1260084</v>
      </c>
      <c r="R4006">
        <v>17326778</v>
      </c>
      <c r="S4006">
        <v>21766700</v>
      </c>
      <c r="T4006">
        <v>12564700</v>
      </c>
      <c r="U4006">
        <v>9584100</v>
      </c>
      <c r="V4006">
        <v>4292900</v>
      </c>
    </row>
    <row r="4007" spans="1:22" x14ac:dyDescent="0.3">
      <c r="A4007" s="2">
        <v>45645</v>
      </c>
      <c r="B4007">
        <v>2024</v>
      </c>
      <c r="C4007">
        <v>249.79</v>
      </c>
      <c r="D4007">
        <v>437.03</v>
      </c>
      <c r="E4007">
        <v>188.51</v>
      </c>
      <c r="F4007">
        <v>80.077535999999995</v>
      </c>
      <c r="G4007">
        <v>9.5714009999999998</v>
      </c>
      <c r="H4007">
        <v>245.63121000000001</v>
      </c>
      <c r="I4007">
        <v>17.273303741280909</v>
      </c>
      <c r="J4007">
        <v>19.716632974001271</v>
      </c>
      <c r="K4007">
        <v>57.228915662650607</v>
      </c>
      <c r="L4007">
        <v>59.670259987317699</v>
      </c>
      <c r="M4007">
        <v>60882264</v>
      </c>
      <c r="N4007">
        <v>22963681</v>
      </c>
      <c r="O4007">
        <v>32265241</v>
      </c>
      <c r="P4007">
        <v>1297262</v>
      </c>
      <c r="Q4007">
        <v>2125530</v>
      </c>
      <c r="R4007">
        <v>19516710</v>
      </c>
      <c r="S4007">
        <v>17912000</v>
      </c>
      <c r="T4007">
        <v>14822400</v>
      </c>
      <c r="U4007">
        <v>10408700</v>
      </c>
      <c r="V4007">
        <v>7302900</v>
      </c>
    </row>
    <row r="4008" spans="1:22" x14ac:dyDescent="0.3">
      <c r="A4008" s="2">
        <v>45646</v>
      </c>
      <c r="B4008">
        <v>2024</v>
      </c>
      <c r="C4008">
        <v>254.49</v>
      </c>
      <c r="D4008">
        <v>436.6</v>
      </c>
      <c r="E4008">
        <v>191.41</v>
      </c>
      <c r="F4008">
        <v>80.908181999999996</v>
      </c>
      <c r="G4008">
        <v>9.5891231999999995</v>
      </c>
      <c r="H4008">
        <v>246.906575</v>
      </c>
      <c r="I4008">
        <v>17.758057281988851</v>
      </c>
      <c r="J4008">
        <v>20.069223220349841</v>
      </c>
      <c r="K4008">
        <v>56.128660216569493</v>
      </c>
      <c r="L4008">
        <v>58.505798680079451</v>
      </c>
      <c r="M4008">
        <v>147495267</v>
      </c>
      <c r="N4008">
        <v>64263694</v>
      </c>
      <c r="O4008">
        <v>63462934</v>
      </c>
      <c r="P4008">
        <v>2000177</v>
      </c>
      <c r="Q4008">
        <v>5083929</v>
      </c>
      <c r="R4008">
        <v>71592771</v>
      </c>
      <c r="S4008">
        <v>51442500</v>
      </c>
      <c r="T4008">
        <v>19859500</v>
      </c>
      <c r="U4008">
        <v>11476100</v>
      </c>
      <c r="V4008">
        <v>6103200</v>
      </c>
    </row>
    <row r="4009" spans="1:22" x14ac:dyDescent="0.3">
      <c r="A4009" s="2">
        <v>45647</v>
      </c>
      <c r="B4009">
        <v>2024</v>
      </c>
    </row>
    <row r="4010" spans="1:22" x14ac:dyDescent="0.3">
      <c r="A4010" s="2">
        <v>45648</v>
      </c>
      <c r="B4010">
        <v>2024</v>
      </c>
    </row>
    <row r="4011" spans="1:22" x14ac:dyDescent="0.3">
      <c r="A4011" s="2">
        <v>45649</v>
      </c>
      <c r="B4011">
        <v>2024</v>
      </c>
      <c r="C4011">
        <v>255.27</v>
      </c>
      <c r="D4011">
        <v>435.25</v>
      </c>
      <c r="E4011">
        <v>194.63</v>
      </c>
      <c r="F4011">
        <v>80.002212</v>
      </c>
      <c r="G4011">
        <v>9.5798170999999996</v>
      </c>
      <c r="H4011">
        <v>245.75673</v>
      </c>
      <c r="I4011">
        <v>18.051667090862811</v>
      </c>
      <c r="J4011">
        <v>20.03320104988547</v>
      </c>
      <c r="K4011">
        <v>56.859251717994397</v>
      </c>
      <c r="L4011">
        <v>58.354543140748277</v>
      </c>
      <c r="M4011">
        <v>40858774</v>
      </c>
      <c r="N4011">
        <v>19152519</v>
      </c>
      <c r="O4011">
        <v>25675014</v>
      </c>
      <c r="P4011">
        <v>642208</v>
      </c>
      <c r="Q4011">
        <v>1010585</v>
      </c>
      <c r="R4011">
        <v>10034691</v>
      </c>
      <c r="S4011">
        <v>25299700</v>
      </c>
      <c r="T4011">
        <v>9199500</v>
      </c>
      <c r="U4011">
        <v>6635700</v>
      </c>
      <c r="V4011">
        <v>2876400</v>
      </c>
    </row>
    <row r="4012" spans="1:22" x14ac:dyDescent="0.3">
      <c r="A4012" s="2">
        <v>45650</v>
      </c>
      <c r="B4012">
        <v>2024</v>
      </c>
      <c r="C4012">
        <v>258.2</v>
      </c>
      <c r="D4012">
        <v>439.33</v>
      </c>
      <c r="E4012">
        <v>196.11</v>
      </c>
      <c r="G4012">
        <v>9.6654400000000003</v>
      </c>
      <c r="I4012">
        <v>18.021740512364119</v>
      </c>
      <c r="J4012">
        <v>19.99590964337931</v>
      </c>
      <c r="K4012">
        <v>55.997711525014303</v>
      </c>
      <c r="L4012">
        <v>58.661242133367239</v>
      </c>
      <c r="M4012">
        <v>23234705</v>
      </c>
      <c r="N4012">
        <v>7164543</v>
      </c>
      <c r="O4012">
        <v>10403259</v>
      </c>
      <c r="R4012">
        <v>3473317</v>
      </c>
      <c r="S4012">
        <v>19906300</v>
      </c>
      <c r="T4012">
        <v>6251000</v>
      </c>
      <c r="U4012">
        <v>5128500</v>
      </c>
      <c r="V4012">
        <v>2319000</v>
      </c>
    </row>
    <row r="4013" spans="1:22" x14ac:dyDescent="0.3">
      <c r="A4013" s="2">
        <v>45651</v>
      </c>
      <c r="B4013">
        <v>2024</v>
      </c>
      <c r="I4013">
        <v>18.865343006236479</v>
      </c>
      <c r="J4013">
        <v>20.06002917780323</v>
      </c>
      <c r="K4013">
        <v>56.771032200585474</v>
      </c>
      <c r="L4013">
        <v>58.546519027618693</v>
      </c>
      <c r="S4013">
        <v>55113700</v>
      </c>
      <c r="T4013">
        <v>6741400</v>
      </c>
      <c r="U4013">
        <v>4965900</v>
      </c>
      <c r="V4013">
        <v>2559200</v>
      </c>
    </row>
    <row r="4014" spans="1:22" x14ac:dyDescent="0.3">
      <c r="A4014" s="2">
        <v>45652</v>
      </c>
      <c r="B4014">
        <v>2024</v>
      </c>
      <c r="C4014">
        <v>259.02</v>
      </c>
      <c r="D4014">
        <v>438.11</v>
      </c>
      <c r="E4014">
        <v>195.6</v>
      </c>
      <c r="I4014">
        <v>19.881042773981271</v>
      </c>
      <c r="J4014">
        <v>20.217368704125541</v>
      </c>
      <c r="K4014">
        <v>57.637307010883333</v>
      </c>
      <c r="L4014">
        <v>58.592761326246517</v>
      </c>
      <c r="M4014">
        <v>27262983</v>
      </c>
      <c r="N4014">
        <v>8199927</v>
      </c>
      <c r="O4014">
        <v>12057210</v>
      </c>
      <c r="S4014">
        <v>63975100</v>
      </c>
      <c r="T4014">
        <v>9413400</v>
      </c>
      <c r="U4014">
        <v>6224300</v>
      </c>
      <c r="V4014">
        <v>2843000</v>
      </c>
    </row>
    <row r="4015" spans="1:22" x14ac:dyDescent="0.3">
      <c r="A4015" s="2">
        <v>45653</v>
      </c>
      <c r="B4015">
        <v>2024</v>
      </c>
      <c r="C4015">
        <v>255.59</v>
      </c>
      <c r="D4015">
        <v>430.53</v>
      </c>
      <c r="E4015">
        <v>192.76</v>
      </c>
      <c r="F4015">
        <v>81.638114000000002</v>
      </c>
      <c r="G4015">
        <v>9.7603760000000008</v>
      </c>
      <c r="H4015">
        <v>249.58295000000001</v>
      </c>
      <c r="I4015">
        <v>20.198948235443201</v>
      </c>
      <c r="J4015">
        <v>20.64915421022619</v>
      </c>
      <c r="K4015">
        <v>58.632706076157888</v>
      </c>
      <c r="L4015">
        <v>59.240955458404613</v>
      </c>
      <c r="M4015">
        <v>42355321</v>
      </c>
      <c r="N4015">
        <v>18117713</v>
      </c>
      <c r="O4015">
        <v>18891362</v>
      </c>
      <c r="P4015">
        <v>958948</v>
      </c>
      <c r="Q4015">
        <v>1478656</v>
      </c>
      <c r="R4015">
        <v>9097938</v>
      </c>
      <c r="S4015">
        <v>49315300</v>
      </c>
      <c r="T4015">
        <v>10937600</v>
      </c>
      <c r="U4015">
        <v>8202800</v>
      </c>
      <c r="V4015">
        <v>3242000</v>
      </c>
    </row>
    <row r="4016" spans="1:22" x14ac:dyDescent="0.3">
      <c r="A4016" s="2">
        <v>45654</v>
      </c>
      <c r="B4016">
        <v>2024</v>
      </c>
    </row>
    <row r="4017" spans="1:22" x14ac:dyDescent="0.3">
      <c r="A4017" s="2">
        <v>45655</v>
      </c>
      <c r="B4017">
        <v>2024</v>
      </c>
    </row>
    <row r="4018" spans="1:22" x14ac:dyDescent="0.3">
      <c r="A4018" s="2">
        <v>45656</v>
      </c>
      <c r="B4018">
        <v>2024</v>
      </c>
      <c r="C4018">
        <v>252.2</v>
      </c>
      <c r="D4018">
        <v>424.83</v>
      </c>
      <c r="E4018">
        <v>191.24</v>
      </c>
      <c r="F4018">
        <v>82.091812000000019</v>
      </c>
      <c r="G4018">
        <v>9.8064265000000006</v>
      </c>
      <c r="H4018">
        <v>245.61022</v>
      </c>
      <c r="I4018">
        <v>20.019090041361761</v>
      </c>
      <c r="J4018">
        <v>20.447182392618519</v>
      </c>
      <c r="K4018">
        <v>58.44734330257716</v>
      </c>
      <c r="L4018">
        <v>58.950047725103403</v>
      </c>
      <c r="M4018">
        <v>35557542</v>
      </c>
      <c r="N4018">
        <v>13158703</v>
      </c>
      <c r="O4018">
        <v>14264659</v>
      </c>
      <c r="P4018">
        <v>456155</v>
      </c>
      <c r="Q4018">
        <v>723232</v>
      </c>
      <c r="R4018">
        <v>10827988</v>
      </c>
      <c r="S4018">
        <v>24224200</v>
      </c>
      <c r="T4018">
        <v>9437900</v>
      </c>
      <c r="U4018">
        <v>5744000</v>
      </c>
      <c r="V4018">
        <v>2486400</v>
      </c>
    </row>
    <row r="4019" spans="1:22" x14ac:dyDescent="0.3">
      <c r="A4019" s="2">
        <v>45657</v>
      </c>
      <c r="B4019">
        <v>2024</v>
      </c>
      <c r="C4019">
        <v>250.42</v>
      </c>
      <c r="D4019">
        <v>421.5</v>
      </c>
      <c r="E4019">
        <v>189.3</v>
      </c>
      <c r="G4019">
        <v>9.8311706999999995</v>
      </c>
      <c r="M4019">
        <v>39480718</v>
      </c>
      <c r="N4019">
        <v>13246509</v>
      </c>
      <c r="O4019">
        <v>17466919</v>
      </c>
      <c r="R4019">
        <v>5220114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A2FC-26D7-4DCD-A082-A89EB1689D89}">
  <dimension ref="A1:J4019"/>
  <sheetViews>
    <sheetView workbookViewId="0">
      <selection activeCell="M8" sqref="M8"/>
    </sheetView>
  </sheetViews>
  <sheetFormatPr baseColWidth="10" defaultRowHeight="14.4" x14ac:dyDescent="0.3"/>
  <cols>
    <col min="1" max="1" width="13.5546875" customWidth="1"/>
    <col min="2" max="2" width="8.88671875"/>
    <col min="7" max="7" width="12.5546875" bestFit="1" customWidth="1"/>
    <col min="8" max="8" width="20.33203125" bestFit="1" customWidth="1"/>
    <col min="9" max="9" width="16.6640625" bestFit="1" customWidth="1"/>
    <col min="10" max="10" width="19.109375" bestFit="1" customWidth="1"/>
  </cols>
  <sheetData>
    <row r="1" spans="1:10" ht="15" thickBot="1" x14ac:dyDescent="0.35">
      <c r="A1" s="9" t="s">
        <v>0</v>
      </c>
      <c r="B1" s="10" t="s">
        <v>1</v>
      </c>
      <c r="C1" s="10" t="s">
        <v>47</v>
      </c>
      <c r="D1" s="10" t="s">
        <v>27</v>
      </c>
      <c r="E1" s="11" t="s">
        <v>28</v>
      </c>
    </row>
    <row r="2" spans="1:10" ht="15" thickBot="1" x14ac:dyDescent="0.35">
      <c r="A2" s="12">
        <v>41640</v>
      </c>
      <c r="B2" s="13">
        <v>2014</v>
      </c>
      <c r="C2" s="13" t="str">
        <f>IFERROR(AVERAGEIFS(Datos!C2:E2,Datos!C2:E2,"&lt;&gt;"),"")</f>
        <v/>
      </c>
      <c r="D2" s="13" t="str">
        <f>IFERROR(AVERAGEIFS(Datos!D2:F2,Datos!D2:F2,"&lt;&gt;"),"")</f>
        <v/>
      </c>
      <c r="E2" s="14" t="str">
        <f>IFERROR(AVERAGEIFS(Datos!E2:G2,Datos!E2:G2,"&lt;&gt;"),"")</f>
        <v/>
      </c>
      <c r="G2" s="27" t="s">
        <v>52</v>
      </c>
      <c r="H2" s="28"/>
      <c r="I2" s="28"/>
      <c r="J2" s="29"/>
    </row>
    <row r="3" spans="1:10" ht="15" thickBot="1" x14ac:dyDescent="0.35">
      <c r="A3" s="12">
        <v>41641</v>
      </c>
      <c r="B3" s="13">
        <v>2014</v>
      </c>
      <c r="C3" s="13">
        <f>IFERROR(AVERAGEIFS(Datos!C3:E3,Datos!C3:E3,"&lt;&gt;"),"")</f>
        <v>28.256545339047616</v>
      </c>
      <c r="D3" s="13">
        <f>IFERROR(AVERAGEIFS(Datos!F3:H3,Datos!F3:H3,"&lt;&gt;"),"")</f>
        <v>69.807374033333332</v>
      </c>
      <c r="E3" s="14" t="str">
        <f>IFERROR(AVERAGEIFS(Datos!I3:L3,Datos!I3:L3,"&lt;&gt;"),"")</f>
        <v/>
      </c>
      <c r="G3" s="21" t="s">
        <v>1</v>
      </c>
      <c r="H3" s="22" t="s">
        <v>49</v>
      </c>
      <c r="I3" s="22" t="s">
        <v>50</v>
      </c>
      <c r="J3" s="23" t="s">
        <v>51</v>
      </c>
    </row>
    <row r="4" spans="1:10" x14ac:dyDescent="0.3">
      <c r="A4" s="12">
        <v>41642</v>
      </c>
      <c r="B4" s="13">
        <v>2014</v>
      </c>
      <c r="C4" s="13">
        <f>IFERROR(AVERAGEIFS(Datos!C4:E4,Datos!C4:E4,"&lt;&gt;"),"")</f>
        <v>27.960836845238092</v>
      </c>
      <c r="D4" s="13">
        <f>IFERROR(AVERAGEIFS(Datos!F4:H4,Datos!F4:H4,"&lt;&gt;"),"")</f>
        <v>69.664642599999993</v>
      </c>
      <c r="E4" s="14" t="str">
        <f>IFERROR(AVERAGEIFS(Datos!I4:L4,Datos!I4:L4,"&lt;&gt;"),"")</f>
        <v/>
      </c>
      <c r="G4" s="18">
        <v>2014</v>
      </c>
      <c r="H4" s="19">
        <v>31.308458344841146</v>
      </c>
      <c r="I4" s="19">
        <v>15.695854619982141</v>
      </c>
      <c r="J4" s="20">
        <v>67.063853152473953</v>
      </c>
    </row>
    <row r="5" spans="1:10" x14ac:dyDescent="0.3">
      <c r="A5" s="12">
        <v>41643</v>
      </c>
      <c r="B5" s="13">
        <v>2014</v>
      </c>
      <c r="C5" s="13" t="str">
        <f>IFERROR(AVERAGEIFS(Datos!C5:E5,Datos!C5:E5,"&lt;&gt;"),"")</f>
        <v/>
      </c>
      <c r="D5" s="13" t="str">
        <f>IFERROR(AVERAGEIFS(Datos!F5:H5,Datos!F5:H5,"&lt;&gt;"),"")</f>
        <v/>
      </c>
      <c r="E5" s="14" t="str">
        <f>IFERROR(AVERAGEIFS(Datos!I5:L5,Datos!I5:L5,"&lt;&gt;"),"")</f>
        <v/>
      </c>
      <c r="G5" s="18">
        <v>2015</v>
      </c>
      <c r="H5" s="19">
        <v>35.907728835978865</v>
      </c>
      <c r="I5" s="19">
        <v>15.617124555205192</v>
      </c>
      <c r="J5" s="20">
        <v>62.857423822265581</v>
      </c>
    </row>
    <row r="6" spans="1:10" x14ac:dyDescent="0.3">
      <c r="A6" s="12">
        <v>41644</v>
      </c>
      <c r="B6" s="13">
        <v>2014</v>
      </c>
      <c r="C6" s="13" t="str">
        <f>IFERROR(AVERAGEIFS(Datos!C6:E6,Datos!C6:E6,"&lt;&gt;"),"")</f>
        <v/>
      </c>
      <c r="D6" s="13" t="str">
        <f>IFERROR(AVERAGEIFS(Datos!F6:H6,Datos!F6:H6,"&lt;&gt;"),"")</f>
        <v/>
      </c>
      <c r="E6" s="14" t="str">
        <f>IFERROR(AVERAGEIFS(Datos!I6:L6,Datos!I6:L6,"&lt;&gt;"),"")</f>
        <v/>
      </c>
      <c r="G6" s="18">
        <v>2016</v>
      </c>
      <c r="H6" s="19">
        <v>39.857005952380945</v>
      </c>
      <c r="I6" s="19">
        <v>15.864244557105987</v>
      </c>
      <c r="J6" s="20">
        <v>58.254850577626492</v>
      </c>
    </row>
    <row r="7" spans="1:10" x14ac:dyDescent="0.3">
      <c r="A7" s="12">
        <v>41645</v>
      </c>
      <c r="B7" s="13">
        <v>2014</v>
      </c>
      <c r="C7" s="13">
        <f>IFERROR(AVERAGEIFS(Datos!C7:E7,Datos!C7:E7,"&lt;&gt;"),"")</f>
        <v>27.838721624851932</v>
      </c>
      <c r="D7" s="13">
        <f>IFERROR(AVERAGEIFS(Datos!F7:H7,Datos!F7:H7,"&lt;&gt;"),"")</f>
        <v>69.52814699999999</v>
      </c>
      <c r="E7" s="14">
        <f>IFERROR(AVERAGEIFS(Datos!I7:L7,Datos!I7:L7,"&lt;&gt;"),"")</f>
        <v>17.963622719146482</v>
      </c>
      <c r="G7" s="18">
        <v>2017</v>
      </c>
      <c r="H7" s="19">
        <v>52.203485391766279</v>
      </c>
      <c r="I7" s="19">
        <v>22.171542192613654</v>
      </c>
      <c r="J7" s="20">
        <v>69.123087075816954</v>
      </c>
    </row>
    <row r="8" spans="1:10" x14ac:dyDescent="0.3">
      <c r="A8" s="12">
        <v>41646</v>
      </c>
      <c r="B8" s="13">
        <v>2014</v>
      </c>
      <c r="C8" s="13">
        <f>IFERROR(AVERAGEIFS(Datos!C8:E8,Datos!C8:E8,"&lt;&gt;"),"")</f>
        <v>28.065369976606402</v>
      </c>
      <c r="D8" s="13">
        <f>IFERROR(AVERAGEIFS(Datos!F8:H8,Datos!F8:H8,"&lt;&gt;"),"")</f>
        <v>69.60053773333334</v>
      </c>
      <c r="E8" s="14">
        <f>IFERROR(AVERAGEIFS(Datos!I8:L8,Datos!I8:L8,"&lt;&gt;"),"")</f>
        <v>17.916450665135418</v>
      </c>
      <c r="G8" s="18">
        <v>2018</v>
      </c>
      <c r="H8" s="19">
        <v>68.133173306772903</v>
      </c>
      <c r="I8" s="19">
        <v>25.010193968939177</v>
      </c>
      <c r="J8" s="20">
        <v>72.212438162239522</v>
      </c>
    </row>
    <row r="9" spans="1:10" x14ac:dyDescent="0.3">
      <c r="A9" s="12">
        <v>41647</v>
      </c>
      <c r="B9" s="13">
        <v>2014</v>
      </c>
      <c r="C9" s="13">
        <f>IFERROR(AVERAGEIFS(Datos!C9:E9,Datos!C9:E9,"&lt;&gt;"),"")</f>
        <v>27.909236847261909</v>
      </c>
      <c r="D9" s="13">
        <f>IFERROR(AVERAGEIFS(Datos!F9:H9,Datos!F9:H9,"&lt;&gt;"),"")</f>
        <v>70.190159333333327</v>
      </c>
      <c r="E9" s="14">
        <f>IFERROR(AVERAGEIFS(Datos!I9:L9,Datos!I9:L9,"&lt;&gt;"),"")</f>
        <v>18.317279626894116</v>
      </c>
      <c r="G9" s="18">
        <v>2019</v>
      </c>
      <c r="H9" s="19">
        <v>80.668957671957656</v>
      </c>
      <c r="I9" s="19">
        <v>25.538284926698143</v>
      </c>
      <c r="J9" s="20">
        <v>68.050772080468761</v>
      </c>
    </row>
    <row r="10" spans="1:10" x14ac:dyDescent="0.3">
      <c r="A10" s="12">
        <v>41648</v>
      </c>
      <c r="B10" s="13">
        <v>2014</v>
      </c>
      <c r="C10" s="13">
        <f>IFERROR(AVERAGEIFS(Datos!C10:E10,Datos!C10:E10,"&lt;&gt;"),"")</f>
        <v>27.658267059047621</v>
      </c>
      <c r="D10" s="13">
        <f>IFERROR(AVERAGEIFS(Datos!F10:H10,Datos!F10:H10,"&lt;&gt;"),"")</f>
        <v>69.592773633333337</v>
      </c>
      <c r="E10" s="14">
        <f>IFERROR(AVERAGEIFS(Datos!I10:L10,Datos!I10:L10,"&lt;&gt;"),"")</f>
        <v>18.176221073780663</v>
      </c>
      <c r="G10" s="18">
        <v>2020</v>
      </c>
      <c r="H10" s="19">
        <v>120.77420026350461</v>
      </c>
      <c r="I10" s="19">
        <v>31.991635947309579</v>
      </c>
      <c r="J10" s="20">
        <v>69.240204593669219</v>
      </c>
    </row>
    <row r="11" spans="1:10" x14ac:dyDescent="0.3">
      <c r="A11" s="12">
        <v>41649</v>
      </c>
      <c r="B11" s="13">
        <v>2014</v>
      </c>
      <c r="C11" s="13">
        <f>IFERROR(AVERAGEIFS(Datos!C11:E11,Datos!C11:E11,"&lt;&gt;"),"")</f>
        <v>27.785159952529014</v>
      </c>
      <c r="D11" s="13">
        <f>IFERROR(AVERAGEIFS(Datos!F11:H11,Datos!F11:H11,"&lt;&gt;"),"")</f>
        <v>69.3599842</v>
      </c>
      <c r="E11" s="14">
        <f>IFERROR(AVERAGEIFS(Datos!I11:L11,Datos!I11:L11,"&lt;&gt;"),"")</f>
        <v>18.563277652570882</v>
      </c>
      <c r="G11" s="18">
        <v>2021</v>
      </c>
      <c r="H11" s="19">
        <v>180.38499537037052</v>
      </c>
      <c r="I11" s="19">
        <v>40.571747135497517</v>
      </c>
      <c r="J11" s="20">
        <v>80.586757770736426</v>
      </c>
    </row>
    <row r="12" spans="1:10" x14ac:dyDescent="0.3">
      <c r="A12" s="12">
        <v>41650</v>
      </c>
      <c r="B12" s="13">
        <v>2014</v>
      </c>
      <c r="C12" s="13" t="str">
        <f>IFERROR(AVERAGEIFS(Datos!C12:E12,Datos!C12:E12,"&lt;&gt;"),"")</f>
        <v/>
      </c>
      <c r="D12" s="13" t="str">
        <f>IFERROR(AVERAGEIFS(Datos!F12:H12,Datos!F12:H12,"&lt;&gt;"),"")</f>
        <v/>
      </c>
      <c r="E12" s="14" t="str">
        <f>IFERROR(AVERAGEIFS(Datos!I12:L12,Datos!I12:L12,"&lt;&gt;"),"")</f>
        <v/>
      </c>
      <c r="G12" s="18">
        <v>2022</v>
      </c>
      <c r="H12" s="19">
        <v>179.5041739707836</v>
      </c>
      <c r="I12" s="19">
        <v>29.911422085086343</v>
      </c>
      <c r="J12" s="20">
        <v>65.386650992931251</v>
      </c>
    </row>
    <row r="13" spans="1:10" x14ac:dyDescent="0.3">
      <c r="A13" s="12">
        <v>41651</v>
      </c>
      <c r="B13" s="13">
        <v>2014</v>
      </c>
      <c r="C13" s="13" t="str">
        <f>IFERROR(AVERAGEIFS(Datos!C13:E13,Datos!C13:E13,"&lt;&gt;"),"")</f>
        <v/>
      </c>
      <c r="D13" s="13" t="str">
        <f>IFERROR(AVERAGEIFS(Datos!F13:H13,Datos!F13:H13,"&lt;&gt;"),"")</f>
        <v/>
      </c>
      <c r="E13" s="14" t="str">
        <f>IFERROR(AVERAGEIFS(Datos!I13:L13,Datos!I13:L13,"&lt;&gt;"),"")</f>
        <v/>
      </c>
      <c r="G13" s="18">
        <v>2023</v>
      </c>
      <c r="H13" s="19">
        <v>201.76487333333344</v>
      </c>
      <c r="I13" s="19">
        <v>29.647324931047258</v>
      </c>
      <c r="J13" s="20">
        <v>83.115174638300672</v>
      </c>
    </row>
    <row r="14" spans="1:10" ht="15" thickBot="1" x14ac:dyDescent="0.35">
      <c r="A14" s="12">
        <v>41652</v>
      </c>
      <c r="B14" s="13">
        <v>2014</v>
      </c>
      <c r="C14" s="13">
        <f>IFERROR(AVERAGEIFS(Datos!C14:E14,Datos!C14:E14,"&lt;&gt;"),"")</f>
        <v>27.404982183571423</v>
      </c>
      <c r="D14" s="13">
        <f>IFERROR(AVERAGEIFS(Datos!F14:H14,Datos!F14:H14,"&lt;&gt;"),"")</f>
        <v>69.852119000000002</v>
      </c>
      <c r="E14" s="14" t="str">
        <f>IFERROR(AVERAGEIFS(Datos!I14:L14,Datos!I14:L14,"&lt;&gt;"),"")</f>
        <v/>
      </c>
      <c r="G14" s="18">
        <v>2024</v>
      </c>
      <c r="H14" s="19">
        <v>263.77544312169323</v>
      </c>
      <c r="I14" s="19">
        <v>37.238433705333605</v>
      </c>
      <c r="J14" s="20">
        <v>102.50820541348897</v>
      </c>
    </row>
    <row r="15" spans="1:10" ht="15" thickBot="1" x14ac:dyDescent="0.35">
      <c r="A15" s="12">
        <v>41653</v>
      </c>
      <c r="B15" s="13">
        <v>2014</v>
      </c>
      <c r="C15" s="13">
        <f>IFERROR(AVERAGEIFS(Datos!C15:E15,Datos!C15:E15,"&lt;&gt;"),"")</f>
        <v>28.018933840476191</v>
      </c>
      <c r="D15" s="13">
        <f>IFERROR(AVERAGEIFS(Datos!F15:H15,Datos!F15:H15,"&lt;&gt;"),"")</f>
        <v>69.587063000000001</v>
      </c>
      <c r="E15" s="14">
        <f>IFERROR(AVERAGEIFS(Datos!I15:L15,Datos!I15:L15,"&lt;&gt;"),"")</f>
        <v>18.014920239034247</v>
      </c>
      <c r="G15" s="24" t="s">
        <v>48</v>
      </c>
      <c r="H15" s="25">
        <v>113.97998284064319</v>
      </c>
      <c r="I15" s="25">
        <v>26.295684923209766</v>
      </c>
      <c r="J15" s="26">
        <v>72.585542874754765</v>
      </c>
    </row>
    <row r="16" spans="1:10" x14ac:dyDescent="0.3">
      <c r="A16" s="12">
        <v>41654</v>
      </c>
      <c r="B16" s="13">
        <v>2014</v>
      </c>
      <c r="C16" s="13">
        <f>IFERROR(AVERAGEIFS(Datos!C16:E16,Datos!C16:E16,"&lt;&gt;"),"")</f>
        <v>28.469689440238096</v>
      </c>
      <c r="D16" s="13">
        <f>IFERROR(AVERAGEIFS(Datos!F16:H16,Datos!F16:H16,"&lt;&gt;"),"")</f>
        <v>69.843317666666664</v>
      </c>
      <c r="E16" s="14">
        <f>IFERROR(AVERAGEIFS(Datos!I16:L16,Datos!I16:L16,"&lt;&gt;"),"")</f>
        <v>18.067365590822178</v>
      </c>
    </row>
    <row r="17" spans="1:5" x14ac:dyDescent="0.3">
      <c r="A17" s="12">
        <v>41655</v>
      </c>
      <c r="B17" s="13">
        <v>2014</v>
      </c>
      <c r="C17" s="13">
        <f>IFERROR(AVERAGEIFS(Datos!C17:E17,Datos!C17:E17,"&lt;&gt;"),"")</f>
        <v>28.539393730714284</v>
      </c>
      <c r="D17" s="13">
        <f>IFERROR(AVERAGEIFS(Datos!F17:H17,Datos!F17:H17,"&lt;&gt;"),"")</f>
        <v>69.959937199999999</v>
      </c>
      <c r="E17" s="14">
        <f>IFERROR(AVERAGEIFS(Datos!I17:L17,Datos!I17:L17,"&lt;&gt;"),"")</f>
        <v>18.073090856321841</v>
      </c>
    </row>
    <row r="18" spans="1:5" x14ac:dyDescent="0.3">
      <c r="A18" s="12">
        <v>41656</v>
      </c>
      <c r="B18" s="13">
        <v>2014</v>
      </c>
      <c r="C18" s="13">
        <f>IFERROR(AVERAGEIFS(Datos!C18:E18,Datos!C18:E18,"&lt;&gt;"),"")</f>
        <v>28.160264403214285</v>
      </c>
      <c r="D18" s="13">
        <f>IFERROR(AVERAGEIFS(Datos!F18:H18,Datos!F18:H18,"&lt;&gt;"),"")</f>
        <v>69.964427566666657</v>
      </c>
      <c r="E18" s="14">
        <f>IFERROR(AVERAGEIFS(Datos!I18:L18,Datos!I18:L18,"&lt;&gt;"),"")</f>
        <v>17.946612529958774</v>
      </c>
    </row>
    <row r="19" spans="1:5" x14ac:dyDescent="0.3">
      <c r="A19" s="12">
        <v>41657</v>
      </c>
      <c r="B19" s="13">
        <v>2014</v>
      </c>
      <c r="C19" s="13" t="str">
        <f>IFERROR(AVERAGEIFS(Datos!C19:E19,Datos!C19:E19,"&lt;&gt;"),"")</f>
        <v/>
      </c>
      <c r="D19" s="13" t="str">
        <f>IFERROR(AVERAGEIFS(Datos!F19:H19,Datos!F19:H19,"&lt;&gt;"),"")</f>
        <v/>
      </c>
      <c r="E19" s="14" t="str">
        <f>IFERROR(AVERAGEIFS(Datos!I19:L19,Datos!I19:L19,"&lt;&gt;"),"")</f>
        <v/>
      </c>
    </row>
    <row r="20" spans="1:5" x14ac:dyDescent="0.3">
      <c r="A20" s="12">
        <v>41658</v>
      </c>
      <c r="B20" s="13">
        <v>2014</v>
      </c>
      <c r="C20" s="13" t="str">
        <f>IFERROR(AVERAGEIFS(Datos!C20:E20,Datos!C20:E20,"&lt;&gt;"),"")</f>
        <v/>
      </c>
      <c r="D20" s="13" t="str">
        <f>IFERROR(AVERAGEIFS(Datos!F20:H20,Datos!F20:H20,"&lt;&gt;"),"")</f>
        <v/>
      </c>
      <c r="E20" s="14" t="str">
        <f>IFERROR(AVERAGEIFS(Datos!I20:L20,Datos!I20:L20,"&lt;&gt;"),"")</f>
        <v/>
      </c>
    </row>
    <row r="21" spans="1:5" x14ac:dyDescent="0.3">
      <c r="A21" s="12">
        <v>41659</v>
      </c>
      <c r="B21" s="13">
        <v>2014</v>
      </c>
      <c r="C21" s="13" t="str">
        <f>IFERROR(AVERAGEIFS(Datos!C21:E21,Datos!C21:E21,"&lt;&gt;"),"")</f>
        <v/>
      </c>
      <c r="D21" s="13">
        <f>IFERROR(AVERAGEIFS(Datos!F21:H21,Datos!F21:H21,"&lt;&gt;"),"")</f>
        <v>70.028786333333343</v>
      </c>
      <c r="E21" s="14">
        <f>IFERROR(AVERAGEIFS(Datos!I21:L21,Datos!I21:L21,"&lt;&gt;"),"")</f>
        <v>17.696765872383331</v>
      </c>
    </row>
    <row r="22" spans="1:5" x14ac:dyDescent="0.3">
      <c r="A22" s="12">
        <v>41660</v>
      </c>
      <c r="B22" s="13">
        <v>2014</v>
      </c>
      <c r="C22" s="13">
        <f>IFERROR(AVERAGEIFS(Datos!C22:E22,Datos!C22:E22,"&lt;&gt;"),"")</f>
        <v>28.300120339375741</v>
      </c>
      <c r="D22" s="13">
        <f>IFERROR(AVERAGEIFS(Datos!F22:H22,Datos!F22:H22,"&lt;&gt;"),"")</f>
        <v>69.440917499999998</v>
      </c>
      <c r="E22" s="14">
        <f>IFERROR(AVERAGEIFS(Datos!I22:L22,Datos!I22:L22,"&lt;&gt;"),"")</f>
        <v>17.700921034267616</v>
      </c>
    </row>
    <row r="23" spans="1:5" x14ac:dyDescent="0.3">
      <c r="A23" s="12">
        <v>41661</v>
      </c>
      <c r="B23" s="13">
        <v>2014</v>
      </c>
      <c r="C23" s="13">
        <f>IFERROR(AVERAGEIFS(Datos!C23:E23,Datos!C23:E23,"&lt;&gt;"),"")</f>
        <v>28.2601791497619</v>
      </c>
      <c r="D23" s="13">
        <f>IFERROR(AVERAGEIFS(Datos!F23:H23,Datos!F23:H23,"&lt;&gt;"),"")</f>
        <v>69.043334466666664</v>
      </c>
      <c r="E23" s="14">
        <f>IFERROR(AVERAGEIFS(Datos!I23:L23,Datos!I23:L23,"&lt;&gt;"),"")</f>
        <v>17.783869187895039</v>
      </c>
    </row>
    <row r="24" spans="1:5" x14ac:dyDescent="0.3">
      <c r="A24" s="12">
        <v>41662</v>
      </c>
      <c r="B24" s="13">
        <v>2014</v>
      </c>
      <c r="C24" s="13">
        <f>IFERROR(AVERAGEIFS(Datos!C24:E24,Datos!C24:E24,"&lt;&gt;"),"")</f>
        <v>28.316401284523806</v>
      </c>
      <c r="D24" s="13">
        <f>IFERROR(AVERAGEIFS(Datos!F24:H24,Datos!F24:H24,"&lt;&gt;"),"")</f>
        <v>68.670047999999994</v>
      </c>
      <c r="E24" s="14">
        <f>IFERROR(AVERAGEIFS(Datos!I24:L24,Datos!I24:L24,"&lt;&gt;"),"")</f>
        <v>17.498290629167876</v>
      </c>
    </row>
    <row r="25" spans="1:5" x14ac:dyDescent="0.3">
      <c r="A25" s="12">
        <v>41663</v>
      </c>
      <c r="B25" s="13">
        <v>2014</v>
      </c>
      <c r="C25" s="13">
        <f>IFERROR(AVERAGEIFS(Datos!C25:E25,Datos!C25:E25,"&lt;&gt;"),"")</f>
        <v>28.143500437828123</v>
      </c>
      <c r="D25" s="13">
        <f>IFERROR(AVERAGEIFS(Datos!F25:H25,Datos!F25:H25,"&lt;&gt;"),"")</f>
        <v>66.837616799999992</v>
      </c>
      <c r="E25" s="14">
        <f>IFERROR(AVERAGEIFS(Datos!I25:L25,Datos!I25:L25,"&lt;&gt;"),"")</f>
        <v>17.222145088465297</v>
      </c>
    </row>
    <row r="26" spans="1:5" x14ac:dyDescent="0.3">
      <c r="A26" s="12">
        <v>41664</v>
      </c>
      <c r="B26" s="13">
        <v>2014</v>
      </c>
      <c r="C26" s="13" t="str">
        <f>IFERROR(AVERAGEIFS(Datos!C26:E26,Datos!C26:E26,"&lt;&gt;"),"")</f>
        <v/>
      </c>
      <c r="D26" s="13" t="str">
        <f>IFERROR(AVERAGEIFS(Datos!F26:H26,Datos!F26:H26,"&lt;&gt;"),"")</f>
        <v/>
      </c>
      <c r="E26" s="14" t="str">
        <f>IFERROR(AVERAGEIFS(Datos!I26:L26,Datos!I26:L26,"&lt;&gt;"),"")</f>
        <v/>
      </c>
    </row>
    <row r="27" spans="1:5" x14ac:dyDescent="0.3">
      <c r="A27" s="12">
        <v>41665</v>
      </c>
      <c r="B27" s="13">
        <v>2014</v>
      </c>
      <c r="C27" s="13" t="str">
        <f>IFERROR(AVERAGEIFS(Datos!C27:E27,Datos!C27:E27,"&lt;&gt;"),"")</f>
        <v/>
      </c>
      <c r="D27" s="13" t="str">
        <f>IFERROR(AVERAGEIFS(Datos!F27:H27,Datos!F27:H27,"&lt;&gt;"),"")</f>
        <v/>
      </c>
      <c r="E27" s="14" t="str">
        <f>IFERROR(AVERAGEIFS(Datos!I27:L27,Datos!I27:L27,"&lt;&gt;"),"")</f>
        <v/>
      </c>
    </row>
    <row r="28" spans="1:5" x14ac:dyDescent="0.3">
      <c r="A28" s="12">
        <v>41666</v>
      </c>
      <c r="B28" s="13">
        <v>2014</v>
      </c>
      <c r="C28" s="13">
        <f>IFERROR(AVERAGEIFS(Datos!C28:E28,Datos!C28:E28,"&lt;&gt;"),"")</f>
        <v>27.749389704404759</v>
      </c>
      <c r="D28" s="13">
        <f>IFERROR(AVERAGEIFS(Datos!F28:H28,Datos!F28:H28,"&lt;&gt;"),"")</f>
        <v>66.269873099999998</v>
      </c>
      <c r="E28" s="14">
        <f>IFERROR(AVERAGEIFS(Datos!I28:L28,Datos!I28:L28,"&lt;&gt;"),"")</f>
        <v>16.89992793152291</v>
      </c>
    </row>
    <row r="29" spans="1:5" x14ac:dyDescent="0.3">
      <c r="A29" s="12">
        <v>41667</v>
      </c>
      <c r="B29" s="13">
        <v>2014</v>
      </c>
      <c r="C29" s="13">
        <f>IFERROR(AVERAGEIFS(Datos!C29:E29,Datos!C29:E29,"&lt;&gt;"),"")</f>
        <v>27.487256235595236</v>
      </c>
      <c r="D29" s="13">
        <f>IFERROR(AVERAGEIFS(Datos!F29:H29,Datos!F29:H29,"&lt;&gt;"),"")</f>
        <v>66.350066133333328</v>
      </c>
      <c r="E29" s="14">
        <f>IFERROR(AVERAGEIFS(Datos!I29:L29,Datos!I29:L29,"&lt;&gt;"),"")</f>
        <v>16.409639798347911</v>
      </c>
    </row>
    <row r="30" spans="1:5" x14ac:dyDescent="0.3">
      <c r="A30" s="12">
        <v>41668</v>
      </c>
      <c r="B30" s="13">
        <v>2014</v>
      </c>
      <c r="C30" s="13">
        <f>IFERROR(AVERAGEIFS(Datos!C30:E30,Datos!C30:E30,"&lt;&gt;"),"")</f>
        <v>27.41459098181473</v>
      </c>
      <c r="D30" s="13">
        <f>IFERROR(AVERAGEIFS(Datos!F30:H30,Datos!F30:H30,"&lt;&gt;"),"")</f>
        <v>66.094290700000002</v>
      </c>
      <c r="E30" s="14">
        <f>IFERROR(AVERAGEIFS(Datos!I30:L30,Datos!I30:L30,"&lt;&gt;"),"")</f>
        <v>16.515902834622537</v>
      </c>
    </row>
    <row r="31" spans="1:5" x14ac:dyDescent="0.3">
      <c r="A31" s="12">
        <v>41669</v>
      </c>
      <c r="B31" s="13">
        <v>2014</v>
      </c>
      <c r="C31" s="13">
        <f>IFERROR(AVERAGEIFS(Datos!C31:E31,Datos!C31:E31,"&lt;&gt;"),"")</f>
        <v>27.707247337124254</v>
      </c>
      <c r="D31" s="13">
        <f>IFERROR(AVERAGEIFS(Datos!F31:H31,Datos!F31:H31,"&lt;&gt;"),"")</f>
        <v>65.688585466666666</v>
      </c>
      <c r="E31" s="14">
        <f>IFERROR(AVERAGEIFS(Datos!I31:L31,Datos!I31:L31,"&lt;&gt;"),"")</f>
        <v>16.01453732221033</v>
      </c>
    </row>
    <row r="32" spans="1:5" x14ac:dyDescent="0.3">
      <c r="A32" s="12">
        <v>41670</v>
      </c>
      <c r="B32" s="13">
        <v>2014</v>
      </c>
      <c r="C32" s="13">
        <f>IFERROR(AVERAGEIFS(Datos!C32:E32,Datos!C32:E32,"&lt;&gt;"),"")</f>
        <v>28.423819983690475</v>
      </c>
      <c r="D32" s="13">
        <f>IFERROR(AVERAGEIFS(Datos!F32:H32,Datos!F32:H32,"&lt;&gt;"),"")</f>
        <v>65.328844333333336</v>
      </c>
      <c r="E32" s="14">
        <f>IFERROR(AVERAGEIFS(Datos!I32:L32,Datos!I32:L32,"&lt;&gt;"),"")</f>
        <v>15.873687470409859</v>
      </c>
    </row>
    <row r="33" spans="1:5" x14ac:dyDescent="0.3">
      <c r="A33" s="12">
        <v>41671</v>
      </c>
      <c r="B33" s="13">
        <v>2014</v>
      </c>
      <c r="C33" s="13" t="str">
        <f>IFERROR(AVERAGEIFS(Datos!C33:E33,Datos!C33:E33,"&lt;&gt;"),"")</f>
        <v/>
      </c>
      <c r="D33" s="13" t="str">
        <f>IFERROR(AVERAGEIFS(Datos!F33:H33,Datos!F33:H33,"&lt;&gt;"),"")</f>
        <v/>
      </c>
      <c r="E33" s="14" t="str">
        <f>IFERROR(AVERAGEIFS(Datos!I33:L33,Datos!I33:L33,"&lt;&gt;"),"")</f>
        <v/>
      </c>
    </row>
    <row r="34" spans="1:5" x14ac:dyDescent="0.3">
      <c r="A34" s="12">
        <v>41672</v>
      </c>
      <c r="B34" s="13">
        <v>2014</v>
      </c>
      <c r="C34" s="13" t="str">
        <f>IFERROR(AVERAGEIFS(Datos!C34:E34,Datos!C34:E34,"&lt;&gt;"),"")</f>
        <v/>
      </c>
      <c r="D34" s="13" t="str">
        <f>IFERROR(AVERAGEIFS(Datos!F34:H34,Datos!F34:H34,"&lt;&gt;"),"")</f>
        <v/>
      </c>
      <c r="E34" s="14" t="str">
        <f>IFERROR(AVERAGEIFS(Datos!I34:L34,Datos!I34:L34,"&lt;&gt;"),"")</f>
        <v/>
      </c>
    </row>
    <row r="35" spans="1:5" x14ac:dyDescent="0.3">
      <c r="A35" s="12">
        <v>41673</v>
      </c>
      <c r="B35" s="13">
        <v>2014</v>
      </c>
      <c r="C35" s="13">
        <f>IFERROR(AVERAGEIFS(Datos!C35:E35,Datos!C35:E35,"&lt;&gt;"),"")</f>
        <v>27.585007651933775</v>
      </c>
      <c r="D35" s="13">
        <f>IFERROR(AVERAGEIFS(Datos!F35:H35,Datos!F35:H35,"&lt;&gt;"),"")</f>
        <v>64.624622500000001</v>
      </c>
      <c r="E35" s="14">
        <f>IFERROR(AVERAGEIFS(Datos!I35:L35,Datos!I35:L35,"&lt;&gt;"),"")</f>
        <v>15.326391932885242</v>
      </c>
    </row>
    <row r="36" spans="1:5" x14ac:dyDescent="0.3">
      <c r="A36" s="12">
        <v>41674</v>
      </c>
      <c r="B36" s="13">
        <v>2014</v>
      </c>
      <c r="C36" s="13">
        <f>IFERROR(AVERAGEIFS(Datos!C36:E36,Datos!C36:E36,"&lt;&gt;"),"")</f>
        <v>27.66755779086235</v>
      </c>
      <c r="D36" s="13">
        <f>IFERROR(AVERAGEIFS(Datos!F36:H36,Datos!F36:H36,"&lt;&gt;"),"")</f>
        <v>64.765760600000007</v>
      </c>
      <c r="E36" s="14">
        <f>IFERROR(AVERAGEIFS(Datos!I36:L36,Datos!I36:L36,"&lt;&gt;"),"")</f>
        <v>15.221796304861249</v>
      </c>
    </row>
    <row r="37" spans="1:5" x14ac:dyDescent="0.3">
      <c r="A37" s="12">
        <v>41675</v>
      </c>
      <c r="B37" s="13">
        <v>2014</v>
      </c>
      <c r="C37" s="13">
        <f>IFERROR(AVERAGEIFS(Datos!C37:E37,Datos!C37:E37,"&lt;&gt;"),"")</f>
        <v>27.578168916756695</v>
      </c>
      <c r="D37" s="13">
        <f>IFERROR(AVERAGEIFS(Datos!F37:H37,Datos!F37:H37,"&lt;&gt;"),"")</f>
        <v>64.36619606666666</v>
      </c>
      <c r="E37" s="14">
        <f>IFERROR(AVERAGEIFS(Datos!I37:L37,Datos!I37:L37,"&lt;&gt;"),"")</f>
        <v>15.118599349176613</v>
      </c>
    </row>
    <row r="38" spans="1:5" x14ac:dyDescent="0.3">
      <c r="A38" s="12">
        <v>41676</v>
      </c>
      <c r="B38" s="13">
        <v>2014</v>
      </c>
      <c r="C38" s="13">
        <f>IFERROR(AVERAGEIFS(Datos!C38:E38,Datos!C38:E38,"&lt;&gt;"),"")</f>
        <v>27.837018679137646</v>
      </c>
      <c r="D38" s="13">
        <f>IFERROR(AVERAGEIFS(Datos!F38:H38,Datos!F38:H38,"&lt;&gt;"),"")</f>
        <v>65.740833333333342</v>
      </c>
      <c r="E38" s="14">
        <f>IFERROR(AVERAGEIFS(Datos!I38:L38,Datos!I38:L38,"&lt;&gt;"),"")</f>
        <v>15.323600867602318</v>
      </c>
    </row>
    <row r="39" spans="1:5" x14ac:dyDescent="0.3">
      <c r="A39" s="12">
        <v>41677</v>
      </c>
      <c r="B39" s="13">
        <v>2014</v>
      </c>
      <c r="C39" s="13">
        <f>IFERROR(AVERAGEIFS(Datos!C39:E39,Datos!C39:E39,"&lt;&gt;"),"")</f>
        <v>28.194850451994792</v>
      </c>
      <c r="D39" s="13">
        <f>IFERROR(AVERAGEIFS(Datos!F39:H39,Datos!F39:H39,"&lt;&gt;"),"")</f>
        <v>66.027874866666664</v>
      </c>
      <c r="E39" s="14">
        <f>IFERROR(AVERAGEIFS(Datos!I39:L39,Datos!I39:L39,"&lt;&gt;"),"")</f>
        <v>15.498942252811737</v>
      </c>
    </row>
    <row r="40" spans="1:5" x14ac:dyDescent="0.3">
      <c r="A40" s="12">
        <v>41678</v>
      </c>
      <c r="B40" s="13">
        <v>2014</v>
      </c>
      <c r="C40" s="13" t="str">
        <f>IFERROR(AVERAGEIFS(Datos!C40:E40,Datos!C40:E40,"&lt;&gt;"),"")</f>
        <v/>
      </c>
      <c r="D40" s="13" t="str">
        <f>IFERROR(AVERAGEIFS(Datos!F40:H40,Datos!F40:H40,"&lt;&gt;"),"")</f>
        <v/>
      </c>
      <c r="E40" s="14" t="str">
        <f>IFERROR(AVERAGEIFS(Datos!I40:L40,Datos!I40:L40,"&lt;&gt;"),"")</f>
        <v/>
      </c>
    </row>
    <row r="41" spans="1:5" x14ac:dyDescent="0.3">
      <c r="A41" s="12">
        <v>41679</v>
      </c>
      <c r="B41" s="13">
        <v>2014</v>
      </c>
      <c r="C41" s="13" t="str">
        <f>IFERROR(AVERAGEIFS(Datos!C41:E41,Datos!C41:E41,"&lt;&gt;"),"")</f>
        <v/>
      </c>
      <c r="D41" s="13" t="str">
        <f>IFERROR(AVERAGEIFS(Datos!F41:H41,Datos!F41:H41,"&lt;&gt;"),"")</f>
        <v/>
      </c>
      <c r="E41" s="14" t="str">
        <f>IFERROR(AVERAGEIFS(Datos!I41:L41,Datos!I41:L41,"&lt;&gt;"),"")</f>
        <v/>
      </c>
    </row>
    <row r="42" spans="1:5" x14ac:dyDescent="0.3">
      <c r="A42" s="12">
        <v>41680</v>
      </c>
      <c r="B42" s="13">
        <v>2014</v>
      </c>
      <c r="C42" s="13">
        <f>IFERROR(AVERAGEIFS(Datos!C42:E42,Datos!C42:E42,"&lt;&gt;"),"")</f>
        <v>28.348065038838541</v>
      </c>
      <c r="D42" s="13">
        <f>IFERROR(AVERAGEIFS(Datos!F42:H42,Datos!F42:H42,"&lt;&gt;"),"")</f>
        <v>66.152760900000004</v>
      </c>
      <c r="E42" s="14">
        <f>IFERROR(AVERAGEIFS(Datos!I42:L42,Datos!I42:L42,"&lt;&gt;"),"")</f>
        <v>16.224231141878668</v>
      </c>
    </row>
    <row r="43" spans="1:5" x14ac:dyDescent="0.3">
      <c r="A43" s="12">
        <v>41681</v>
      </c>
      <c r="B43" s="13">
        <v>2014</v>
      </c>
      <c r="C43" s="13">
        <f>IFERROR(AVERAGEIFS(Datos!C43:E43,Datos!C43:E43,"&lt;&gt;"),"")</f>
        <v>28.699930666814726</v>
      </c>
      <c r="D43" s="13">
        <f>IFERROR(AVERAGEIFS(Datos!F43:H43,Datos!F43:H43,"&lt;&gt;"),"")</f>
        <v>67.936382399999999</v>
      </c>
      <c r="E43" s="14" t="str">
        <f>IFERROR(AVERAGEIFS(Datos!I43:L43,Datos!I43:L43,"&lt;&gt;"),"")</f>
        <v/>
      </c>
    </row>
    <row r="44" spans="1:5" x14ac:dyDescent="0.3">
      <c r="A44" s="12">
        <v>41682</v>
      </c>
      <c r="B44" s="13">
        <v>2014</v>
      </c>
      <c r="C44" s="13">
        <f>IFERROR(AVERAGEIFS(Datos!C44:E44,Datos!C44:E44,"&lt;&gt;"),"")</f>
        <v>28.768675222828122</v>
      </c>
      <c r="D44" s="13">
        <f>IFERROR(AVERAGEIFS(Datos!F44:H44,Datos!F44:H44,"&lt;&gt;"),"")</f>
        <v>68.040543800000009</v>
      </c>
      <c r="E44" s="14">
        <f>IFERROR(AVERAGEIFS(Datos!I44:L44,Datos!I44:L44,"&lt;&gt;"),"")</f>
        <v>16.215081173170731</v>
      </c>
    </row>
    <row r="45" spans="1:5" x14ac:dyDescent="0.3">
      <c r="A45" s="12">
        <v>41683</v>
      </c>
      <c r="B45" s="13">
        <v>2014</v>
      </c>
      <c r="C45" s="13">
        <f>IFERROR(AVERAGEIFS(Datos!C45:E45,Datos!C45:E45,"&lt;&gt;"),"")</f>
        <v>29.026842048809524</v>
      </c>
      <c r="D45" s="13">
        <f>IFERROR(AVERAGEIFS(Datos!F45:H45,Datos!F45:H45,"&lt;&gt;"),"")</f>
        <v>68.72861966666666</v>
      </c>
      <c r="E45" s="14">
        <f>IFERROR(AVERAGEIFS(Datos!I45:L45,Datos!I45:L45,"&lt;&gt;"),"")</f>
        <v>15.735117628669276</v>
      </c>
    </row>
    <row r="46" spans="1:5" x14ac:dyDescent="0.3">
      <c r="A46" s="12">
        <v>41684</v>
      </c>
      <c r="B46" s="13">
        <v>2014</v>
      </c>
      <c r="C46" s="13">
        <f>IFERROR(AVERAGEIFS(Datos!C46:E46,Datos!C46:E46,"&lt;&gt;"),"")</f>
        <v>29.049127916576637</v>
      </c>
      <c r="D46" s="13">
        <f>IFERROR(AVERAGEIFS(Datos!F46:H46,Datos!F46:H46,"&lt;&gt;"),"")</f>
        <v>69.408676333333332</v>
      </c>
      <c r="E46" s="14">
        <f>IFERROR(AVERAGEIFS(Datos!I46:L46,Datos!I46:L46,"&lt;&gt;"),"")</f>
        <v>15.746726029166256</v>
      </c>
    </row>
    <row r="47" spans="1:5" x14ac:dyDescent="0.3">
      <c r="A47" s="12">
        <v>41685</v>
      </c>
      <c r="B47" s="13">
        <v>2014</v>
      </c>
      <c r="C47" s="13" t="str">
        <f>IFERROR(AVERAGEIFS(Datos!C47:E47,Datos!C47:E47,"&lt;&gt;"),"")</f>
        <v/>
      </c>
      <c r="D47" s="13" t="str">
        <f>IFERROR(AVERAGEIFS(Datos!F47:H47,Datos!F47:H47,"&lt;&gt;"),"")</f>
        <v/>
      </c>
      <c r="E47" s="14" t="str">
        <f>IFERROR(AVERAGEIFS(Datos!I47:L47,Datos!I47:L47,"&lt;&gt;"),"")</f>
        <v/>
      </c>
    </row>
    <row r="48" spans="1:5" x14ac:dyDescent="0.3">
      <c r="A48" s="12">
        <v>41686</v>
      </c>
      <c r="B48" s="13">
        <v>2014</v>
      </c>
      <c r="C48" s="13" t="str">
        <f>IFERROR(AVERAGEIFS(Datos!C48:E48,Datos!C48:E48,"&lt;&gt;"),"")</f>
        <v/>
      </c>
      <c r="D48" s="13" t="str">
        <f>IFERROR(AVERAGEIFS(Datos!F48:H48,Datos!F48:H48,"&lt;&gt;"),"")</f>
        <v/>
      </c>
      <c r="E48" s="14" t="str">
        <f>IFERROR(AVERAGEIFS(Datos!I48:L48,Datos!I48:L48,"&lt;&gt;"),"")</f>
        <v/>
      </c>
    </row>
    <row r="49" spans="1:5" x14ac:dyDescent="0.3">
      <c r="A49" s="12">
        <v>41687</v>
      </c>
      <c r="B49" s="13">
        <v>2014</v>
      </c>
      <c r="C49" s="13" t="str">
        <f>IFERROR(AVERAGEIFS(Datos!C49:E49,Datos!C49:E49,"&lt;&gt;"),"")</f>
        <v/>
      </c>
      <c r="D49" s="13">
        <f>IFERROR(AVERAGEIFS(Datos!F49:H49,Datos!F49:H49,"&lt;&gt;"),"")</f>
        <v>68.998028666666656</v>
      </c>
      <c r="E49" s="14">
        <f>IFERROR(AVERAGEIFS(Datos!I49:L49,Datos!I49:L49,"&lt;&gt;"),"")</f>
        <v>15.770821747620447</v>
      </c>
    </row>
    <row r="50" spans="1:5" x14ac:dyDescent="0.3">
      <c r="A50" s="12">
        <v>41688</v>
      </c>
      <c r="B50" s="13">
        <v>2014</v>
      </c>
      <c r="C50" s="13">
        <f>IFERROR(AVERAGEIFS(Datos!C50:E50,Datos!C50:E50,"&lt;&gt;"),"")</f>
        <v>29.073668899047618</v>
      </c>
      <c r="D50" s="13">
        <f>IFERROR(AVERAGEIFS(Datos!F50:H50,Datos!F50:H50,"&lt;&gt;"),"")</f>
        <v>69.26827759999999</v>
      </c>
      <c r="E50" s="14">
        <f>IFERROR(AVERAGEIFS(Datos!I50:L50,Datos!I50:L50,"&lt;&gt;"),"")</f>
        <v>16.320435172885333</v>
      </c>
    </row>
    <row r="51" spans="1:5" x14ac:dyDescent="0.3">
      <c r="A51" s="12">
        <v>41689</v>
      </c>
      <c r="B51" s="13">
        <v>2014</v>
      </c>
      <c r="C51" s="13">
        <f>IFERROR(AVERAGEIFS(Datos!C51:E51,Datos!C51:E51,"&lt;&gt;"),"")</f>
        <v>28.929813631756691</v>
      </c>
      <c r="D51" s="13">
        <f>IFERROR(AVERAGEIFS(Datos!F51:H51,Datos!F51:H51,"&lt;&gt;"),"")</f>
        <v>69.367382133333322</v>
      </c>
      <c r="E51" s="14">
        <f>IFERROR(AVERAGEIFS(Datos!I51:L51,Datos!I51:L51,"&lt;&gt;"),"")</f>
        <v>16.155261143918654</v>
      </c>
    </row>
    <row r="52" spans="1:5" x14ac:dyDescent="0.3">
      <c r="A52" s="12">
        <v>41690</v>
      </c>
      <c r="B52" s="13">
        <v>2014</v>
      </c>
      <c r="C52" s="13">
        <f>IFERROR(AVERAGEIFS(Datos!C52:E52,Datos!C52:E52,"&lt;&gt;"),"")</f>
        <v>28.950530841547614</v>
      </c>
      <c r="D52" s="13">
        <f>IFERROR(AVERAGEIFS(Datos!F52:H52,Datos!F52:H52,"&lt;&gt;"),"")</f>
        <v>68.626267733333336</v>
      </c>
      <c r="E52" s="14">
        <f>IFERROR(AVERAGEIFS(Datos!I52:L52,Datos!I52:L52,"&lt;&gt;"),"")</f>
        <v>15.854838685521688</v>
      </c>
    </row>
    <row r="53" spans="1:5" x14ac:dyDescent="0.3">
      <c r="A53" s="12">
        <v>41691</v>
      </c>
      <c r="B53" s="13">
        <v>2014</v>
      </c>
      <c r="C53" s="13">
        <f>IFERROR(AVERAGEIFS(Datos!C53:E53,Datos!C53:E53,"&lt;&gt;"),"")</f>
        <v>28.954290680981398</v>
      </c>
      <c r="D53" s="13">
        <f>IFERROR(AVERAGEIFS(Datos!F53:H53,Datos!F53:H53,"&lt;&gt;"),"")</f>
        <v>69.240724333333333</v>
      </c>
      <c r="E53" s="14">
        <f>IFERROR(AVERAGEIFS(Datos!I53:L53,Datos!I53:L53,"&lt;&gt;"),"")</f>
        <v>16.300355700506625</v>
      </c>
    </row>
    <row r="54" spans="1:5" x14ac:dyDescent="0.3">
      <c r="A54" s="12">
        <v>41692</v>
      </c>
      <c r="B54" s="13">
        <v>2014</v>
      </c>
      <c r="C54" s="13" t="str">
        <f>IFERROR(AVERAGEIFS(Datos!C54:E54,Datos!C54:E54,"&lt;&gt;"),"")</f>
        <v/>
      </c>
      <c r="D54" s="13" t="str">
        <f>IFERROR(AVERAGEIFS(Datos!F54:H54,Datos!F54:H54,"&lt;&gt;"),"")</f>
        <v/>
      </c>
      <c r="E54" s="14" t="str">
        <f>IFERROR(AVERAGEIFS(Datos!I54:L54,Datos!I54:L54,"&lt;&gt;"),"")</f>
        <v/>
      </c>
    </row>
    <row r="55" spans="1:5" x14ac:dyDescent="0.3">
      <c r="A55" s="12">
        <v>41693</v>
      </c>
      <c r="B55" s="13">
        <v>2014</v>
      </c>
      <c r="C55" s="13" t="str">
        <f>IFERROR(AVERAGEIFS(Datos!C55:E55,Datos!C55:E55,"&lt;&gt;"),"")</f>
        <v/>
      </c>
      <c r="D55" s="13" t="str">
        <f>IFERROR(AVERAGEIFS(Datos!F55:H55,Datos!F55:H55,"&lt;&gt;"),"")</f>
        <v/>
      </c>
      <c r="E55" s="14" t="str">
        <f>IFERROR(AVERAGEIFS(Datos!I55:L55,Datos!I55:L55,"&lt;&gt;"),"")</f>
        <v/>
      </c>
    </row>
    <row r="56" spans="1:5" x14ac:dyDescent="0.3">
      <c r="A56" s="12">
        <v>41694</v>
      </c>
      <c r="B56" s="13">
        <v>2014</v>
      </c>
      <c r="C56" s="13">
        <f>IFERROR(AVERAGEIFS(Datos!C56:E56,Datos!C56:E56,"&lt;&gt;"),"")</f>
        <v>28.957741598690475</v>
      </c>
      <c r="D56" s="13">
        <f>IFERROR(AVERAGEIFS(Datos!F56:H56,Datos!F56:H56,"&lt;&gt;"),"")</f>
        <v>68.920198299999996</v>
      </c>
      <c r="E56" s="14">
        <f>IFERROR(AVERAGEIFS(Datos!I56:L56,Datos!I56:L56,"&lt;&gt;"),"")</f>
        <v>16.252294048083488</v>
      </c>
    </row>
    <row r="57" spans="1:5" x14ac:dyDescent="0.3">
      <c r="A57" s="12">
        <v>41695</v>
      </c>
      <c r="B57" s="13">
        <v>2014</v>
      </c>
      <c r="C57" s="13">
        <f>IFERROR(AVERAGEIFS(Datos!C57:E57,Datos!C57:E57,"&lt;&gt;"),"")</f>
        <v>28.904861666666665</v>
      </c>
      <c r="D57" s="13">
        <f>IFERROR(AVERAGEIFS(Datos!F57:H57,Datos!F57:H57,"&lt;&gt;"),"")</f>
        <v>68.711033999999998</v>
      </c>
      <c r="E57" s="14">
        <f>IFERROR(AVERAGEIFS(Datos!I57:L57,Datos!I57:L57,"&lt;&gt;"),"")</f>
        <v>16.774848366288175</v>
      </c>
    </row>
    <row r="58" spans="1:5" x14ac:dyDescent="0.3">
      <c r="A58" s="12">
        <v>41696</v>
      </c>
      <c r="B58" s="13">
        <v>2014</v>
      </c>
      <c r="C58" s="13">
        <f>IFERROR(AVERAGEIFS(Datos!C58:E58,Datos!C58:E58,"&lt;&gt;"),"")</f>
        <v>28.826875466933775</v>
      </c>
      <c r="D58" s="13">
        <f>IFERROR(AVERAGEIFS(Datos!F58:H58,Datos!F58:H58,"&lt;&gt;"),"")</f>
        <v>68.560964900000002</v>
      </c>
      <c r="E58" s="14">
        <f>IFERROR(AVERAGEIFS(Datos!I58:L58,Datos!I58:L58,"&lt;&gt;"),"")</f>
        <v>16.611965009750392</v>
      </c>
    </row>
    <row r="59" spans="1:5" x14ac:dyDescent="0.3">
      <c r="A59" s="12">
        <v>41697</v>
      </c>
      <c r="B59" s="13">
        <v>2014</v>
      </c>
      <c r="C59" s="13">
        <f>IFERROR(AVERAGEIFS(Datos!C59:E59,Datos!C59:E59,"&lt;&gt;"),"")</f>
        <v>29.071723807113838</v>
      </c>
      <c r="D59" s="13">
        <f>IFERROR(AVERAGEIFS(Datos!F59:H59,Datos!F59:H59,"&lt;&gt;"),"")</f>
        <v>68.380129233333335</v>
      </c>
      <c r="E59" s="14">
        <f>IFERROR(AVERAGEIFS(Datos!I59:L59,Datos!I59:L59,"&lt;&gt;"),"")</f>
        <v>16.458412277892059</v>
      </c>
    </row>
    <row r="60" spans="1:5" x14ac:dyDescent="0.3">
      <c r="A60" s="12">
        <v>41698</v>
      </c>
      <c r="B60" s="13">
        <v>2014</v>
      </c>
      <c r="C60" s="13">
        <f>IFERROR(AVERAGEIFS(Datos!C60:E60,Datos!C60:E60,"&lt;&gt;"),"")</f>
        <v>29.175005075595237</v>
      </c>
      <c r="D60" s="13">
        <f>IFERROR(AVERAGEIFS(Datos!F60:H60,Datos!F60:H60,"&lt;&gt;"),"")</f>
        <v>69.200465866666676</v>
      </c>
      <c r="E60" s="14">
        <f>IFERROR(AVERAGEIFS(Datos!I60:L60,Datos!I60:L60,"&lt;&gt;"),"")</f>
        <v>16.157648212011363</v>
      </c>
    </row>
    <row r="61" spans="1:5" x14ac:dyDescent="0.3">
      <c r="A61" s="12">
        <v>41699</v>
      </c>
      <c r="B61" s="13">
        <v>2014</v>
      </c>
      <c r="C61" s="13" t="str">
        <f>IFERROR(AVERAGEIFS(Datos!C61:E61,Datos!C61:E61,"&lt;&gt;"),"")</f>
        <v/>
      </c>
      <c r="D61" s="13" t="str">
        <f>IFERROR(AVERAGEIFS(Datos!F61:H61,Datos!F61:H61,"&lt;&gt;"),"")</f>
        <v/>
      </c>
      <c r="E61" s="14" t="str">
        <f>IFERROR(AVERAGEIFS(Datos!I61:L61,Datos!I61:L61,"&lt;&gt;"),"")</f>
        <v/>
      </c>
    </row>
    <row r="62" spans="1:5" x14ac:dyDescent="0.3">
      <c r="A62" s="12">
        <v>41700</v>
      </c>
      <c r="B62" s="13">
        <v>2014</v>
      </c>
      <c r="C62" s="13" t="str">
        <f>IFERROR(AVERAGEIFS(Datos!C62:E62,Datos!C62:E62,"&lt;&gt;"),"")</f>
        <v/>
      </c>
      <c r="D62" s="13" t="str">
        <f>IFERROR(AVERAGEIFS(Datos!F62:H62,Datos!F62:H62,"&lt;&gt;"),"")</f>
        <v/>
      </c>
      <c r="E62" s="14" t="str">
        <f>IFERROR(AVERAGEIFS(Datos!I62:L62,Datos!I62:L62,"&lt;&gt;"),"")</f>
        <v/>
      </c>
    </row>
    <row r="63" spans="1:5" x14ac:dyDescent="0.3">
      <c r="A63" s="12">
        <v>41701</v>
      </c>
      <c r="B63" s="13">
        <v>2014</v>
      </c>
      <c r="C63" s="13">
        <f>IFERROR(AVERAGEIFS(Datos!C63:E63,Datos!C63:E63,"&lt;&gt;"),"")</f>
        <v>28.908328365685268</v>
      </c>
      <c r="D63" s="13">
        <f>IFERROR(AVERAGEIFS(Datos!F63:H63,Datos!F63:H63,"&lt;&gt;"),"")</f>
        <v>66.756534333333335</v>
      </c>
      <c r="E63" s="14">
        <f>IFERROR(AVERAGEIFS(Datos!I63:L63,Datos!I63:L63,"&lt;&gt;"),"")</f>
        <v>15.866765687241173</v>
      </c>
    </row>
    <row r="64" spans="1:5" x14ac:dyDescent="0.3">
      <c r="A64" s="12">
        <v>41702</v>
      </c>
      <c r="B64" s="13">
        <v>2014</v>
      </c>
      <c r="C64" s="13">
        <f>IFERROR(AVERAGEIFS(Datos!C64:E64,Datos!C64:E64,"&lt;&gt;"),"")</f>
        <v>29.261690091457584</v>
      </c>
      <c r="D64" s="13">
        <f>IFERROR(AVERAGEIFS(Datos!F64:H64,Datos!F64:H64,"&lt;&gt;"),"")</f>
        <v>67.794951033333334</v>
      </c>
      <c r="E64" s="14">
        <f>IFERROR(AVERAGEIFS(Datos!I64:L64,Datos!I64:L64,"&lt;&gt;"),"")</f>
        <v>15.877358638543607</v>
      </c>
    </row>
    <row r="65" spans="1:5" x14ac:dyDescent="0.3">
      <c r="A65" s="12">
        <v>41703</v>
      </c>
      <c r="B65" s="13">
        <v>2014</v>
      </c>
      <c r="C65" s="13">
        <f>IFERROR(AVERAGEIFS(Datos!C65:E65,Datos!C65:E65,"&lt;&gt;"),"")</f>
        <v>29.202966649285713</v>
      </c>
      <c r="D65" s="13">
        <f>IFERROR(AVERAGEIFS(Datos!F65:H65,Datos!F65:H65,"&lt;&gt;"),"")</f>
        <v>67.390766933333339</v>
      </c>
      <c r="E65" s="14">
        <f>IFERROR(AVERAGEIFS(Datos!I65:L65,Datos!I65:L65,"&lt;&gt;"),"")</f>
        <v>15.98528936645174</v>
      </c>
    </row>
    <row r="66" spans="1:5" x14ac:dyDescent="0.3">
      <c r="A66" s="12">
        <v>41704</v>
      </c>
      <c r="B66" s="13">
        <v>2014</v>
      </c>
      <c r="C66" s="13">
        <f>IFERROR(AVERAGEIFS(Datos!C66:E66,Datos!C66:E66,"&lt;&gt;"),"")</f>
        <v>29.208394228452377</v>
      </c>
      <c r="D66" s="13">
        <f>IFERROR(AVERAGEIFS(Datos!F66:H66,Datos!F66:H66,"&lt;&gt;"),"")</f>
        <v>68.342255466666657</v>
      </c>
      <c r="E66" s="14">
        <f>IFERROR(AVERAGEIFS(Datos!I66:L66,Datos!I66:L66,"&lt;&gt;"),"")</f>
        <v>16.416015841992809</v>
      </c>
    </row>
    <row r="67" spans="1:5" x14ac:dyDescent="0.3">
      <c r="A67" s="12">
        <v>41705</v>
      </c>
      <c r="B67" s="13">
        <v>2014</v>
      </c>
      <c r="C67" s="13">
        <f>IFERROR(AVERAGEIFS(Datos!C67:E67,Datos!C67:E67,"&lt;&gt;"),"")</f>
        <v>29.081165311933777</v>
      </c>
      <c r="D67" s="13">
        <f>IFERROR(AVERAGEIFS(Datos!F67:H67,Datos!F67:H67,"&lt;&gt;"),"")</f>
        <v>67.385851533333337</v>
      </c>
      <c r="E67" s="14">
        <f>IFERROR(AVERAGEIFS(Datos!I67:L67,Datos!I67:L67,"&lt;&gt;"),"")</f>
        <v>16.475641109175381</v>
      </c>
    </row>
    <row r="68" spans="1:5" x14ac:dyDescent="0.3">
      <c r="A68" s="12">
        <v>41706</v>
      </c>
      <c r="B68" s="13">
        <v>2014</v>
      </c>
      <c r="C68" s="13" t="str">
        <f>IFERROR(AVERAGEIFS(Datos!C68:E68,Datos!C68:E68,"&lt;&gt;"),"")</f>
        <v/>
      </c>
      <c r="D68" s="13" t="str">
        <f>IFERROR(AVERAGEIFS(Datos!F68:H68,Datos!F68:H68,"&lt;&gt;"),"")</f>
        <v/>
      </c>
      <c r="E68" s="14" t="str">
        <f>IFERROR(AVERAGEIFS(Datos!I68:L68,Datos!I68:L68,"&lt;&gt;"),"")</f>
        <v/>
      </c>
    </row>
    <row r="69" spans="1:5" x14ac:dyDescent="0.3">
      <c r="A69" s="12">
        <v>41707</v>
      </c>
      <c r="B69" s="13">
        <v>2014</v>
      </c>
      <c r="C69" s="13" t="str">
        <f>IFERROR(AVERAGEIFS(Datos!C69:E69,Datos!C69:E69,"&lt;&gt;"),"")</f>
        <v/>
      </c>
      <c r="D69" s="13" t="str">
        <f>IFERROR(AVERAGEIFS(Datos!F69:H69,Datos!F69:H69,"&lt;&gt;"),"")</f>
        <v/>
      </c>
      <c r="E69" s="14" t="str">
        <f>IFERROR(AVERAGEIFS(Datos!I69:L69,Datos!I69:L69,"&lt;&gt;"),"")</f>
        <v/>
      </c>
    </row>
    <row r="70" spans="1:5" x14ac:dyDescent="0.3">
      <c r="A70" s="12">
        <v>41708</v>
      </c>
      <c r="B70" s="13">
        <v>2014</v>
      </c>
      <c r="C70" s="13">
        <f>IFERROR(AVERAGEIFS(Datos!C70:E70,Datos!C70:E70,"&lt;&gt;"),"")</f>
        <v>29.033352526637646</v>
      </c>
      <c r="D70" s="13">
        <f>IFERROR(AVERAGEIFS(Datos!F70:H70,Datos!F70:H70,"&lt;&gt;"),"")</f>
        <v>66.463984266666671</v>
      </c>
      <c r="E70" s="14">
        <f>IFERROR(AVERAGEIFS(Datos!I70:L70,Datos!I70:L70,"&lt;&gt;"),"")</f>
        <v>16.342703647286818</v>
      </c>
    </row>
    <row r="71" spans="1:5" x14ac:dyDescent="0.3">
      <c r="A71" s="12">
        <v>41709</v>
      </c>
      <c r="B71" s="13">
        <v>2014</v>
      </c>
      <c r="C71" s="13">
        <f>IFERROR(AVERAGEIFS(Datos!C71:E71,Datos!C71:E71,"&lt;&gt;"),"")</f>
        <v>29.064973728690475</v>
      </c>
      <c r="D71" s="13">
        <f>IFERROR(AVERAGEIFS(Datos!F71:H71,Datos!F71:H71,"&lt;&gt;"),"")</f>
        <v>66.801760933333341</v>
      </c>
      <c r="E71" s="14">
        <f>IFERROR(AVERAGEIFS(Datos!I71:L71,Datos!I71:L71,"&lt;&gt;"),"")</f>
        <v>16.633593038349513</v>
      </c>
    </row>
    <row r="72" spans="1:5" x14ac:dyDescent="0.3">
      <c r="A72" s="12">
        <v>41710</v>
      </c>
      <c r="B72" s="13">
        <v>2014</v>
      </c>
      <c r="C72" s="13">
        <f>IFERROR(AVERAGEIFS(Datos!C72:E72,Datos!C72:E72,"&lt;&gt;"),"")</f>
        <v>29.215473815386162</v>
      </c>
      <c r="D72" s="13">
        <f>IFERROR(AVERAGEIFS(Datos!F72:H72,Datos!F72:H72,"&lt;&gt;"),"")</f>
        <v>66.131524400000004</v>
      </c>
      <c r="E72" s="14">
        <f>IFERROR(AVERAGEIFS(Datos!I72:L72,Datos!I72:L72,"&lt;&gt;"),"")</f>
        <v>16.200540463666474</v>
      </c>
    </row>
    <row r="73" spans="1:5" x14ac:dyDescent="0.3">
      <c r="A73" s="12">
        <v>41711</v>
      </c>
      <c r="B73" s="13">
        <v>2014</v>
      </c>
      <c r="C73" s="13">
        <f>IFERROR(AVERAGEIFS(Datos!C73:E73,Datos!C73:E73,"&lt;&gt;"),"")</f>
        <v>28.865707327767108</v>
      </c>
      <c r="D73" s="13">
        <f>IFERROR(AVERAGEIFS(Datos!F73:H73,Datos!F73:H73,"&lt;&gt;"),"")</f>
        <v>65.445465733333336</v>
      </c>
      <c r="E73" s="14">
        <f>IFERROR(AVERAGEIFS(Datos!I73:L73,Datos!I73:L73,"&lt;&gt;"),"")</f>
        <v>16.498819553667879</v>
      </c>
    </row>
    <row r="74" spans="1:5" x14ac:dyDescent="0.3">
      <c r="A74" s="12">
        <v>41712</v>
      </c>
      <c r="B74" s="13">
        <v>2014</v>
      </c>
      <c r="C74" s="13">
        <f>IFERROR(AVERAGEIFS(Datos!C74:E74,Datos!C74:E74,"&lt;&gt;"),"")</f>
        <v>28.595790178481398</v>
      </c>
      <c r="D74" s="13">
        <f>IFERROR(AVERAGEIFS(Datos!F74:H74,Datos!F74:H74,"&lt;&gt;"),"")</f>
        <v>65.201904166666665</v>
      </c>
      <c r="E74" s="14">
        <f>IFERROR(AVERAGEIFS(Datos!I74:L74,Datos!I74:L74,"&lt;&gt;"),"")</f>
        <v>16.031216735871386</v>
      </c>
    </row>
    <row r="75" spans="1:5" x14ac:dyDescent="0.3">
      <c r="A75" s="12">
        <v>41713</v>
      </c>
      <c r="B75" s="13">
        <v>2014</v>
      </c>
      <c r="C75" s="13" t="str">
        <f>IFERROR(AVERAGEIFS(Datos!C75:E75,Datos!C75:E75,"&lt;&gt;"),"")</f>
        <v/>
      </c>
      <c r="D75" s="13" t="str">
        <f>IFERROR(AVERAGEIFS(Datos!F75:H75,Datos!F75:H75,"&lt;&gt;"),"")</f>
        <v/>
      </c>
      <c r="E75" s="14" t="str">
        <f>IFERROR(AVERAGEIFS(Datos!I75:L75,Datos!I75:L75,"&lt;&gt;"),"")</f>
        <v/>
      </c>
    </row>
    <row r="76" spans="1:5" x14ac:dyDescent="0.3">
      <c r="A76" s="12">
        <v>41714</v>
      </c>
      <c r="B76" s="13">
        <v>2014</v>
      </c>
      <c r="C76" s="13" t="str">
        <f>IFERROR(AVERAGEIFS(Datos!C76:E76,Datos!C76:E76,"&lt;&gt;"),"")</f>
        <v/>
      </c>
      <c r="D76" s="13" t="str">
        <f>IFERROR(AVERAGEIFS(Datos!F76:H76,Datos!F76:H76,"&lt;&gt;"),"")</f>
        <v/>
      </c>
      <c r="E76" s="14" t="str">
        <f>IFERROR(AVERAGEIFS(Datos!I76:L76,Datos!I76:L76,"&lt;&gt;"),"")</f>
        <v/>
      </c>
    </row>
    <row r="77" spans="1:5" x14ac:dyDescent="0.3">
      <c r="A77" s="12">
        <v>41715</v>
      </c>
      <c r="B77" s="13">
        <v>2014</v>
      </c>
      <c r="C77" s="13">
        <f>IFERROR(AVERAGEIFS(Datos!C77:E77,Datos!C77:E77,"&lt;&gt;"),"")</f>
        <v>28.897850427380956</v>
      </c>
      <c r="D77" s="13">
        <f>IFERROR(AVERAGEIFS(Datos!F77:H77,Datos!F77:H77,"&lt;&gt;"),"")</f>
        <v>66.270528666666664</v>
      </c>
      <c r="E77" s="14">
        <f>IFERROR(AVERAGEIFS(Datos!I77:L77,Datos!I77:L77,"&lt;&gt;"),"")</f>
        <v>16.446239622158814</v>
      </c>
    </row>
    <row r="78" spans="1:5" x14ac:dyDescent="0.3">
      <c r="A78" s="12">
        <v>41716</v>
      </c>
      <c r="B78" s="13">
        <v>2014</v>
      </c>
      <c r="C78" s="13">
        <f>IFERROR(AVERAGEIFS(Datos!C78:E78,Datos!C78:E78,"&lt;&gt;"),"")</f>
        <v>29.61314816119047</v>
      </c>
      <c r="D78" s="13">
        <f>IFERROR(AVERAGEIFS(Datos!F78:H78,Datos!F78:H78,"&lt;&gt;"),"")</f>
        <v>66.728783933333332</v>
      </c>
      <c r="E78" s="14">
        <f>IFERROR(AVERAGEIFS(Datos!I78:L78,Datos!I78:L78,"&lt;&gt;"),"")</f>
        <v>16.755642531795328</v>
      </c>
    </row>
    <row r="79" spans="1:5" x14ac:dyDescent="0.3">
      <c r="A79" s="12">
        <v>41717</v>
      </c>
      <c r="B79" s="13">
        <v>2014</v>
      </c>
      <c r="C79" s="13">
        <f>IFERROR(AVERAGEIFS(Datos!C79:E79,Datos!C79:E79,"&lt;&gt;"),"")</f>
        <v>29.417967747023809</v>
      </c>
      <c r="D79" s="13">
        <f>IFERROR(AVERAGEIFS(Datos!F79:H79,Datos!F79:H79,"&lt;&gt;"),"")</f>
        <v>69.435528999999988</v>
      </c>
      <c r="E79" s="14">
        <f>IFERROR(AVERAGEIFS(Datos!I79:L79,Datos!I79:L79,"&lt;&gt;"),"")</f>
        <v>16.650594130926617</v>
      </c>
    </row>
    <row r="80" spans="1:5" x14ac:dyDescent="0.3">
      <c r="A80" s="12">
        <v>41718</v>
      </c>
      <c r="B80" s="13">
        <v>2014</v>
      </c>
      <c r="C80" s="13">
        <f>IFERROR(AVERAGEIFS(Datos!C80:E80,Datos!C80:E80,"&lt;&gt;"),"")</f>
        <v>29.723391850386161</v>
      </c>
      <c r="D80" s="13">
        <f>IFERROR(AVERAGEIFS(Datos!F80:H80,Datos!F80:H80,"&lt;&gt;"),"")</f>
        <v>69.007153599999995</v>
      </c>
      <c r="E80" s="14">
        <f>IFERROR(AVERAGEIFS(Datos!I80:L80,Datos!I80:L80,"&lt;&gt;"),"")</f>
        <v>16.298685689402813</v>
      </c>
    </row>
    <row r="81" spans="1:5" x14ac:dyDescent="0.3">
      <c r="A81" s="12">
        <v>41719</v>
      </c>
      <c r="B81" s="13">
        <v>2014</v>
      </c>
      <c r="C81" s="13">
        <f>IFERROR(AVERAGEIFS(Datos!C81:E81,Datos!C81:E81,"&lt;&gt;"),"")</f>
        <v>29.598587237529017</v>
      </c>
      <c r="D81" s="13">
        <f>IFERROR(AVERAGEIFS(Datos!F81:H81,Datos!F81:H81,"&lt;&gt;"),"")</f>
        <v>70.011209066666666</v>
      </c>
      <c r="E81" s="14" t="str">
        <f>IFERROR(AVERAGEIFS(Datos!I81:L81,Datos!I81:L81,"&lt;&gt;"),"")</f>
        <v/>
      </c>
    </row>
    <row r="82" spans="1:5" x14ac:dyDescent="0.3">
      <c r="A82" s="12">
        <v>41720</v>
      </c>
      <c r="B82" s="13">
        <v>2014</v>
      </c>
      <c r="C82" s="13" t="str">
        <f>IFERROR(AVERAGEIFS(Datos!C82:E82,Datos!C82:E82,"&lt;&gt;"),"")</f>
        <v/>
      </c>
      <c r="D82" s="13" t="str">
        <f>IFERROR(AVERAGEIFS(Datos!F82:H82,Datos!F82:H82,"&lt;&gt;"),"")</f>
        <v/>
      </c>
      <c r="E82" s="14" t="str">
        <f>IFERROR(AVERAGEIFS(Datos!I82:L82,Datos!I82:L82,"&lt;&gt;"),"")</f>
        <v/>
      </c>
    </row>
    <row r="83" spans="1:5" x14ac:dyDescent="0.3">
      <c r="A83" s="12">
        <v>41721</v>
      </c>
      <c r="B83" s="13">
        <v>2014</v>
      </c>
      <c r="C83" s="13" t="str">
        <f>IFERROR(AVERAGEIFS(Datos!C83:E83,Datos!C83:E83,"&lt;&gt;"),"")</f>
        <v/>
      </c>
      <c r="D83" s="13" t="str">
        <f>IFERROR(AVERAGEIFS(Datos!F83:H83,Datos!F83:H83,"&lt;&gt;"),"")</f>
        <v/>
      </c>
      <c r="E83" s="14" t="str">
        <f>IFERROR(AVERAGEIFS(Datos!I83:L83,Datos!I83:L83,"&lt;&gt;"),"")</f>
        <v/>
      </c>
    </row>
    <row r="84" spans="1:5" x14ac:dyDescent="0.3">
      <c r="A84" s="12">
        <v>41722</v>
      </c>
      <c r="B84" s="13">
        <v>2014</v>
      </c>
      <c r="C84" s="13">
        <f>IFERROR(AVERAGEIFS(Datos!C84:E84,Datos!C84:E84,"&lt;&gt;"),"")</f>
        <v>29.57770569360045</v>
      </c>
      <c r="D84" s="13">
        <f>IFERROR(AVERAGEIFS(Datos!F84:H84,Datos!F84:H84,"&lt;&gt;"),"")</f>
        <v>70.029430399999995</v>
      </c>
      <c r="E84" s="14">
        <f>IFERROR(AVERAGEIFS(Datos!I84:L84,Datos!I84:L84,"&lt;&gt;"),"")</f>
        <v>16.736118965247183</v>
      </c>
    </row>
    <row r="85" spans="1:5" x14ac:dyDescent="0.3">
      <c r="A85" s="12">
        <v>41723</v>
      </c>
      <c r="B85" s="13">
        <v>2014</v>
      </c>
      <c r="C85" s="13">
        <f>IFERROR(AVERAGEIFS(Datos!C85:E85,Datos!C85:E85,"&lt;&gt;"),"")</f>
        <v>29.600009177142855</v>
      </c>
      <c r="D85" s="13">
        <f>IFERROR(AVERAGEIFS(Datos!F85:H85,Datos!F85:H85,"&lt;&gt;"),"")</f>
        <v>70.776684199999991</v>
      </c>
      <c r="E85" s="14">
        <f>IFERROR(AVERAGEIFS(Datos!I85:L85,Datos!I85:L85,"&lt;&gt;"),"")</f>
        <v>16.323011806492616</v>
      </c>
    </row>
    <row r="86" spans="1:5" x14ac:dyDescent="0.3">
      <c r="A86" s="12">
        <v>41724</v>
      </c>
      <c r="B86" s="13">
        <v>2014</v>
      </c>
      <c r="C86" s="13">
        <f>IFERROR(AVERAGEIFS(Datos!C86:E86,Datos!C86:E86,"&lt;&gt;"),"")</f>
        <v>29.131519138452376</v>
      </c>
      <c r="D86" s="13">
        <f>IFERROR(AVERAGEIFS(Datos!F86:H86,Datos!F86:H86,"&lt;&gt;"),"")</f>
        <v>71.437957866666679</v>
      </c>
      <c r="E86" s="14">
        <f>IFERROR(AVERAGEIFS(Datos!I86:L86,Datos!I86:L86,"&lt;&gt;"),"")</f>
        <v>16.333031331798594</v>
      </c>
    </row>
    <row r="87" spans="1:5" x14ac:dyDescent="0.3">
      <c r="A87" s="12">
        <v>41725</v>
      </c>
      <c r="B87" s="13">
        <v>2014</v>
      </c>
      <c r="C87" s="13">
        <f>IFERROR(AVERAGEIFS(Datos!C87:E87,Datos!C87:E87,"&lt;&gt;"),"")</f>
        <v>28.813007096666666</v>
      </c>
      <c r="D87" s="13">
        <f>IFERROR(AVERAGEIFS(Datos!F87:H87,Datos!F87:H87,"&lt;&gt;"),"")</f>
        <v>71.907335233333342</v>
      </c>
      <c r="E87" s="14">
        <f>IFERROR(AVERAGEIFS(Datos!I87:L87,Datos!I87:L87,"&lt;&gt;"),"")</f>
        <v>16.124243606597496</v>
      </c>
    </row>
    <row r="88" spans="1:5" x14ac:dyDescent="0.3">
      <c r="A88" s="12">
        <v>41726</v>
      </c>
      <c r="B88" s="13">
        <v>2014</v>
      </c>
      <c r="C88" s="13">
        <f>IFERROR(AVERAGEIFS(Datos!C88:E88,Datos!C88:E88,"&lt;&gt;"),"")</f>
        <v>29.168161688690475</v>
      </c>
      <c r="D88" s="13">
        <f>IFERROR(AVERAGEIFS(Datos!F88:H88,Datos!F88:H88,"&lt;&gt;"),"")</f>
        <v>72.581985666666668</v>
      </c>
      <c r="E88" s="14">
        <f>IFERROR(AVERAGEIFS(Datos!I88:L88,Datos!I88:L88,"&lt;&gt;"),"")</f>
        <v>15.958587734078749</v>
      </c>
    </row>
    <row r="89" spans="1:5" x14ac:dyDescent="0.3">
      <c r="A89" s="12">
        <v>41727</v>
      </c>
      <c r="B89" s="13">
        <v>2014</v>
      </c>
      <c r="C89" s="13" t="str">
        <f>IFERROR(AVERAGEIFS(Datos!C89:E89,Datos!C89:E89,"&lt;&gt;"),"")</f>
        <v/>
      </c>
      <c r="D89" s="13" t="str">
        <f>IFERROR(AVERAGEIFS(Datos!F89:H89,Datos!F89:H89,"&lt;&gt;"),"")</f>
        <v/>
      </c>
      <c r="E89" s="14" t="str">
        <f>IFERROR(AVERAGEIFS(Datos!I89:L89,Datos!I89:L89,"&lt;&gt;"),"")</f>
        <v/>
      </c>
    </row>
    <row r="90" spans="1:5" x14ac:dyDescent="0.3">
      <c r="A90" s="12">
        <v>41728</v>
      </c>
      <c r="B90" s="13">
        <v>2014</v>
      </c>
      <c r="C90" s="13" t="str">
        <f>IFERROR(AVERAGEIFS(Datos!C90:E90,Datos!C90:E90,"&lt;&gt;"),"")</f>
        <v/>
      </c>
      <c r="D90" s="13" t="str">
        <f>IFERROR(AVERAGEIFS(Datos!F90:H90,Datos!F90:H90,"&lt;&gt;"),"")</f>
        <v/>
      </c>
      <c r="E90" s="14" t="str">
        <f>IFERROR(AVERAGEIFS(Datos!I90:L90,Datos!I90:L90,"&lt;&gt;"),"")</f>
        <v/>
      </c>
    </row>
    <row r="91" spans="1:5" x14ac:dyDescent="0.3">
      <c r="A91" s="12">
        <v>41729</v>
      </c>
      <c r="B91" s="13">
        <v>2014</v>
      </c>
      <c r="C91" s="13">
        <f>IFERROR(AVERAGEIFS(Datos!C91:E91,Datos!C91:E91,"&lt;&gt;"),"")</f>
        <v>29.349687527261906</v>
      </c>
      <c r="D91" s="13">
        <f>IFERROR(AVERAGEIFS(Datos!F91:H91,Datos!F91:H91,"&lt;&gt;"),"")</f>
        <v>72.412347833333328</v>
      </c>
      <c r="E91" s="14">
        <f>IFERROR(AVERAGEIFS(Datos!I91:L91,Datos!I91:L91,"&lt;&gt;"),"")</f>
        <v>16.171945398273017</v>
      </c>
    </row>
    <row r="92" spans="1:5" x14ac:dyDescent="0.3">
      <c r="A92" s="12">
        <v>41730</v>
      </c>
      <c r="B92" s="13">
        <v>2014</v>
      </c>
      <c r="C92" s="13">
        <f>IFERROR(AVERAGEIFS(Datos!C92:E92,Datos!C92:E92,"&lt;&gt;"),"")</f>
        <v>29.721471313214284</v>
      </c>
      <c r="D92" s="13">
        <f>IFERROR(AVERAGEIFS(Datos!F92:H92,Datos!F92:H92,"&lt;&gt;"),"")</f>
        <v>72.882848333333342</v>
      </c>
      <c r="E92" s="14">
        <f>IFERROR(AVERAGEIFS(Datos!I92:L92,Datos!I92:L92,"&lt;&gt;"),"")</f>
        <v>16.261609476149093</v>
      </c>
    </row>
    <row r="93" spans="1:5" x14ac:dyDescent="0.3">
      <c r="A93" s="12">
        <v>41731</v>
      </c>
      <c r="B93" s="13">
        <v>2014</v>
      </c>
      <c r="C93" s="13">
        <f>IFERROR(AVERAGEIFS(Datos!C93:E93,Datos!C93:E93,"&lt;&gt;"),"")</f>
        <v>29.710603963095238</v>
      </c>
      <c r="D93" s="13">
        <f>IFERROR(AVERAGEIFS(Datos!F93:H93,Datos!F93:H93,"&lt;&gt;"),"")</f>
        <v>72.898226666666673</v>
      </c>
      <c r="E93" s="14">
        <f>IFERROR(AVERAGEIFS(Datos!I93:L93,Datos!I93:L93,"&lt;&gt;"),"")</f>
        <v>16.359504784619833</v>
      </c>
    </row>
    <row r="94" spans="1:5" x14ac:dyDescent="0.3">
      <c r="A94" s="12">
        <v>41732</v>
      </c>
      <c r="B94" s="13">
        <v>2014</v>
      </c>
      <c r="C94" s="13">
        <f>IFERROR(AVERAGEIFS(Datos!C94:E94,Datos!C94:E94,"&lt;&gt;"),"")</f>
        <v>29.609166666666667</v>
      </c>
      <c r="D94" s="13">
        <f>IFERROR(AVERAGEIFS(Datos!F94:H94,Datos!F94:H94,"&lt;&gt;"),"")</f>
        <v>72.909519333333336</v>
      </c>
      <c r="E94" s="14">
        <f>IFERROR(AVERAGEIFS(Datos!I94:L94,Datos!I94:L94,"&lt;&gt;"),"")</f>
        <v>16.400793730517606</v>
      </c>
    </row>
    <row r="95" spans="1:5" x14ac:dyDescent="0.3">
      <c r="A95" s="12">
        <v>41733</v>
      </c>
      <c r="B95" s="13">
        <v>2014</v>
      </c>
      <c r="C95" s="13">
        <f>IFERROR(AVERAGEIFS(Datos!C95:E95,Datos!C95:E95,"&lt;&gt;"),"")</f>
        <v>28.708690476190473</v>
      </c>
      <c r="D95" s="13">
        <f>IFERROR(AVERAGEIFS(Datos!F95:H95,Datos!F95:H95,"&lt;&gt;"),"")</f>
        <v>73.280175</v>
      </c>
      <c r="E95" s="14">
        <f>IFERROR(AVERAGEIFS(Datos!I95:L95,Datos!I95:L95,"&lt;&gt;"),"")</f>
        <v>16.191489082551051</v>
      </c>
    </row>
    <row r="96" spans="1:5" x14ac:dyDescent="0.3">
      <c r="A96" s="12">
        <v>41734</v>
      </c>
      <c r="B96" s="13">
        <v>2014</v>
      </c>
      <c r="C96" s="13" t="str">
        <f>IFERROR(AVERAGEIFS(Datos!C96:E96,Datos!C96:E96,"&lt;&gt;"),"")</f>
        <v/>
      </c>
      <c r="D96" s="13" t="str">
        <f>IFERROR(AVERAGEIFS(Datos!F96:H96,Datos!F96:H96,"&lt;&gt;"),"")</f>
        <v/>
      </c>
      <c r="E96" s="14" t="str">
        <f>IFERROR(AVERAGEIFS(Datos!I96:L96,Datos!I96:L96,"&lt;&gt;"),"")</f>
        <v/>
      </c>
    </row>
    <row r="97" spans="1:5" x14ac:dyDescent="0.3">
      <c r="A97" s="12">
        <v>41735</v>
      </c>
      <c r="B97" s="13">
        <v>2014</v>
      </c>
      <c r="C97" s="13" t="str">
        <f>IFERROR(AVERAGEIFS(Datos!C97:E97,Datos!C97:E97,"&lt;&gt;"),"")</f>
        <v/>
      </c>
      <c r="D97" s="13" t="str">
        <f>IFERROR(AVERAGEIFS(Datos!F97:H97,Datos!F97:H97,"&lt;&gt;"),"")</f>
        <v/>
      </c>
      <c r="E97" s="14" t="str">
        <f>IFERROR(AVERAGEIFS(Datos!I97:L97,Datos!I97:L97,"&lt;&gt;"),"")</f>
        <v/>
      </c>
    </row>
    <row r="98" spans="1:5" x14ac:dyDescent="0.3">
      <c r="A98" s="12">
        <v>41736</v>
      </c>
      <c r="B98" s="13">
        <v>2014</v>
      </c>
      <c r="C98" s="13">
        <f>IFERROR(AVERAGEIFS(Datos!C98:E98,Datos!C98:E98,"&lt;&gt;"),"")</f>
        <v>28.50895238095238</v>
      </c>
      <c r="D98" s="13">
        <f>IFERROR(AVERAGEIFS(Datos!F98:H98,Datos!F98:H98,"&lt;&gt;"),"")</f>
        <v>72.05072113333334</v>
      </c>
      <c r="E98" s="14">
        <f>IFERROR(AVERAGEIFS(Datos!I98:L98,Datos!I98:L98,"&lt;&gt;"),"")</f>
        <v>15.738198718122762</v>
      </c>
    </row>
    <row r="99" spans="1:5" x14ac:dyDescent="0.3">
      <c r="A99" s="12">
        <v>41737</v>
      </c>
      <c r="B99" s="13">
        <v>2014</v>
      </c>
      <c r="C99" s="13">
        <f>IFERROR(AVERAGEIFS(Datos!C99:E99,Datos!C99:E99,"&lt;&gt;"),"")</f>
        <v>28.796595238095239</v>
      </c>
      <c r="D99" s="13">
        <f>IFERROR(AVERAGEIFS(Datos!F99:H99,Datos!F99:H99,"&lt;&gt;"),"")</f>
        <v>72.189944666666662</v>
      </c>
      <c r="E99" s="14">
        <f>IFERROR(AVERAGEIFS(Datos!I99:L99,Datos!I99:L99,"&lt;&gt;"),"")</f>
        <v>15.371262973118803</v>
      </c>
    </row>
    <row r="100" spans="1:5" x14ac:dyDescent="0.3">
      <c r="A100" s="12">
        <v>41738</v>
      </c>
      <c r="B100" s="13">
        <v>2014</v>
      </c>
      <c r="C100" s="13">
        <f>IFERROR(AVERAGEIFS(Datos!C100:E100,Datos!C100:E100,"&lt;&gt;"),"")</f>
        <v>29.254000000000001</v>
      </c>
      <c r="D100" s="13">
        <f>IFERROR(AVERAGEIFS(Datos!F100:H100,Datos!F100:H100,"&lt;&gt;"),"")</f>
        <v>72.322398399999997</v>
      </c>
      <c r="E100" s="14">
        <f>IFERROR(AVERAGEIFS(Datos!I100:L100,Datos!I100:L100,"&lt;&gt;"),"")</f>
        <v>15.238470462799375</v>
      </c>
    </row>
    <row r="101" spans="1:5" x14ac:dyDescent="0.3">
      <c r="A101" s="12">
        <v>41739</v>
      </c>
      <c r="B101" s="13">
        <v>2014</v>
      </c>
      <c r="C101" s="13">
        <f>IFERROR(AVERAGEIFS(Datos!C101:E101,Datos!C101:E101,"&lt;&gt;"),"")</f>
        <v>28.463404761904759</v>
      </c>
      <c r="D101" s="13">
        <f>IFERROR(AVERAGEIFS(Datos!F101:H101,Datos!F101:H101,"&lt;&gt;"),"")</f>
        <v>72.345156799999998</v>
      </c>
      <c r="E101" s="14">
        <f>IFERROR(AVERAGEIFS(Datos!I101:L101,Datos!I101:L101,"&lt;&gt;"),"")</f>
        <v>15.119319494924605</v>
      </c>
    </row>
    <row r="102" spans="1:5" x14ac:dyDescent="0.3">
      <c r="A102" s="12">
        <v>41740</v>
      </c>
      <c r="B102" s="13">
        <v>2014</v>
      </c>
      <c r="C102" s="13">
        <f>IFERROR(AVERAGEIFS(Datos!C102:E102,Datos!C102:E102,"&lt;&gt;"),"")</f>
        <v>28.218166666666672</v>
      </c>
      <c r="D102" s="13">
        <f>IFERROR(AVERAGEIFS(Datos!F102:H102,Datos!F102:H102,"&lt;&gt;"),"")</f>
        <v>71.620875266666658</v>
      </c>
      <c r="E102" s="14">
        <f>IFERROR(AVERAGEIFS(Datos!I102:L102,Datos!I102:L102,"&lt;&gt;"),"")</f>
        <v>14.719656358626121</v>
      </c>
    </row>
    <row r="103" spans="1:5" x14ac:dyDescent="0.3">
      <c r="A103" s="12">
        <v>41741</v>
      </c>
      <c r="B103" s="13">
        <v>2014</v>
      </c>
      <c r="C103" s="13" t="str">
        <f>IFERROR(AVERAGEIFS(Datos!C103:E103,Datos!C103:E103,"&lt;&gt;"),"")</f>
        <v/>
      </c>
      <c r="D103" s="13" t="str">
        <f>IFERROR(AVERAGEIFS(Datos!F103:H103,Datos!F103:H103,"&lt;&gt;"),"")</f>
        <v/>
      </c>
      <c r="E103" s="14" t="str">
        <f>IFERROR(AVERAGEIFS(Datos!I103:L103,Datos!I103:L103,"&lt;&gt;"),"")</f>
        <v/>
      </c>
    </row>
    <row r="104" spans="1:5" x14ac:dyDescent="0.3">
      <c r="A104" s="12">
        <v>41742</v>
      </c>
      <c r="B104" s="13">
        <v>2014</v>
      </c>
      <c r="C104" s="13" t="str">
        <f>IFERROR(AVERAGEIFS(Datos!C104:E104,Datos!C104:E104,"&lt;&gt;"),"")</f>
        <v/>
      </c>
      <c r="D104" s="13" t="str">
        <f>IFERROR(AVERAGEIFS(Datos!F104:H104,Datos!F104:H104,"&lt;&gt;"),"")</f>
        <v/>
      </c>
      <c r="E104" s="14" t="str">
        <f>IFERROR(AVERAGEIFS(Datos!I104:L104,Datos!I104:L104,"&lt;&gt;"),"")</f>
        <v/>
      </c>
    </row>
    <row r="105" spans="1:5" x14ac:dyDescent="0.3">
      <c r="A105" s="12">
        <v>41743</v>
      </c>
      <c r="B105" s="13">
        <v>2014</v>
      </c>
      <c r="C105" s="13">
        <f>IFERROR(AVERAGEIFS(Datos!C105:E105,Datos!C105:E105,"&lt;&gt;"),"")</f>
        <v>28.357142857142858</v>
      </c>
      <c r="D105" s="13">
        <f>IFERROR(AVERAGEIFS(Datos!F105:H105,Datos!F105:H105,"&lt;&gt;"),"")</f>
        <v>71.564667</v>
      </c>
      <c r="E105" s="14">
        <f>IFERROR(AVERAGEIFS(Datos!I105:L105,Datos!I105:L105,"&lt;&gt;"),"")</f>
        <v>14.570554459286907</v>
      </c>
    </row>
    <row r="106" spans="1:5" x14ac:dyDescent="0.3">
      <c r="A106" s="12">
        <v>41744</v>
      </c>
      <c r="B106" s="13">
        <v>2014</v>
      </c>
      <c r="C106" s="13">
        <f>IFERROR(AVERAGEIFS(Datos!C106:E106,Datos!C106:E106,"&lt;&gt;"),"")</f>
        <v>28.561188988095239</v>
      </c>
      <c r="D106" s="13">
        <f>IFERROR(AVERAGEIFS(Datos!F106:H106,Datos!F106:H106,"&lt;&gt;"),"")</f>
        <v>70.554668800000002</v>
      </c>
      <c r="E106" s="14">
        <f>IFERROR(AVERAGEIFS(Datos!I106:L106,Datos!I106:L106,"&lt;&gt;"),"")</f>
        <v>14.847654379493743</v>
      </c>
    </row>
    <row r="107" spans="1:5" x14ac:dyDescent="0.3">
      <c r="A107" s="12">
        <v>41745</v>
      </c>
      <c r="B107" s="13">
        <v>2014</v>
      </c>
      <c r="C107" s="13">
        <f>IFERROR(AVERAGEIFS(Datos!C107:E107,Datos!C107:E107,"&lt;&gt;"),"")</f>
        <v>29.043690476190477</v>
      </c>
      <c r="D107" s="13">
        <f>IFERROR(AVERAGEIFS(Datos!F107:H107,Datos!F107:H107,"&lt;&gt;"),"")</f>
        <v>72.071481333333338</v>
      </c>
      <c r="E107" s="14">
        <f>IFERROR(AVERAGEIFS(Datos!I107:L107,Datos!I107:L107,"&lt;&gt;"),"")</f>
        <v>15.585385413691933</v>
      </c>
    </row>
    <row r="108" spans="1:5" x14ac:dyDescent="0.3">
      <c r="A108" s="12">
        <v>41746</v>
      </c>
      <c r="B108" s="13">
        <v>2014</v>
      </c>
      <c r="C108" s="13">
        <f>IFERROR(AVERAGEIFS(Datos!C108:E108,Datos!C108:E108,"&lt;&gt;"),"")</f>
        <v>28.641619047619049</v>
      </c>
      <c r="D108" s="13">
        <f>IFERROR(AVERAGEIFS(Datos!F108:H108,Datos!F108:H108,"&lt;&gt;"),"")</f>
        <v>72.483345</v>
      </c>
      <c r="E108" s="14">
        <f>IFERROR(AVERAGEIFS(Datos!I108:L108,Datos!I108:L108,"&lt;&gt;"),"")</f>
        <v>15.589260994140625</v>
      </c>
    </row>
    <row r="109" spans="1:5" x14ac:dyDescent="0.3">
      <c r="A109" s="12">
        <v>41747</v>
      </c>
      <c r="B109" s="13">
        <v>2014</v>
      </c>
      <c r="C109" s="13" t="str">
        <f>IFERROR(AVERAGEIFS(Datos!C109:E109,Datos!C109:E109,"&lt;&gt;"),"")</f>
        <v/>
      </c>
      <c r="D109" s="13" t="str">
        <f>IFERROR(AVERAGEIFS(Datos!F109:H109,Datos!F109:H109,"&lt;&gt;"),"")</f>
        <v/>
      </c>
      <c r="E109" s="14">
        <f>IFERROR(AVERAGEIFS(Datos!I109:L109,Datos!I109:L109,"&lt;&gt;"),"")</f>
        <v>15.639863876196056</v>
      </c>
    </row>
    <row r="110" spans="1:5" x14ac:dyDescent="0.3">
      <c r="A110" s="12">
        <v>41748</v>
      </c>
      <c r="B110" s="13">
        <v>2014</v>
      </c>
      <c r="C110" s="13" t="str">
        <f>IFERROR(AVERAGEIFS(Datos!C110:E110,Datos!C110:E110,"&lt;&gt;"),"")</f>
        <v/>
      </c>
      <c r="D110" s="13" t="str">
        <f>IFERROR(AVERAGEIFS(Datos!F110:H110,Datos!F110:H110,"&lt;&gt;"),"")</f>
        <v/>
      </c>
      <c r="E110" s="14" t="str">
        <f>IFERROR(AVERAGEIFS(Datos!I110:L110,Datos!I110:L110,"&lt;&gt;"),"")</f>
        <v/>
      </c>
    </row>
    <row r="111" spans="1:5" x14ac:dyDescent="0.3">
      <c r="A111" s="12">
        <v>41749</v>
      </c>
      <c r="B111" s="13">
        <v>2014</v>
      </c>
      <c r="C111" s="13" t="str">
        <f>IFERROR(AVERAGEIFS(Datos!C111:E111,Datos!C111:E111,"&lt;&gt;"),"")</f>
        <v/>
      </c>
      <c r="D111" s="13" t="str">
        <f>IFERROR(AVERAGEIFS(Datos!F111:H111,Datos!F111:H111,"&lt;&gt;"),"")</f>
        <v/>
      </c>
      <c r="E111" s="14" t="str">
        <f>IFERROR(AVERAGEIFS(Datos!I111:L111,Datos!I111:L111,"&lt;&gt;"),"")</f>
        <v/>
      </c>
    </row>
    <row r="112" spans="1:5" x14ac:dyDescent="0.3">
      <c r="A112" s="12">
        <v>41750</v>
      </c>
      <c r="B112" s="13">
        <v>2014</v>
      </c>
      <c r="C112" s="13">
        <f>IFERROR(AVERAGEIFS(Datos!C112:E112,Datos!C112:E112,"&lt;&gt;"),"")</f>
        <v>28.626285714285711</v>
      </c>
      <c r="D112" s="13" t="str">
        <f>IFERROR(AVERAGEIFS(Datos!F112:H112,Datos!F112:H112,"&lt;&gt;"),"")</f>
        <v/>
      </c>
      <c r="E112" s="14">
        <f>IFERROR(AVERAGEIFS(Datos!I112:L112,Datos!I112:L112,"&lt;&gt;"),"")</f>
        <v>15.764621351140573</v>
      </c>
    </row>
    <row r="113" spans="1:5" x14ac:dyDescent="0.3">
      <c r="A113" s="12">
        <v>41751</v>
      </c>
      <c r="B113" s="13">
        <v>2014</v>
      </c>
      <c r="C113" s="13">
        <f>IFERROR(AVERAGEIFS(Datos!C113:E113,Datos!C113:E113,"&lt;&gt;"),"")</f>
        <v>28.751416666666668</v>
      </c>
      <c r="D113" s="13">
        <f>IFERROR(AVERAGEIFS(Datos!F113:H113,Datos!F113:H113,"&lt;&gt;"),"")</f>
        <v>73.332789000000005</v>
      </c>
      <c r="E113" s="14">
        <f>IFERROR(AVERAGEIFS(Datos!I113:L113,Datos!I113:L113,"&lt;&gt;"),"")</f>
        <v>15.689788795069187</v>
      </c>
    </row>
    <row r="114" spans="1:5" x14ac:dyDescent="0.3">
      <c r="A114" s="12">
        <v>41752</v>
      </c>
      <c r="B114" s="13">
        <v>2014</v>
      </c>
      <c r="C114" s="13">
        <f>IFERROR(AVERAGEIFS(Datos!C114:E114,Datos!C114:E114,"&lt;&gt;"),"")</f>
        <v>28.435523809523811</v>
      </c>
      <c r="D114" s="13">
        <f>IFERROR(AVERAGEIFS(Datos!F114:H114,Datos!F114:H114,"&lt;&gt;"),"")</f>
        <v>72.648011933333336</v>
      </c>
      <c r="E114" s="14">
        <f>IFERROR(AVERAGEIFS(Datos!I114:L114,Datos!I114:L114,"&lt;&gt;"),"")</f>
        <v>15.983964637759094</v>
      </c>
    </row>
    <row r="115" spans="1:5" x14ac:dyDescent="0.3">
      <c r="A115" s="12">
        <v>41753</v>
      </c>
      <c r="B115" s="13">
        <v>2014</v>
      </c>
      <c r="C115" s="13">
        <f>IFERROR(AVERAGEIFS(Datos!C115:E115,Datos!C115:E115,"&lt;&gt;"),"")</f>
        <v>28.953166666666664</v>
      </c>
      <c r="D115" s="13">
        <f>IFERROR(AVERAGEIFS(Datos!F115:H115,Datos!F115:H115,"&lt;&gt;"),"")</f>
        <v>72.062921666666668</v>
      </c>
      <c r="E115" s="14">
        <f>IFERROR(AVERAGEIFS(Datos!I115:L115,Datos!I115:L115,"&lt;&gt;"),"")</f>
        <v>15.677301408264947</v>
      </c>
    </row>
    <row r="116" spans="1:5" x14ac:dyDescent="0.3">
      <c r="A116" s="12">
        <v>41754</v>
      </c>
      <c r="B116" s="13">
        <v>2014</v>
      </c>
      <c r="C116" s="13">
        <f>IFERROR(AVERAGEIFS(Datos!C116:E116,Datos!C116:E116,"&lt;&gt;"),"")</f>
        <v>28.83047619047619</v>
      </c>
      <c r="D116" s="13">
        <f>IFERROR(AVERAGEIFS(Datos!F116:H116,Datos!F116:H116,"&lt;&gt;"),"")</f>
        <v>70.672404999999998</v>
      </c>
      <c r="E116" s="14">
        <f>IFERROR(AVERAGEIFS(Datos!I116:L116,Datos!I116:L116,"&lt;&gt;"),"")</f>
        <v>15.640972284651527</v>
      </c>
    </row>
    <row r="117" spans="1:5" x14ac:dyDescent="0.3">
      <c r="A117" s="12">
        <v>41755</v>
      </c>
      <c r="B117" s="13">
        <v>2014</v>
      </c>
      <c r="C117" s="13" t="str">
        <f>IFERROR(AVERAGEIFS(Datos!C117:E117,Datos!C117:E117,"&lt;&gt;"),"")</f>
        <v/>
      </c>
      <c r="D117" s="13" t="str">
        <f>IFERROR(AVERAGEIFS(Datos!F117:H117,Datos!F117:H117,"&lt;&gt;"),"")</f>
        <v/>
      </c>
      <c r="E117" s="14" t="str">
        <f>IFERROR(AVERAGEIFS(Datos!I117:L117,Datos!I117:L117,"&lt;&gt;"),"")</f>
        <v/>
      </c>
    </row>
    <row r="118" spans="1:5" x14ac:dyDescent="0.3">
      <c r="A118" s="12">
        <v>41756</v>
      </c>
      <c r="B118" s="13">
        <v>2014</v>
      </c>
      <c r="C118" s="13" t="str">
        <f>IFERROR(AVERAGEIFS(Datos!C118:E118,Datos!C118:E118,"&lt;&gt;"),"")</f>
        <v/>
      </c>
      <c r="D118" s="13" t="str">
        <f>IFERROR(AVERAGEIFS(Datos!F118:H118,Datos!F118:H118,"&lt;&gt;"),"")</f>
        <v/>
      </c>
      <c r="E118" s="14" t="str">
        <f>IFERROR(AVERAGEIFS(Datos!I118:L118,Datos!I118:L118,"&lt;&gt;"),"")</f>
        <v/>
      </c>
    </row>
    <row r="119" spans="1:5" x14ac:dyDescent="0.3">
      <c r="A119" s="12">
        <v>41757</v>
      </c>
      <c r="B119" s="13">
        <v>2014</v>
      </c>
      <c r="C119" s="13">
        <f>IFERROR(AVERAGEIFS(Datos!C119:E119,Datos!C119:E119,"&lt;&gt;"),"")</f>
        <v>29.412166666666668</v>
      </c>
      <c r="D119" s="13">
        <f>IFERROR(AVERAGEIFS(Datos!F119:H119,Datos!F119:H119,"&lt;&gt;"),"")</f>
        <v>71.022082900000001</v>
      </c>
      <c r="E119" s="14">
        <f>IFERROR(AVERAGEIFS(Datos!I119:L119,Datos!I119:L119,"&lt;&gt;"),"")</f>
        <v>15.332766735779099</v>
      </c>
    </row>
    <row r="120" spans="1:5" x14ac:dyDescent="0.3">
      <c r="A120" s="12">
        <v>41758</v>
      </c>
      <c r="B120" s="13">
        <v>2014</v>
      </c>
      <c r="C120" s="13">
        <f>IFERROR(AVERAGEIFS(Datos!C120:E120,Datos!C120:E120,"&lt;&gt;"),"")</f>
        <v>29.493714285714287</v>
      </c>
      <c r="D120" s="13">
        <f>IFERROR(AVERAGEIFS(Datos!F120:H120,Datos!F120:H120,"&lt;&gt;"),"")</f>
        <v>71.584130099999996</v>
      </c>
      <c r="E120" s="14" t="str">
        <f>IFERROR(AVERAGEIFS(Datos!I120:L120,Datos!I120:L120,"&lt;&gt;"),"")</f>
        <v/>
      </c>
    </row>
    <row r="121" spans="1:5" x14ac:dyDescent="0.3">
      <c r="A121" s="12">
        <v>41759</v>
      </c>
      <c r="B121" s="13">
        <v>2014</v>
      </c>
      <c r="C121" s="13">
        <f>IFERROR(AVERAGEIFS(Datos!C121:E121,Datos!C121:E121,"&lt;&gt;"),"")</f>
        <v>29.406214285714285</v>
      </c>
      <c r="D121" s="13">
        <f>IFERROR(AVERAGEIFS(Datos!F121:H121,Datos!F121:H121,"&lt;&gt;"),"")</f>
        <v>71.904943766666662</v>
      </c>
      <c r="E121" s="14">
        <f>IFERROR(AVERAGEIFS(Datos!I121:L121,Datos!I121:L121,"&lt;&gt;"),"")</f>
        <v>15.454360869394947</v>
      </c>
    </row>
    <row r="122" spans="1:5" x14ac:dyDescent="0.3">
      <c r="A122" s="12">
        <v>41760</v>
      </c>
      <c r="B122" s="13">
        <v>2014</v>
      </c>
      <c r="C122" s="13">
        <f>IFERROR(AVERAGEIFS(Datos!C122:E122,Datos!C122:E122,"&lt;&gt;"),"")</f>
        <v>29.350261904761908</v>
      </c>
      <c r="D122" s="13">
        <f>IFERROR(AVERAGEIFS(Datos!F122:H122,Datos!F122:H122,"&lt;&gt;"),"")</f>
        <v>10.262022999999999</v>
      </c>
      <c r="E122" s="14">
        <f>IFERROR(AVERAGEIFS(Datos!I122:L122,Datos!I122:L122,"&lt;&gt;"),"")</f>
        <v>15.687805011244745</v>
      </c>
    </row>
    <row r="123" spans="1:5" x14ac:dyDescent="0.3">
      <c r="A123" s="12">
        <v>41761</v>
      </c>
      <c r="B123" s="13">
        <v>2014</v>
      </c>
      <c r="C123" s="13">
        <f>IFERROR(AVERAGEIFS(Datos!C123:E123,Datos!C123:E123,"&lt;&gt;"),"")</f>
        <v>29.182357142857143</v>
      </c>
      <c r="D123" s="13">
        <f>IFERROR(AVERAGEIFS(Datos!F123:H123,Datos!F123:H123,"&lt;&gt;"),"")</f>
        <v>71.247024433333337</v>
      </c>
      <c r="E123" s="14">
        <f>IFERROR(AVERAGEIFS(Datos!I123:L123,Datos!I123:L123,"&lt;&gt;"),"")</f>
        <v>15.819962184873951</v>
      </c>
    </row>
    <row r="124" spans="1:5" x14ac:dyDescent="0.3">
      <c r="A124" s="12">
        <v>41762</v>
      </c>
      <c r="B124" s="13">
        <v>2014</v>
      </c>
      <c r="C124" s="13" t="str">
        <f>IFERROR(AVERAGEIFS(Datos!C124:E124,Datos!C124:E124,"&lt;&gt;"),"")</f>
        <v/>
      </c>
      <c r="D124" s="13" t="str">
        <f>IFERROR(AVERAGEIFS(Datos!F124:H124,Datos!F124:H124,"&lt;&gt;"),"")</f>
        <v/>
      </c>
      <c r="E124" s="14" t="str">
        <f>IFERROR(AVERAGEIFS(Datos!I124:L124,Datos!I124:L124,"&lt;&gt;"),"")</f>
        <v/>
      </c>
    </row>
    <row r="125" spans="1:5" x14ac:dyDescent="0.3">
      <c r="A125" s="12">
        <v>41763</v>
      </c>
      <c r="B125" s="13">
        <v>2014</v>
      </c>
      <c r="C125" s="13" t="str">
        <f>IFERROR(AVERAGEIFS(Datos!C125:E125,Datos!C125:E125,"&lt;&gt;"),"")</f>
        <v/>
      </c>
      <c r="D125" s="13" t="str">
        <f>IFERROR(AVERAGEIFS(Datos!F125:H125,Datos!F125:H125,"&lt;&gt;"),"")</f>
        <v/>
      </c>
      <c r="E125" s="14" t="str">
        <f>IFERROR(AVERAGEIFS(Datos!I125:L125,Datos!I125:L125,"&lt;&gt;"),"")</f>
        <v/>
      </c>
    </row>
    <row r="126" spans="1:5" x14ac:dyDescent="0.3">
      <c r="A126" s="12">
        <v>41764</v>
      </c>
      <c r="B126" s="13">
        <v>2014</v>
      </c>
      <c r="C126" s="13">
        <f>IFERROR(AVERAGEIFS(Datos!C126:E126,Datos!C126:E126,"&lt;&gt;"),"")</f>
        <v>29.219785714285717</v>
      </c>
      <c r="D126" s="13">
        <f>IFERROR(AVERAGEIFS(Datos!F126:H126,Datos!F126:H126,"&lt;&gt;"),"")</f>
        <v>100.940962</v>
      </c>
      <c r="E126" s="14" t="str">
        <f>IFERROR(AVERAGEIFS(Datos!I126:L126,Datos!I126:L126,"&lt;&gt;"),"")</f>
        <v/>
      </c>
    </row>
    <row r="127" spans="1:5" x14ac:dyDescent="0.3">
      <c r="A127" s="12">
        <v>41765</v>
      </c>
      <c r="B127" s="13">
        <v>2014</v>
      </c>
      <c r="C127" s="13">
        <f>IFERROR(AVERAGEIFS(Datos!C127:E127,Datos!C127:E127,"&lt;&gt;"),"")</f>
        <v>28.805809523809526</v>
      </c>
      <c r="D127" s="13">
        <f>IFERROR(AVERAGEIFS(Datos!F127:H127,Datos!F127:H127,"&lt;&gt;"),"")</f>
        <v>70.598651766666663</v>
      </c>
      <c r="E127" s="14" t="str">
        <f>IFERROR(AVERAGEIFS(Datos!I127:L127,Datos!I127:L127,"&lt;&gt;"),"")</f>
        <v/>
      </c>
    </row>
    <row r="128" spans="1:5" x14ac:dyDescent="0.3">
      <c r="A128" s="12">
        <v>41766</v>
      </c>
      <c r="B128" s="13">
        <v>2014</v>
      </c>
      <c r="C128" s="13">
        <f>IFERROR(AVERAGEIFS(Datos!C128:E128,Datos!C128:E128,"&lt;&gt;"),"")</f>
        <v>28.82654761904762</v>
      </c>
      <c r="D128" s="13">
        <f>IFERROR(AVERAGEIFS(Datos!F128:H128,Datos!F128:H128,"&lt;&gt;"),"")</f>
        <v>70.3005675</v>
      </c>
      <c r="E128" s="14">
        <f>IFERROR(AVERAGEIFS(Datos!I128:L128,Datos!I128:L128,"&lt;&gt;"),"")</f>
        <v>15.280609520062942</v>
      </c>
    </row>
    <row r="129" spans="1:5" x14ac:dyDescent="0.3">
      <c r="A129" s="12">
        <v>41767</v>
      </c>
      <c r="B129" s="13">
        <v>2014</v>
      </c>
      <c r="C129" s="13">
        <f>IFERROR(AVERAGEIFS(Datos!C129:E129,Datos!C129:E129,"&lt;&gt;"),"")</f>
        <v>28.882714285714286</v>
      </c>
      <c r="D129" s="13">
        <f>IFERROR(AVERAGEIFS(Datos!F129:H129,Datos!F129:H129,"&lt;&gt;"),"")</f>
        <v>69.778137466666664</v>
      </c>
      <c r="E129" s="14">
        <f>IFERROR(AVERAGEIFS(Datos!I129:L129,Datos!I129:L129,"&lt;&gt;"),"")</f>
        <v>15.13203295385221</v>
      </c>
    </row>
    <row r="130" spans="1:5" x14ac:dyDescent="0.3">
      <c r="A130" s="12">
        <v>41768</v>
      </c>
      <c r="B130" s="13">
        <v>2014</v>
      </c>
      <c r="C130" s="13">
        <f>IFERROR(AVERAGEIFS(Datos!C130:E130,Datos!C130:E130,"&lt;&gt;"),"")</f>
        <v>28.927744047619047</v>
      </c>
      <c r="D130" s="13">
        <f>IFERROR(AVERAGEIFS(Datos!F130:H130,Datos!F130:H130,"&lt;&gt;"),"")</f>
        <v>68.908393333333336</v>
      </c>
      <c r="E130" s="14">
        <f>IFERROR(AVERAGEIFS(Datos!I130:L130,Datos!I130:L130,"&lt;&gt;"),"")</f>
        <v>15.142389819288939</v>
      </c>
    </row>
    <row r="131" spans="1:5" x14ac:dyDescent="0.3">
      <c r="A131" s="12">
        <v>41769</v>
      </c>
      <c r="B131" s="13">
        <v>2014</v>
      </c>
      <c r="C131" s="13" t="str">
        <f>IFERROR(AVERAGEIFS(Datos!C131:E131,Datos!C131:E131,"&lt;&gt;"),"")</f>
        <v/>
      </c>
      <c r="D131" s="13" t="str">
        <f>IFERROR(AVERAGEIFS(Datos!F131:H131,Datos!F131:H131,"&lt;&gt;"),"")</f>
        <v/>
      </c>
      <c r="E131" s="14" t="str">
        <f>IFERROR(AVERAGEIFS(Datos!I131:L131,Datos!I131:L131,"&lt;&gt;"),"")</f>
        <v/>
      </c>
    </row>
    <row r="132" spans="1:5" x14ac:dyDescent="0.3">
      <c r="A132" s="12">
        <v>41770</v>
      </c>
      <c r="B132" s="13">
        <v>2014</v>
      </c>
      <c r="C132" s="13" t="str">
        <f>IFERROR(AVERAGEIFS(Datos!C132:E132,Datos!C132:E132,"&lt;&gt;"),"")</f>
        <v/>
      </c>
      <c r="D132" s="13" t="str">
        <f>IFERROR(AVERAGEIFS(Datos!F132:H132,Datos!F132:H132,"&lt;&gt;"),"")</f>
        <v/>
      </c>
      <c r="E132" s="14" t="str">
        <f>IFERROR(AVERAGEIFS(Datos!I132:L132,Datos!I132:L132,"&lt;&gt;"),"")</f>
        <v/>
      </c>
    </row>
    <row r="133" spans="1:5" x14ac:dyDescent="0.3">
      <c r="A133" s="12">
        <v>41771</v>
      </c>
      <c r="B133" s="13">
        <v>2014</v>
      </c>
      <c r="C133" s="13">
        <f>IFERROR(AVERAGEIFS(Datos!C133:E133,Datos!C133:E133,"&lt;&gt;"),"")</f>
        <v>29.354666666666663</v>
      </c>
      <c r="D133" s="13">
        <f>IFERROR(AVERAGEIFS(Datos!F133:H133,Datos!F133:H133,"&lt;&gt;"),"")</f>
        <v>69.717964900000013</v>
      </c>
      <c r="E133" s="14">
        <f>IFERROR(AVERAGEIFS(Datos!I133:L133,Datos!I133:L133,"&lt;&gt;"),"")</f>
        <v>14.90742501860556</v>
      </c>
    </row>
    <row r="134" spans="1:5" x14ac:dyDescent="0.3">
      <c r="A134" s="12">
        <v>41772</v>
      </c>
      <c r="B134" s="13">
        <v>2014</v>
      </c>
      <c r="C134" s="13">
        <f>IFERROR(AVERAGEIFS(Datos!C134:E134,Datos!C134:E134,"&lt;&gt;"),"")</f>
        <v>29.56757142857143</v>
      </c>
      <c r="D134" s="13">
        <f>IFERROR(AVERAGEIFS(Datos!F134:H134,Datos!F134:H134,"&lt;&gt;"),"")</f>
        <v>69.85546166666667</v>
      </c>
      <c r="E134" s="14">
        <f>IFERROR(AVERAGEIFS(Datos!I134:L134,Datos!I134:L134,"&lt;&gt;"),"")</f>
        <v>15.192393996088018</v>
      </c>
    </row>
    <row r="135" spans="1:5" x14ac:dyDescent="0.3">
      <c r="A135" s="12">
        <v>41773</v>
      </c>
      <c r="B135" s="13">
        <v>2014</v>
      </c>
      <c r="C135" s="13">
        <f>IFERROR(AVERAGEIFS(Datos!C135:E135,Datos!C135:E135,"&lt;&gt;"),"")</f>
        <v>29.390047619047621</v>
      </c>
      <c r="D135" s="13">
        <f>IFERROR(AVERAGEIFS(Datos!F135:H135,Datos!F135:H135,"&lt;&gt;"),"")</f>
        <v>69.946204500000007</v>
      </c>
      <c r="E135" s="14">
        <f>IFERROR(AVERAGEIFS(Datos!I135:L135,Datos!I135:L135,"&lt;&gt;"),"")</f>
        <v>15.263126405129213</v>
      </c>
    </row>
    <row r="136" spans="1:5" x14ac:dyDescent="0.3">
      <c r="A136" s="12">
        <v>41774</v>
      </c>
      <c r="B136" s="13">
        <v>2014</v>
      </c>
      <c r="C136" s="13">
        <f>IFERROR(AVERAGEIFS(Datos!C136:E136,Datos!C136:E136,"&lt;&gt;"),"")</f>
        <v>29.028428571428574</v>
      </c>
      <c r="D136" s="13">
        <f>IFERROR(AVERAGEIFS(Datos!F136:H136,Datos!F136:H136,"&lt;&gt;"),"")</f>
        <v>69.067010666666661</v>
      </c>
      <c r="E136" s="14">
        <f>IFERROR(AVERAGEIFS(Datos!I136:L136,Datos!I136:L136,"&lt;&gt;"),"")</f>
        <v>15.114516644516634</v>
      </c>
    </row>
    <row r="137" spans="1:5" x14ac:dyDescent="0.3">
      <c r="A137" s="12">
        <v>41775</v>
      </c>
      <c r="B137" s="13">
        <v>2014</v>
      </c>
      <c r="C137" s="13">
        <f>IFERROR(AVERAGEIFS(Datos!C137:E137,Datos!C137:E137,"&lt;&gt;"),"")</f>
        <v>29.194880952380952</v>
      </c>
      <c r="D137" s="13">
        <f>IFERROR(AVERAGEIFS(Datos!F137:H137,Datos!F137:H137,"&lt;&gt;"),"")</f>
        <v>68.189793666666674</v>
      </c>
      <c r="E137" s="14">
        <f>IFERROR(AVERAGEIFS(Datos!I137:L137,Datos!I137:L137,"&lt;&gt;"),"")</f>
        <v>14.695159147447272</v>
      </c>
    </row>
    <row r="138" spans="1:5" x14ac:dyDescent="0.3">
      <c r="A138" s="12">
        <v>41776</v>
      </c>
      <c r="B138" s="13">
        <v>2014</v>
      </c>
      <c r="C138" s="13" t="str">
        <f>IFERROR(AVERAGEIFS(Datos!C138:E138,Datos!C138:E138,"&lt;&gt;"),"")</f>
        <v/>
      </c>
      <c r="D138" s="13" t="str">
        <f>IFERROR(AVERAGEIFS(Datos!F138:H138,Datos!F138:H138,"&lt;&gt;"),"")</f>
        <v/>
      </c>
      <c r="E138" s="14" t="str">
        <f>IFERROR(AVERAGEIFS(Datos!I138:L138,Datos!I138:L138,"&lt;&gt;"),"")</f>
        <v/>
      </c>
    </row>
    <row r="139" spans="1:5" x14ac:dyDescent="0.3">
      <c r="A139" s="12">
        <v>41777</v>
      </c>
      <c r="B139" s="13">
        <v>2014</v>
      </c>
      <c r="C139" s="13" t="str">
        <f>IFERROR(AVERAGEIFS(Datos!C139:E139,Datos!C139:E139,"&lt;&gt;"),"")</f>
        <v/>
      </c>
      <c r="D139" s="13" t="str">
        <f>IFERROR(AVERAGEIFS(Datos!F139:H139,Datos!F139:H139,"&lt;&gt;"),"")</f>
        <v/>
      </c>
      <c r="E139" s="14" t="str">
        <f>IFERROR(AVERAGEIFS(Datos!I139:L139,Datos!I139:L139,"&lt;&gt;"),"")</f>
        <v/>
      </c>
    </row>
    <row r="140" spans="1:5" x14ac:dyDescent="0.3">
      <c r="A140" s="12">
        <v>41778</v>
      </c>
      <c r="B140" s="13">
        <v>2014</v>
      </c>
      <c r="C140" s="13">
        <f>IFERROR(AVERAGEIFS(Datos!C140:E140,Datos!C140:E140,"&lt;&gt;"),"")</f>
        <v>29.428000000000001</v>
      </c>
      <c r="D140" s="13">
        <f>IFERROR(AVERAGEIFS(Datos!F140:H140,Datos!F140:H140,"&lt;&gt;"),"")</f>
        <v>68.889264499999996</v>
      </c>
      <c r="E140" s="14">
        <f>IFERROR(AVERAGEIFS(Datos!I140:L140,Datos!I140:L140,"&lt;&gt;"),"")</f>
        <v>14.524484191844394</v>
      </c>
    </row>
    <row r="141" spans="1:5" x14ac:dyDescent="0.3">
      <c r="A141" s="12">
        <v>41779</v>
      </c>
      <c r="B141" s="13">
        <v>2014</v>
      </c>
      <c r="C141" s="13">
        <f>IFERROR(AVERAGEIFS(Datos!C141:E141,Datos!C141:E141,"&lt;&gt;"),"")</f>
        <v>29.43209523809524</v>
      </c>
      <c r="D141" s="13">
        <f>IFERROR(AVERAGEIFS(Datos!F141:H141,Datos!F141:H141,"&lt;&gt;"),"")</f>
        <v>68.698222366666656</v>
      </c>
      <c r="E141" s="14">
        <f>IFERROR(AVERAGEIFS(Datos!I141:L141,Datos!I141:L141,"&lt;&gt;"),"")</f>
        <v>14.643189623247086</v>
      </c>
    </row>
    <row r="142" spans="1:5" x14ac:dyDescent="0.3">
      <c r="A142" s="12">
        <v>41780</v>
      </c>
      <c r="B142" s="13">
        <v>2014</v>
      </c>
      <c r="C142" s="13">
        <f>IFERROR(AVERAGEIFS(Datos!C142:E142,Datos!C142:E142,"&lt;&gt;"),"")</f>
        <v>29.829642857142858</v>
      </c>
      <c r="D142" s="13">
        <f>IFERROR(AVERAGEIFS(Datos!F142:H142,Datos!F142:H142,"&lt;&gt;"),"")</f>
        <v>69.124604666666656</v>
      </c>
      <c r="E142" s="14">
        <f>IFERROR(AVERAGEIFS(Datos!I142:L142,Datos!I142:L142,"&lt;&gt;"),"")</f>
        <v>14.602540690844585</v>
      </c>
    </row>
    <row r="143" spans="1:5" x14ac:dyDescent="0.3">
      <c r="A143" s="12">
        <v>41781</v>
      </c>
      <c r="B143" s="13">
        <v>2014</v>
      </c>
      <c r="C143" s="13">
        <f>IFERROR(AVERAGEIFS(Datos!C143:E143,Datos!C143:E143,"&lt;&gt;"),"")</f>
        <v>29.853571428571428</v>
      </c>
      <c r="D143" s="13">
        <f>IFERROR(AVERAGEIFS(Datos!F143:H143,Datos!F143:H143,"&lt;&gt;"),"")</f>
        <v>68.86791053333333</v>
      </c>
      <c r="E143" s="14">
        <f>IFERROR(AVERAGEIFS(Datos!I143:L143,Datos!I143:L143,"&lt;&gt;"),"")</f>
        <v>14.910819004224798</v>
      </c>
    </row>
    <row r="144" spans="1:5" x14ac:dyDescent="0.3">
      <c r="A144" s="12">
        <v>41782</v>
      </c>
      <c r="B144" s="13">
        <v>2014</v>
      </c>
      <c r="C144" s="13">
        <f>IFERROR(AVERAGEIFS(Datos!C144:E144,Datos!C144:E144,"&lt;&gt;"),"")</f>
        <v>30.08107142857143</v>
      </c>
      <c r="D144" s="13">
        <f>IFERROR(AVERAGEIFS(Datos!F144:H144,Datos!F144:H144,"&lt;&gt;"),"")</f>
        <v>69.052170666666669</v>
      </c>
      <c r="E144" s="14">
        <f>IFERROR(AVERAGEIFS(Datos!I144:L144,Datos!I144:L144,"&lt;&gt;"),"")</f>
        <v>14.872310288291823</v>
      </c>
    </row>
    <row r="145" spans="1:5" x14ac:dyDescent="0.3">
      <c r="A145" s="12">
        <v>41783</v>
      </c>
      <c r="B145" s="13">
        <v>2014</v>
      </c>
      <c r="C145" s="13" t="str">
        <f>IFERROR(AVERAGEIFS(Datos!C145:E145,Datos!C145:E145,"&lt;&gt;"),"")</f>
        <v/>
      </c>
      <c r="D145" s="13" t="str">
        <f>IFERROR(AVERAGEIFS(Datos!F145:H145,Datos!F145:H145,"&lt;&gt;"),"")</f>
        <v/>
      </c>
      <c r="E145" s="14" t="str">
        <f>IFERROR(AVERAGEIFS(Datos!I145:L145,Datos!I145:L145,"&lt;&gt;"),"")</f>
        <v/>
      </c>
    </row>
    <row r="146" spans="1:5" x14ac:dyDescent="0.3">
      <c r="A146" s="12">
        <v>41784</v>
      </c>
      <c r="B146" s="13">
        <v>2014</v>
      </c>
      <c r="C146" s="13" t="str">
        <f>IFERROR(AVERAGEIFS(Datos!C146:E146,Datos!C146:E146,"&lt;&gt;"),"")</f>
        <v/>
      </c>
      <c r="D146" s="13" t="str">
        <f>IFERROR(AVERAGEIFS(Datos!F146:H146,Datos!F146:H146,"&lt;&gt;"),"")</f>
        <v/>
      </c>
      <c r="E146" s="14" t="str">
        <f>IFERROR(AVERAGEIFS(Datos!I146:L146,Datos!I146:L146,"&lt;&gt;"),"")</f>
        <v/>
      </c>
    </row>
    <row r="147" spans="1:5" x14ac:dyDescent="0.3">
      <c r="A147" s="12">
        <v>41785</v>
      </c>
      <c r="B147" s="13">
        <v>2014</v>
      </c>
      <c r="C147" s="13" t="str">
        <f>IFERROR(AVERAGEIFS(Datos!C147:E147,Datos!C147:E147,"&lt;&gt;"),"")</f>
        <v/>
      </c>
      <c r="D147" s="13">
        <f>IFERROR(AVERAGEIFS(Datos!F147:H147,Datos!F147:H147,"&lt;&gt;"),"")</f>
        <v>99.860932500000004</v>
      </c>
      <c r="E147" s="14">
        <f>IFERROR(AVERAGEIFS(Datos!I147:L147,Datos!I147:L147,"&lt;&gt;"),"")</f>
        <v>15.175027816977426</v>
      </c>
    </row>
    <row r="148" spans="1:5" x14ac:dyDescent="0.3">
      <c r="A148" s="12">
        <v>41786</v>
      </c>
      <c r="B148" s="13">
        <v>2014</v>
      </c>
      <c r="C148" s="13">
        <f>IFERROR(AVERAGEIFS(Datos!C148:E148,Datos!C148:E148,"&lt;&gt;"),"")</f>
        <v>30.425809523809523</v>
      </c>
      <c r="D148" s="13">
        <f>IFERROR(AVERAGEIFS(Datos!F148:H148,Datos!F148:H148,"&lt;&gt;"),"")</f>
        <v>70.448179333333329</v>
      </c>
      <c r="E148" s="14">
        <f>IFERROR(AVERAGEIFS(Datos!I148:L148,Datos!I148:L148,"&lt;&gt;"),"")</f>
        <v>15.157484205758498</v>
      </c>
    </row>
    <row r="149" spans="1:5" x14ac:dyDescent="0.3">
      <c r="A149" s="12">
        <v>41787</v>
      </c>
      <c r="B149" s="13">
        <v>2014</v>
      </c>
      <c r="C149" s="13">
        <f>IFERROR(AVERAGEIFS(Datos!C149:E149,Datos!C149:E149,"&lt;&gt;"),"")</f>
        <v>30.272857142857145</v>
      </c>
      <c r="D149" s="13">
        <f>IFERROR(AVERAGEIFS(Datos!F149:H149,Datos!F149:H149,"&lt;&gt;"),"")</f>
        <v>70.29531253333333</v>
      </c>
      <c r="E149" s="14">
        <f>IFERROR(AVERAGEIFS(Datos!I149:L149,Datos!I149:L149,"&lt;&gt;"),"")</f>
        <v>15.25007229219886</v>
      </c>
    </row>
    <row r="150" spans="1:5" x14ac:dyDescent="0.3">
      <c r="A150" s="12">
        <v>41788</v>
      </c>
      <c r="B150" s="13">
        <v>2014</v>
      </c>
      <c r="C150" s="13">
        <f>IFERROR(AVERAGEIFS(Datos!C150:E150,Datos!C150:E150,"&lt;&gt;"),"")</f>
        <v>30.52004761904762</v>
      </c>
      <c r="D150" s="13">
        <f>IFERROR(AVERAGEIFS(Datos!F150:H150,Datos!F150:H150,"&lt;&gt;"),"")</f>
        <v>70.736400766666677</v>
      </c>
      <c r="E150" s="14">
        <f>IFERROR(AVERAGEIFS(Datos!I150:L150,Datos!I150:L150,"&lt;&gt;"),"")</f>
        <v>15.360914946850393</v>
      </c>
    </row>
    <row r="151" spans="1:5" x14ac:dyDescent="0.3">
      <c r="A151" s="12">
        <v>41789</v>
      </c>
      <c r="B151" s="13">
        <v>2014</v>
      </c>
      <c r="C151" s="13">
        <f>IFERROR(AVERAGEIFS(Datos!C151:E151,Datos!C151:E151,"&lt;&gt;"),"")</f>
        <v>30.709880952380953</v>
      </c>
      <c r="D151" s="13">
        <f>IFERROR(AVERAGEIFS(Datos!F151:H151,Datos!F151:H151,"&lt;&gt;"),"")</f>
        <v>70.926293266666661</v>
      </c>
      <c r="E151" s="14">
        <f>IFERROR(AVERAGEIFS(Datos!I151:L151,Datos!I151:L151,"&lt;&gt;"),"")</f>
        <v>15.504173304676755</v>
      </c>
    </row>
    <row r="152" spans="1:5" x14ac:dyDescent="0.3">
      <c r="A152" s="12">
        <v>41790</v>
      </c>
      <c r="B152" s="13">
        <v>2014</v>
      </c>
      <c r="C152" s="13" t="str">
        <f>IFERROR(AVERAGEIFS(Datos!C152:E152,Datos!C152:E152,"&lt;&gt;"),"")</f>
        <v/>
      </c>
      <c r="D152" s="13" t="str">
        <f>IFERROR(AVERAGEIFS(Datos!F152:H152,Datos!F152:H152,"&lt;&gt;"),"")</f>
        <v/>
      </c>
      <c r="E152" s="14" t="str">
        <f>IFERROR(AVERAGEIFS(Datos!I152:L152,Datos!I152:L152,"&lt;&gt;"),"")</f>
        <v/>
      </c>
    </row>
    <row r="153" spans="1:5" x14ac:dyDescent="0.3">
      <c r="A153" s="12">
        <v>41791</v>
      </c>
      <c r="B153" s="13">
        <v>2014</v>
      </c>
      <c r="C153" s="13" t="str">
        <f>IFERROR(AVERAGEIFS(Datos!C153:E153,Datos!C153:E153,"&lt;&gt;"),"")</f>
        <v/>
      </c>
      <c r="D153" s="13" t="str">
        <f>IFERROR(AVERAGEIFS(Datos!F153:H153,Datos!F153:H153,"&lt;&gt;"),"")</f>
        <v/>
      </c>
      <c r="E153" s="14" t="str">
        <f>IFERROR(AVERAGEIFS(Datos!I153:L153,Datos!I153:L153,"&lt;&gt;"),"")</f>
        <v/>
      </c>
    </row>
    <row r="154" spans="1:5" x14ac:dyDescent="0.3">
      <c r="A154" s="12">
        <v>41792</v>
      </c>
      <c r="B154" s="13">
        <v>2014</v>
      </c>
      <c r="C154" s="13">
        <f>IFERROR(AVERAGEIFS(Datos!C154:E154,Datos!C154:E154,"&lt;&gt;"),"")</f>
        <v>30.486261904761903</v>
      </c>
      <c r="D154" s="13">
        <f>IFERROR(AVERAGEIFS(Datos!F154:H154,Datos!F154:H154,"&lt;&gt;"),"")</f>
        <v>70.239721733333326</v>
      </c>
      <c r="E154" s="14">
        <f>IFERROR(AVERAGEIFS(Datos!I154:L154,Datos!I154:L154,"&lt;&gt;"),"")</f>
        <v>15.636377787653839</v>
      </c>
    </row>
    <row r="155" spans="1:5" x14ac:dyDescent="0.3">
      <c r="A155" s="12">
        <v>41793</v>
      </c>
      <c r="B155" s="13">
        <v>2014</v>
      </c>
      <c r="C155" s="13">
        <f>IFERROR(AVERAGEIFS(Datos!C155:E155,Datos!C155:E155,"&lt;&gt;"),"")</f>
        <v>30.261595238095236</v>
      </c>
      <c r="D155" s="13">
        <f>IFERROR(AVERAGEIFS(Datos!F155:H155,Datos!F155:H155,"&lt;&gt;"),"")</f>
        <v>70.745925666666665</v>
      </c>
      <c r="E155" s="14">
        <f>IFERROR(AVERAGEIFS(Datos!I155:L155,Datos!I155:L155,"&lt;&gt;"),"")</f>
        <v>15.81807590780488</v>
      </c>
    </row>
    <row r="156" spans="1:5" x14ac:dyDescent="0.3">
      <c r="A156" s="12">
        <v>41794</v>
      </c>
      <c r="B156" s="13">
        <v>2014</v>
      </c>
      <c r="C156" s="13">
        <f>IFERROR(AVERAGEIFS(Datos!C156:E156,Datos!C156:E156,"&lt;&gt;"),"")</f>
        <v>30.345761904761904</v>
      </c>
      <c r="D156" s="13">
        <f>IFERROR(AVERAGEIFS(Datos!F156:H156,Datos!F156:H156,"&lt;&gt;"),"")</f>
        <v>70.101523333333333</v>
      </c>
      <c r="E156" s="14">
        <f>IFERROR(AVERAGEIFS(Datos!I156:L156,Datos!I156:L156,"&lt;&gt;"),"")</f>
        <v>16.018221636478721</v>
      </c>
    </row>
    <row r="157" spans="1:5" x14ac:dyDescent="0.3">
      <c r="A157" s="12">
        <v>41795</v>
      </c>
      <c r="B157" s="13">
        <v>2014</v>
      </c>
      <c r="C157" s="13">
        <f>IFERROR(AVERAGEIFS(Datos!C157:E157,Datos!C157:E157,"&lt;&gt;"),"")</f>
        <v>30.858714285714285</v>
      </c>
      <c r="D157" s="13">
        <f>IFERROR(AVERAGEIFS(Datos!F157:H157,Datos!F157:H157,"&lt;&gt;"),"")</f>
        <v>70.871300966666666</v>
      </c>
      <c r="E157" s="14">
        <f>IFERROR(AVERAGEIFS(Datos!I157:L157,Datos!I157:L157,"&lt;&gt;"),"")</f>
        <v>16.06098326598341</v>
      </c>
    </row>
    <row r="158" spans="1:5" x14ac:dyDescent="0.3">
      <c r="A158" s="12">
        <v>41796</v>
      </c>
      <c r="B158" s="13">
        <v>2014</v>
      </c>
      <c r="C158" s="13">
        <f>IFERROR(AVERAGEIFS(Datos!C158:E158,Datos!C158:E158,"&lt;&gt;"),"")</f>
        <v>30.945857142857147</v>
      </c>
      <c r="D158" s="13">
        <f>IFERROR(AVERAGEIFS(Datos!F158:H158,Datos!F158:H158,"&lt;&gt;"),"")</f>
        <v>70.794604333333325</v>
      </c>
      <c r="E158" s="14">
        <f>IFERROR(AVERAGEIFS(Datos!I158:L158,Datos!I158:L158,"&lt;&gt;"),"")</f>
        <v>15.878464799590404</v>
      </c>
    </row>
    <row r="159" spans="1:5" x14ac:dyDescent="0.3">
      <c r="A159" s="12">
        <v>41797</v>
      </c>
      <c r="B159" s="13">
        <v>2014</v>
      </c>
      <c r="C159" s="13" t="str">
        <f>IFERROR(AVERAGEIFS(Datos!C159:E159,Datos!C159:E159,"&lt;&gt;"),"")</f>
        <v/>
      </c>
      <c r="D159" s="13" t="str">
        <f>IFERROR(AVERAGEIFS(Datos!F159:H159,Datos!F159:H159,"&lt;&gt;"),"")</f>
        <v/>
      </c>
      <c r="E159" s="14" t="str">
        <f>IFERROR(AVERAGEIFS(Datos!I159:L159,Datos!I159:L159,"&lt;&gt;"),"")</f>
        <v/>
      </c>
    </row>
    <row r="160" spans="1:5" x14ac:dyDescent="0.3">
      <c r="A160" s="12">
        <v>41798</v>
      </c>
      <c r="B160" s="13">
        <v>2014</v>
      </c>
      <c r="C160" s="13" t="str">
        <f>IFERROR(AVERAGEIFS(Datos!C160:E160,Datos!C160:E160,"&lt;&gt;"),"")</f>
        <v/>
      </c>
      <c r="D160" s="13" t="str">
        <f>IFERROR(AVERAGEIFS(Datos!F160:H160,Datos!F160:H160,"&lt;&gt;"),"")</f>
        <v/>
      </c>
      <c r="E160" s="14" t="str">
        <f>IFERROR(AVERAGEIFS(Datos!I160:L160,Datos!I160:L160,"&lt;&gt;"),"")</f>
        <v/>
      </c>
    </row>
    <row r="161" spans="1:5" x14ac:dyDescent="0.3">
      <c r="A161" s="12">
        <v>41799</v>
      </c>
      <c r="B161" s="13">
        <v>2014</v>
      </c>
      <c r="C161" s="13">
        <f>IFERROR(AVERAGEIFS(Datos!C161:E161,Datos!C161:E161,"&lt;&gt;"),"")</f>
        <v>31.07716666666667</v>
      </c>
      <c r="D161" s="13">
        <f>IFERROR(AVERAGEIFS(Datos!F161:H161,Datos!F161:H161,"&lt;&gt;"),"")</f>
        <v>70.495993966666674</v>
      </c>
      <c r="E161" s="14">
        <f>IFERROR(AVERAGEIFS(Datos!I161:L161,Datos!I161:L161,"&lt;&gt;"),"")</f>
        <v>15.958432783575541</v>
      </c>
    </row>
    <row r="162" spans="1:5" x14ac:dyDescent="0.3">
      <c r="A162" s="12">
        <v>41800</v>
      </c>
      <c r="B162" s="13">
        <v>2014</v>
      </c>
      <c r="C162" s="13">
        <f>IFERROR(AVERAGEIFS(Datos!C162:E162,Datos!C162:E162,"&lt;&gt;"),"")</f>
        <v>31.029166666666669</v>
      </c>
      <c r="D162" s="13">
        <f>IFERROR(AVERAGEIFS(Datos!F162:H162,Datos!F162:H162,"&lt;&gt;"),"")</f>
        <v>70.127564133333337</v>
      </c>
      <c r="E162" s="14">
        <f>IFERROR(AVERAGEIFS(Datos!I162:L162,Datos!I162:L162,"&lt;&gt;"),"")</f>
        <v>15.737141394315294</v>
      </c>
    </row>
    <row r="163" spans="1:5" x14ac:dyDescent="0.3">
      <c r="A163" s="12">
        <v>41801</v>
      </c>
      <c r="B163" s="13">
        <v>2014</v>
      </c>
      <c r="C163" s="13">
        <f>IFERROR(AVERAGEIFS(Datos!C163:E163,Datos!C163:E163,"&lt;&gt;"),"")</f>
        <v>30.900000000000002</v>
      </c>
      <c r="D163" s="13">
        <f>IFERROR(AVERAGEIFS(Datos!F163:H163,Datos!F163:H163,"&lt;&gt;"),"")</f>
        <v>69.867021933333334</v>
      </c>
      <c r="E163" s="14">
        <f>IFERROR(AVERAGEIFS(Datos!I163:L163,Datos!I163:L163,"&lt;&gt;"),"")</f>
        <v>15.857162316104352</v>
      </c>
    </row>
    <row r="164" spans="1:5" x14ac:dyDescent="0.3">
      <c r="A164" s="12">
        <v>41802</v>
      </c>
      <c r="B164" s="13">
        <v>2014</v>
      </c>
      <c r="C164" s="13">
        <f>IFERROR(AVERAGEIFS(Datos!C164:E164,Datos!C164:E164,"&lt;&gt;"),"")</f>
        <v>30.5425</v>
      </c>
      <c r="D164" s="13">
        <f>IFERROR(AVERAGEIFS(Datos!F164:H164,Datos!F164:H164,"&lt;&gt;"),"")</f>
        <v>69.874138000000002</v>
      </c>
      <c r="E164" s="14">
        <f>IFERROR(AVERAGEIFS(Datos!I164:L164,Datos!I164:L164,"&lt;&gt;"),"")</f>
        <v>15.865842414114645</v>
      </c>
    </row>
    <row r="165" spans="1:5" x14ac:dyDescent="0.3">
      <c r="A165" s="12">
        <v>41803</v>
      </c>
      <c r="B165" s="13">
        <v>2014</v>
      </c>
      <c r="C165" s="13">
        <f>IFERROR(AVERAGEIFS(Datos!C165:E165,Datos!C165:E165,"&lt;&gt;"),"")</f>
        <v>30.689166666666665</v>
      </c>
      <c r="D165" s="13">
        <f>IFERROR(AVERAGEIFS(Datos!F165:H165,Datos!F165:H165,"&lt;&gt;"),"")</f>
        <v>69.755453266666663</v>
      </c>
      <c r="E165" s="14">
        <f>IFERROR(AVERAGEIFS(Datos!I165:L165,Datos!I165:L165,"&lt;&gt;"),"")</f>
        <v>16.03139735591061</v>
      </c>
    </row>
    <row r="166" spans="1:5" x14ac:dyDescent="0.3">
      <c r="A166" s="12">
        <v>41804</v>
      </c>
      <c r="B166" s="13">
        <v>2014</v>
      </c>
      <c r="C166" s="13" t="str">
        <f>IFERROR(AVERAGEIFS(Datos!C166:E166,Datos!C166:E166,"&lt;&gt;"),"")</f>
        <v/>
      </c>
      <c r="D166" s="13" t="str">
        <f>IFERROR(AVERAGEIFS(Datos!F166:H166,Datos!F166:H166,"&lt;&gt;"),"")</f>
        <v/>
      </c>
      <c r="E166" s="14" t="str">
        <f>IFERROR(AVERAGEIFS(Datos!I166:L166,Datos!I166:L166,"&lt;&gt;"),"")</f>
        <v/>
      </c>
    </row>
    <row r="167" spans="1:5" x14ac:dyDescent="0.3">
      <c r="A167" s="12">
        <v>41805</v>
      </c>
      <c r="B167" s="13">
        <v>2014</v>
      </c>
      <c r="C167" s="13" t="str">
        <f>IFERROR(AVERAGEIFS(Datos!C167:E167,Datos!C167:E167,"&lt;&gt;"),"")</f>
        <v/>
      </c>
      <c r="D167" s="13" t="str">
        <f>IFERROR(AVERAGEIFS(Datos!F167:H167,Datos!F167:H167,"&lt;&gt;"),"")</f>
        <v/>
      </c>
      <c r="E167" s="14" t="str">
        <f>IFERROR(AVERAGEIFS(Datos!I167:L167,Datos!I167:L167,"&lt;&gt;"),"")</f>
        <v/>
      </c>
    </row>
    <row r="168" spans="1:5" x14ac:dyDescent="0.3">
      <c r="A168" s="12">
        <v>41806</v>
      </c>
      <c r="B168" s="13">
        <v>2014</v>
      </c>
      <c r="C168" s="13">
        <f>IFERROR(AVERAGEIFS(Datos!C168:E168,Datos!C168:E168,"&lt;&gt;"),"")</f>
        <v>30.721666666666664</v>
      </c>
      <c r="D168" s="13">
        <f>IFERROR(AVERAGEIFS(Datos!F168:H168,Datos!F168:H168,"&lt;&gt;"),"")</f>
        <v>70.225020666666666</v>
      </c>
      <c r="E168" s="14">
        <f>IFERROR(AVERAGEIFS(Datos!I168:L168,Datos!I168:L168,"&lt;&gt;"),"")</f>
        <v>15.975613400098183</v>
      </c>
    </row>
    <row r="169" spans="1:5" x14ac:dyDescent="0.3">
      <c r="A169" s="12">
        <v>41807</v>
      </c>
      <c r="B169" s="13">
        <v>2014</v>
      </c>
      <c r="C169" s="13">
        <f>IFERROR(AVERAGEIFS(Datos!C169:E169,Datos!C169:E169,"&lt;&gt;"),"")</f>
        <v>30.743583333333333</v>
      </c>
      <c r="D169" s="13">
        <f>IFERROR(AVERAGEIFS(Datos!F169:H169,Datos!F169:H169,"&lt;&gt;"),"")</f>
        <v>70.161520499999995</v>
      </c>
      <c r="E169" s="14">
        <f>IFERROR(AVERAGEIFS(Datos!I169:L169,Datos!I169:L169,"&lt;&gt;"),"")</f>
        <v>15.729727336759668</v>
      </c>
    </row>
    <row r="170" spans="1:5" x14ac:dyDescent="0.3">
      <c r="A170" s="12">
        <v>41808</v>
      </c>
      <c r="B170" s="13">
        <v>2014</v>
      </c>
      <c r="C170" s="13">
        <f>IFERROR(AVERAGEIFS(Datos!C170:E170,Datos!C170:E170,"&lt;&gt;"),"")</f>
        <v>30.909333333333333</v>
      </c>
      <c r="D170" s="13">
        <f>IFERROR(AVERAGEIFS(Datos!F170:H170,Datos!F170:H170,"&lt;&gt;"),"")</f>
        <v>70.765286633333332</v>
      </c>
      <c r="E170" s="14">
        <f>IFERROR(AVERAGEIFS(Datos!I170:L170,Datos!I170:L170,"&lt;&gt;"),"")</f>
        <v>15.979936068526673</v>
      </c>
    </row>
    <row r="171" spans="1:5" x14ac:dyDescent="0.3">
      <c r="A171" s="12">
        <v>41809</v>
      </c>
      <c r="B171" s="13">
        <v>2014</v>
      </c>
      <c r="C171" s="13">
        <f>IFERROR(AVERAGEIFS(Datos!C171:E171,Datos!C171:E171,"&lt;&gt;"),"")</f>
        <v>30.908166666666663</v>
      </c>
      <c r="D171" s="13">
        <f>IFERROR(AVERAGEIFS(Datos!F171:H171,Datos!F171:H171,"&lt;&gt;"),"")</f>
        <v>71.695517033333331</v>
      </c>
      <c r="E171" s="14">
        <f>IFERROR(AVERAGEIFS(Datos!I171:L171,Datos!I171:L171,"&lt;&gt;"),"")</f>
        <v>16.353779221066066</v>
      </c>
    </row>
    <row r="172" spans="1:5" x14ac:dyDescent="0.3">
      <c r="A172" s="12">
        <v>41810</v>
      </c>
      <c r="B172" s="13">
        <v>2014</v>
      </c>
      <c r="C172" s="13">
        <f>IFERROR(AVERAGEIFS(Datos!C172:E172,Datos!C172:E172,"&lt;&gt;"),"")</f>
        <v>30.911166666666663</v>
      </c>
      <c r="D172" s="13">
        <f>IFERROR(AVERAGEIFS(Datos!F172:H172,Datos!F172:H172,"&lt;&gt;"),"")</f>
        <v>71.284738000000004</v>
      </c>
      <c r="E172" s="14">
        <f>IFERROR(AVERAGEIFS(Datos!I172:L172,Datos!I172:L172,"&lt;&gt;"),"")</f>
        <v>16.337136986194068</v>
      </c>
    </row>
    <row r="173" spans="1:5" x14ac:dyDescent="0.3">
      <c r="A173" s="12">
        <v>41811</v>
      </c>
      <c r="B173" s="13">
        <v>2014</v>
      </c>
      <c r="C173" s="13" t="str">
        <f>IFERROR(AVERAGEIFS(Datos!C173:E173,Datos!C173:E173,"&lt;&gt;"),"")</f>
        <v/>
      </c>
      <c r="D173" s="13" t="str">
        <f>IFERROR(AVERAGEIFS(Datos!F173:H173,Datos!F173:H173,"&lt;&gt;"),"")</f>
        <v/>
      </c>
      <c r="E173" s="14" t="str">
        <f>IFERROR(AVERAGEIFS(Datos!I173:L173,Datos!I173:L173,"&lt;&gt;"),"")</f>
        <v/>
      </c>
    </row>
    <row r="174" spans="1:5" x14ac:dyDescent="0.3">
      <c r="A174" s="12">
        <v>41812</v>
      </c>
      <c r="B174" s="13">
        <v>2014</v>
      </c>
      <c r="C174" s="13" t="str">
        <f>IFERROR(AVERAGEIFS(Datos!C174:E174,Datos!C174:E174,"&lt;&gt;"),"")</f>
        <v/>
      </c>
      <c r="D174" s="13" t="str">
        <f>IFERROR(AVERAGEIFS(Datos!F174:H174,Datos!F174:H174,"&lt;&gt;"),"")</f>
        <v/>
      </c>
      <c r="E174" s="14" t="str">
        <f>IFERROR(AVERAGEIFS(Datos!I174:L174,Datos!I174:L174,"&lt;&gt;"),"")</f>
        <v/>
      </c>
    </row>
    <row r="175" spans="1:5" x14ac:dyDescent="0.3">
      <c r="A175" s="12">
        <v>41813</v>
      </c>
      <c r="B175" s="13">
        <v>2014</v>
      </c>
      <c r="C175" s="13">
        <f>IFERROR(AVERAGEIFS(Datos!C175:E175,Datos!C175:E175,"&lt;&gt;"),"")</f>
        <v>31.137333333333334</v>
      </c>
      <c r="D175" s="13">
        <f>IFERROR(AVERAGEIFS(Datos!F175:H175,Datos!F175:H175,"&lt;&gt;"),"")</f>
        <v>70.794489066666657</v>
      </c>
      <c r="E175" s="14">
        <f>IFERROR(AVERAGEIFS(Datos!I175:L175,Datos!I175:L175,"&lt;&gt;"),"")</f>
        <v>16.114330073103716</v>
      </c>
    </row>
    <row r="176" spans="1:5" x14ac:dyDescent="0.3">
      <c r="A176" s="12">
        <v>41814</v>
      </c>
      <c r="B176" s="13">
        <v>2014</v>
      </c>
      <c r="C176" s="13">
        <f>IFERROR(AVERAGEIFS(Datos!C176:E176,Datos!C176:E176,"&lt;&gt;"),"")</f>
        <v>30.980666666666664</v>
      </c>
      <c r="D176" s="13">
        <f>IFERROR(AVERAGEIFS(Datos!F176:H176,Datos!F176:H176,"&lt;&gt;"),"")</f>
        <v>71.998740400000003</v>
      </c>
      <c r="E176" s="14">
        <f>IFERROR(AVERAGEIFS(Datos!I176:L176,Datos!I176:L176,"&lt;&gt;"),"")</f>
        <v>16.116577431929482</v>
      </c>
    </row>
    <row r="177" spans="1:5" x14ac:dyDescent="0.3">
      <c r="A177" s="12">
        <v>41815</v>
      </c>
      <c r="B177" s="13">
        <v>2014</v>
      </c>
      <c r="C177" s="13">
        <f>IFERROR(AVERAGEIFS(Datos!C177:E177,Datos!C177:E177,"&lt;&gt;"),"")</f>
        <v>31.305500000000006</v>
      </c>
      <c r="D177" s="13">
        <f>IFERROR(AVERAGEIFS(Datos!F177:H177,Datos!F177:H177,"&lt;&gt;"),"")</f>
        <v>71.499589999999998</v>
      </c>
      <c r="E177" s="14">
        <f>IFERROR(AVERAGEIFS(Datos!I177:L177,Datos!I177:L177,"&lt;&gt;"),"")</f>
        <v>15.982404318628413</v>
      </c>
    </row>
    <row r="178" spans="1:5" x14ac:dyDescent="0.3">
      <c r="A178" s="12">
        <v>41816</v>
      </c>
      <c r="B178" s="13">
        <v>2014</v>
      </c>
      <c r="C178" s="13">
        <f>IFERROR(AVERAGEIFS(Datos!C178:E178,Datos!C178:E178,"&lt;&gt;"),"")</f>
        <v>31.227833333333333</v>
      </c>
      <c r="D178" s="13">
        <f>IFERROR(AVERAGEIFS(Datos!F178:H178,Datos!F178:H178,"&lt;&gt;"),"")</f>
        <v>70.879809333333341</v>
      </c>
      <c r="E178" s="14">
        <f>IFERROR(AVERAGEIFS(Datos!I178:L178,Datos!I178:L178,"&lt;&gt;"),"")</f>
        <v>16.098623687032664</v>
      </c>
    </row>
    <row r="179" spans="1:5" x14ac:dyDescent="0.3">
      <c r="A179" s="12">
        <v>41817</v>
      </c>
      <c r="B179" s="13">
        <v>2014</v>
      </c>
      <c r="C179" s="13">
        <f>IFERROR(AVERAGEIFS(Datos!C179:E179,Datos!C179:E179,"&lt;&gt;"),"")</f>
        <v>31.509833333333336</v>
      </c>
      <c r="D179" s="13">
        <f>IFERROR(AVERAGEIFS(Datos!F179:H179,Datos!F179:H179,"&lt;&gt;"),"")</f>
        <v>70.991776000000002</v>
      </c>
      <c r="E179" s="14">
        <f>IFERROR(AVERAGEIFS(Datos!I179:L179,Datos!I179:L179,"&lt;&gt;"),"")</f>
        <v>16.064610625924828</v>
      </c>
    </row>
    <row r="180" spans="1:5" x14ac:dyDescent="0.3">
      <c r="A180" s="12">
        <v>41818</v>
      </c>
      <c r="B180" s="13">
        <v>2014</v>
      </c>
      <c r="C180" s="13" t="str">
        <f>IFERROR(AVERAGEIFS(Datos!C180:E180,Datos!C180:E180,"&lt;&gt;"),"")</f>
        <v/>
      </c>
      <c r="D180" s="13" t="str">
        <f>IFERROR(AVERAGEIFS(Datos!F180:H180,Datos!F180:H180,"&lt;&gt;"),"")</f>
        <v/>
      </c>
      <c r="E180" s="14" t="str">
        <f>IFERROR(AVERAGEIFS(Datos!I180:L180,Datos!I180:L180,"&lt;&gt;"),"")</f>
        <v/>
      </c>
    </row>
    <row r="181" spans="1:5" x14ac:dyDescent="0.3">
      <c r="A181" s="12">
        <v>41819</v>
      </c>
      <c r="B181" s="13">
        <v>2014</v>
      </c>
      <c r="C181" s="13" t="str">
        <f>IFERROR(AVERAGEIFS(Datos!C181:E181,Datos!C181:E181,"&lt;&gt;"),"")</f>
        <v/>
      </c>
      <c r="D181" s="13" t="str">
        <f>IFERROR(AVERAGEIFS(Datos!F181:H181,Datos!F181:H181,"&lt;&gt;"),"")</f>
        <v/>
      </c>
      <c r="E181" s="14" t="str">
        <f>IFERROR(AVERAGEIFS(Datos!I181:L181,Datos!I181:L181,"&lt;&gt;"),"")</f>
        <v/>
      </c>
    </row>
    <row r="182" spans="1:5" x14ac:dyDescent="0.3">
      <c r="A182" s="12">
        <v>41820</v>
      </c>
      <c r="B182" s="13">
        <v>2014</v>
      </c>
      <c r="C182" s="13">
        <f>IFERROR(AVERAGEIFS(Datos!C182:E182,Datos!C182:E182,"&lt;&gt;"),"")</f>
        <v>31.388666666666666</v>
      </c>
      <c r="D182" s="13">
        <f>IFERROR(AVERAGEIFS(Datos!F182:H182,Datos!F182:H182,"&lt;&gt;"),"")</f>
        <v>71.382718600000004</v>
      </c>
      <c r="E182" s="14">
        <f>IFERROR(AVERAGEIFS(Datos!I182:L182,Datos!I182:L182,"&lt;&gt;"),"")</f>
        <v>16.0964818412479</v>
      </c>
    </row>
    <row r="183" spans="1:5" x14ac:dyDescent="0.3">
      <c r="A183" s="12">
        <v>41821</v>
      </c>
      <c r="B183" s="13">
        <v>2014</v>
      </c>
      <c r="C183" s="13">
        <f>IFERROR(AVERAGEIFS(Datos!C183:E183,Datos!C183:E183,"&lt;&gt;"),"")</f>
        <v>31.608166666666666</v>
      </c>
      <c r="D183" s="13">
        <f>IFERROR(AVERAGEIFS(Datos!F183:H183,Datos!F183:H183,"&lt;&gt;"),"")</f>
        <v>71.800118666666663</v>
      </c>
      <c r="E183" s="14">
        <f>IFERROR(AVERAGEIFS(Datos!I183:L183,Datos!I183:L183,"&lt;&gt;"),"")</f>
        <v>16.180040276273022</v>
      </c>
    </row>
    <row r="184" spans="1:5" x14ac:dyDescent="0.3">
      <c r="A184" s="12">
        <v>41822</v>
      </c>
      <c r="B184" s="13">
        <v>2014</v>
      </c>
      <c r="C184" s="13">
        <f>IFERROR(AVERAGEIFS(Datos!C184:E184,Datos!C184:E184,"&lt;&gt;"),"")</f>
        <v>31.602999999999998</v>
      </c>
      <c r="D184" s="13">
        <f>IFERROR(AVERAGEIFS(Datos!F184:H184,Datos!F184:H184,"&lt;&gt;"),"")</f>
        <v>72.018183100000002</v>
      </c>
      <c r="E184" s="14">
        <f>IFERROR(AVERAGEIFS(Datos!I184:L184,Datos!I184:L184,"&lt;&gt;"),"")</f>
        <v>16.290741756876226</v>
      </c>
    </row>
    <row r="185" spans="1:5" x14ac:dyDescent="0.3">
      <c r="A185" s="12">
        <v>41823</v>
      </c>
      <c r="B185" s="13">
        <v>2014</v>
      </c>
      <c r="C185" s="13">
        <f>IFERROR(AVERAGEIFS(Datos!C185:E185,Datos!C185:E185,"&lt;&gt;"),"")</f>
        <v>31.653833333333335</v>
      </c>
      <c r="D185" s="13">
        <f>IFERROR(AVERAGEIFS(Datos!F185:H185,Datos!F185:H185,"&lt;&gt;"),"")</f>
        <v>72.809208933333338</v>
      </c>
      <c r="E185" s="14">
        <f>IFERROR(AVERAGEIFS(Datos!I185:L185,Datos!I185:L185,"&lt;&gt;"),"")</f>
        <v>16.275981307240706</v>
      </c>
    </row>
    <row r="186" spans="1:5" x14ac:dyDescent="0.3">
      <c r="A186" s="12">
        <v>41824</v>
      </c>
      <c r="B186" s="13">
        <v>2014</v>
      </c>
      <c r="C186" s="13" t="str">
        <f>IFERROR(AVERAGEIFS(Datos!C186:E186,Datos!C186:E186,"&lt;&gt;"),"")</f>
        <v/>
      </c>
      <c r="D186" s="13">
        <f>IFERROR(AVERAGEIFS(Datos!F186:H186,Datos!F186:H186,"&lt;&gt;"),"")</f>
        <v>72.748619866666658</v>
      </c>
      <c r="E186" s="14">
        <f>IFERROR(AVERAGEIFS(Datos!I186:L186,Datos!I186:L186,"&lt;&gt;"),"")</f>
        <v>16.359226312695924</v>
      </c>
    </row>
    <row r="187" spans="1:5" x14ac:dyDescent="0.3">
      <c r="A187" s="12">
        <v>41825</v>
      </c>
      <c r="B187" s="13">
        <v>2014</v>
      </c>
      <c r="C187" s="13" t="str">
        <f>IFERROR(AVERAGEIFS(Datos!C187:E187,Datos!C187:E187,"&lt;&gt;"),"")</f>
        <v/>
      </c>
      <c r="D187" s="13" t="str">
        <f>IFERROR(AVERAGEIFS(Datos!F187:H187,Datos!F187:H187,"&lt;&gt;"),"")</f>
        <v/>
      </c>
      <c r="E187" s="14" t="str">
        <f>IFERROR(AVERAGEIFS(Datos!I187:L187,Datos!I187:L187,"&lt;&gt;"),"")</f>
        <v/>
      </c>
    </row>
    <row r="188" spans="1:5" x14ac:dyDescent="0.3">
      <c r="A188" s="12">
        <v>41826</v>
      </c>
      <c r="B188" s="13">
        <v>2014</v>
      </c>
      <c r="C188" s="13" t="str">
        <f>IFERROR(AVERAGEIFS(Datos!C188:E188,Datos!C188:E188,"&lt;&gt;"),"")</f>
        <v/>
      </c>
      <c r="D188" s="13" t="str">
        <f>IFERROR(AVERAGEIFS(Datos!F188:H188,Datos!F188:H188,"&lt;&gt;"),"")</f>
        <v/>
      </c>
      <c r="E188" s="14" t="str">
        <f>IFERROR(AVERAGEIFS(Datos!I188:L188,Datos!I188:L188,"&lt;&gt;"),"")</f>
        <v/>
      </c>
    </row>
    <row r="189" spans="1:5" x14ac:dyDescent="0.3">
      <c r="A189" s="12">
        <v>41827</v>
      </c>
      <c r="B189" s="13">
        <v>2014</v>
      </c>
      <c r="C189" s="13">
        <f>IFERROR(AVERAGEIFS(Datos!C189:E189,Datos!C189:E189,"&lt;&gt;"),"")</f>
        <v>31.84</v>
      </c>
      <c r="D189" s="13">
        <f>IFERROR(AVERAGEIFS(Datos!F189:H189,Datos!F189:H189,"&lt;&gt;"),"")</f>
        <v>72.313879666666665</v>
      </c>
      <c r="E189" s="14">
        <f>IFERROR(AVERAGEIFS(Datos!I189:L189,Datos!I189:L189,"&lt;&gt;"),"")</f>
        <v>16.368830621563234</v>
      </c>
    </row>
    <row r="190" spans="1:5" x14ac:dyDescent="0.3">
      <c r="A190" s="12">
        <v>41828</v>
      </c>
      <c r="B190" s="13">
        <v>2014</v>
      </c>
      <c r="C190" s="13">
        <f>IFERROR(AVERAGEIFS(Datos!C190:E190,Datos!C190:E190,"&lt;&gt;"),"")</f>
        <v>31.512500000000003</v>
      </c>
      <c r="D190" s="13">
        <f>IFERROR(AVERAGEIFS(Datos!F190:H190,Datos!F190:H190,"&lt;&gt;"),"")</f>
        <v>71.45207516666666</v>
      </c>
      <c r="E190" s="14">
        <f>IFERROR(AVERAGEIFS(Datos!I190:L190,Datos!I190:L190,"&lt;&gt;"),"")</f>
        <v>16.21594726046283</v>
      </c>
    </row>
    <row r="191" spans="1:5" x14ac:dyDescent="0.3">
      <c r="A191" s="12">
        <v>41829</v>
      </c>
      <c r="B191" s="13">
        <v>2014</v>
      </c>
      <c r="C191" s="13">
        <f>IFERROR(AVERAGEIFS(Datos!C191:E191,Datos!C191:E191,"&lt;&gt;"),"")</f>
        <v>31.561833333333329</v>
      </c>
      <c r="D191" s="13">
        <f>IFERROR(AVERAGEIFS(Datos!F191:H191,Datos!F191:H191,"&lt;&gt;"),"")</f>
        <v>71.653976833333331</v>
      </c>
      <c r="E191" s="14">
        <f>IFERROR(AVERAGEIFS(Datos!I191:L191,Datos!I191:L191,"&lt;&gt;"),"")</f>
        <v>16.185274535043742</v>
      </c>
    </row>
    <row r="192" spans="1:5" x14ac:dyDescent="0.3">
      <c r="A192" s="12">
        <v>41830</v>
      </c>
      <c r="B192" s="13">
        <v>2014</v>
      </c>
      <c r="C192" s="13">
        <f>IFERROR(AVERAGEIFS(Datos!C192:E192,Datos!C192:E192,"&lt;&gt;"),"")</f>
        <v>31.481916666666663</v>
      </c>
      <c r="D192" s="13">
        <f>IFERROR(AVERAGEIFS(Datos!F192:H192,Datos!F192:H192,"&lt;&gt;"),"")</f>
        <v>70.616128333333336</v>
      </c>
      <c r="E192" s="14">
        <f>IFERROR(AVERAGEIFS(Datos!I192:L192,Datos!I192:L192,"&lt;&gt;"),"")</f>
        <v>16.066022888165037</v>
      </c>
    </row>
    <row r="193" spans="1:5" x14ac:dyDescent="0.3">
      <c r="A193" s="12">
        <v>41831</v>
      </c>
      <c r="B193" s="13">
        <v>2014</v>
      </c>
      <c r="C193" s="13">
        <f>IFERROR(AVERAGEIFS(Datos!C193:E193,Datos!C193:E193,"&lt;&gt;"),"")</f>
        <v>31.742500000000003</v>
      </c>
      <c r="D193" s="13">
        <f>IFERROR(AVERAGEIFS(Datos!F193:H193,Datos!F193:H193,"&lt;&gt;"),"")</f>
        <v>70.99918963333333</v>
      </c>
      <c r="E193" s="14">
        <f>IFERROR(AVERAGEIFS(Datos!I193:L193,Datos!I193:L193,"&lt;&gt;"),"")</f>
        <v>15.98989573571499</v>
      </c>
    </row>
    <row r="194" spans="1:5" x14ac:dyDescent="0.3">
      <c r="A194" s="12">
        <v>41832</v>
      </c>
      <c r="B194" s="13">
        <v>2014</v>
      </c>
      <c r="C194" s="13" t="str">
        <f>IFERROR(AVERAGEIFS(Datos!C194:E194,Datos!C194:E194,"&lt;&gt;"),"")</f>
        <v/>
      </c>
      <c r="D194" s="13" t="str">
        <f>IFERROR(AVERAGEIFS(Datos!F194:H194,Datos!F194:H194,"&lt;&gt;"),"")</f>
        <v/>
      </c>
      <c r="E194" s="14" t="str">
        <f>IFERROR(AVERAGEIFS(Datos!I194:L194,Datos!I194:L194,"&lt;&gt;"),"")</f>
        <v/>
      </c>
    </row>
    <row r="195" spans="1:5" x14ac:dyDescent="0.3">
      <c r="A195" s="12">
        <v>41833</v>
      </c>
      <c r="B195" s="13">
        <v>2014</v>
      </c>
      <c r="C195" s="13" t="str">
        <f>IFERROR(AVERAGEIFS(Datos!C195:E195,Datos!C195:E195,"&lt;&gt;"),"")</f>
        <v/>
      </c>
      <c r="D195" s="13" t="str">
        <f>IFERROR(AVERAGEIFS(Datos!F195:H195,Datos!F195:H195,"&lt;&gt;"),"")</f>
        <v/>
      </c>
      <c r="E195" s="14" t="str">
        <f>IFERROR(AVERAGEIFS(Datos!I195:L195,Datos!I195:L195,"&lt;&gt;"),"")</f>
        <v/>
      </c>
    </row>
    <row r="196" spans="1:5" x14ac:dyDescent="0.3">
      <c r="A196" s="12">
        <v>41834</v>
      </c>
      <c r="B196" s="13">
        <v>2014</v>
      </c>
      <c r="C196" s="13">
        <f>IFERROR(AVERAGEIFS(Datos!C196:E196,Datos!C196:E196,"&lt;&gt;"),"")</f>
        <v>31.988499999999998</v>
      </c>
      <c r="D196" s="13">
        <f>IFERROR(AVERAGEIFS(Datos!F196:H196,Datos!F196:H196,"&lt;&gt;"),"")</f>
        <v>71.884282533333334</v>
      </c>
      <c r="E196" s="14">
        <f>IFERROR(AVERAGEIFS(Datos!I196:L196,Datos!I196:L196,"&lt;&gt;"),"")</f>
        <v>16.231200362696846</v>
      </c>
    </row>
    <row r="197" spans="1:5" x14ac:dyDescent="0.3">
      <c r="A197" s="12">
        <v>41835</v>
      </c>
      <c r="B197" s="13">
        <v>2014</v>
      </c>
      <c r="C197" s="13">
        <f>IFERROR(AVERAGEIFS(Datos!C197:E197,Datos!C197:E197,"&lt;&gt;"),"")</f>
        <v>31.977666666666664</v>
      </c>
      <c r="D197" s="13">
        <f>IFERROR(AVERAGEIFS(Datos!F197:H197,Datos!F197:H197,"&lt;&gt;"),"")</f>
        <v>71.262540399999992</v>
      </c>
      <c r="E197" s="14">
        <f>IFERROR(AVERAGEIFS(Datos!I197:L197,Datos!I197:L197,"&lt;&gt;"),"")</f>
        <v>16.289019417117558</v>
      </c>
    </row>
    <row r="198" spans="1:5" x14ac:dyDescent="0.3">
      <c r="A198" s="12">
        <v>41836</v>
      </c>
      <c r="B198" s="13">
        <v>2014</v>
      </c>
      <c r="C198" s="13">
        <f>IFERROR(AVERAGEIFS(Datos!C198:E198,Datos!C198:E198,"&lt;&gt;"),"")</f>
        <v>32.43533333333334</v>
      </c>
      <c r="D198" s="13">
        <f>IFERROR(AVERAGEIFS(Datos!F198:H198,Datos!F198:H198,"&lt;&gt;"),"")</f>
        <v>72.561461133333339</v>
      </c>
      <c r="E198" s="14">
        <f>IFERROR(AVERAGEIFS(Datos!I198:L198,Datos!I198:L198,"&lt;&gt;"),"")</f>
        <v>16.3944667453294</v>
      </c>
    </row>
    <row r="199" spans="1:5" x14ac:dyDescent="0.3">
      <c r="A199" s="12">
        <v>41837</v>
      </c>
      <c r="B199" s="13">
        <v>2014</v>
      </c>
      <c r="C199" s="13">
        <f>IFERROR(AVERAGEIFS(Datos!C199:E199,Datos!C199:E199,"&lt;&gt;"),"")</f>
        <v>32.281156250000002</v>
      </c>
      <c r="D199" s="13">
        <f>IFERROR(AVERAGEIFS(Datos!F199:H199,Datos!F199:H199,"&lt;&gt;"),"")</f>
        <v>72.767710399999999</v>
      </c>
      <c r="E199" s="14">
        <f>IFERROR(AVERAGEIFS(Datos!I199:L199,Datos!I199:L199,"&lt;&gt;"),"")</f>
        <v>16.346692113676731</v>
      </c>
    </row>
    <row r="200" spans="1:5" x14ac:dyDescent="0.3">
      <c r="A200" s="12">
        <v>41838</v>
      </c>
      <c r="B200" s="13">
        <v>2014</v>
      </c>
      <c r="C200" s="13">
        <f>IFERROR(AVERAGEIFS(Datos!C200:E200,Datos!C200:E200,"&lt;&gt;"),"")</f>
        <v>32.850999999999999</v>
      </c>
      <c r="D200" s="13">
        <f>IFERROR(AVERAGEIFS(Datos!F200:H200,Datos!F200:H200,"&lt;&gt;"),"")</f>
        <v>72.722359666666662</v>
      </c>
      <c r="E200" s="14">
        <f>IFERROR(AVERAGEIFS(Datos!I200:L200,Datos!I200:L200,"&lt;&gt;"),"")</f>
        <v>16.267675226824458</v>
      </c>
    </row>
    <row r="201" spans="1:5" x14ac:dyDescent="0.3">
      <c r="A201" s="12">
        <v>41839</v>
      </c>
      <c r="B201" s="13">
        <v>2014</v>
      </c>
      <c r="C201" s="13" t="str">
        <f>IFERROR(AVERAGEIFS(Datos!C201:E201,Datos!C201:E201,"&lt;&gt;"),"")</f>
        <v/>
      </c>
      <c r="D201" s="13" t="str">
        <f>IFERROR(AVERAGEIFS(Datos!F201:H201,Datos!F201:H201,"&lt;&gt;"),"")</f>
        <v/>
      </c>
      <c r="E201" s="14" t="str">
        <f>IFERROR(AVERAGEIFS(Datos!I201:L201,Datos!I201:L201,"&lt;&gt;"),"")</f>
        <v/>
      </c>
    </row>
    <row r="202" spans="1:5" x14ac:dyDescent="0.3">
      <c r="A202" s="12">
        <v>41840</v>
      </c>
      <c r="B202" s="13">
        <v>2014</v>
      </c>
      <c r="C202" s="13" t="str">
        <f>IFERROR(AVERAGEIFS(Datos!C202:E202,Datos!C202:E202,"&lt;&gt;"),"")</f>
        <v/>
      </c>
      <c r="D202" s="13" t="str">
        <f>IFERROR(AVERAGEIFS(Datos!F202:H202,Datos!F202:H202,"&lt;&gt;"),"")</f>
        <v/>
      </c>
      <c r="E202" s="14" t="str">
        <f>IFERROR(AVERAGEIFS(Datos!I202:L202,Datos!I202:L202,"&lt;&gt;"),"")</f>
        <v/>
      </c>
    </row>
    <row r="203" spans="1:5" x14ac:dyDescent="0.3">
      <c r="A203" s="12">
        <v>41841</v>
      </c>
      <c r="B203" s="13">
        <v>2014</v>
      </c>
      <c r="C203" s="13">
        <f>IFERROR(AVERAGEIFS(Datos!C203:E203,Datos!C203:E203,"&lt;&gt;"),"")</f>
        <v>32.747250000000001</v>
      </c>
      <c r="D203" s="13">
        <f>IFERROR(AVERAGEIFS(Datos!F203:H203,Datos!F203:H203,"&lt;&gt;"),"")</f>
        <v>72.128850933333339</v>
      </c>
      <c r="E203" s="14" t="str">
        <f>IFERROR(AVERAGEIFS(Datos!I203:L203,Datos!I203:L203,"&lt;&gt;"),"")</f>
        <v/>
      </c>
    </row>
    <row r="204" spans="1:5" x14ac:dyDescent="0.3">
      <c r="A204" s="12">
        <v>41842</v>
      </c>
      <c r="B204" s="13">
        <v>2014</v>
      </c>
      <c r="C204" s="13">
        <f>IFERROR(AVERAGEIFS(Datos!C204:E204,Datos!C204:E204,"&lt;&gt;"),"")</f>
        <v>32.896166666666666</v>
      </c>
      <c r="D204" s="13">
        <f>IFERROR(AVERAGEIFS(Datos!F204:H204,Datos!F204:H204,"&lt;&gt;"),"")</f>
        <v>72.888175500000003</v>
      </c>
      <c r="E204" s="14">
        <f>IFERROR(AVERAGEIFS(Datos!I204:L204,Datos!I204:L204,"&lt;&gt;"),"")</f>
        <v>16.423569188756407</v>
      </c>
    </row>
    <row r="205" spans="1:5" x14ac:dyDescent="0.3">
      <c r="A205" s="12">
        <v>41843</v>
      </c>
      <c r="B205" s="13">
        <v>2014</v>
      </c>
      <c r="C205" s="13">
        <f>IFERROR(AVERAGEIFS(Datos!C205:E205,Datos!C205:E205,"&lt;&gt;"),"")</f>
        <v>33.142333333333333</v>
      </c>
      <c r="D205" s="13">
        <f>IFERROR(AVERAGEIFS(Datos!F205:H205,Datos!F205:H205,"&lt;&gt;"),"")</f>
        <v>73.267569833333326</v>
      </c>
      <c r="E205" s="14">
        <f>IFERROR(AVERAGEIFS(Datos!I205:L205,Datos!I205:L205,"&lt;&gt;"),"")</f>
        <v>16.346543166880171</v>
      </c>
    </row>
    <row r="206" spans="1:5" x14ac:dyDescent="0.3">
      <c r="A206" s="12">
        <v>41844</v>
      </c>
      <c r="B206" s="13">
        <v>2014</v>
      </c>
      <c r="C206" s="13">
        <f>IFERROR(AVERAGEIFS(Datos!C206:E206,Datos!C206:E206,"&lt;&gt;"),"")</f>
        <v>32.936</v>
      </c>
      <c r="D206" s="13">
        <f>IFERROR(AVERAGEIFS(Datos!F206:H206,Datos!F206:H206,"&lt;&gt;"),"")</f>
        <v>73.653564000000003</v>
      </c>
      <c r="E206" s="14">
        <f>IFERROR(AVERAGEIFS(Datos!I206:L206,Datos!I206:L206,"&lt;&gt;"),"")</f>
        <v>16.044857322252774</v>
      </c>
    </row>
    <row r="207" spans="1:5" x14ac:dyDescent="0.3">
      <c r="A207" s="12">
        <v>41845</v>
      </c>
      <c r="B207" s="13">
        <v>2014</v>
      </c>
      <c r="C207" s="13">
        <f>IFERROR(AVERAGEIFS(Datos!C207:E207,Datos!C207:E207,"&lt;&gt;"),"")</f>
        <v>32.940583333333329</v>
      </c>
      <c r="D207" s="13">
        <f>IFERROR(AVERAGEIFS(Datos!F207:H207,Datos!F207:H207,"&lt;&gt;"),"")</f>
        <v>72.541395199999997</v>
      </c>
      <c r="E207" s="14">
        <f>IFERROR(AVERAGEIFS(Datos!I207:L207,Datos!I207:L207,"&lt;&gt;"),"")</f>
        <v>16.17435505032898</v>
      </c>
    </row>
    <row r="208" spans="1:5" x14ac:dyDescent="0.3">
      <c r="A208" s="12">
        <v>41846</v>
      </c>
      <c r="B208" s="13">
        <v>2014</v>
      </c>
      <c r="C208" s="13" t="str">
        <f>IFERROR(AVERAGEIFS(Datos!C208:E208,Datos!C208:E208,"&lt;&gt;"),"")</f>
        <v/>
      </c>
      <c r="D208" s="13" t="str">
        <f>IFERROR(AVERAGEIFS(Datos!F208:H208,Datos!F208:H208,"&lt;&gt;"),"")</f>
        <v/>
      </c>
      <c r="E208" s="14" t="str">
        <f>IFERROR(AVERAGEIFS(Datos!I208:L208,Datos!I208:L208,"&lt;&gt;"),"")</f>
        <v/>
      </c>
    </row>
    <row r="209" spans="1:5" x14ac:dyDescent="0.3">
      <c r="A209" s="12">
        <v>41847</v>
      </c>
      <c r="B209" s="13">
        <v>2014</v>
      </c>
      <c r="C209" s="13" t="str">
        <f>IFERROR(AVERAGEIFS(Datos!C209:E209,Datos!C209:E209,"&lt;&gt;"),"")</f>
        <v/>
      </c>
      <c r="D209" s="13" t="str">
        <f>IFERROR(AVERAGEIFS(Datos!F209:H209,Datos!F209:H209,"&lt;&gt;"),"")</f>
        <v/>
      </c>
      <c r="E209" s="14" t="str">
        <f>IFERROR(AVERAGEIFS(Datos!I209:L209,Datos!I209:L209,"&lt;&gt;"),"")</f>
        <v/>
      </c>
    </row>
    <row r="210" spans="1:5" x14ac:dyDescent="0.3">
      <c r="A210" s="12">
        <v>41848</v>
      </c>
      <c r="B210" s="13">
        <v>2014</v>
      </c>
      <c r="C210" s="13">
        <f>IFERROR(AVERAGEIFS(Datos!C210:E210,Datos!C210:E210,"&lt;&gt;"),"")</f>
        <v>32.891999999999996</v>
      </c>
      <c r="D210" s="13">
        <f>IFERROR(AVERAGEIFS(Datos!F210:H210,Datos!F210:H210,"&lt;&gt;"),"")</f>
        <v>71.687084066666671</v>
      </c>
      <c r="E210" s="14">
        <f>IFERROR(AVERAGEIFS(Datos!I210:L210,Datos!I210:L210,"&lt;&gt;"),"")</f>
        <v>16.147077736891198</v>
      </c>
    </row>
    <row r="211" spans="1:5" x14ac:dyDescent="0.3">
      <c r="A211" s="12">
        <v>41849</v>
      </c>
      <c r="B211" s="13">
        <v>2014</v>
      </c>
      <c r="C211" s="13">
        <f>IFERROR(AVERAGEIFS(Datos!C211:E211,Datos!C211:E211,"&lt;&gt;"),"")</f>
        <v>32.725833333333334</v>
      </c>
      <c r="D211" s="13">
        <f>IFERROR(AVERAGEIFS(Datos!F211:H211,Datos!F211:H211,"&lt;&gt;"),"")</f>
        <v>71.34296883333333</v>
      </c>
      <c r="E211" s="14">
        <f>IFERROR(AVERAGEIFS(Datos!I211:L211,Datos!I211:L211,"&lt;&gt;"),"")</f>
        <v>16.118581441159193</v>
      </c>
    </row>
    <row r="212" spans="1:5" x14ac:dyDescent="0.3">
      <c r="A212" s="12">
        <v>41850</v>
      </c>
      <c r="B212" s="13">
        <v>2014</v>
      </c>
      <c r="C212" s="13">
        <f>IFERROR(AVERAGEIFS(Datos!C212:E212,Datos!C212:E212,"&lt;&gt;"),"")</f>
        <v>32.629333333333335</v>
      </c>
      <c r="D212" s="13">
        <f>IFERROR(AVERAGEIFS(Datos!F212:H212,Datos!F212:H212,"&lt;&gt;"),"")</f>
        <v>70.825205833333328</v>
      </c>
      <c r="E212" s="14">
        <f>IFERROR(AVERAGEIFS(Datos!I212:L212,Datos!I212:L212,"&lt;&gt;"),"")</f>
        <v>15.995587044394796</v>
      </c>
    </row>
    <row r="213" spans="1:5" x14ac:dyDescent="0.3">
      <c r="A213" s="12">
        <v>41851</v>
      </c>
      <c r="B213" s="13">
        <v>2014</v>
      </c>
      <c r="C213" s="13">
        <f>IFERROR(AVERAGEIFS(Datos!C213:E213,Datos!C213:E213,"&lt;&gt;"),"")</f>
        <v>32.012499999999996</v>
      </c>
      <c r="D213" s="13">
        <f>IFERROR(AVERAGEIFS(Datos!F213:H213,Datos!F213:H213,"&lt;&gt;"),"")</f>
        <v>69.703771333333336</v>
      </c>
      <c r="E213" s="14">
        <f>IFERROR(AVERAGEIFS(Datos!I213:L213,Datos!I213:L213,"&lt;&gt;"),"")</f>
        <v>15.809233273699562</v>
      </c>
    </row>
    <row r="214" spans="1:5" x14ac:dyDescent="0.3">
      <c r="A214" s="12">
        <v>41852</v>
      </c>
      <c r="B214" s="13">
        <v>2014</v>
      </c>
      <c r="C214" s="13">
        <f>IFERROR(AVERAGEIFS(Datos!C214:E214,Datos!C214:E214,"&lt;&gt;"),"")</f>
        <v>31.857499999999998</v>
      </c>
      <c r="D214" s="13">
        <f>IFERROR(AVERAGEIFS(Datos!F214:H214,Datos!F214:H214,"&lt;&gt;"),"")</f>
        <v>68.537252066666667</v>
      </c>
      <c r="E214" s="14">
        <f>IFERROR(AVERAGEIFS(Datos!I214:L214,Datos!I214:L214,"&lt;&gt;"),"")</f>
        <v>15.726577030258664</v>
      </c>
    </row>
    <row r="215" spans="1:5" x14ac:dyDescent="0.3">
      <c r="A215" s="12">
        <v>41853</v>
      </c>
      <c r="B215" s="13">
        <v>2014</v>
      </c>
      <c r="C215" s="13" t="str">
        <f>IFERROR(AVERAGEIFS(Datos!C215:E215,Datos!C215:E215,"&lt;&gt;"),"")</f>
        <v/>
      </c>
      <c r="D215" s="13" t="str">
        <f>IFERROR(AVERAGEIFS(Datos!F215:H215,Datos!F215:H215,"&lt;&gt;"),"")</f>
        <v/>
      </c>
      <c r="E215" s="14" t="str">
        <f>IFERROR(AVERAGEIFS(Datos!I215:L215,Datos!I215:L215,"&lt;&gt;"),"")</f>
        <v/>
      </c>
    </row>
    <row r="216" spans="1:5" x14ac:dyDescent="0.3">
      <c r="A216" s="12">
        <v>41854</v>
      </c>
      <c r="B216" s="13">
        <v>2014</v>
      </c>
      <c r="C216" s="13" t="str">
        <f>IFERROR(AVERAGEIFS(Datos!C216:E216,Datos!C216:E216,"&lt;&gt;"),"")</f>
        <v/>
      </c>
      <c r="D216" s="13" t="str">
        <f>IFERROR(AVERAGEIFS(Datos!F216:H216,Datos!F216:H216,"&lt;&gt;"),"")</f>
        <v/>
      </c>
      <c r="E216" s="14" t="str">
        <f>IFERROR(AVERAGEIFS(Datos!I216:L216,Datos!I216:L216,"&lt;&gt;"),"")</f>
        <v/>
      </c>
    </row>
    <row r="217" spans="1:5" x14ac:dyDescent="0.3">
      <c r="A217" s="12">
        <v>41855</v>
      </c>
      <c r="B217" s="13">
        <v>2014</v>
      </c>
      <c r="C217" s="13">
        <f>IFERROR(AVERAGEIFS(Datos!C217:E217,Datos!C217:E217,"&lt;&gt;"),"")</f>
        <v>32.127000000000002</v>
      </c>
      <c r="D217" s="13">
        <f>IFERROR(AVERAGEIFS(Datos!F217:H217,Datos!F217:H217,"&lt;&gt;"),"")</f>
        <v>68.616460000000004</v>
      </c>
      <c r="E217" s="14">
        <f>IFERROR(AVERAGEIFS(Datos!I217:L217,Datos!I217:L217,"&lt;&gt;"),"")</f>
        <v>15.331128833056884</v>
      </c>
    </row>
    <row r="218" spans="1:5" x14ac:dyDescent="0.3">
      <c r="A218" s="12">
        <v>41856</v>
      </c>
      <c r="B218" s="13">
        <v>2014</v>
      </c>
      <c r="C218" s="13">
        <f>IFERROR(AVERAGEIFS(Datos!C218:E218,Datos!C218:E218,"&lt;&gt;"),"")</f>
        <v>31.838999999999999</v>
      </c>
      <c r="D218" s="13">
        <f>IFERROR(AVERAGEIFS(Datos!F218:H218,Datos!F218:H218,"&lt;&gt;"),"")</f>
        <v>68.93174733333332</v>
      </c>
      <c r="E218" s="14">
        <f>IFERROR(AVERAGEIFS(Datos!I218:L218,Datos!I218:L218,"&lt;&gt;"),"")</f>
        <v>15.318875315451271</v>
      </c>
    </row>
    <row r="219" spans="1:5" x14ac:dyDescent="0.3">
      <c r="A219" s="12">
        <v>41857</v>
      </c>
      <c r="B219" s="13">
        <v>2014</v>
      </c>
      <c r="C219" s="13">
        <f>IFERROR(AVERAGEIFS(Datos!C219:E219,Datos!C219:E219,"&lt;&gt;"),"")</f>
        <v>31.734833333333331</v>
      </c>
      <c r="D219" s="13">
        <f>IFERROR(AVERAGEIFS(Datos!F219:H219,Datos!F219:H219,"&lt;&gt;"),"")</f>
        <v>68.483106599999999</v>
      </c>
      <c r="E219" s="14">
        <f>IFERROR(AVERAGEIFS(Datos!I219:L219,Datos!I219:L219,"&lt;&gt;"),"")</f>
        <v>15.022394949574073</v>
      </c>
    </row>
    <row r="220" spans="1:5" x14ac:dyDescent="0.3">
      <c r="A220" s="12">
        <v>41858</v>
      </c>
      <c r="B220" s="13">
        <v>2014</v>
      </c>
      <c r="C220" s="13">
        <f>IFERROR(AVERAGEIFS(Datos!C220:E220,Datos!C220:E220,"&lt;&gt;"),"")</f>
        <v>31.813499999999994</v>
      </c>
      <c r="D220" s="13">
        <f>IFERROR(AVERAGEIFS(Datos!F220:H220,Datos!F220:H220,"&lt;&gt;"),"")</f>
        <v>67.451885700000005</v>
      </c>
      <c r="E220" s="14">
        <f>IFERROR(AVERAGEIFS(Datos!I220:L220,Datos!I220:L220,"&lt;&gt;"),"")</f>
        <v>15.1194410980805</v>
      </c>
    </row>
    <row r="221" spans="1:5" x14ac:dyDescent="0.3">
      <c r="A221" s="12">
        <v>41859</v>
      </c>
      <c r="B221" s="13">
        <v>2014</v>
      </c>
      <c r="C221" s="13">
        <f>IFERROR(AVERAGEIFS(Datos!C221:E221,Datos!C221:E221,"&lt;&gt;"),"")</f>
        <v>31.927333333333337</v>
      </c>
      <c r="D221" s="13">
        <f>IFERROR(AVERAGEIFS(Datos!F221:H221,Datos!F221:H221,"&lt;&gt;"),"")</f>
        <v>67.606155999999999</v>
      </c>
      <c r="E221" s="14">
        <f>IFERROR(AVERAGEIFS(Datos!I221:L221,Datos!I221:L221,"&lt;&gt;"),"")</f>
        <v>14.721096482181425</v>
      </c>
    </row>
    <row r="222" spans="1:5" x14ac:dyDescent="0.3">
      <c r="A222" s="12">
        <v>41860</v>
      </c>
      <c r="B222" s="13">
        <v>2014</v>
      </c>
      <c r="C222" s="13" t="str">
        <f>IFERROR(AVERAGEIFS(Datos!C222:E222,Datos!C222:E222,"&lt;&gt;"),"")</f>
        <v/>
      </c>
      <c r="D222" s="13" t="str">
        <f>IFERROR(AVERAGEIFS(Datos!F222:H222,Datos!F222:H222,"&lt;&gt;"),"")</f>
        <v/>
      </c>
      <c r="E222" s="14" t="str">
        <f>IFERROR(AVERAGEIFS(Datos!I222:L222,Datos!I222:L222,"&lt;&gt;"),"")</f>
        <v/>
      </c>
    </row>
    <row r="223" spans="1:5" x14ac:dyDescent="0.3">
      <c r="A223" s="12">
        <v>41861</v>
      </c>
      <c r="B223" s="13">
        <v>2014</v>
      </c>
      <c r="C223" s="13" t="str">
        <f>IFERROR(AVERAGEIFS(Datos!C223:E223,Datos!C223:E223,"&lt;&gt;"),"")</f>
        <v/>
      </c>
      <c r="D223" s="13" t="str">
        <f>IFERROR(AVERAGEIFS(Datos!F223:H223,Datos!F223:H223,"&lt;&gt;"),"")</f>
        <v/>
      </c>
      <c r="E223" s="14" t="str">
        <f>IFERROR(AVERAGEIFS(Datos!I223:L223,Datos!I223:L223,"&lt;&gt;"),"")</f>
        <v/>
      </c>
    </row>
    <row r="224" spans="1:5" x14ac:dyDescent="0.3">
      <c r="A224" s="12">
        <v>41862</v>
      </c>
      <c r="B224" s="13">
        <v>2014</v>
      </c>
      <c r="C224" s="13">
        <f>IFERROR(AVERAGEIFS(Datos!C224:E224,Datos!C224:E224,"&lt;&gt;"),"")</f>
        <v>32.020000000000003</v>
      </c>
      <c r="D224" s="13">
        <f>IFERROR(AVERAGEIFS(Datos!F224:H224,Datos!F224:H224,"&lt;&gt;"),"")</f>
        <v>69.021501233333325</v>
      </c>
      <c r="E224" s="14">
        <f>IFERROR(AVERAGEIFS(Datos!I224:L224,Datos!I224:L224,"&lt;&gt;"),"")</f>
        <v>14.78270810389547</v>
      </c>
    </row>
    <row r="225" spans="1:5" x14ac:dyDescent="0.3">
      <c r="A225" s="12">
        <v>41863</v>
      </c>
      <c r="B225" s="13">
        <v>2014</v>
      </c>
      <c r="C225" s="13">
        <f>IFERROR(AVERAGEIFS(Datos!C225:E225,Datos!C225:E225,"&lt;&gt;"),"")</f>
        <v>32.039500000000004</v>
      </c>
      <c r="D225" s="13">
        <f>IFERROR(AVERAGEIFS(Datos!F225:H225,Datos!F225:H225,"&lt;&gt;"),"")</f>
        <v>67.961486999999991</v>
      </c>
      <c r="E225" s="14">
        <f>IFERROR(AVERAGEIFS(Datos!I225:L225,Datos!I225:L225,"&lt;&gt;"),"")</f>
        <v>14.761602585085573</v>
      </c>
    </row>
    <row r="226" spans="1:5" x14ac:dyDescent="0.3">
      <c r="A226" s="12">
        <v>41864</v>
      </c>
      <c r="B226" s="13">
        <v>2014</v>
      </c>
      <c r="C226" s="13">
        <f>IFERROR(AVERAGEIFS(Datos!C226:E226,Datos!C226:E226,"&lt;&gt;"),"")</f>
        <v>32.539333333333332</v>
      </c>
      <c r="D226" s="13">
        <f>IFERROR(AVERAGEIFS(Datos!F226:H226,Datos!F226:H226,"&lt;&gt;"),"")</f>
        <v>68.388756799999996</v>
      </c>
      <c r="E226" s="14">
        <f>IFERROR(AVERAGEIFS(Datos!I226:L226,Datos!I226:L226,"&lt;&gt;"),"")</f>
        <v>14.957340495559244</v>
      </c>
    </row>
    <row r="227" spans="1:5" x14ac:dyDescent="0.3">
      <c r="A227" s="12">
        <v>41865</v>
      </c>
      <c r="B227" s="13">
        <v>2014</v>
      </c>
      <c r="C227" s="13">
        <f>IFERROR(AVERAGEIFS(Datos!C227:E227,Datos!C227:E227,"&lt;&gt;"),"")</f>
        <v>32.62583333333334</v>
      </c>
      <c r="D227" s="13">
        <f>IFERROR(AVERAGEIFS(Datos!F227:H227,Datos!F227:H227,"&lt;&gt;"),"")</f>
        <v>68.618708466666661</v>
      </c>
      <c r="E227" s="14">
        <f>IFERROR(AVERAGEIFS(Datos!I227:L227,Datos!I227:L227,"&lt;&gt;"),"")</f>
        <v>15.095688613306015</v>
      </c>
    </row>
    <row r="228" spans="1:5" x14ac:dyDescent="0.3">
      <c r="A228" s="12">
        <v>41866</v>
      </c>
      <c r="B228" s="13">
        <v>2014</v>
      </c>
      <c r="C228" s="13">
        <f>IFERROR(AVERAGEIFS(Datos!C228:E228,Datos!C228:E228,"&lt;&gt;"),"")</f>
        <v>32.823500000000003</v>
      </c>
      <c r="D228" s="13">
        <f>IFERROR(AVERAGEIFS(Datos!F228:H228,Datos!F228:H228,"&lt;&gt;"),"")</f>
        <v>67.314140500000008</v>
      </c>
      <c r="E228" s="14">
        <f>IFERROR(AVERAGEIFS(Datos!I228:L228,Datos!I228:L228,"&lt;&gt;"),"")</f>
        <v>15.128728298142718</v>
      </c>
    </row>
    <row r="229" spans="1:5" x14ac:dyDescent="0.3">
      <c r="A229" s="12">
        <v>41867</v>
      </c>
      <c r="B229" s="13">
        <v>2014</v>
      </c>
      <c r="C229" s="13" t="str">
        <f>IFERROR(AVERAGEIFS(Datos!C229:E229,Datos!C229:E229,"&lt;&gt;"),"")</f>
        <v/>
      </c>
      <c r="D229" s="13" t="str">
        <f>IFERROR(AVERAGEIFS(Datos!F229:H229,Datos!F229:H229,"&lt;&gt;"),"")</f>
        <v/>
      </c>
      <c r="E229" s="14" t="str">
        <f>IFERROR(AVERAGEIFS(Datos!I229:L229,Datos!I229:L229,"&lt;&gt;"),"")</f>
        <v/>
      </c>
    </row>
    <row r="230" spans="1:5" x14ac:dyDescent="0.3">
      <c r="A230" s="12">
        <v>41868</v>
      </c>
      <c r="B230" s="13">
        <v>2014</v>
      </c>
      <c r="C230" s="13" t="str">
        <f>IFERROR(AVERAGEIFS(Datos!C230:E230,Datos!C230:E230,"&lt;&gt;"),"")</f>
        <v/>
      </c>
      <c r="D230" s="13" t="str">
        <f>IFERROR(AVERAGEIFS(Datos!F230:H230,Datos!F230:H230,"&lt;&gt;"),"")</f>
        <v/>
      </c>
      <c r="E230" s="14" t="str">
        <f>IFERROR(AVERAGEIFS(Datos!I230:L230,Datos!I230:L230,"&lt;&gt;"),"")</f>
        <v/>
      </c>
    </row>
    <row r="231" spans="1:5" x14ac:dyDescent="0.3">
      <c r="A231" s="12">
        <v>41869</v>
      </c>
      <c r="B231" s="13">
        <v>2014</v>
      </c>
      <c r="C231" s="13">
        <f>IFERROR(AVERAGEIFS(Datos!C231:E231,Datos!C231:E231,"&lt;&gt;"),"")</f>
        <v>33.178333333333335</v>
      </c>
      <c r="D231" s="13">
        <f>IFERROR(AVERAGEIFS(Datos!F231:H231,Datos!F231:H231,"&lt;&gt;"),"")</f>
        <v>68.53336933333334</v>
      </c>
      <c r="E231" s="14">
        <f>IFERROR(AVERAGEIFS(Datos!I231:L231,Datos!I231:L231,"&lt;&gt;"),"")</f>
        <v>15.231444729426677</v>
      </c>
    </row>
    <row r="232" spans="1:5" x14ac:dyDescent="0.3">
      <c r="A232" s="12">
        <v>41870</v>
      </c>
      <c r="B232" s="13">
        <v>2014</v>
      </c>
      <c r="C232" s="13">
        <f>IFERROR(AVERAGEIFS(Datos!C232:E232,Datos!C232:E232,"&lt;&gt;"),"")</f>
        <v>33.439333333333337</v>
      </c>
      <c r="D232" s="13">
        <f>IFERROR(AVERAGEIFS(Datos!F232:H232,Datos!F232:H232,"&lt;&gt;"),"")</f>
        <v>69.094067066666668</v>
      </c>
      <c r="E232" s="14">
        <f>IFERROR(AVERAGEIFS(Datos!I232:L232,Datos!I232:L232,"&lt;&gt;"),"")</f>
        <v>15.362583733232896</v>
      </c>
    </row>
    <row r="233" spans="1:5" x14ac:dyDescent="0.3">
      <c r="A233" s="12">
        <v>41871</v>
      </c>
      <c r="B233" s="13">
        <v>2014</v>
      </c>
      <c r="C233" s="13">
        <f>IFERROR(AVERAGEIFS(Datos!C233:E233,Datos!C233:E233,"&lt;&gt;"),"")</f>
        <v>33.287666666666667</v>
      </c>
      <c r="D233" s="13">
        <f>IFERROR(AVERAGEIFS(Datos!F233:H233,Datos!F233:H233,"&lt;&gt;"),"")</f>
        <v>68.619367199999999</v>
      </c>
      <c r="E233" s="14">
        <f>IFERROR(AVERAGEIFS(Datos!I233:L233,Datos!I233:L233,"&lt;&gt;"),"")</f>
        <v>15.38601298809985</v>
      </c>
    </row>
    <row r="234" spans="1:5" x14ac:dyDescent="0.3">
      <c r="A234" s="12">
        <v>41872</v>
      </c>
      <c r="B234" s="13">
        <v>2014</v>
      </c>
      <c r="C234" s="13">
        <f>IFERROR(AVERAGEIFS(Datos!C234:E234,Datos!C234:E234,"&lt;&gt;"),"")</f>
        <v>33.328666666666663</v>
      </c>
      <c r="D234" s="13">
        <f>IFERROR(AVERAGEIFS(Datos!F234:H234,Datos!F234:H234,"&lt;&gt;"),"")</f>
        <v>69.260879833333334</v>
      </c>
      <c r="E234" s="14">
        <f>IFERROR(AVERAGEIFS(Datos!I234:L234,Datos!I234:L234,"&lt;&gt;"),"")</f>
        <v>15.426590591408207</v>
      </c>
    </row>
    <row r="235" spans="1:5" x14ac:dyDescent="0.3">
      <c r="A235" s="12">
        <v>41873</v>
      </c>
      <c r="B235" s="13">
        <v>2014</v>
      </c>
      <c r="C235" s="13">
        <f>IFERROR(AVERAGEIFS(Datos!C235:E235,Datos!C235:E235,"&lt;&gt;"),"")</f>
        <v>33.368999999999993</v>
      </c>
      <c r="D235" s="13">
        <f>IFERROR(AVERAGEIFS(Datos!F235:H235,Datos!F235:H235,"&lt;&gt;"),"")</f>
        <v>68.638003600000005</v>
      </c>
      <c r="E235" s="14">
        <f>IFERROR(AVERAGEIFS(Datos!I235:L235,Datos!I235:L235,"&lt;&gt;"),"")</f>
        <v>15.395179466381302</v>
      </c>
    </row>
    <row r="236" spans="1:5" x14ac:dyDescent="0.3">
      <c r="A236" s="12">
        <v>41874</v>
      </c>
      <c r="B236" s="13">
        <v>2014</v>
      </c>
      <c r="C236" s="13" t="str">
        <f>IFERROR(AVERAGEIFS(Datos!C236:E236,Datos!C236:E236,"&lt;&gt;"),"")</f>
        <v/>
      </c>
      <c r="D236" s="13" t="str">
        <f>IFERROR(AVERAGEIFS(Datos!F236:H236,Datos!F236:H236,"&lt;&gt;"),"")</f>
        <v/>
      </c>
      <c r="E236" s="14" t="str">
        <f>IFERROR(AVERAGEIFS(Datos!I236:L236,Datos!I236:L236,"&lt;&gt;"),"")</f>
        <v/>
      </c>
    </row>
    <row r="237" spans="1:5" x14ac:dyDescent="0.3">
      <c r="A237" s="12">
        <v>41875</v>
      </c>
      <c r="B237" s="13">
        <v>2014</v>
      </c>
      <c r="C237" s="13" t="str">
        <f>IFERROR(AVERAGEIFS(Datos!C237:E237,Datos!C237:E237,"&lt;&gt;"),"")</f>
        <v/>
      </c>
      <c r="D237" s="13" t="str">
        <f>IFERROR(AVERAGEIFS(Datos!F237:H237,Datos!F237:H237,"&lt;&gt;"),"")</f>
        <v/>
      </c>
      <c r="E237" s="14" t="str">
        <f>IFERROR(AVERAGEIFS(Datos!I237:L237,Datos!I237:L237,"&lt;&gt;"),"")</f>
        <v/>
      </c>
    </row>
    <row r="238" spans="1:5" x14ac:dyDescent="0.3">
      <c r="A238" s="12">
        <v>41876</v>
      </c>
      <c r="B238" s="13">
        <v>2014</v>
      </c>
      <c r="C238" s="13">
        <f>IFERROR(AVERAGEIFS(Datos!C238:E238,Datos!C238:E238,"&lt;&gt;"),"")</f>
        <v>33.361166666666669</v>
      </c>
      <c r="D238" s="13">
        <f>IFERROR(AVERAGEIFS(Datos!F238:H238,Datos!F238:H238,"&lt;&gt;"),"")</f>
        <v>99.506321</v>
      </c>
      <c r="E238" s="14">
        <f>IFERROR(AVERAGEIFS(Datos!I238:L238,Datos!I238:L238,"&lt;&gt;"),"")</f>
        <v>15.484728859176611</v>
      </c>
    </row>
    <row r="239" spans="1:5" x14ac:dyDescent="0.3">
      <c r="A239" s="12">
        <v>41877</v>
      </c>
      <c r="B239" s="13">
        <v>2014</v>
      </c>
      <c r="C239" s="13">
        <f>IFERROR(AVERAGEIFS(Datos!C239:E239,Datos!C239:E239,"&lt;&gt;"),"")</f>
        <v>33.211083333333335</v>
      </c>
      <c r="D239" s="13">
        <f>IFERROR(AVERAGEIFS(Datos!F239:H239,Datos!F239:H239,"&lt;&gt;"),"")</f>
        <v>69.997519366666666</v>
      </c>
      <c r="E239" s="14">
        <f>IFERROR(AVERAGEIFS(Datos!I239:L239,Datos!I239:L239,"&lt;&gt;"),"")</f>
        <v>15.276325106669228</v>
      </c>
    </row>
    <row r="240" spans="1:5" x14ac:dyDescent="0.3">
      <c r="A240" s="12">
        <v>41878</v>
      </c>
      <c r="B240" s="13">
        <v>2014</v>
      </c>
      <c r="C240" s="13">
        <f>IFERROR(AVERAGEIFS(Datos!C240:E240,Datos!C240:E240,"&lt;&gt;"),"")</f>
        <v>33.18416666666667</v>
      </c>
      <c r="D240" s="13">
        <f>IFERROR(AVERAGEIFS(Datos!F240:H240,Datos!F240:H240,"&lt;&gt;"),"")</f>
        <v>69.618996799999991</v>
      </c>
      <c r="E240" s="14">
        <f>IFERROR(AVERAGEIFS(Datos!I240:L240,Datos!I240:L240,"&lt;&gt;"),"")</f>
        <v>15.351161472101973</v>
      </c>
    </row>
    <row r="241" spans="1:5" x14ac:dyDescent="0.3">
      <c r="A241" s="12">
        <v>41879</v>
      </c>
      <c r="B241" s="13">
        <v>2014</v>
      </c>
      <c r="C241" s="13">
        <f>IFERROR(AVERAGEIFS(Datos!C241:E241,Datos!C241:E241,"&lt;&gt;"),"")</f>
        <v>33.152833333333326</v>
      </c>
      <c r="D241" s="13">
        <f>IFERROR(AVERAGEIFS(Datos!F241:H241,Datos!F241:H241,"&lt;&gt;"),"")</f>
        <v>68.76831966666667</v>
      </c>
      <c r="E241" s="14">
        <f>IFERROR(AVERAGEIFS(Datos!I241:L241,Datos!I241:L241,"&lt;&gt;"),"")</f>
        <v>15.269406178086149</v>
      </c>
    </row>
    <row r="242" spans="1:5" x14ac:dyDescent="0.3">
      <c r="A242" s="12">
        <v>41880</v>
      </c>
      <c r="B242" s="13">
        <v>2014</v>
      </c>
      <c r="C242" s="13">
        <f>IFERROR(AVERAGEIFS(Datos!C242:E242,Datos!C242:E242,"&lt;&gt;"),"")</f>
        <v>33.390999999999998</v>
      </c>
      <c r="D242" s="13">
        <f>IFERROR(AVERAGEIFS(Datos!F242:H242,Datos!F242:H242,"&lt;&gt;"),"")</f>
        <v>68.365289333333337</v>
      </c>
      <c r="E242" s="14">
        <f>IFERROR(AVERAGEIFS(Datos!I242:L242,Datos!I242:L242,"&lt;&gt;"),"")</f>
        <v>15.551291084302605</v>
      </c>
    </row>
    <row r="243" spans="1:5" x14ac:dyDescent="0.3">
      <c r="A243" s="12">
        <v>41881</v>
      </c>
      <c r="B243" s="13">
        <v>2014</v>
      </c>
      <c r="C243" s="13" t="str">
        <f>IFERROR(AVERAGEIFS(Datos!C243:E243,Datos!C243:E243,"&lt;&gt;"),"")</f>
        <v/>
      </c>
      <c r="D243" s="13" t="str">
        <f>IFERROR(AVERAGEIFS(Datos!F243:H243,Datos!F243:H243,"&lt;&gt;"),"")</f>
        <v/>
      </c>
      <c r="E243" s="14" t="str">
        <f>IFERROR(AVERAGEIFS(Datos!I243:L243,Datos!I243:L243,"&lt;&gt;"),"")</f>
        <v/>
      </c>
    </row>
    <row r="244" spans="1:5" x14ac:dyDescent="0.3">
      <c r="A244" s="12">
        <v>41882</v>
      </c>
      <c r="B244" s="13">
        <v>2014</v>
      </c>
      <c r="C244" s="13" t="str">
        <f>IFERROR(AVERAGEIFS(Datos!C244:E244,Datos!C244:E244,"&lt;&gt;"),"")</f>
        <v/>
      </c>
      <c r="D244" s="13" t="str">
        <f>IFERROR(AVERAGEIFS(Datos!F244:H244,Datos!F244:H244,"&lt;&gt;"),"")</f>
        <v/>
      </c>
      <c r="E244" s="14" t="str">
        <f>IFERROR(AVERAGEIFS(Datos!I244:L244,Datos!I244:L244,"&lt;&gt;"),"")</f>
        <v/>
      </c>
    </row>
    <row r="245" spans="1:5" x14ac:dyDescent="0.3">
      <c r="A245" s="12">
        <v>41883</v>
      </c>
      <c r="B245" s="13">
        <v>2014</v>
      </c>
      <c r="C245" s="13" t="str">
        <f>IFERROR(AVERAGEIFS(Datos!C245:E245,Datos!C245:E245,"&lt;&gt;"),"")</f>
        <v/>
      </c>
      <c r="D245" s="13">
        <f>IFERROR(AVERAGEIFS(Datos!F245:H245,Datos!F245:H245,"&lt;&gt;"),"")</f>
        <v>68.149255333333329</v>
      </c>
      <c r="E245" s="14">
        <f>IFERROR(AVERAGEIFS(Datos!I245:L245,Datos!I245:L245,"&lt;&gt;"),"")</f>
        <v>15.519296731009018</v>
      </c>
    </row>
    <row r="246" spans="1:5" x14ac:dyDescent="0.3">
      <c r="A246" s="12">
        <v>41884</v>
      </c>
      <c r="B246" s="13">
        <v>2014</v>
      </c>
      <c r="C246" s="13">
        <f>IFERROR(AVERAGEIFS(Datos!C246:E246,Datos!C246:E246,"&lt;&gt;"),"")</f>
        <v>33.448833333333333</v>
      </c>
      <c r="D246" s="13">
        <f>IFERROR(AVERAGEIFS(Datos!F246:H246,Datos!F246:H246,"&lt;&gt;"),"")</f>
        <v>68.214155199999993</v>
      </c>
      <c r="E246" s="14">
        <f>IFERROR(AVERAGEIFS(Datos!I246:L246,Datos!I246:L246,"&lt;&gt;"),"")</f>
        <v>15.637212596556314</v>
      </c>
    </row>
    <row r="247" spans="1:5" x14ac:dyDescent="0.3">
      <c r="A247" s="12">
        <v>41885</v>
      </c>
      <c r="B247" s="13">
        <v>2014</v>
      </c>
      <c r="C247" s="13">
        <f>IFERROR(AVERAGEIFS(Datos!C247:E247,Datos!C247:E247,"&lt;&gt;"),"")</f>
        <v>33.056999999999995</v>
      </c>
      <c r="D247" s="13">
        <f>IFERROR(AVERAGEIFS(Datos!F247:H247,Datos!F247:H247,"&lt;&gt;"),"")</f>
        <v>69.001042733333335</v>
      </c>
      <c r="E247" s="14">
        <f>IFERROR(AVERAGEIFS(Datos!I247:L247,Datos!I247:L247,"&lt;&gt;"),"")</f>
        <v>15.66335100181194</v>
      </c>
    </row>
    <row r="248" spans="1:5" x14ac:dyDescent="0.3">
      <c r="A248" s="12">
        <v>41886</v>
      </c>
      <c r="B248" s="13">
        <v>2014</v>
      </c>
      <c r="C248" s="13">
        <f>IFERROR(AVERAGEIFS(Datos!C248:E248,Datos!C248:E248,"&lt;&gt;"),"")</f>
        <v>33.148999999999994</v>
      </c>
      <c r="D248" s="13">
        <f>IFERROR(AVERAGEIFS(Datos!F248:H248,Datos!F248:H248,"&lt;&gt;"),"")</f>
        <v>68.99382713333334</v>
      </c>
      <c r="E248" s="14">
        <f>IFERROR(AVERAGEIFS(Datos!I248:L248,Datos!I248:L248,"&lt;&gt;"),"")</f>
        <v>15.527286567901232</v>
      </c>
    </row>
    <row r="249" spans="1:5" x14ac:dyDescent="0.3">
      <c r="A249" s="12">
        <v>41887</v>
      </c>
      <c r="B249" s="13">
        <v>2014</v>
      </c>
      <c r="C249" s="13">
        <f>IFERROR(AVERAGEIFS(Datos!C249:E249,Datos!C249:E249,"&lt;&gt;"),"")</f>
        <v>33.513833333333331</v>
      </c>
      <c r="D249" s="13">
        <f>IFERROR(AVERAGEIFS(Datos!F249:H249,Datos!F249:H249,"&lt;&gt;"),"")</f>
        <v>69.212651400000013</v>
      </c>
      <c r="E249" s="14">
        <f>IFERROR(AVERAGEIFS(Datos!I249:L249,Datos!I249:L249,"&lt;&gt;"),"")</f>
        <v>15.549017145032355</v>
      </c>
    </row>
    <row r="250" spans="1:5" x14ac:dyDescent="0.3">
      <c r="A250" s="12">
        <v>41888</v>
      </c>
      <c r="B250" s="13">
        <v>2014</v>
      </c>
      <c r="C250" s="13" t="str">
        <f>IFERROR(AVERAGEIFS(Datos!C250:E250,Datos!C250:E250,"&lt;&gt;"),"")</f>
        <v/>
      </c>
      <c r="D250" s="13" t="str">
        <f>IFERROR(AVERAGEIFS(Datos!F250:H250,Datos!F250:H250,"&lt;&gt;"),"")</f>
        <v/>
      </c>
      <c r="E250" s="14" t="str">
        <f>IFERROR(AVERAGEIFS(Datos!I250:L250,Datos!I250:L250,"&lt;&gt;"),"")</f>
        <v/>
      </c>
    </row>
    <row r="251" spans="1:5" x14ac:dyDescent="0.3">
      <c r="A251" s="12">
        <v>41889</v>
      </c>
      <c r="B251" s="13">
        <v>2014</v>
      </c>
      <c r="C251" s="13" t="str">
        <f>IFERROR(AVERAGEIFS(Datos!C251:E251,Datos!C251:E251,"&lt;&gt;"),"")</f>
        <v/>
      </c>
      <c r="D251" s="13" t="str">
        <f>IFERROR(AVERAGEIFS(Datos!F251:H251,Datos!F251:H251,"&lt;&gt;"),"")</f>
        <v/>
      </c>
      <c r="E251" s="14" t="str">
        <f>IFERROR(AVERAGEIFS(Datos!I251:L251,Datos!I251:L251,"&lt;&gt;"),"")</f>
        <v/>
      </c>
    </row>
    <row r="252" spans="1:5" x14ac:dyDescent="0.3">
      <c r="A252" s="12">
        <v>41890</v>
      </c>
      <c r="B252" s="13">
        <v>2014</v>
      </c>
      <c r="C252" s="13">
        <f>IFERROR(AVERAGEIFS(Datos!C252:E252,Datos!C252:E252,"&lt;&gt;"),"")</f>
        <v>33.713833333333334</v>
      </c>
      <c r="D252" s="13">
        <f>IFERROR(AVERAGEIFS(Datos!F252:H252,Datos!F252:H252,"&lt;&gt;"),"")</f>
        <v>69.339448566666661</v>
      </c>
      <c r="E252" s="14">
        <f>IFERROR(AVERAGEIFS(Datos!I252:L252,Datos!I252:L252,"&lt;&gt;"),"")</f>
        <v>15.578364704146203</v>
      </c>
    </row>
    <row r="253" spans="1:5" x14ac:dyDescent="0.3">
      <c r="A253" s="12">
        <v>41891</v>
      </c>
      <c r="B253" s="13">
        <v>2014</v>
      </c>
      <c r="C253" s="13">
        <f>IFERROR(AVERAGEIFS(Datos!C253:E253,Datos!C253:E253,"&lt;&gt;"),"")</f>
        <v>33.618666666666662</v>
      </c>
      <c r="D253" s="13">
        <f>IFERROR(AVERAGEIFS(Datos!F253:H253,Datos!F253:H253,"&lt;&gt;"),"")</f>
        <v>68.698515666666665</v>
      </c>
      <c r="E253" s="14">
        <f>IFERROR(AVERAGEIFS(Datos!I253:L253,Datos!I253:L253,"&lt;&gt;"),"")</f>
        <v>15.920549118503905</v>
      </c>
    </row>
    <row r="254" spans="1:5" x14ac:dyDescent="0.3">
      <c r="A254" s="12">
        <v>41892</v>
      </c>
      <c r="B254" s="13">
        <v>2014</v>
      </c>
      <c r="C254" s="13">
        <f>IFERROR(AVERAGEIFS(Datos!C254:E254,Datos!C254:E254,"&lt;&gt;"),"")</f>
        <v>33.920333333333332</v>
      </c>
      <c r="D254" s="13">
        <f>IFERROR(AVERAGEIFS(Datos!F254:H254,Datos!F254:H254,"&lt;&gt;"),"")</f>
        <v>68.203131999999997</v>
      </c>
      <c r="E254" s="14">
        <f>IFERROR(AVERAGEIFS(Datos!I254:L254,Datos!I254:L254,"&lt;&gt;"),"")</f>
        <v>15.90629960873841</v>
      </c>
    </row>
    <row r="255" spans="1:5" x14ac:dyDescent="0.3">
      <c r="A255" s="12">
        <v>41893</v>
      </c>
      <c r="B255" s="13">
        <v>2014</v>
      </c>
      <c r="C255" s="13">
        <f>IFERROR(AVERAGEIFS(Datos!C255:E255,Datos!C255:E255,"&lt;&gt;"),"")</f>
        <v>33.970999999999997</v>
      </c>
      <c r="D255" s="13">
        <f>IFERROR(AVERAGEIFS(Datos!F255:H255,Datos!F255:H255,"&lt;&gt;"),"")</f>
        <v>68.184230666666664</v>
      </c>
      <c r="E255" s="14">
        <f>IFERROR(AVERAGEIFS(Datos!I255:L255,Datos!I255:L255,"&lt;&gt;"),"")</f>
        <v>16.224728083309948</v>
      </c>
    </row>
    <row r="256" spans="1:5" x14ac:dyDescent="0.3">
      <c r="A256" s="12">
        <v>41894</v>
      </c>
      <c r="B256" s="13">
        <v>2014</v>
      </c>
      <c r="C256" s="13">
        <f>IFERROR(AVERAGEIFS(Datos!C256:E256,Datos!C256:E256,"&lt;&gt;"),"")</f>
        <v>33.785000000000004</v>
      </c>
      <c r="D256" s="13">
        <f>IFERROR(AVERAGEIFS(Datos!F256:H256,Datos!F256:H256,"&lt;&gt;"),"")</f>
        <v>68.128028866666668</v>
      </c>
      <c r="E256" s="14">
        <f>IFERROR(AVERAGEIFS(Datos!I256:L256,Datos!I256:L256,"&lt;&gt;"),"")</f>
        <v>16.422925769266651</v>
      </c>
    </row>
    <row r="257" spans="1:5" x14ac:dyDescent="0.3">
      <c r="A257" s="12">
        <v>41895</v>
      </c>
      <c r="B257" s="13">
        <v>2014</v>
      </c>
      <c r="C257" s="13" t="str">
        <f>IFERROR(AVERAGEIFS(Datos!C257:E257,Datos!C257:E257,"&lt;&gt;"),"")</f>
        <v/>
      </c>
      <c r="D257" s="13" t="str">
        <f>IFERROR(AVERAGEIFS(Datos!F257:H257,Datos!F257:H257,"&lt;&gt;"),"")</f>
        <v/>
      </c>
      <c r="E257" s="14" t="str">
        <f>IFERROR(AVERAGEIFS(Datos!I257:L257,Datos!I257:L257,"&lt;&gt;"),"")</f>
        <v/>
      </c>
    </row>
    <row r="258" spans="1:5" x14ac:dyDescent="0.3">
      <c r="A258" s="12">
        <v>41896</v>
      </c>
      <c r="B258" s="13">
        <v>2014</v>
      </c>
      <c r="C258" s="13" t="str">
        <f>IFERROR(AVERAGEIFS(Datos!C258:E258,Datos!C258:E258,"&lt;&gt;"),"")</f>
        <v/>
      </c>
      <c r="D258" s="13" t="str">
        <f>IFERROR(AVERAGEIFS(Datos!F258:H258,Datos!F258:H258,"&lt;&gt;"),"")</f>
        <v/>
      </c>
      <c r="E258" s="14" t="str">
        <f>IFERROR(AVERAGEIFS(Datos!I258:L258,Datos!I258:L258,"&lt;&gt;"),"")</f>
        <v/>
      </c>
    </row>
    <row r="259" spans="1:5" x14ac:dyDescent="0.3">
      <c r="A259" s="12">
        <v>41897</v>
      </c>
      <c r="B259" s="13">
        <v>2014</v>
      </c>
      <c r="C259" s="13">
        <f>IFERROR(AVERAGEIFS(Datos!C259:E259,Datos!C259:E259,"&lt;&gt;"),"")</f>
        <v>33.576500000000003</v>
      </c>
      <c r="D259" s="13">
        <f>IFERROR(AVERAGEIFS(Datos!F259:H259,Datos!F259:H259,"&lt;&gt;"),"")</f>
        <v>67.982239533333328</v>
      </c>
      <c r="E259" s="14" t="str">
        <f>IFERROR(AVERAGEIFS(Datos!I259:L259,Datos!I259:L259,"&lt;&gt;"),"")</f>
        <v/>
      </c>
    </row>
    <row r="260" spans="1:5" x14ac:dyDescent="0.3">
      <c r="A260" s="12">
        <v>41898</v>
      </c>
      <c r="B260" s="13">
        <v>2014</v>
      </c>
      <c r="C260" s="13">
        <f>IFERROR(AVERAGEIFS(Datos!C260:E260,Datos!C260:E260,"&lt;&gt;"),"")</f>
        <v>33.804666666666662</v>
      </c>
      <c r="D260" s="13">
        <f>IFERROR(AVERAGEIFS(Datos!F260:H260,Datos!F260:H260,"&lt;&gt;"),"")</f>
        <v>67.88732113333333</v>
      </c>
      <c r="E260" s="14">
        <f>IFERROR(AVERAGEIFS(Datos!I260:L260,Datos!I260:L260,"&lt;&gt;"),"")</f>
        <v>16.840098846908273</v>
      </c>
    </row>
    <row r="261" spans="1:5" x14ac:dyDescent="0.3">
      <c r="A261" s="12">
        <v>41899</v>
      </c>
      <c r="B261" s="13">
        <v>2014</v>
      </c>
      <c r="C261" s="13">
        <f>IFERROR(AVERAGEIFS(Datos!C261:E261,Datos!C261:E261,"&lt;&gt;"),"")</f>
        <v>33.859833333333334</v>
      </c>
      <c r="D261" s="13">
        <f>IFERROR(AVERAGEIFS(Datos!F261:H261,Datos!F261:H261,"&lt;&gt;"),"")</f>
        <v>67.976132666666672</v>
      </c>
      <c r="E261" s="14">
        <f>IFERROR(AVERAGEIFS(Datos!I261:L261,Datos!I261:L261,"&lt;&gt;"),"")</f>
        <v>16.610207946602845</v>
      </c>
    </row>
    <row r="262" spans="1:5" x14ac:dyDescent="0.3">
      <c r="A262" s="12">
        <v>41900</v>
      </c>
      <c r="B262" s="13">
        <v>2014</v>
      </c>
      <c r="C262" s="13">
        <f>IFERROR(AVERAGEIFS(Datos!C262:E262,Datos!C262:E262,"&lt;&gt;"),"")</f>
        <v>33.997</v>
      </c>
      <c r="D262" s="13">
        <f>IFERROR(AVERAGEIFS(Datos!F262:H262,Datos!F262:H262,"&lt;&gt;"),"")</f>
        <v>68.346163533333325</v>
      </c>
      <c r="E262" s="14">
        <f>IFERROR(AVERAGEIFS(Datos!I262:L262,Datos!I262:L262,"&lt;&gt;"),"")</f>
        <v>16.614671657311128</v>
      </c>
    </row>
    <row r="263" spans="1:5" x14ac:dyDescent="0.3">
      <c r="A263" s="12">
        <v>41901</v>
      </c>
      <c r="B263" s="13">
        <v>2014</v>
      </c>
      <c r="C263" s="13">
        <f>IFERROR(AVERAGEIFS(Datos!C263:E263,Datos!C263:E263,"&lt;&gt;"),"")</f>
        <v>34.343333333333334</v>
      </c>
      <c r="D263" s="13">
        <f>IFERROR(AVERAGEIFS(Datos!F263:H263,Datos!F263:H263,"&lt;&gt;"),"")</f>
        <v>66.324929866666665</v>
      </c>
      <c r="E263" s="14">
        <f>IFERROR(AVERAGEIFS(Datos!I263:L263,Datos!I263:L263,"&lt;&gt;"),"")</f>
        <v>16.638539655378121</v>
      </c>
    </row>
    <row r="264" spans="1:5" x14ac:dyDescent="0.3">
      <c r="A264" s="12">
        <v>41902</v>
      </c>
      <c r="B264" s="13">
        <v>2014</v>
      </c>
      <c r="C264" s="13" t="str">
        <f>IFERROR(AVERAGEIFS(Datos!C264:E264,Datos!C264:E264,"&lt;&gt;"),"")</f>
        <v/>
      </c>
      <c r="D264" s="13" t="str">
        <f>IFERROR(AVERAGEIFS(Datos!F264:H264,Datos!F264:H264,"&lt;&gt;"),"")</f>
        <v/>
      </c>
      <c r="E264" s="14" t="str">
        <f>IFERROR(AVERAGEIFS(Datos!I264:L264,Datos!I264:L264,"&lt;&gt;"),"")</f>
        <v/>
      </c>
    </row>
    <row r="265" spans="1:5" x14ac:dyDescent="0.3">
      <c r="A265" s="12">
        <v>41903</v>
      </c>
      <c r="B265" s="13">
        <v>2014</v>
      </c>
      <c r="C265" s="13" t="str">
        <f>IFERROR(AVERAGEIFS(Datos!C265:E265,Datos!C265:E265,"&lt;&gt;"),"")</f>
        <v/>
      </c>
      <c r="D265" s="13" t="str">
        <f>IFERROR(AVERAGEIFS(Datos!F265:H265,Datos!F265:H265,"&lt;&gt;"),"")</f>
        <v/>
      </c>
      <c r="E265" s="14" t="str">
        <f>IFERROR(AVERAGEIFS(Datos!I265:L265,Datos!I265:L265,"&lt;&gt;"),"")</f>
        <v/>
      </c>
    </row>
    <row r="266" spans="1:5" x14ac:dyDescent="0.3">
      <c r="A266" s="12">
        <v>41904</v>
      </c>
      <c r="B266" s="13">
        <v>2014</v>
      </c>
      <c r="C266" s="13">
        <f>IFERROR(AVERAGEIFS(Datos!C266:E266,Datos!C266:E266,"&lt;&gt;"),"")</f>
        <v>34.062833333333337</v>
      </c>
      <c r="D266" s="13">
        <f>IFERROR(AVERAGEIFS(Datos!F266:H266,Datos!F266:H266,"&lt;&gt;"),"")</f>
        <v>65.498207300000004</v>
      </c>
      <c r="E266" s="14">
        <f>IFERROR(AVERAGEIFS(Datos!I266:L266,Datos!I266:L266,"&lt;&gt;"),"")</f>
        <v>16.042797246167265</v>
      </c>
    </row>
    <row r="267" spans="1:5" x14ac:dyDescent="0.3">
      <c r="A267" s="12">
        <v>41905</v>
      </c>
      <c r="B267" s="13">
        <v>2014</v>
      </c>
      <c r="C267" s="13">
        <f>IFERROR(AVERAGEIFS(Datos!C267:E267,Datos!C267:E267,"&lt;&gt;"),"")</f>
        <v>33.926333333333332</v>
      </c>
      <c r="D267" s="13">
        <f>IFERROR(AVERAGEIFS(Datos!F267:H267,Datos!F267:H267,"&lt;&gt;"),"")</f>
        <v>64.491323433333335</v>
      </c>
      <c r="E267" s="14" t="str">
        <f>IFERROR(AVERAGEIFS(Datos!I267:L267,Datos!I267:L267,"&lt;&gt;"),"")</f>
        <v/>
      </c>
    </row>
    <row r="268" spans="1:5" x14ac:dyDescent="0.3">
      <c r="A268" s="12">
        <v>41906</v>
      </c>
      <c r="B268" s="13">
        <v>2014</v>
      </c>
      <c r="C268" s="13">
        <f>IFERROR(AVERAGEIFS(Datos!C268:E268,Datos!C268:E268,"&lt;&gt;"),"")</f>
        <v>34.146166666666666</v>
      </c>
      <c r="D268" s="13">
        <f>IFERROR(AVERAGEIFS(Datos!F268:H268,Datos!F268:H268,"&lt;&gt;"),"")</f>
        <v>65.087064333333331</v>
      </c>
      <c r="E268" s="14">
        <f>IFERROR(AVERAGEIFS(Datos!I268:L268,Datos!I268:L268,"&lt;&gt;"),"")</f>
        <v>15.609100889970609</v>
      </c>
    </row>
    <row r="269" spans="1:5" x14ac:dyDescent="0.3">
      <c r="A269" s="12">
        <v>41907</v>
      </c>
      <c r="B269" s="13">
        <v>2014</v>
      </c>
      <c r="C269" s="13">
        <f>IFERROR(AVERAGEIFS(Datos!C269:E269,Datos!C269:E269,"&lt;&gt;"),"")</f>
        <v>33.256666666666668</v>
      </c>
      <c r="D269" s="13">
        <f>IFERROR(AVERAGEIFS(Datos!F269:H269,Datos!F269:H269,"&lt;&gt;"),"")</f>
        <v>63.829190500000003</v>
      </c>
      <c r="E269" s="14">
        <f>IFERROR(AVERAGEIFS(Datos!I269:L269,Datos!I269:L269,"&lt;&gt;"),"")</f>
        <v>15.782444643283993</v>
      </c>
    </row>
    <row r="270" spans="1:5" x14ac:dyDescent="0.3">
      <c r="A270" s="12">
        <v>41908</v>
      </c>
      <c r="B270" s="13">
        <v>2014</v>
      </c>
      <c r="C270" s="13">
        <f>IFERROR(AVERAGEIFS(Datos!C270:E270,Datos!C270:E270,"&lt;&gt;"),"")</f>
        <v>33.664166666666667</v>
      </c>
      <c r="D270" s="13">
        <f>IFERROR(AVERAGEIFS(Datos!F270:H270,Datos!F270:H270,"&lt;&gt;"),"")</f>
        <v>63.983484533333332</v>
      </c>
      <c r="E270" s="14">
        <f>IFERROR(AVERAGEIFS(Datos!I270:L270,Datos!I270:L270,"&lt;&gt;"),"")</f>
        <v>15.561195593104078</v>
      </c>
    </row>
    <row r="271" spans="1:5" x14ac:dyDescent="0.3">
      <c r="A271" s="12">
        <v>41909</v>
      </c>
      <c r="B271" s="13">
        <v>2014</v>
      </c>
      <c r="C271" s="13" t="str">
        <f>IFERROR(AVERAGEIFS(Datos!C271:E271,Datos!C271:E271,"&lt;&gt;"),"")</f>
        <v/>
      </c>
      <c r="D271" s="13" t="str">
        <f>IFERROR(AVERAGEIFS(Datos!F271:H271,Datos!F271:H271,"&lt;&gt;"),"")</f>
        <v/>
      </c>
      <c r="E271" s="14" t="str">
        <f>IFERROR(AVERAGEIFS(Datos!I271:L271,Datos!I271:L271,"&lt;&gt;"),"")</f>
        <v/>
      </c>
    </row>
    <row r="272" spans="1:5" x14ac:dyDescent="0.3">
      <c r="A272" s="12">
        <v>41910</v>
      </c>
      <c r="B272" s="13">
        <v>2014</v>
      </c>
      <c r="C272" s="13" t="str">
        <f>IFERROR(AVERAGEIFS(Datos!C272:E272,Datos!C272:E272,"&lt;&gt;"),"")</f>
        <v/>
      </c>
      <c r="D272" s="13" t="str">
        <f>IFERROR(AVERAGEIFS(Datos!F272:H272,Datos!F272:H272,"&lt;&gt;"),"")</f>
        <v/>
      </c>
      <c r="E272" s="14" t="str">
        <f>IFERROR(AVERAGEIFS(Datos!I272:L272,Datos!I272:L272,"&lt;&gt;"),"")</f>
        <v/>
      </c>
    </row>
    <row r="273" spans="1:5" x14ac:dyDescent="0.3">
      <c r="A273" s="12">
        <v>41911</v>
      </c>
      <c r="B273" s="13">
        <v>2014</v>
      </c>
      <c r="C273" s="13">
        <f>IFERROR(AVERAGEIFS(Datos!C273:E273,Datos!C273:E273,"&lt;&gt;"),"")</f>
        <v>33.619333333333337</v>
      </c>
      <c r="D273" s="13">
        <f>IFERROR(AVERAGEIFS(Datos!F273:H273,Datos!F273:H273,"&lt;&gt;"),"")</f>
        <v>63.668650000000007</v>
      </c>
      <c r="E273" s="14">
        <f>IFERROR(AVERAGEIFS(Datos!I273:L273,Datos!I273:L273,"&lt;&gt;"),"")</f>
        <v>15.490190754984454</v>
      </c>
    </row>
    <row r="274" spans="1:5" x14ac:dyDescent="0.3">
      <c r="A274" s="12">
        <v>41912</v>
      </c>
      <c r="B274" s="13">
        <v>2014</v>
      </c>
      <c r="C274" s="13">
        <f>IFERROR(AVERAGEIFS(Datos!C274:E274,Datos!C274:E274,"&lt;&gt;"),"")</f>
        <v>33.655999999999999</v>
      </c>
      <c r="D274" s="13">
        <f>IFERROR(AVERAGEIFS(Datos!F274:H274,Datos!F274:H274,"&lt;&gt;"),"")</f>
        <v>63.212687966666664</v>
      </c>
      <c r="E274" s="14">
        <f>IFERROR(AVERAGEIFS(Datos!I274:L274,Datos!I274:L274,"&lt;&gt;"),"")</f>
        <v>15.297040856739013</v>
      </c>
    </row>
    <row r="275" spans="1:5" x14ac:dyDescent="0.3">
      <c r="A275" s="12">
        <v>41913</v>
      </c>
      <c r="B275" s="13">
        <v>2014</v>
      </c>
      <c r="C275" s="13">
        <f>IFERROR(AVERAGEIFS(Datos!C275:E275,Datos!C275:E275,"&lt;&gt;"),"")</f>
        <v>33.225499999999997</v>
      </c>
      <c r="D275" s="13">
        <f>IFERROR(AVERAGEIFS(Datos!F275:H275,Datos!F275:H275,"&lt;&gt;"),"")</f>
        <v>62.791246999999998</v>
      </c>
      <c r="E275" s="14">
        <f>IFERROR(AVERAGEIFS(Datos!I275:L275,Datos!I275:L275,"&lt;&gt;"),"")</f>
        <v>15.310188500548996</v>
      </c>
    </row>
    <row r="276" spans="1:5" x14ac:dyDescent="0.3">
      <c r="A276" s="12">
        <v>41914</v>
      </c>
      <c r="B276" s="13">
        <v>2014</v>
      </c>
      <c r="C276" s="13">
        <f>IFERROR(AVERAGEIFS(Datos!C276:E276,Datos!C276:E276,"&lt;&gt;"),"")</f>
        <v>33.259666666666668</v>
      </c>
      <c r="D276" s="13">
        <f>IFERROR(AVERAGEIFS(Datos!F276:H276,Datos!F276:H276,"&lt;&gt;"),"")</f>
        <v>62.294093099999998</v>
      </c>
      <c r="E276" s="14">
        <f>IFERROR(AVERAGEIFS(Datos!I276:L276,Datos!I276:L276,"&lt;&gt;"),"")</f>
        <v>15.047102871627862</v>
      </c>
    </row>
    <row r="277" spans="1:5" x14ac:dyDescent="0.3">
      <c r="A277" s="12">
        <v>41915</v>
      </c>
      <c r="B277" s="13">
        <v>2014</v>
      </c>
      <c r="C277" s="13">
        <f>IFERROR(AVERAGEIFS(Datos!C277:E277,Datos!C277:E277,"&lt;&gt;"),"")</f>
        <v>33.435833333333335</v>
      </c>
      <c r="D277" s="13">
        <f>IFERROR(AVERAGEIFS(Datos!F277:H277,Datos!F277:H277,"&lt;&gt;"),"")</f>
        <v>10.0937052</v>
      </c>
      <c r="E277" s="14">
        <f>IFERROR(AVERAGEIFS(Datos!I277:L277,Datos!I277:L277,"&lt;&gt;"),"")</f>
        <v>14.759021413281108</v>
      </c>
    </row>
    <row r="278" spans="1:5" x14ac:dyDescent="0.3">
      <c r="A278" s="12">
        <v>41916</v>
      </c>
      <c r="B278" s="13">
        <v>2014</v>
      </c>
      <c r="C278" s="13" t="str">
        <f>IFERROR(AVERAGEIFS(Datos!C278:E278,Datos!C278:E278,"&lt;&gt;"),"")</f>
        <v/>
      </c>
      <c r="D278" s="13" t="str">
        <f>IFERROR(AVERAGEIFS(Datos!F278:H278,Datos!F278:H278,"&lt;&gt;"),"")</f>
        <v/>
      </c>
      <c r="E278" s="14" t="str">
        <f>IFERROR(AVERAGEIFS(Datos!I278:L278,Datos!I278:L278,"&lt;&gt;"),"")</f>
        <v/>
      </c>
    </row>
    <row r="279" spans="1:5" x14ac:dyDescent="0.3">
      <c r="A279" s="12">
        <v>41917</v>
      </c>
      <c r="B279" s="13">
        <v>2014</v>
      </c>
      <c r="C279" s="13" t="str">
        <f>IFERROR(AVERAGEIFS(Datos!C279:E279,Datos!C279:E279,"&lt;&gt;"),"")</f>
        <v/>
      </c>
      <c r="D279" s="13" t="str">
        <f>IFERROR(AVERAGEIFS(Datos!F279:H279,Datos!F279:H279,"&lt;&gt;"),"")</f>
        <v/>
      </c>
      <c r="E279" s="14" t="str">
        <f>IFERROR(AVERAGEIFS(Datos!I279:L279,Datos!I279:L279,"&lt;&gt;"),"")</f>
        <v/>
      </c>
    </row>
    <row r="280" spans="1:5" x14ac:dyDescent="0.3">
      <c r="A280" s="12">
        <v>41918</v>
      </c>
      <c r="B280" s="13">
        <v>2014</v>
      </c>
      <c r="C280" s="13">
        <f>IFERROR(AVERAGEIFS(Datos!C280:E280,Datos!C280:E280,"&lt;&gt;"),"")</f>
        <v>33.461333333333336</v>
      </c>
      <c r="D280" s="13">
        <f>IFERROR(AVERAGEIFS(Datos!F280:H280,Datos!F280:H280,"&lt;&gt;"),"")</f>
        <v>61.545705666666663</v>
      </c>
      <c r="E280" s="14">
        <f>IFERROR(AVERAGEIFS(Datos!I280:L280,Datos!I280:L280,"&lt;&gt;"),"")</f>
        <v>14.980472890000916</v>
      </c>
    </row>
    <row r="281" spans="1:5" x14ac:dyDescent="0.3">
      <c r="A281" s="12">
        <v>41919</v>
      </c>
      <c r="B281" s="13">
        <v>2014</v>
      </c>
      <c r="C281" s="13">
        <f>IFERROR(AVERAGEIFS(Datos!C281:E281,Datos!C281:E281,"&lt;&gt;"),"")</f>
        <v>32.974166666666669</v>
      </c>
      <c r="D281" s="13">
        <f>IFERROR(AVERAGEIFS(Datos!F281:H281,Datos!F281:H281,"&lt;&gt;"),"")</f>
        <v>61.686352133333344</v>
      </c>
      <c r="E281" s="14">
        <f>IFERROR(AVERAGEIFS(Datos!I281:L281,Datos!I281:L281,"&lt;&gt;"),"")</f>
        <v>15.06584860567153</v>
      </c>
    </row>
    <row r="282" spans="1:5" x14ac:dyDescent="0.3">
      <c r="A282" s="12">
        <v>41920</v>
      </c>
      <c r="B282" s="13">
        <v>2014</v>
      </c>
      <c r="C282" s="13">
        <f>IFERROR(AVERAGEIFS(Datos!C282:E282,Datos!C282:E282,"&lt;&gt;"),"")</f>
        <v>33.722333333333331</v>
      </c>
      <c r="D282" s="13">
        <f>IFERROR(AVERAGEIFS(Datos!F282:H282,Datos!F282:H282,"&lt;&gt;"),"")</f>
        <v>60.444831866666668</v>
      </c>
      <c r="E282" s="14">
        <f>IFERROR(AVERAGEIFS(Datos!I282:L282,Datos!I282:L282,"&lt;&gt;"),"")</f>
        <v>14.792043044540758</v>
      </c>
    </row>
    <row r="283" spans="1:5" x14ac:dyDescent="0.3">
      <c r="A283" s="12">
        <v>41921</v>
      </c>
      <c r="B283" s="13">
        <v>2014</v>
      </c>
      <c r="C283" s="13">
        <f>IFERROR(AVERAGEIFS(Datos!C283:E283,Datos!C283:E283,"&lt;&gt;"),"")</f>
        <v>33.215166666666669</v>
      </c>
      <c r="D283" s="13">
        <f>IFERROR(AVERAGEIFS(Datos!F283:H283,Datos!F283:H283,"&lt;&gt;"),"")</f>
        <v>61.358586733333333</v>
      </c>
      <c r="E283" s="14">
        <f>IFERROR(AVERAGEIFS(Datos!I283:L283,Datos!I283:L283,"&lt;&gt;"),"")</f>
        <v>14.724094330290958</v>
      </c>
    </row>
    <row r="284" spans="1:5" x14ac:dyDescent="0.3">
      <c r="A284" s="12">
        <v>41922</v>
      </c>
      <c r="B284" s="13">
        <v>2014</v>
      </c>
      <c r="C284" s="13">
        <f>IFERROR(AVERAGEIFS(Datos!C284:E284,Datos!C284:E284,"&lt;&gt;"),"")</f>
        <v>32.324000000000005</v>
      </c>
      <c r="D284" s="13">
        <f>IFERROR(AVERAGEIFS(Datos!F284:H284,Datos!F284:H284,"&lt;&gt;"),"")</f>
        <v>59.813409966666676</v>
      </c>
      <c r="E284" s="14">
        <f>IFERROR(AVERAGEIFS(Datos!I284:L284,Datos!I284:L284,"&lt;&gt;"),"")</f>
        <v>14.536208193028003</v>
      </c>
    </row>
    <row r="285" spans="1:5" x14ac:dyDescent="0.3">
      <c r="A285" s="12">
        <v>41923</v>
      </c>
      <c r="B285" s="13">
        <v>2014</v>
      </c>
      <c r="C285" s="13" t="str">
        <f>IFERROR(AVERAGEIFS(Datos!C285:E285,Datos!C285:E285,"&lt;&gt;"),"")</f>
        <v/>
      </c>
      <c r="D285" s="13" t="str">
        <f>IFERROR(AVERAGEIFS(Datos!F285:H285,Datos!F285:H285,"&lt;&gt;"),"")</f>
        <v/>
      </c>
      <c r="E285" s="14" t="str">
        <f>IFERROR(AVERAGEIFS(Datos!I285:L285,Datos!I285:L285,"&lt;&gt;"),"")</f>
        <v/>
      </c>
    </row>
    <row r="286" spans="1:5" x14ac:dyDescent="0.3">
      <c r="A286" s="12">
        <v>41924</v>
      </c>
      <c r="B286" s="13">
        <v>2014</v>
      </c>
      <c r="C286" s="13" t="str">
        <f>IFERROR(AVERAGEIFS(Datos!C286:E286,Datos!C286:E286,"&lt;&gt;"),"")</f>
        <v/>
      </c>
      <c r="D286" s="13" t="str">
        <f>IFERROR(AVERAGEIFS(Datos!F286:H286,Datos!F286:H286,"&lt;&gt;"),"")</f>
        <v/>
      </c>
      <c r="E286" s="14" t="str">
        <f>IFERROR(AVERAGEIFS(Datos!I286:L286,Datos!I286:L286,"&lt;&gt;"),"")</f>
        <v/>
      </c>
    </row>
    <row r="287" spans="1:5" x14ac:dyDescent="0.3">
      <c r="A287" s="12">
        <v>41925</v>
      </c>
      <c r="B287" s="13">
        <v>2014</v>
      </c>
      <c r="C287" s="13">
        <f>IFERROR(AVERAGEIFS(Datos!C287:E287,Datos!C287:E287,"&lt;&gt;"),"")</f>
        <v>31.946666666666662</v>
      </c>
      <c r="D287" s="13">
        <f>IFERROR(AVERAGEIFS(Datos!F287:H287,Datos!F287:H287,"&lt;&gt;"),"")</f>
        <v>59.797731333333331</v>
      </c>
      <c r="E287" s="14" t="str">
        <f>IFERROR(AVERAGEIFS(Datos!I287:L287,Datos!I287:L287,"&lt;&gt;"),"")</f>
        <v/>
      </c>
    </row>
    <row r="288" spans="1:5" x14ac:dyDescent="0.3">
      <c r="A288" s="12">
        <v>41926</v>
      </c>
      <c r="B288" s="13">
        <v>2014</v>
      </c>
      <c r="C288" s="13">
        <f>IFERROR(AVERAGEIFS(Datos!C288:E288,Datos!C288:E288,"&lt;&gt;"),"")</f>
        <v>31.950666666666663</v>
      </c>
      <c r="D288" s="13">
        <f>IFERROR(AVERAGEIFS(Datos!F288:H288,Datos!F288:H288,"&lt;&gt;"),"")</f>
        <v>59.797873733333326</v>
      </c>
      <c r="E288" s="14">
        <f>IFERROR(AVERAGEIFS(Datos!I288:L288,Datos!I288:L288,"&lt;&gt;"),"")</f>
        <v>14.215524796375863</v>
      </c>
    </row>
    <row r="289" spans="1:5" x14ac:dyDescent="0.3">
      <c r="A289" s="12">
        <v>41927</v>
      </c>
      <c r="B289" s="13">
        <v>2014</v>
      </c>
      <c r="C289" s="13">
        <f>IFERROR(AVERAGEIFS(Datos!C289:E289,Datos!C289:E289,"&lt;&gt;"),"")</f>
        <v>31.547166666666669</v>
      </c>
      <c r="D289" s="13">
        <f>IFERROR(AVERAGEIFS(Datos!F289:H289,Datos!F289:H289,"&lt;&gt;"),"")</f>
        <v>58.692791</v>
      </c>
      <c r="E289" s="14">
        <f>IFERROR(AVERAGEIFS(Datos!I289:L289,Datos!I289:L289,"&lt;&gt;"),"")</f>
        <v>14.579715820024573</v>
      </c>
    </row>
    <row r="290" spans="1:5" x14ac:dyDescent="0.3">
      <c r="A290" s="12">
        <v>41928</v>
      </c>
      <c r="B290" s="13">
        <v>2014</v>
      </c>
      <c r="C290" s="13">
        <f>IFERROR(AVERAGEIFS(Datos!C290:E290,Datos!C290:E290,"&lt;&gt;"),"")</f>
        <v>31.217000000000002</v>
      </c>
      <c r="D290" s="13">
        <f>IFERROR(AVERAGEIFS(Datos!F290:H290,Datos!F290:H290,"&lt;&gt;"),"")</f>
        <v>58.790618299999998</v>
      </c>
      <c r="E290" s="14">
        <f>IFERROR(AVERAGEIFS(Datos!I290:L290,Datos!I290:L290,"&lt;&gt;"),"")</f>
        <v>14.092328403799016</v>
      </c>
    </row>
    <row r="291" spans="1:5" x14ac:dyDescent="0.3">
      <c r="A291" s="12">
        <v>41929</v>
      </c>
      <c r="B291" s="13">
        <v>2014</v>
      </c>
      <c r="C291" s="13">
        <f>IFERROR(AVERAGEIFS(Datos!C291:E291,Datos!C291:E291,"&lt;&gt;"),"")</f>
        <v>31.398666666666667</v>
      </c>
      <c r="D291" s="13">
        <f>IFERROR(AVERAGEIFS(Datos!F291:H291,Datos!F291:H291,"&lt;&gt;"),"")</f>
        <v>60.637600933333339</v>
      </c>
      <c r="E291" s="14">
        <f>IFERROR(AVERAGEIFS(Datos!I291:L291,Datos!I291:L291,"&lt;&gt;"),"")</f>
        <v>14.002469287924246</v>
      </c>
    </row>
    <row r="292" spans="1:5" x14ac:dyDescent="0.3">
      <c r="A292" s="12">
        <v>41930</v>
      </c>
      <c r="B292" s="13">
        <v>2014</v>
      </c>
      <c r="C292" s="13" t="str">
        <f>IFERROR(AVERAGEIFS(Datos!C292:E292,Datos!C292:E292,"&lt;&gt;"),"")</f>
        <v/>
      </c>
      <c r="D292" s="13" t="str">
        <f>IFERROR(AVERAGEIFS(Datos!F292:H292,Datos!F292:H292,"&lt;&gt;"),"")</f>
        <v/>
      </c>
      <c r="E292" s="14" t="str">
        <f>IFERROR(AVERAGEIFS(Datos!I292:L292,Datos!I292:L292,"&lt;&gt;"),"")</f>
        <v/>
      </c>
    </row>
    <row r="293" spans="1:5" x14ac:dyDescent="0.3">
      <c r="A293" s="12">
        <v>41931</v>
      </c>
      <c r="B293" s="13">
        <v>2014</v>
      </c>
      <c r="C293" s="13" t="str">
        <f>IFERROR(AVERAGEIFS(Datos!C293:E293,Datos!C293:E293,"&lt;&gt;"),"")</f>
        <v/>
      </c>
      <c r="D293" s="13" t="str">
        <f>IFERROR(AVERAGEIFS(Datos!F293:H293,Datos!F293:H293,"&lt;&gt;"),"")</f>
        <v/>
      </c>
      <c r="E293" s="14" t="str">
        <f>IFERROR(AVERAGEIFS(Datos!I293:L293,Datos!I293:L293,"&lt;&gt;"),"")</f>
        <v/>
      </c>
    </row>
    <row r="294" spans="1:5" x14ac:dyDescent="0.3">
      <c r="A294" s="12">
        <v>41932</v>
      </c>
      <c r="B294" s="13">
        <v>2014</v>
      </c>
      <c r="C294" s="13">
        <f>IFERROR(AVERAGEIFS(Datos!C294:E294,Datos!C294:E294,"&lt;&gt;"),"")</f>
        <v>31.879666666666665</v>
      </c>
      <c r="D294" s="13">
        <f>IFERROR(AVERAGEIFS(Datos!F294:H294,Datos!F294:H294,"&lt;&gt;"),"")</f>
        <v>58.984617833333338</v>
      </c>
      <c r="E294" s="14">
        <f>IFERROR(AVERAGEIFS(Datos!I294:L294,Datos!I294:L294,"&lt;&gt;"),"")</f>
        <v>14.685578070873511</v>
      </c>
    </row>
    <row r="295" spans="1:5" x14ac:dyDescent="0.3">
      <c r="A295" s="12">
        <v>41933</v>
      </c>
      <c r="B295" s="13">
        <v>2014</v>
      </c>
      <c r="C295" s="13">
        <f>IFERROR(AVERAGEIFS(Datos!C295:E295,Datos!C295:E295,"&lt;&gt;"),"")</f>
        <v>32.466333333333331</v>
      </c>
      <c r="D295" s="13">
        <f>IFERROR(AVERAGEIFS(Datos!F295:H295,Datos!F295:H295,"&lt;&gt;"),"")</f>
        <v>59.905334266666671</v>
      </c>
      <c r="E295" s="14">
        <f>IFERROR(AVERAGEIFS(Datos!I295:L295,Datos!I295:L295,"&lt;&gt;"),"")</f>
        <v>14.451535920768867</v>
      </c>
    </row>
    <row r="296" spans="1:5" x14ac:dyDescent="0.3">
      <c r="A296" s="12">
        <v>41934</v>
      </c>
      <c r="B296" s="13">
        <v>2014</v>
      </c>
      <c r="C296" s="13">
        <f>IFERROR(AVERAGEIFS(Datos!C296:E296,Datos!C296:E296,"&lt;&gt;"),"")</f>
        <v>32.420666666666669</v>
      </c>
      <c r="D296" s="13">
        <f>IFERROR(AVERAGEIFS(Datos!F296:H296,Datos!F296:H296,"&lt;&gt;"),"")</f>
        <v>59.774225800000004</v>
      </c>
      <c r="E296" s="14">
        <f>IFERROR(AVERAGEIFS(Datos!I296:L296,Datos!I296:L296,"&lt;&gt;"),"")</f>
        <v>14.767530667008483</v>
      </c>
    </row>
    <row r="297" spans="1:5" x14ac:dyDescent="0.3">
      <c r="A297" s="12">
        <v>41935</v>
      </c>
      <c r="B297" s="13">
        <v>2014</v>
      </c>
      <c r="C297" s="13">
        <f>IFERROR(AVERAGEIFS(Datos!C297:E297,Datos!C297:E297,"&lt;&gt;"),"")</f>
        <v>32.970000000000006</v>
      </c>
      <c r="D297" s="13">
        <f>IFERROR(AVERAGEIFS(Datos!F297:H297,Datos!F297:H297,"&lt;&gt;"),"")</f>
        <v>60.482488499999995</v>
      </c>
      <c r="E297" s="14">
        <f>IFERROR(AVERAGEIFS(Datos!I297:L297,Datos!I297:L297,"&lt;&gt;"),"")</f>
        <v>14.578454521114397</v>
      </c>
    </row>
    <row r="298" spans="1:5" x14ac:dyDescent="0.3">
      <c r="A298" s="12">
        <v>41936</v>
      </c>
      <c r="B298" s="13">
        <v>2014</v>
      </c>
      <c r="C298" s="13">
        <f>IFERROR(AVERAGEIFS(Datos!C298:E298,Datos!C298:E298,"&lt;&gt;"),"")</f>
        <v>33.293333333333329</v>
      </c>
      <c r="D298" s="13">
        <f>IFERROR(AVERAGEIFS(Datos!F298:H298,Datos!F298:H298,"&lt;&gt;"),"")</f>
        <v>59.892508533333334</v>
      </c>
      <c r="E298" s="14">
        <f>IFERROR(AVERAGEIFS(Datos!I298:L298,Datos!I298:L298,"&lt;&gt;"),"")</f>
        <v>14.744054922966596</v>
      </c>
    </row>
    <row r="299" spans="1:5" x14ac:dyDescent="0.3">
      <c r="A299" s="12">
        <v>41937</v>
      </c>
      <c r="B299" s="13">
        <v>2014</v>
      </c>
      <c r="C299" s="13" t="str">
        <f>IFERROR(AVERAGEIFS(Datos!C299:E299,Datos!C299:E299,"&lt;&gt;"),"")</f>
        <v/>
      </c>
      <c r="D299" s="13" t="str">
        <f>IFERROR(AVERAGEIFS(Datos!F299:H299,Datos!F299:H299,"&lt;&gt;"),"")</f>
        <v/>
      </c>
      <c r="E299" s="14" t="str">
        <f>IFERROR(AVERAGEIFS(Datos!I299:L299,Datos!I299:L299,"&lt;&gt;"),"")</f>
        <v/>
      </c>
    </row>
    <row r="300" spans="1:5" x14ac:dyDescent="0.3">
      <c r="A300" s="12">
        <v>41938</v>
      </c>
      <c r="B300" s="13">
        <v>2014</v>
      </c>
      <c r="C300" s="13" t="str">
        <f>IFERROR(AVERAGEIFS(Datos!C300:E300,Datos!C300:E300,"&lt;&gt;"),"")</f>
        <v/>
      </c>
      <c r="D300" s="13" t="str">
        <f>IFERROR(AVERAGEIFS(Datos!F300:H300,Datos!F300:H300,"&lt;&gt;"),"")</f>
        <v/>
      </c>
      <c r="E300" s="14" t="str">
        <f>IFERROR(AVERAGEIFS(Datos!I300:L300,Datos!I300:L300,"&lt;&gt;"),"")</f>
        <v/>
      </c>
    </row>
    <row r="301" spans="1:5" x14ac:dyDescent="0.3">
      <c r="A301" s="12">
        <v>41939</v>
      </c>
      <c r="B301" s="13">
        <v>2014</v>
      </c>
      <c r="C301" s="13">
        <f>IFERROR(AVERAGEIFS(Datos!C301:E301,Datos!C301:E301,"&lt;&gt;"),"")</f>
        <v>33.227166666666669</v>
      </c>
      <c r="D301" s="13">
        <f>IFERROR(AVERAGEIFS(Datos!F301:H301,Datos!F301:H301,"&lt;&gt;"),"")</f>
        <v>59.553990333333331</v>
      </c>
      <c r="E301" s="14">
        <f>IFERROR(AVERAGEIFS(Datos!I301:L301,Datos!I301:L301,"&lt;&gt;"),"")</f>
        <v>14.916653815215373</v>
      </c>
    </row>
    <row r="302" spans="1:5" x14ac:dyDescent="0.3">
      <c r="A302" s="12">
        <v>41940</v>
      </c>
      <c r="B302" s="13">
        <v>2014</v>
      </c>
      <c r="C302" s="13">
        <f>IFERROR(AVERAGEIFS(Datos!C302:E302,Datos!C302:E302,"&lt;&gt;"),"")</f>
        <v>33.707333333333331</v>
      </c>
      <c r="D302" s="13">
        <f>IFERROR(AVERAGEIFS(Datos!F302:H302,Datos!F302:H302,"&lt;&gt;"),"")</f>
        <v>60.597600133333337</v>
      </c>
      <c r="E302" s="14">
        <f>IFERROR(AVERAGEIFS(Datos!I302:L302,Datos!I302:L302,"&lt;&gt;"),"")</f>
        <v>14.843935971540954</v>
      </c>
    </row>
    <row r="303" spans="1:5" x14ac:dyDescent="0.3">
      <c r="A303" s="12">
        <v>41941</v>
      </c>
      <c r="B303" s="13">
        <v>2014</v>
      </c>
      <c r="C303" s="13">
        <f>IFERROR(AVERAGEIFS(Datos!C303:E303,Datos!C303:E303,"&lt;&gt;"),"")</f>
        <v>33.792499999999997</v>
      </c>
      <c r="D303" s="13">
        <f>IFERROR(AVERAGEIFS(Datos!F303:H303,Datos!F303:H303,"&lt;&gt;"),"")</f>
        <v>60.591152666666666</v>
      </c>
      <c r="E303" s="14">
        <f>IFERROR(AVERAGEIFS(Datos!I303:L303,Datos!I303:L303,"&lt;&gt;"),"")</f>
        <v>15.029818119624528</v>
      </c>
    </row>
    <row r="304" spans="1:5" x14ac:dyDescent="0.3">
      <c r="A304" s="12">
        <v>41942</v>
      </c>
      <c r="B304" s="13">
        <v>2014</v>
      </c>
      <c r="C304" s="13">
        <f>IFERROR(AVERAGEIFS(Datos!C304:E304,Datos!C304:E304,"&lt;&gt;"),"")</f>
        <v>33.602833333333336</v>
      </c>
      <c r="D304" s="13">
        <f>IFERROR(AVERAGEIFS(Datos!F304:H304,Datos!F304:H304,"&lt;&gt;"),"")</f>
        <v>60.384868199999993</v>
      </c>
      <c r="E304" s="14">
        <f>IFERROR(AVERAGEIFS(Datos!I304:L304,Datos!I304:L304,"&lt;&gt;"),"")</f>
        <v>15.165194541674282</v>
      </c>
    </row>
    <row r="305" spans="1:5" x14ac:dyDescent="0.3">
      <c r="A305" s="12">
        <v>41943</v>
      </c>
      <c r="B305" s="13">
        <v>2014</v>
      </c>
      <c r="C305" s="13">
        <f>IFERROR(AVERAGEIFS(Datos!C305:E305,Datos!C305:E305,"&lt;&gt;"),"")</f>
        <v>34.1145</v>
      </c>
      <c r="D305" s="13">
        <f>IFERROR(AVERAGEIFS(Datos!F305:H305,Datos!F305:H305,"&lt;&gt;"),"")</f>
        <v>61.703599666666662</v>
      </c>
      <c r="E305" s="14">
        <f>IFERROR(AVERAGEIFS(Datos!I305:L305,Datos!I305:L305,"&lt;&gt;"),"")</f>
        <v>15.283006038879973</v>
      </c>
    </row>
    <row r="306" spans="1:5" x14ac:dyDescent="0.3">
      <c r="A306" s="12">
        <v>41944</v>
      </c>
      <c r="B306" s="13">
        <v>2014</v>
      </c>
      <c r="C306" s="13" t="str">
        <f>IFERROR(AVERAGEIFS(Datos!C306:E306,Datos!C306:E306,"&lt;&gt;"),"")</f>
        <v/>
      </c>
      <c r="D306" s="13" t="str">
        <f>IFERROR(AVERAGEIFS(Datos!F306:H306,Datos!F306:H306,"&lt;&gt;"),"")</f>
        <v/>
      </c>
      <c r="E306" s="14" t="str">
        <f>IFERROR(AVERAGEIFS(Datos!I306:L306,Datos!I306:L306,"&lt;&gt;"),"")</f>
        <v/>
      </c>
    </row>
    <row r="307" spans="1:5" x14ac:dyDescent="0.3">
      <c r="A307" s="12">
        <v>41945</v>
      </c>
      <c r="B307" s="13">
        <v>2014</v>
      </c>
      <c r="C307" s="13" t="str">
        <f>IFERROR(AVERAGEIFS(Datos!C307:E307,Datos!C307:E307,"&lt;&gt;"),"")</f>
        <v/>
      </c>
      <c r="D307" s="13" t="str">
        <f>IFERROR(AVERAGEIFS(Datos!F307:H307,Datos!F307:H307,"&lt;&gt;"),"")</f>
        <v/>
      </c>
      <c r="E307" s="14" t="str">
        <f>IFERROR(AVERAGEIFS(Datos!I307:L307,Datos!I307:L307,"&lt;&gt;"),"")</f>
        <v/>
      </c>
    </row>
    <row r="308" spans="1:5" x14ac:dyDescent="0.3">
      <c r="A308" s="12">
        <v>41946</v>
      </c>
      <c r="B308" s="13">
        <v>2014</v>
      </c>
      <c r="C308" s="13">
        <f>IFERROR(AVERAGEIFS(Datos!C308:E308,Datos!C308:E308,"&lt;&gt;"),"")</f>
        <v>34.326166666666666</v>
      </c>
      <c r="D308" s="13">
        <f>IFERROR(AVERAGEIFS(Datos!F308:H308,Datos!F308:H308,"&lt;&gt;"),"")</f>
        <v>61.126449799999989</v>
      </c>
      <c r="E308" s="14" t="str">
        <f>IFERROR(AVERAGEIFS(Datos!I308:L308,Datos!I308:L308,"&lt;&gt;"),"")</f>
        <v/>
      </c>
    </row>
    <row r="309" spans="1:5" x14ac:dyDescent="0.3">
      <c r="A309" s="12">
        <v>41947</v>
      </c>
      <c r="B309" s="13">
        <v>2014</v>
      </c>
      <c r="C309" s="13">
        <f>IFERROR(AVERAGEIFS(Datos!C309:E309,Datos!C309:E309,"&lt;&gt;"),"")</f>
        <v>34.30983333333333</v>
      </c>
      <c r="D309" s="13">
        <f>IFERROR(AVERAGEIFS(Datos!F309:H309,Datos!F309:H309,"&lt;&gt;"),"")</f>
        <v>60.135876866666671</v>
      </c>
      <c r="E309" s="14">
        <f>IFERROR(AVERAGEIFS(Datos!I309:L309,Datos!I309:L309,"&lt;&gt;"),"")</f>
        <v>15.503717792899931</v>
      </c>
    </row>
    <row r="310" spans="1:5" x14ac:dyDescent="0.3">
      <c r="A310" s="12">
        <v>41948</v>
      </c>
      <c r="B310" s="13">
        <v>2014</v>
      </c>
      <c r="C310" s="13">
        <f>IFERROR(AVERAGEIFS(Datos!C310:E310,Datos!C310:E310,"&lt;&gt;"),"")</f>
        <v>34.290833333333332</v>
      </c>
      <c r="D310" s="13">
        <f>IFERROR(AVERAGEIFS(Datos!F310:H310,Datos!F310:H310,"&lt;&gt;"),"")</f>
        <v>60.732799533333328</v>
      </c>
      <c r="E310" s="14">
        <f>IFERROR(AVERAGEIFS(Datos!I310:L310,Datos!I310:L310,"&lt;&gt;"),"")</f>
        <v>15.168461261994068</v>
      </c>
    </row>
    <row r="311" spans="1:5" x14ac:dyDescent="0.3">
      <c r="A311" s="12">
        <v>41949</v>
      </c>
      <c r="B311" s="13">
        <v>2014</v>
      </c>
      <c r="C311" s="13">
        <f>IFERROR(AVERAGEIFS(Datos!C311:E311,Datos!C311:E311,"&lt;&gt;"),"")</f>
        <v>34.486499999999999</v>
      </c>
      <c r="D311" s="13">
        <f>IFERROR(AVERAGEIFS(Datos!F311:H311,Datos!F311:H311,"&lt;&gt;"),"")</f>
        <v>60.730307333333336</v>
      </c>
      <c r="E311" s="14">
        <f>IFERROR(AVERAGEIFS(Datos!I311:L311,Datos!I311:L311,"&lt;&gt;"),"")</f>
        <v>15.056517183202786</v>
      </c>
    </row>
    <row r="312" spans="1:5" x14ac:dyDescent="0.3">
      <c r="A312" s="12">
        <v>41950</v>
      </c>
      <c r="B312" s="13">
        <v>2014</v>
      </c>
      <c r="C312" s="13">
        <f>IFERROR(AVERAGEIFS(Datos!C312:E312,Datos!C312:E312,"&lt;&gt;"),"")</f>
        <v>34.507833333333338</v>
      </c>
      <c r="D312" s="13">
        <f>IFERROR(AVERAGEIFS(Datos!F312:H312,Datos!F312:H312,"&lt;&gt;"),"")</f>
        <v>60.076226333333331</v>
      </c>
      <c r="E312" s="14">
        <f>IFERROR(AVERAGEIFS(Datos!I312:L312,Datos!I312:L312,"&lt;&gt;"),"")</f>
        <v>15.041907954486007</v>
      </c>
    </row>
    <row r="313" spans="1:5" x14ac:dyDescent="0.3">
      <c r="A313" s="12">
        <v>41951</v>
      </c>
      <c r="B313" s="13">
        <v>2014</v>
      </c>
      <c r="C313" s="13" t="str">
        <f>IFERROR(AVERAGEIFS(Datos!C313:E313,Datos!C313:E313,"&lt;&gt;"),"")</f>
        <v/>
      </c>
      <c r="D313" s="13" t="str">
        <f>IFERROR(AVERAGEIFS(Datos!F313:H313,Datos!F313:H313,"&lt;&gt;"),"")</f>
        <v/>
      </c>
      <c r="E313" s="14" t="str">
        <f>IFERROR(AVERAGEIFS(Datos!I313:L313,Datos!I313:L313,"&lt;&gt;"),"")</f>
        <v/>
      </c>
    </row>
    <row r="314" spans="1:5" x14ac:dyDescent="0.3">
      <c r="A314" s="12">
        <v>41952</v>
      </c>
      <c r="B314" s="13">
        <v>2014</v>
      </c>
      <c r="C314" s="13" t="str">
        <f>IFERROR(AVERAGEIFS(Datos!C314:E314,Datos!C314:E314,"&lt;&gt;"),"")</f>
        <v/>
      </c>
      <c r="D314" s="13" t="str">
        <f>IFERROR(AVERAGEIFS(Datos!F314:H314,Datos!F314:H314,"&lt;&gt;"),"")</f>
        <v/>
      </c>
      <c r="E314" s="14" t="str">
        <f>IFERROR(AVERAGEIFS(Datos!I314:L314,Datos!I314:L314,"&lt;&gt;"),"")</f>
        <v/>
      </c>
    </row>
    <row r="315" spans="1:5" x14ac:dyDescent="0.3">
      <c r="A315" s="12">
        <v>41953</v>
      </c>
      <c r="B315" s="13">
        <v>2014</v>
      </c>
      <c r="C315" s="13">
        <f>IFERROR(AVERAGEIFS(Datos!C315:E315,Datos!C315:E315,"&lt;&gt;"),"")</f>
        <v>34.669666666666664</v>
      </c>
      <c r="D315" s="13">
        <f>IFERROR(AVERAGEIFS(Datos!F315:H315,Datos!F315:H315,"&lt;&gt;"),"")</f>
        <v>60.524510200000002</v>
      </c>
      <c r="E315" s="14">
        <f>IFERROR(AVERAGEIFS(Datos!I315:L315,Datos!I315:L315,"&lt;&gt;"),"")</f>
        <v>14.937098347568417</v>
      </c>
    </row>
    <row r="316" spans="1:5" x14ac:dyDescent="0.3">
      <c r="A316" s="12">
        <v>41954</v>
      </c>
      <c r="B316" s="13">
        <v>2014</v>
      </c>
      <c r="C316" s="13">
        <f>IFERROR(AVERAGEIFS(Datos!C316:E316,Datos!C316:E316,"&lt;&gt;"),"")</f>
        <v>34.786499999999997</v>
      </c>
      <c r="D316" s="13">
        <f>IFERROR(AVERAGEIFS(Datos!F316:H316,Datos!F316:H316,"&lt;&gt;"),"")</f>
        <v>60.880303833333336</v>
      </c>
      <c r="E316" s="14">
        <f>IFERROR(AVERAGEIFS(Datos!I316:L316,Datos!I316:L316,"&lt;&gt;"),"")</f>
        <v>15.109191538328583</v>
      </c>
    </row>
    <row r="317" spans="1:5" x14ac:dyDescent="0.3">
      <c r="A317" s="12">
        <v>41955</v>
      </c>
      <c r="B317" s="13">
        <v>2014</v>
      </c>
      <c r="C317" s="13">
        <f>IFERROR(AVERAGEIFS(Datos!C317:E317,Datos!C317:E317,"&lt;&gt;"),"")</f>
        <v>34.835000000000001</v>
      </c>
      <c r="D317" s="13">
        <f>IFERROR(AVERAGEIFS(Datos!F317:H317,Datos!F317:H317,"&lt;&gt;"),"")</f>
        <v>59.690957666666669</v>
      </c>
      <c r="E317" s="14">
        <f>IFERROR(AVERAGEIFS(Datos!I317:L317,Datos!I317:L317,"&lt;&gt;"),"")</f>
        <v>15.258839105023817</v>
      </c>
    </row>
    <row r="318" spans="1:5" x14ac:dyDescent="0.3">
      <c r="A318" s="12">
        <v>41956</v>
      </c>
      <c r="B318" s="13">
        <v>2014</v>
      </c>
      <c r="C318" s="13">
        <f>IFERROR(AVERAGEIFS(Datos!C318:E318,Datos!C318:E318,"&lt;&gt;"),"")</f>
        <v>35.212333333333333</v>
      </c>
      <c r="D318" s="13">
        <f>IFERROR(AVERAGEIFS(Datos!F318:H318,Datos!F318:H318,"&lt;&gt;"),"")</f>
        <v>59.856354399999994</v>
      </c>
      <c r="E318" s="14">
        <f>IFERROR(AVERAGEIFS(Datos!I318:L318,Datos!I318:L318,"&lt;&gt;"),"")</f>
        <v>15.491955053995682</v>
      </c>
    </row>
    <row r="319" spans="1:5" x14ac:dyDescent="0.3">
      <c r="A319" s="12">
        <v>41957</v>
      </c>
      <c r="B319" s="13">
        <v>2014</v>
      </c>
      <c r="C319" s="13">
        <f>IFERROR(AVERAGEIFS(Datos!C319:E319,Datos!C319:E319,"&lt;&gt;"),"")</f>
        <v>35.294833333333337</v>
      </c>
      <c r="D319" s="13">
        <f>IFERROR(AVERAGEIFS(Datos!F319:H319,Datos!F319:H319,"&lt;&gt;"),"")</f>
        <v>60.293379766666668</v>
      </c>
      <c r="E319" s="14">
        <f>IFERROR(AVERAGEIFS(Datos!I319:L319,Datos!I319:L319,"&lt;&gt;"),"")</f>
        <v>15.495313505887912</v>
      </c>
    </row>
    <row r="320" spans="1:5" x14ac:dyDescent="0.3">
      <c r="A320" s="12">
        <v>41958</v>
      </c>
      <c r="B320" s="13">
        <v>2014</v>
      </c>
      <c r="C320" s="13" t="str">
        <f>IFERROR(AVERAGEIFS(Datos!C320:E320,Datos!C320:E320,"&lt;&gt;"),"")</f>
        <v/>
      </c>
      <c r="D320" s="13" t="str">
        <f>IFERROR(AVERAGEIFS(Datos!F320:H320,Datos!F320:H320,"&lt;&gt;"),"")</f>
        <v/>
      </c>
      <c r="E320" s="14" t="str">
        <f>IFERROR(AVERAGEIFS(Datos!I320:L320,Datos!I320:L320,"&lt;&gt;"),"")</f>
        <v/>
      </c>
    </row>
    <row r="321" spans="1:5" x14ac:dyDescent="0.3">
      <c r="A321" s="12">
        <v>41959</v>
      </c>
      <c r="B321" s="13">
        <v>2014</v>
      </c>
      <c r="C321" s="13" t="str">
        <f>IFERROR(AVERAGEIFS(Datos!C321:E321,Datos!C321:E321,"&lt;&gt;"),"")</f>
        <v/>
      </c>
      <c r="D321" s="13" t="str">
        <f>IFERROR(AVERAGEIFS(Datos!F321:H321,Datos!F321:H321,"&lt;&gt;"),"")</f>
        <v/>
      </c>
      <c r="E321" s="14" t="str">
        <f>IFERROR(AVERAGEIFS(Datos!I321:L321,Datos!I321:L321,"&lt;&gt;"),"")</f>
        <v/>
      </c>
    </row>
    <row r="322" spans="1:5" x14ac:dyDescent="0.3">
      <c r="A322" s="12">
        <v>41960</v>
      </c>
      <c r="B322" s="13">
        <v>2014</v>
      </c>
      <c r="C322" s="13">
        <f>IFERROR(AVERAGEIFS(Datos!C322:E322,Datos!C322:E322,"&lt;&gt;"),"")</f>
        <v>35.096499999999999</v>
      </c>
      <c r="D322" s="13">
        <f>IFERROR(AVERAGEIFS(Datos!F322:H322,Datos!F322:H322,"&lt;&gt;"),"")</f>
        <v>60.364543999999995</v>
      </c>
      <c r="E322" s="14">
        <f>IFERROR(AVERAGEIFS(Datos!I322:L322,Datos!I322:L322,"&lt;&gt;"),"")</f>
        <v>15.117755443814922</v>
      </c>
    </row>
    <row r="323" spans="1:5" x14ac:dyDescent="0.3">
      <c r="A323" s="12">
        <v>41961</v>
      </c>
      <c r="B323" s="13">
        <v>2014</v>
      </c>
      <c r="C323" s="13">
        <f>IFERROR(AVERAGEIFS(Datos!C323:E323,Datos!C323:E323,"&lt;&gt;"),"")</f>
        <v>34.944333333333333</v>
      </c>
      <c r="D323" s="13">
        <f>IFERROR(AVERAGEIFS(Datos!F323:H323,Datos!F323:H323,"&lt;&gt;"),"")</f>
        <v>61.474188000000005</v>
      </c>
      <c r="E323" s="14">
        <f>IFERROR(AVERAGEIFS(Datos!I323:L323,Datos!I323:L323,"&lt;&gt;"),"")</f>
        <v>15.368154933855635</v>
      </c>
    </row>
    <row r="324" spans="1:5" x14ac:dyDescent="0.3">
      <c r="A324" s="12">
        <v>41962</v>
      </c>
      <c r="B324" s="13">
        <v>2014</v>
      </c>
      <c r="C324" s="13">
        <f>IFERROR(AVERAGEIFS(Datos!C324:E324,Datos!C324:E324,"&lt;&gt;"),"")</f>
        <v>34.749166666666667</v>
      </c>
      <c r="D324" s="13">
        <f>IFERROR(AVERAGEIFS(Datos!F324:H324,Datos!F324:H324,"&lt;&gt;"),"")</f>
        <v>61.686382500000001</v>
      </c>
      <c r="E324" s="14">
        <f>IFERROR(AVERAGEIFS(Datos!I324:L324,Datos!I324:L324,"&lt;&gt;"),"")</f>
        <v>15.071612121231421</v>
      </c>
    </row>
    <row r="325" spans="1:5" x14ac:dyDescent="0.3">
      <c r="A325" s="12">
        <v>41963</v>
      </c>
      <c r="B325" s="13">
        <v>2014</v>
      </c>
      <c r="C325" s="13">
        <f>IFERROR(AVERAGEIFS(Datos!C325:E325,Datos!C325:E325,"&lt;&gt;"),"")</f>
        <v>34.988500000000002</v>
      </c>
      <c r="D325" s="13">
        <f>IFERROR(AVERAGEIFS(Datos!F325:H325,Datos!F325:H325,"&lt;&gt;"),"")</f>
        <v>61.693282799999999</v>
      </c>
      <c r="E325" s="14">
        <f>IFERROR(AVERAGEIFS(Datos!I325:L325,Datos!I325:L325,"&lt;&gt;"),"")</f>
        <v>14.918528011897706</v>
      </c>
    </row>
    <row r="326" spans="1:5" x14ac:dyDescent="0.3">
      <c r="A326" s="12">
        <v>41964</v>
      </c>
      <c r="B326" s="13">
        <v>2014</v>
      </c>
      <c r="C326" s="13">
        <f>IFERROR(AVERAGEIFS(Datos!C326:E326,Datos!C326:E326,"&lt;&gt;"),"")</f>
        <v>34.797333333333334</v>
      </c>
      <c r="D326" s="13">
        <f>IFERROR(AVERAGEIFS(Datos!F326:H326,Datos!F326:H326,"&lt;&gt;"),"")</f>
        <v>62.856039500000001</v>
      </c>
      <c r="E326" s="14">
        <f>IFERROR(AVERAGEIFS(Datos!I326:L326,Datos!I326:L326,"&lt;&gt;"),"")</f>
        <v>15.015289662718629</v>
      </c>
    </row>
    <row r="327" spans="1:5" x14ac:dyDescent="0.3">
      <c r="A327" s="12">
        <v>41965</v>
      </c>
      <c r="B327" s="13">
        <v>2014</v>
      </c>
      <c r="C327" s="13" t="str">
        <f>IFERROR(AVERAGEIFS(Datos!C327:E327,Datos!C327:E327,"&lt;&gt;"),"")</f>
        <v/>
      </c>
      <c r="D327" s="13" t="str">
        <f>IFERROR(AVERAGEIFS(Datos!F327:H327,Datos!F327:H327,"&lt;&gt;"),"")</f>
        <v/>
      </c>
      <c r="E327" s="14" t="str">
        <f>IFERROR(AVERAGEIFS(Datos!I327:L327,Datos!I327:L327,"&lt;&gt;"),"")</f>
        <v/>
      </c>
    </row>
    <row r="328" spans="1:5" x14ac:dyDescent="0.3">
      <c r="A328" s="12">
        <v>41966</v>
      </c>
      <c r="B328" s="13">
        <v>2014</v>
      </c>
      <c r="C328" s="13" t="str">
        <f>IFERROR(AVERAGEIFS(Datos!C328:E328,Datos!C328:E328,"&lt;&gt;"),"")</f>
        <v/>
      </c>
      <c r="D328" s="13" t="str">
        <f>IFERROR(AVERAGEIFS(Datos!F328:H328,Datos!F328:H328,"&lt;&gt;"),"")</f>
        <v/>
      </c>
      <c r="E328" s="14" t="str">
        <f>IFERROR(AVERAGEIFS(Datos!I328:L328,Datos!I328:L328,"&lt;&gt;"),"")</f>
        <v/>
      </c>
    </row>
    <row r="329" spans="1:5" x14ac:dyDescent="0.3">
      <c r="A329" s="12">
        <v>41967</v>
      </c>
      <c r="B329" s="13">
        <v>2014</v>
      </c>
      <c r="C329" s="13">
        <f>IFERROR(AVERAGEIFS(Datos!C329:E329,Datos!C329:E329,"&lt;&gt;"),"")</f>
        <v>34.873416666666664</v>
      </c>
      <c r="D329" s="13">
        <f>IFERROR(AVERAGEIFS(Datos!F329:H329,Datos!F329:H329,"&lt;&gt;"),"")</f>
        <v>63.750332533333335</v>
      </c>
      <c r="E329" s="14" t="str">
        <f>IFERROR(AVERAGEIFS(Datos!I329:L329,Datos!I329:L329,"&lt;&gt;"),"")</f>
        <v/>
      </c>
    </row>
    <row r="330" spans="1:5" x14ac:dyDescent="0.3">
      <c r="A330" s="12">
        <v>41968</v>
      </c>
      <c r="B330" s="13">
        <v>2014</v>
      </c>
      <c r="C330" s="13">
        <f>IFERROR(AVERAGEIFS(Datos!C330:E330,Datos!C330:E330,"&lt;&gt;"),"")</f>
        <v>34.777166666666666</v>
      </c>
      <c r="D330" s="13">
        <f>IFERROR(AVERAGEIFS(Datos!F330:H330,Datos!F330:H330,"&lt;&gt;"),"")</f>
        <v>64.490335166666668</v>
      </c>
      <c r="E330" s="14">
        <f>IFERROR(AVERAGEIFS(Datos!I330:L330,Datos!I330:L330,"&lt;&gt;"),"")</f>
        <v>15.331395362715167</v>
      </c>
    </row>
    <row r="331" spans="1:5" x14ac:dyDescent="0.3">
      <c r="A331" s="12">
        <v>41969</v>
      </c>
      <c r="B331" s="13">
        <v>2014</v>
      </c>
      <c r="C331" s="13">
        <f>IFERROR(AVERAGEIFS(Datos!C331:E331,Datos!C331:E331,"&lt;&gt;"),"")</f>
        <v>34.962166666666668</v>
      </c>
      <c r="D331" s="13">
        <f>IFERROR(AVERAGEIFS(Datos!F331:H331,Datos!F331:H331,"&lt;&gt;"),"")</f>
        <v>64.751908666666665</v>
      </c>
      <c r="E331" s="14">
        <f>IFERROR(AVERAGEIFS(Datos!I331:L331,Datos!I331:L331,"&lt;&gt;"),"")</f>
        <v>15.478966892368486</v>
      </c>
    </row>
    <row r="332" spans="1:5" x14ac:dyDescent="0.3">
      <c r="A332" s="12">
        <v>41970</v>
      </c>
      <c r="B332" s="13">
        <v>2014</v>
      </c>
      <c r="C332" s="13" t="str">
        <f>IFERROR(AVERAGEIFS(Datos!C332:E332,Datos!C332:E332,"&lt;&gt;"),"")</f>
        <v/>
      </c>
      <c r="D332" s="13">
        <f>IFERROR(AVERAGEIFS(Datos!F332:H332,Datos!F332:H332,"&lt;&gt;"),"")</f>
        <v>64.947887800000004</v>
      </c>
      <c r="E332" s="14">
        <f>IFERROR(AVERAGEIFS(Datos!I332:L332,Datos!I332:L332,"&lt;&gt;"),"")</f>
        <v>15.295254521525006</v>
      </c>
    </row>
    <row r="333" spans="1:5" x14ac:dyDescent="0.3">
      <c r="A333" s="12">
        <v>41971</v>
      </c>
      <c r="B333" s="13">
        <v>2014</v>
      </c>
      <c r="C333" s="13">
        <f>IFERROR(AVERAGEIFS(Datos!C333:E333,Datos!C333:E333,"&lt;&gt;"),"")</f>
        <v>34.99883333333333</v>
      </c>
      <c r="D333" s="13">
        <f>IFERROR(AVERAGEIFS(Datos!F333:H333,Datos!F333:H333,"&lt;&gt;"),"")</f>
        <v>64.924418666666668</v>
      </c>
      <c r="E333" s="14">
        <f>IFERROR(AVERAGEIFS(Datos!I333:L333,Datos!I333:L333,"&lt;&gt;"),"")</f>
        <v>15.407851149861006</v>
      </c>
    </row>
    <row r="334" spans="1:5" x14ac:dyDescent="0.3">
      <c r="A334" s="12">
        <v>41972</v>
      </c>
      <c r="B334" s="13">
        <v>2014</v>
      </c>
      <c r="C334" s="13" t="str">
        <f>IFERROR(AVERAGEIFS(Datos!C334:E334,Datos!C334:E334,"&lt;&gt;"),"")</f>
        <v/>
      </c>
      <c r="D334" s="13" t="str">
        <f>IFERROR(AVERAGEIFS(Datos!F334:H334,Datos!F334:H334,"&lt;&gt;"),"")</f>
        <v/>
      </c>
      <c r="E334" s="14" t="str">
        <f>IFERROR(AVERAGEIFS(Datos!I334:L334,Datos!I334:L334,"&lt;&gt;"),"")</f>
        <v/>
      </c>
    </row>
    <row r="335" spans="1:5" x14ac:dyDescent="0.3">
      <c r="A335" s="12">
        <v>41973</v>
      </c>
      <c r="B335" s="13">
        <v>2014</v>
      </c>
      <c r="C335" s="13" t="str">
        <f>IFERROR(AVERAGEIFS(Datos!C335:E335,Datos!C335:E335,"&lt;&gt;"),"")</f>
        <v/>
      </c>
      <c r="D335" s="13" t="str">
        <f>IFERROR(AVERAGEIFS(Datos!F335:H335,Datos!F335:H335,"&lt;&gt;"),"")</f>
        <v/>
      </c>
      <c r="E335" s="14" t="str">
        <f>IFERROR(AVERAGEIFS(Datos!I335:L335,Datos!I335:L335,"&lt;&gt;"),"")</f>
        <v/>
      </c>
    </row>
    <row r="336" spans="1:5" x14ac:dyDescent="0.3">
      <c r="A336" s="12">
        <v>41974</v>
      </c>
      <c r="B336" s="13">
        <v>2014</v>
      </c>
      <c r="C336" s="13">
        <f>IFERROR(AVERAGEIFS(Datos!C336:E336,Datos!C336:E336,"&lt;&gt;"),"")</f>
        <v>34.79</v>
      </c>
      <c r="D336" s="13">
        <f>IFERROR(AVERAGEIFS(Datos!F336:H336,Datos!F336:H336,"&lt;&gt;"),"")</f>
        <v>65.439108333333337</v>
      </c>
      <c r="E336" s="14">
        <f>IFERROR(AVERAGEIFS(Datos!I336:L336,Datos!I336:L336,"&lt;&gt;"),"")</f>
        <v>15.615261874154262</v>
      </c>
    </row>
    <row r="337" spans="1:5" x14ac:dyDescent="0.3">
      <c r="A337" s="12">
        <v>41975</v>
      </c>
      <c r="B337" s="13">
        <v>2014</v>
      </c>
      <c r="C337" s="13">
        <f>IFERROR(AVERAGEIFS(Datos!C337:E337,Datos!C337:E337,"&lt;&gt;"),"")</f>
        <v>34.682333333333339</v>
      </c>
      <c r="D337" s="13">
        <f>IFERROR(AVERAGEIFS(Datos!F337:H337,Datos!F337:H337,"&lt;&gt;"),"")</f>
        <v>64.723904000000005</v>
      </c>
      <c r="E337" s="14">
        <f>IFERROR(AVERAGEIFS(Datos!I337:L337,Datos!I337:L337,"&lt;&gt;"),"")</f>
        <v>15.320094765769165</v>
      </c>
    </row>
    <row r="338" spans="1:5" x14ac:dyDescent="0.3">
      <c r="A338" s="12">
        <v>41976</v>
      </c>
      <c r="B338" s="13">
        <v>2014</v>
      </c>
      <c r="C338" s="13">
        <f>IFERROR(AVERAGEIFS(Datos!C338:E338,Datos!C338:E338,"&lt;&gt;"),"")</f>
        <v>34.637</v>
      </c>
      <c r="D338" s="13">
        <f>IFERROR(AVERAGEIFS(Datos!F338:H338,Datos!F338:H338,"&lt;&gt;"),"")</f>
        <v>63.96856866666667</v>
      </c>
      <c r="E338" s="14">
        <f>IFERROR(AVERAGEIFS(Datos!I338:L338,Datos!I338:L338,"&lt;&gt;"),"")</f>
        <v>15.28355245034218</v>
      </c>
    </row>
    <row r="339" spans="1:5" x14ac:dyDescent="0.3">
      <c r="A339" s="12">
        <v>41977</v>
      </c>
      <c r="B339" s="13">
        <v>2014</v>
      </c>
      <c r="C339" s="13">
        <f>IFERROR(AVERAGEIFS(Datos!C339:E339,Datos!C339:E339,"&lt;&gt;"),"")</f>
        <v>34.947166666666668</v>
      </c>
      <c r="D339" s="13">
        <f>IFERROR(AVERAGEIFS(Datos!F339:H339,Datos!F339:H339,"&lt;&gt;"),"")</f>
        <v>63.283549999999998</v>
      </c>
      <c r="E339" s="14">
        <f>IFERROR(AVERAGEIFS(Datos!I339:L339,Datos!I339:L339,"&lt;&gt;"),"")</f>
        <v>15.337367533806345</v>
      </c>
    </row>
    <row r="340" spans="1:5" x14ac:dyDescent="0.3">
      <c r="A340" s="12">
        <v>41978</v>
      </c>
      <c r="B340" s="13">
        <v>2014</v>
      </c>
      <c r="C340" s="13">
        <f>IFERROR(AVERAGEIFS(Datos!C340:E340,Datos!C340:E340,"&lt;&gt;"),"")</f>
        <v>34.524666666666668</v>
      </c>
      <c r="D340" s="13">
        <f>IFERROR(AVERAGEIFS(Datos!F340:H340,Datos!F340:H340,"&lt;&gt;"),"")</f>
        <v>64.516042000000013</v>
      </c>
      <c r="E340" s="14">
        <f>IFERROR(AVERAGEIFS(Datos!I340:L340,Datos!I340:L340,"&lt;&gt;"),"")</f>
        <v>15.160973022710444</v>
      </c>
    </row>
    <row r="341" spans="1:5" x14ac:dyDescent="0.3">
      <c r="A341" s="12">
        <v>41979</v>
      </c>
      <c r="B341" s="13">
        <v>2014</v>
      </c>
      <c r="C341" s="13" t="str">
        <f>IFERROR(AVERAGEIFS(Datos!C341:E341,Datos!C341:E341,"&lt;&gt;"),"")</f>
        <v/>
      </c>
      <c r="D341" s="13" t="str">
        <f>IFERROR(AVERAGEIFS(Datos!F341:H341,Datos!F341:H341,"&lt;&gt;"),"")</f>
        <v/>
      </c>
      <c r="E341" s="14" t="str">
        <f>IFERROR(AVERAGEIFS(Datos!I341:L341,Datos!I341:L341,"&lt;&gt;"),"")</f>
        <v/>
      </c>
    </row>
    <row r="342" spans="1:5" x14ac:dyDescent="0.3">
      <c r="A342" s="12">
        <v>41980</v>
      </c>
      <c r="B342" s="13">
        <v>2014</v>
      </c>
      <c r="C342" s="13" t="str">
        <f>IFERROR(AVERAGEIFS(Datos!C342:E342,Datos!C342:E342,"&lt;&gt;"),"")</f>
        <v/>
      </c>
      <c r="D342" s="13" t="str">
        <f>IFERROR(AVERAGEIFS(Datos!F342:H342,Datos!F342:H342,"&lt;&gt;"),"")</f>
        <v/>
      </c>
      <c r="E342" s="14" t="str">
        <f>IFERROR(AVERAGEIFS(Datos!I342:L342,Datos!I342:L342,"&lt;&gt;"),"")</f>
        <v/>
      </c>
    </row>
    <row r="343" spans="1:5" x14ac:dyDescent="0.3">
      <c r="A343" s="12">
        <v>41981</v>
      </c>
      <c r="B343" s="13">
        <v>2014</v>
      </c>
      <c r="C343" s="13">
        <f>IFERROR(AVERAGEIFS(Datos!C343:E343,Datos!C343:E343,"&lt;&gt;"),"")</f>
        <v>34.110500000000002</v>
      </c>
      <c r="D343" s="13">
        <f>IFERROR(AVERAGEIFS(Datos!F343:H343,Datos!F343:H343,"&lt;&gt;"),"")</f>
        <v>64.374020900000005</v>
      </c>
      <c r="E343" s="14">
        <f>IFERROR(AVERAGEIFS(Datos!I343:L343,Datos!I343:L343,"&lt;&gt;"),"")</f>
        <v>15.120406803312628</v>
      </c>
    </row>
    <row r="344" spans="1:5" x14ac:dyDescent="0.3">
      <c r="A344" s="12">
        <v>41982</v>
      </c>
      <c r="B344" s="13">
        <v>2014</v>
      </c>
      <c r="C344" s="13">
        <f>IFERROR(AVERAGEIFS(Datos!C344:E344,Datos!C344:E344,"&lt;&gt;"),"")</f>
        <v>34.308500000000002</v>
      </c>
      <c r="D344" s="13">
        <f>IFERROR(AVERAGEIFS(Datos!F344:H344,Datos!F344:H344,"&lt;&gt;"),"")</f>
        <v>63.151546266666664</v>
      </c>
      <c r="E344" s="14">
        <f>IFERROR(AVERAGEIFS(Datos!I344:L344,Datos!I344:L344,"&lt;&gt;"),"")</f>
        <v>14.965251308466051</v>
      </c>
    </row>
    <row r="345" spans="1:5" x14ac:dyDescent="0.3">
      <c r="A345" s="12">
        <v>41983</v>
      </c>
      <c r="B345" s="13">
        <v>2014</v>
      </c>
      <c r="C345" s="13">
        <f>IFERROR(AVERAGEIFS(Datos!C345:E345,Datos!C345:E345,"&lt;&gt;"),"")</f>
        <v>33.76316666666667</v>
      </c>
      <c r="D345" s="13">
        <f>IFERROR(AVERAGEIFS(Datos!F345:H345,Datos!F345:H345,"&lt;&gt;"),"")</f>
        <v>63.564323366666663</v>
      </c>
      <c r="E345" s="14">
        <f>IFERROR(AVERAGEIFS(Datos!I345:L345,Datos!I345:L345,"&lt;&gt;"),"")</f>
        <v>14.86445468691983</v>
      </c>
    </row>
    <row r="346" spans="1:5" x14ac:dyDescent="0.3">
      <c r="A346" s="12">
        <v>41984</v>
      </c>
      <c r="B346" s="13">
        <v>2014</v>
      </c>
      <c r="C346" s="13">
        <f>IFERROR(AVERAGEIFS(Datos!C346:E346,Datos!C346:E346,"&lt;&gt;"),"")</f>
        <v>33.893499999999996</v>
      </c>
      <c r="D346" s="13">
        <f>IFERROR(AVERAGEIFS(Datos!F346:H346,Datos!F346:H346,"&lt;&gt;"),"")</f>
        <v>64.082760599999986</v>
      </c>
      <c r="E346" s="14">
        <f>IFERROR(AVERAGEIFS(Datos!I346:L346,Datos!I346:L346,"&lt;&gt;"),"")</f>
        <v>14.571928002680966</v>
      </c>
    </row>
    <row r="347" spans="1:5" x14ac:dyDescent="0.3">
      <c r="A347" s="12">
        <v>41985</v>
      </c>
      <c r="B347" s="13">
        <v>2014</v>
      </c>
      <c r="C347" s="13">
        <f>IFERROR(AVERAGEIFS(Datos!C347:E347,Datos!C347:E347,"&lt;&gt;"),"")</f>
        <v>33.486000000000004</v>
      </c>
      <c r="D347" s="13">
        <f>IFERROR(AVERAGEIFS(Datos!F347:H347,Datos!F347:H347,"&lt;&gt;"),"")</f>
        <v>62.771074333333338</v>
      </c>
      <c r="E347" s="14">
        <f>IFERROR(AVERAGEIFS(Datos!I347:L347,Datos!I347:L347,"&lt;&gt;"),"")</f>
        <v>14.683174042944009</v>
      </c>
    </row>
    <row r="348" spans="1:5" x14ac:dyDescent="0.3">
      <c r="A348" s="12">
        <v>41986</v>
      </c>
      <c r="B348" s="13">
        <v>2014</v>
      </c>
      <c r="C348" s="13" t="str">
        <f>IFERROR(AVERAGEIFS(Datos!C348:E348,Datos!C348:E348,"&lt;&gt;"),"")</f>
        <v/>
      </c>
      <c r="D348" s="13" t="str">
        <f>IFERROR(AVERAGEIFS(Datos!F348:H348,Datos!F348:H348,"&lt;&gt;"),"")</f>
        <v/>
      </c>
      <c r="E348" s="14" t="str">
        <f>IFERROR(AVERAGEIFS(Datos!I348:L348,Datos!I348:L348,"&lt;&gt;"),"")</f>
        <v/>
      </c>
    </row>
    <row r="349" spans="1:5" x14ac:dyDescent="0.3">
      <c r="A349" s="12">
        <v>41987</v>
      </c>
      <c r="B349" s="13">
        <v>2014</v>
      </c>
      <c r="C349" s="13" t="str">
        <f>IFERROR(AVERAGEIFS(Datos!C349:E349,Datos!C349:E349,"&lt;&gt;"),"")</f>
        <v/>
      </c>
      <c r="D349" s="13" t="str">
        <f>IFERROR(AVERAGEIFS(Datos!F349:H349,Datos!F349:H349,"&lt;&gt;"),"")</f>
        <v/>
      </c>
      <c r="E349" s="14" t="str">
        <f>IFERROR(AVERAGEIFS(Datos!I349:L349,Datos!I349:L349,"&lt;&gt;"),"")</f>
        <v/>
      </c>
    </row>
    <row r="350" spans="1:5" x14ac:dyDescent="0.3">
      <c r="A350" s="12">
        <v>41988</v>
      </c>
      <c r="B350" s="13">
        <v>2014</v>
      </c>
      <c r="C350" s="13">
        <f>IFERROR(AVERAGEIFS(Datos!C350:E350,Datos!C350:E350,"&lt;&gt;"),"")</f>
        <v>33.172750000000001</v>
      </c>
      <c r="D350" s="13">
        <f>IFERROR(AVERAGEIFS(Datos!F350:H350,Datos!F350:H350,"&lt;&gt;"),"")</f>
        <v>60.704692799999997</v>
      </c>
      <c r="E350" s="14">
        <f>IFERROR(AVERAGEIFS(Datos!I350:L350,Datos!I350:L350,"&lt;&gt;"),"")</f>
        <v>14.492777379359977</v>
      </c>
    </row>
    <row r="351" spans="1:5" x14ac:dyDescent="0.3">
      <c r="A351" s="12">
        <v>41989</v>
      </c>
      <c r="B351" s="13">
        <v>2014</v>
      </c>
      <c r="C351" s="13">
        <f>IFERROR(AVERAGEIFS(Datos!C351:E351,Datos!C351:E351,"&lt;&gt;"),"")</f>
        <v>32.251416666666664</v>
      </c>
      <c r="D351" s="13">
        <f>IFERROR(AVERAGEIFS(Datos!F351:H351,Datos!F351:H351,"&lt;&gt;"),"")</f>
        <v>62.762055666666662</v>
      </c>
      <c r="E351" s="14">
        <f>IFERROR(AVERAGEIFS(Datos!I351:L351,Datos!I351:L351,"&lt;&gt;"),"")</f>
        <v>14.261554346917894</v>
      </c>
    </row>
    <row r="352" spans="1:5" x14ac:dyDescent="0.3">
      <c r="A352" s="12">
        <v>41990</v>
      </c>
      <c r="B352" s="13">
        <v>2014</v>
      </c>
      <c r="C352" s="13">
        <f>IFERROR(AVERAGEIFS(Datos!C352:E352,Datos!C352:E352,"&lt;&gt;"),"")</f>
        <v>32.805</v>
      </c>
      <c r="D352" s="13">
        <f>IFERROR(AVERAGEIFS(Datos!F352:H352,Datos!F352:H352,"&lt;&gt;"),"")</f>
        <v>61.993437199999995</v>
      </c>
      <c r="E352" s="14">
        <f>IFERROR(AVERAGEIFS(Datos!I352:L352,Datos!I352:L352,"&lt;&gt;"),"")</f>
        <v>14.195435945337072</v>
      </c>
    </row>
    <row r="353" spans="1:5" x14ac:dyDescent="0.3">
      <c r="A353" s="12">
        <v>41991</v>
      </c>
      <c r="B353" s="13">
        <v>2014</v>
      </c>
      <c r="C353" s="13">
        <f>IFERROR(AVERAGEIFS(Datos!C353:E353,Datos!C353:E353,"&lt;&gt;"),"")</f>
        <v>33.804499999999997</v>
      </c>
      <c r="D353" s="13">
        <f>IFERROR(AVERAGEIFS(Datos!F353:H353,Datos!F353:H353,"&lt;&gt;"),"")</f>
        <v>63.41355626666666</v>
      </c>
      <c r="E353" s="14">
        <f>IFERROR(AVERAGEIFS(Datos!I353:L353,Datos!I353:L353,"&lt;&gt;"),"")</f>
        <v>14.257513355666639</v>
      </c>
    </row>
    <row r="354" spans="1:5" x14ac:dyDescent="0.3">
      <c r="A354" s="12">
        <v>41992</v>
      </c>
      <c r="B354" s="13">
        <v>2014</v>
      </c>
      <c r="C354" s="13">
        <f>IFERROR(AVERAGEIFS(Datos!C354:E354,Datos!C354:E354,"&lt;&gt;"),"")</f>
        <v>33.868999999999993</v>
      </c>
      <c r="D354" s="13">
        <f>IFERROR(AVERAGEIFS(Datos!F354:H354,Datos!F354:H354,"&lt;&gt;"),"")</f>
        <v>63.465652499999997</v>
      </c>
      <c r="E354" s="14">
        <f>IFERROR(AVERAGEIFS(Datos!I354:L354,Datos!I354:L354,"&lt;&gt;"),"")</f>
        <v>14.496156762281363</v>
      </c>
    </row>
    <row r="355" spans="1:5" x14ac:dyDescent="0.3">
      <c r="A355" s="12">
        <v>41993</v>
      </c>
      <c r="B355" s="13">
        <v>2014</v>
      </c>
      <c r="C355" s="13" t="str">
        <f>IFERROR(AVERAGEIFS(Datos!C355:E355,Datos!C355:E355,"&lt;&gt;"),"")</f>
        <v/>
      </c>
      <c r="D355" s="13" t="str">
        <f>IFERROR(AVERAGEIFS(Datos!F355:H355,Datos!F355:H355,"&lt;&gt;"),"")</f>
        <v/>
      </c>
      <c r="E355" s="14" t="str">
        <f>IFERROR(AVERAGEIFS(Datos!I355:L355,Datos!I355:L355,"&lt;&gt;"),"")</f>
        <v/>
      </c>
    </row>
    <row r="356" spans="1:5" x14ac:dyDescent="0.3">
      <c r="A356" s="12">
        <v>41994</v>
      </c>
      <c r="B356" s="13">
        <v>2014</v>
      </c>
      <c r="C356" s="13" t="str">
        <f>IFERROR(AVERAGEIFS(Datos!C356:E356,Datos!C356:E356,"&lt;&gt;"),"")</f>
        <v/>
      </c>
      <c r="D356" s="13" t="str">
        <f>IFERROR(AVERAGEIFS(Datos!F356:H356,Datos!F356:H356,"&lt;&gt;"),"")</f>
        <v/>
      </c>
      <c r="E356" s="14" t="str">
        <f>IFERROR(AVERAGEIFS(Datos!I356:L356,Datos!I356:L356,"&lt;&gt;"),"")</f>
        <v/>
      </c>
    </row>
    <row r="357" spans="1:5" x14ac:dyDescent="0.3">
      <c r="A357" s="12">
        <v>41995</v>
      </c>
      <c r="B357" s="13">
        <v>2014</v>
      </c>
      <c r="C357" s="13">
        <f>IFERROR(AVERAGEIFS(Datos!C357:E357,Datos!C357:E357,"&lt;&gt;"),"")</f>
        <v>34.276666666666664</v>
      </c>
      <c r="D357" s="13">
        <f>IFERROR(AVERAGEIFS(Datos!F357:H357,Datos!F357:H357,"&lt;&gt;"),"")</f>
        <v>63.573527999999989</v>
      </c>
      <c r="E357" s="14">
        <f>IFERROR(AVERAGEIFS(Datos!I357:L357,Datos!I357:L357,"&lt;&gt;"),"")</f>
        <v>14.506183982485403</v>
      </c>
    </row>
    <row r="358" spans="1:5" x14ac:dyDescent="0.3">
      <c r="A358" s="12">
        <v>41996</v>
      </c>
      <c r="B358" s="13">
        <v>2014</v>
      </c>
      <c r="C358" s="13">
        <f>IFERROR(AVERAGEIFS(Datos!C358:E358,Datos!C358:E358,"&lt;&gt;"),"")</f>
        <v>34.507833333333338</v>
      </c>
      <c r="D358" s="13">
        <f>IFERROR(AVERAGEIFS(Datos!F358:H358,Datos!F358:H358,"&lt;&gt;"),"")</f>
        <v>63.674765666666666</v>
      </c>
      <c r="E358" s="14" t="str">
        <f>IFERROR(AVERAGEIFS(Datos!I358:L358,Datos!I358:L358,"&lt;&gt;"),"")</f>
        <v/>
      </c>
    </row>
    <row r="359" spans="1:5" x14ac:dyDescent="0.3">
      <c r="A359" s="12">
        <v>41997</v>
      </c>
      <c r="B359" s="13">
        <v>2014</v>
      </c>
      <c r="C359" s="13">
        <f>IFERROR(AVERAGEIFS(Datos!C359:E359,Datos!C359:E359,"&lt;&gt;"),"")</f>
        <v>34.329666666666668</v>
      </c>
      <c r="D359" s="13">
        <f>IFERROR(AVERAGEIFS(Datos!F359:H359,Datos!F359:H359,"&lt;&gt;"),"")</f>
        <v>9.5508100000000002</v>
      </c>
      <c r="E359" s="14">
        <f>IFERROR(AVERAGEIFS(Datos!I359:L359,Datos!I359:L359,"&lt;&gt;"),"")</f>
        <v>14.591506692330041</v>
      </c>
    </row>
    <row r="360" spans="1:5" x14ac:dyDescent="0.3">
      <c r="A360" s="12">
        <v>41998</v>
      </c>
      <c r="B360" s="13">
        <v>2014</v>
      </c>
      <c r="C360" s="13" t="str">
        <f>IFERROR(AVERAGEIFS(Datos!C360:E360,Datos!C360:E360,"&lt;&gt;"),"")</f>
        <v/>
      </c>
      <c r="D360" s="13" t="str">
        <f>IFERROR(AVERAGEIFS(Datos!F360:H360,Datos!F360:H360,"&lt;&gt;"),"")</f>
        <v/>
      </c>
      <c r="E360" s="14">
        <f>IFERROR(AVERAGEIFS(Datos!I360:L360,Datos!I360:L360,"&lt;&gt;"),"")</f>
        <v>14.511282689170066</v>
      </c>
    </row>
    <row r="361" spans="1:5" x14ac:dyDescent="0.3">
      <c r="A361" s="12">
        <v>41999</v>
      </c>
      <c r="B361" s="13">
        <v>2014</v>
      </c>
      <c r="C361" s="13">
        <f>IFERROR(AVERAGEIFS(Datos!C361:E361,Datos!C361:E361,"&lt;&gt;"),"")</f>
        <v>34.484499999999997</v>
      </c>
      <c r="D361" s="13" t="str">
        <f>IFERROR(AVERAGEIFS(Datos!F361:H361,Datos!F361:H361,"&lt;&gt;"),"")</f>
        <v/>
      </c>
      <c r="E361" s="14">
        <f>IFERROR(AVERAGEIFS(Datos!I361:L361,Datos!I361:L361,"&lt;&gt;"),"")</f>
        <v>14.538458570805647</v>
      </c>
    </row>
    <row r="362" spans="1:5" x14ac:dyDescent="0.3">
      <c r="A362" s="12">
        <v>42000</v>
      </c>
      <c r="B362" s="13">
        <v>2014</v>
      </c>
      <c r="C362" s="13" t="str">
        <f>IFERROR(AVERAGEIFS(Datos!C362:E362,Datos!C362:E362,"&lt;&gt;"),"")</f>
        <v/>
      </c>
      <c r="D362" s="13" t="str">
        <f>IFERROR(AVERAGEIFS(Datos!F362:H362,Datos!F362:H362,"&lt;&gt;"),"")</f>
        <v/>
      </c>
      <c r="E362" s="14" t="str">
        <f>IFERROR(AVERAGEIFS(Datos!I362:L362,Datos!I362:L362,"&lt;&gt;"),"")</f>
        <v/>
      </c>
    </row>
    <row r="363" spans="1:5" x14ac:dyDescent="0.3">
      <c r="A363" s="12">
        <v>42001</v>
      </c>
      <c r="B363" s="13">
        <v>2014</v>
      </c>
      <c r="C363" s="13" t="str">
        <f>IFERROR(AVERAGEIFS(Datos!C363:E363,Datos!C363:E363,"&lt;&gt;"),"")</f>
        <v/>
      </c>
      <c r="D363" s="13" t="str">
        <f>IFERROR(AVERAGEIFS(Datos!F363:H363,Datos!F363:H363,"&lt;&gt;"),"")</f>
        <v/>
      </c>
      <c r="E363" s="14" t="str">
        <f>IFERROR(AVERAGEIFS(Datos!I363:L363,Datos!I363:L363,"&lt;&gt;"),"")</f>
        <v/>
      </c>
    </row>
    <row r="364" spans="1:5" x14ac:dyDescent="0.3">
      <c r="A364" s="12">
        <v>42002</v>
      </c>
      <c r="B364" s="13">
        <v>2014</v>
      </c>
      <c r="C364" s="13">
        <f>IFERROR(AVERAGEIFS(Datos!C364:E364,Datos!C364:E364,"&lt;&gt;"),"")</f>
        <v>34.264333333333333</v>
      </c>
      <c r="D364" s="13">
        <f>IFERROR(AVERAGEIFS(Datos!F364:H364,Datos!F364:H364,"&lt;&gt;"),"")</f>
        <v>63.961871933333327</v>
      </c>
      <c r="E364" s="14">
        <f>IFERROR(AVERAGEIFS(Datos!I364:L364,Datos!I364:L364,"&lt;&gt;"),"")</f>
        <v>14.414948970734539</v>
      </c>
    </row>
    <row r="365" spans="1:5" x14ac:dyDescent="0.3">
      <c r="A365" s="12">
        <v>42003</v>
      </c>
      <c r="B365" s="13">
        <v>2014</v>
      </c>
      <c r="C365" s="13">
        <f>IFERROR(AVERAGEIFS(Datos!C365:E365,Datos!C365:E365,"&lt;&gt;"),"")</f>
        <v>33.971333333333334</v>
      </c>
      <c r="D365" s="13">
        <f>IFERROR(AVERAGEIFS(Datos!F365:H365,Datos!F365:H365,"&lt;&gt;"),"")</f>
        <v>63.146001533333333</v>
      </c>
      <c r="E365" s="14">
        <f>IFERROR(AVERAGEIFS(Datos!I365:L365,Datos!I365:L365,"&lt;&gt;"),"")</f>
        <v>14.332711214004689</v>
      </c>
    </row>
    <row r="366" spans="1:5" x14ac:dyDescent="0.3">
      <c r="A366" s="12">
        <v>42004</v>
      </c>
      <c r="B366" s="13">
        <v>2014</v>
      </c>
      <c r="C366" s="13">
        <f>IFERROR(AVERAGEIFS(Datos!C366:E366,Datos!C366:E366,"&lt;&gt;"),"")</f>
        <v>33.526000000000003</v>
      </c>
      <c r="D366" s="13">
        <f>IFERROR(AVERAGEIFS(Datos!F366:H366,Datos!F366:H366,"&lt;&gt;"),"")</f>
        <v>9.4825966000000008</v>
      </c>
      <c r="E366" s="14" t="str">
        <f>IFERROR(AVERAGEIFS(Datos!I366:L366,Datos!I366:L366,"&lt;&gt;"),"")</f>
        <v/>
      </c>
    </row>
    <row r="367" spans="1:5" x14ac:dyDescent="0.3">
      <c r="A367" s="12">
        <v>42005</v>
      </c>
      <c r="B367" s="13">
        <v>2015</v>
      </c>
      <c r="C367" s="13" t="str">
        <f>IFERROR(AVERAGEIFS(Datos!C367:E367,Datos!C367:E367,"&lt;&gt;"),"")</f>
        <v/>
      </c>
      <c r="D367" s="13" t="str">
        <f>IFERROR(AVERAGEIFS(Datos!F367:H367,Datos!F367:H367,"&lt;&gt;"),"")</f>
        <v/>
      </c>
      <c r="E367" s="14" t="str">
        <f>IFERROR(AVERAGEIFS(Datos!I367:L367,Datos!I367:L367,"&lt;&gt;"),"")</f>
        <v/>
      </c>
    </row>
    <row r="368" spans="1:5" x14ac:dyDescent="0.3">
      <c r="A368" s="12">
        <v>42006</v>
      </c>
      <c r="B368" s="13">
        <v>2015</v>
      </c>
      <c r="C368" s="13">
        <f>IFERROR(AVERAGEIFS(Datos!C368:E368,Datos!C368:E368,"&lt;&gt;"),"")</f>
        <v>33.523333333333333</v>
      </c>
      <c r="D368" s="13">
        <f>IFERROR(AVERAGEIFS(Datos!F368:H368,Datos!F368:H368,"&lt;&gt;"),"")</f>
        <v>61.689992666666662</v>
      </c>
      <c r="E368" s="14" t="str">
        <f>IFERROR(AVERAGEIFS(Datos!I368:L368,Datos!I368:L368,"&lt;&gt;"),"")</f>
        <v/>
      </c>
    </row>
    <row r="369" spans="1:5" x14ac:dyDescent="0.3">
      <c r="A369" s="12">
        <v>42007</v>
      </c>
      <c r="B369" s="13">
        <v>2015</v>
      </c>
      <c r="C369" s="13" t="str">
        <f>IFERROR(AVERAGEIFS(Datos!C369:E369,Datos!C369:E369,"&lt;&gt;"),"")</f>
        <v/>
      </c>
      <c r="D369" s="13" t="str">
        <f>IFERROR(AVERAGEIFS(Datos!F369:H369,Datos!F369:H369,"&lt;&gt;"),"")</f>
        <v/>
      </c>
      <c r="E369" s="14" t="str">
        <f>IFERROR(AVERAGEIFS(Datos!I369:L369,Datos!I369:L369,"&lt;&gt;"),"")</f>
        <v/>
      </c>
    </row>
    <row r="370" spans="1:5" x14ac:dyDescent="0.3">
      <c r="A370" s="12">
        <v>42008</v>
      </c>
      <c r="B370" s="13">
        <v>2015</v>
      </c>
      <c r="C370" s="13" t="str">
        <f>IFERROR(AVERAGEIFS(Datos!C370:E370,Datos!C370:E370,"&lt;&gt;"),"")</f>
        <v/>
      </c>
      <c r="D370" s="13" t="str">
        <f>IFERROR(AVERAGEIFS(Datos!F370:H370,Datos!F370:H370,"&lt;&gt;"),"")</f>
        <v/>
      </c>
      <c r="E370" s="14" t="str">
        <f>IFERROR(AVERAGEIFS(Datos!I370:L370,Datos!I370:L370,"&lt;&gt;"),"")</f>
        <v/>
      </c>
    </row>
    <row r="371" spans="1:5" x14ac:dyDescent="0.3">
      <c r="A371" s="12">
        <v>42009</v>
      </c>
      <c r="B371" s="13">
        <v>2015</v>
      </c>
      <c r="C371" s="13">
        <f>IFERROR(AVERAGEIFS(Datos!C371:E371,Datos!C371:E371,"&lt;&gt;"),"")</f>
        <v>32.953499999999998</v>
      </c>
      <c r="D371" s="13">
        <f>IFERROR(AVERAGEIFS(Datos!F371:H371,Datos!F371:H371,"&lt;&gt;"),"")</f>
        <v>59.270015800000003</v>
      </c>
      <c r="E371" s="14">
        <f>IFERROR(AVERAGEIFS(Datos!I371:L371,Datos!I371:L371,"&lt;&gt;"),"")</f>
        <v>14.181046118426554</v>
      </c>
    </row>
    <row r="372" spans="1:5" x14ac:dyDescent="0.3">
      <c r="A372" s="12">
        <v>42010</v>
      </c>
      <c r="B372" s="13">
        <v>2015</v>
      </c>
      <c r="C372" s="13">
        <f>IFERROR(AVERAGEIFS(Datos!C372:E372,Datos!C372:E372,"&lt;&gt;"),"")</f>
        <v>32.515666666666668</v>
      </c>
      <c r="D372" s="13">
        <f>IFERROR(AVERAGEIFS(Datos!F372:H372,Datos!F372:H372,"&lt;&gt;"),"")</f>
        <v>58.996198800000002</v>
      </c>
      <c r="E372" s="14">
        <f>IFERROR(AVERAGEIFS(Datos!I372:L372,Datos!I372:L372,"&lt;&gt;"),"")</f>
        <v>13.948235563597228</v>
      </c>
    </row>
    <row r="373" spans="1:5" x14ac:dyDescent="0.3">
      <c r="A373" s="12">
        <v>42011</v>
      </c>
      <c r="B373" s="13">
        <v>2015</v>
      </c>
      <c r="C373" s="13">
        <f>IFERROR(AVERAGEIFS(Datos!C373:E373,Datos!C373:E373,"&lt;&gt;"),"")</f>
        <v>32.80833333333333</v>
      </c>
      <c r="D373" s="13">
        <f>IFERROR(AVERAGEIFS(Datos!F373:H373,Datos!F373:H373,"&lt;&gt;"),"")</f>
        <v>58.686722666666661</v>
      </c>
      <c r="E373" s="14">
        <f>IFERROR(AVERAGEIFS(Datos!I373:L373,Datos!I373:L373,"&lt;&gt;"),"")</f>
        <v>13.992390908234999</v>
      </c>
    </row>
    <row r="374" spans="1:5" x14ac:dyDescent="0.3">
      <c r="A374" s="12">
        <v>42012</v>
      </c>
      <c r="B374" s="13">
        <v>2015</v>
      </c>
      <c r="C374" s="13">
        <f>IFERROR(AVERAGEIFS(Datos!C374:E374,Datos!C374:E374,"&lt;&gt;"),"")</f>
        <v>33.636000000000003</v>
      </c>
      <c r="D374" s="13">
        <f>IFERROR(AVERAGEIFS(Datos!F374:H374,Datos!F374:H374,"&lt;&gt;"),"")</f>
        <v>60.350931666666668</v>
      </c>
      <c r="E374" s="14">
        <f>IFERROR(AVERAGEIFS(Datos!I374:L374,Datos!I374:L374,"&lt;&gt;"),"")</f>
        <v>14.190135532920607</v>
      </c>
    </row>
    <row r="375" spans="1:5" x14ac:dyDescent="0.3">
      <c r="A375" s="12">
        <v>42013</v>
      </c>
      <c r="B375" s="13">
        <v>2015</v>
      </c>
      <c r="C375" s="13">
        <f>IFERROR(AVERAGEIFS(Datos!C375:E375,Datos!C375:E375,"&lt;&gt;"),"")</f>
        <v>33.409500000000001</v>
      </c>
      <c r="D375" s="13">
        <f>IFERROR(AVERAGEIFS(Datos!F375:H375,Datos!F375:H375,"&lt;&gt;"),"")</f>
        <v>59.305917999999998</v>
      </c>
      <c r="E375" s="14">
        <f>IFERROR(AVERAGEIFS(Datos!I375:L375,Datos!I375:L375,"&lt;&gt;"),"")</f>
        <v>14.422015021927976</v>
      </c>
    </row>
    <row r="376" spans="1:5" x14ac:dyDescent="0.3">
      <c r="A376" s="12">
        <v>42014</v>
      </c>
      <c r="B376" s="13">
        <v>2015</v>
      </c>
      <c r="C376" s="13" t="str">
        <f>IFERROR(AVERAGEIFS(Datos!C376:E376,Datos!C376:E376,"&lt;&gt;"),"")</f>
        <v/>
      </c>
      <c r="D376" s="13" t="str">
        <f>IFERROR(AVERAGEIFS(Datos!F376:H376,Datos!F376:H376,"&lt;&gt;"),"")</f>
        <v/>
      </c>
      <c r="E376" s="14" t="str">
        <f>IFERROR(AVERAGEIFS(Datos!I376:L376,Datos!I376:L376,"&lt;&gt;"),"")</f>
        <v/>
      </c>
    </row>
    <row r="377" spans="1:5" x14ac:dyDescent="0.3">
      <c r="A377" s="12">
        <v>42015</v>
      </c>
      <c r="B377" s="13">
        <v>2015</v>
      </c>
      <c r="C377" s="13" t="str">
        <f>IFERROR(AVERAGEIFS(Datos!C377:E377,Datos!C377:E377,"&lt;&gt;"),"")</f>
        <v/>
      </c>
      <c r="D377" s="13" t="str">
        <f>IFERROR(AVERAGEIFS(Datos!F377:H377,Datos!F377:H377,"&lt;&gt;"),"")</f>
        <v/>
      </c>
      <c r="E377" s="14" t="str">
        <f>IFERROR(AVERAGEIFS(Datos!I377:L377,Datos!I377:L377,"&lt;&gt;"),"")</f>
        <v/>
      </c>
    </row>
    <row r="378" spans="1:5" x14ac:dyDescent="0.3">
      <c r="A378" s="12">
        <v>42016</v>
      </c>
      <c r="B378" s="13">
        <v>2015</v>
      </c>
      <c r="C378" s="13">
        <f>IFERROR(AVERAGEIFS(Datos!C378:E378,Datos!C378:E378,"&lt;&gt;"),"")</f>
        <v>32.921833333333332</v>
      </c>
      <c r="D378" s="13">
        <f>IFERROR(AVERAGEIFS(Datos!F378:H378,Datos!F378:H378,"&lt;&gt;"),"")</f>
        <v>60.481387600000005</v>
      </c>
      <c r="E378" s="14" t="str">
        <f>IFERROR(AVERAGEIFS(Datos!I378:L378,Datos!I378:L378,"&lt;&gt;"),"")</f>
        <v/>
      </c>
    </row>
    <row r="379" spans="1:5" x14ac:dyDescent="0.3">
      <c r="A379" s="12">
        <v>42017</v>
      </c>
      <c r="B379" s="13">
        <v>2015</v>
      </c>
      <c r="C379" s="13">
        <f>IFERROR(AVERAGEIFS(Datos!C379:E379,Datos!C379:E379,"&lt;&gt;"),"")</f>
        <v>33</v>
      </c>
      <c r="D379" s="13">
        <f>IFERROR(AVERAGEIFS(Datos!F379:H379,Datos!F379:H379,"&lt;&gt;"),"")</f>
        <v>61.235970400000006</v>
      </c>
      <c r="E379" s="14">
        <f>IFERROR(AVERAGEIFS(Datos!I379:L379,Datos!I379:L379,"&lt;&gt;"),"")</f>
        <v>14.379882180400132</v>
      </c>
    </row>
    <row r="380" spans="1:5" x14ac:dyDescent="0.3">
      <c r="A380" s="12">
        <v>42018</v>
      </c>
      <c r="B380" s="13">
        <v>2015</v>
      </c>
      <c r="C380" s="13">
        <f>IFERROR(AVERAGEIFS(Datos!C380:E380,Datos!C380:E380,"&lt;&gt;"),"")</f>
        <v>32.900500000000001</v>
      </c>
      <c r="D380" s="13">
        <f>IFERROR(AVERAGEIFS(Datos!F380:H380,Datos!F380:H380,"&lt;&gt;"),"")</f>
        <v>60.06753736666667</v>
      </c>
      <c r="E380" s="14">
        <f>IFERROR(AVERAGEIFS(Datos!I380:L380,Datos!I380:L380,"&lt;&gt;"),"")</f>
        <v>14.091129669130208</v>
      </c>
    </row>
    <row r="381" spans="1:5" x14ac:dyDescent="0.3">
      <c r="A381" s="12">
        <v>42019</v>
      </c>
      <c r="B381" s="13">
        <v>2015</v>
      </c>
      <c r="C381" s="13">
        <f>IFERROR(AVERAGEIFS(Datos!C381:E381,Datos!C381:E381,"&lt;&gt;"),"")</f>
        <v>32.461833333333338</v>
      </c>
      <c r="D381" s="13">
        <f>IFERROR(AVERAGEIFS(Datos!F381:H381,Datos!F381:H381,"&lt;&gt;"),"")</f>
        <v>60.583169866666658</v>
      </c>
      <c r="E381" s="14">
        <f>IFERROR(AVERAGEIFS(Datos!I381:L381,Datos!I381:L381,"&lt;&gt;"),"")</f>
        <v>14.344504541170423</v>
      </c>
    </row>
    <row r="382" spans="1:5" x14ac:dyDescent="0.3">
      <c r="A382" s="12">
        <v>42020</v>
      </c>
      <c r="B382" s="13">
        <v>2015</v>
      </c>
      <c r="C382" s="13">
        <f>IFERROR(AVERAGEIFS(Datos!C382:E382,Datos!C382:E382,"&lt;&gt;"),"")</f>
        <v>32.753416666666666</v>
      </c>
      <c r="D382" s="13">
        <f>IFERROR(AVERAGEIFS(Datos!F382:H382,Datos!F382:H382,"&lt;&gt;"),"")</f>
        <v>61.185826666666664</v>
      </c>
      <c r="E382" s="14">
        <f>IFERROR(AVERAGEIFS(Datos!I382:L382,Datos!I382:L382,"&lt;&gt;"),"")</f>
        <v>13.969716872820079</v>
      </c>
    </row>
    <row r="383" spans="1:5" x14ac:dyDescent="0.3">
      <c r="A383" s="12">
        <v>42021</v>
      </c>
      <c r="B383" s="13">
        <v>2015</v>
      </c>
      <c r="C383" s="13" t="str">
        <f>IFERROR(AVERAGEIFS(Datos!C383:E383,Datos!C383:E383,"&lt;&gt;"),"")</f>
        <v/>
      </c>
      <c r="D383" s="13" t="str">
        <f>IFERROR(AVERAGEIFS(Datos!F383:H383,Datos!F383:H383,"&lt;&gt;"),"")</f>
        <v/>
      </c>
      <c r="E383" s="14" t="str">
        <f>IFERROR(AVERAGEIFS(Datos!I383:L383,Datos!I383:L383,"&lt;&gt;"),"")</f>
        <v/>
      </c>
    </row>
    <row r="384" spans="1:5" x14ac:dyDescent="0.3">
      <c r="A384" s="12">
        <v>42022</v>
      </c>
      <c r="B384" s="13">
        <v>2015</v>
      </c>
      <c r="C384" s="13" t="str">
        <f>IFERROR(AVERAGEIFS(Datos!C384:E384,Datos!C384:E384,"&lt;&gt;"),"")</f>
        <v/>
      </c>
      <c r="D384" s="13" t="str">
        <f>IFERROR(AVERAGEIFS(Datos!F384:H384,Datos!F384:H384,"&lt;&gt;"),"")</f>
        <v/>
      </c>
      <c r="E384" s="14" t="str">
        <f>IFERROR(AVERAGEIFS(Datos!I384:L384,Datos!I384:L384,"&lt;&gt;"),"")</f>
        <v/>
      </c>
    </row>
    <row r="385" spans="1:5" x14ac:dyDescent="0.3">
      <c r="A385" s="12">
        <v>42023</v>
      </c>
      <c r="B385" s="13">
        <v>2015</v>
      </c>
      <c r="C385" s="13" t="str">
        <f>IFERROR(AVERAGEIFS(Datos!C385:E385,Datos!C385:E385,"&lt;&gt;"),"")</f>
        <v/>
      </c>
      <c r="D385" s="13">
        <f>IFERROR(AVERAGEIFS(Datos!F385:H385,Datos!F385:H385,"&lt;&gt;"),"")</f>
        <v>61.72278583333334</v>
      </c>
      <c r="E385" s="14">
        <f>IFERROR(AVERAGEIFS(Datos!I385:L385,Datos!I385:L385,"&lt;&gt;"),"")</f>
        <v>14.022317094749829</v>
      </c>
    </row>
    <row r="386" spans="1:5" x14ac:dyDescent="0.3">
      <c r="A386" s="12">
        <v>42024</v>
      </c>
      <c r="B386" s="13">
        <v>2015</v>
      </c>
      <c r="C386" s="13">
        <f>IFERROR(AVERAGEIFS(Datos!C386:E386,Datos!C386:E386,"&lt;&gt;"),"")</f>
        <v>33.022333333333329</v>
      </c>
      <c r="D386" s="13">
        <f>IFERROR(AVERAGEIFS(Datos!F386:H386,Datos!F386:H386,"&lt;&gt;"),"")</f>
        <v>60.598558133333334</v>
      </c>
      <c r="E386" s="14">
        <f>IFERROR(AVERAGEIFS(Datos!I386:L386,Datos!I386:L386,"&lt;&gt;"),"")</f>
        <v>14.071261947135635</v>
      </c>
    </row>
    <row r="387" spans="1:5" x14ac:dyDescent="0.3">
      <c r="A387" s="12">
        <v>42025</v>
      </c>
      <c r="B387" s="13">
        <v>2015</v>
      </c>
      <c r="C387" s="13">
        <f>IFERROR(AVERAGEIFS(Datos!C387:E387,Datos!C387:E387,"&lt;&gt;"),"")</f>
        <v>33.109000000000002</v>
      </c>
      <c r="D387" s="13">
        <f>IFERROR(AVERAGEIFS(Datos!F387:H387,Datos!F387:H387,"&lt;&gt;"),"")</f>
        <v>60.975161800000002</v>
      </c>
      <c r="E387" s="14">
        <f>IFERROR(AVERAGEIFS(Datos!I387:L387,Datos!I387:L387,"&lt;&gt;"),"")</f>
        <v>14.111140381926793</v>
      </c>
    </row>
    <row r="388" spans="1:5" x14ac:dyDescent="0.3">
      <c r="A388" s="12">
        <v>42026</v>
      </c>
      <c r="B388" s="13">
        <v>2015</v>
      </c>
      <c r="C388" s="13">
        <f>IFERROR(AVERAGEIFS(Datos!C388:E388,Datos!C388:E388,"&lt;&gt;"),"")</f>
        <v>34.031666666666666</v>
      </c>
      <c r="D388" s="13">
        <f>IFERROR(AVERAGEIFS(Datos!F388:H388,Datos!F388:H388,"&lt;&gt;"),"")</f>
        <v>61.603492633333332</v>
      </c>
      <c r="E388" s="14">
        <f>IFERROR(AVERAGEIFS(Datos!I388:L388,Datos!I388:L388,"&lt;&gt;"),"")</f>
        <v>14.281714431394954</v>
      </c>
    </row>
    <row r="389" spans="1:5" x14ac:dyDescent="0.3">
      <c r="A389" s="12">
        <v>42027</v>
      </c>
      <c r="B389" s="13">
        <v>2015</v>
      </c>
      <c r="C389" s="13">
        <f>IFERROR(AVERAGEIFS(Datos!C389:E389,Datos!C389:E389,"&lt;&gt;"),"")</f>
        <v>34.174166666666665</v>
      </c>
      <c r="D389" s="13">
        <f>IFERROR(AVERAGEIFS(Datos!F389:H389,Datos!F389:H389,"&lt;&gt;"),"")</f>
        <v>63.263213799999996</v>
      </c>
      <c r="E389" s="14">
        <f>IFERROR(AVERAGEIFS(Datos!I389:L389,Datos!I389:L389,"&lt;&gt;"),"")</f>
        <v>14.720378330363204</v>
      </c>
    </row>
    <row r="390" spans="1:5" x14ac:dyDescent="0.3">
      <c r="A390" s="12">
        <v>42028</v>
      </c>
      <c r="B390" s="13">
        <v>2015</v>
      </c>
      <c r="C390" s="13" t="str">
        <f>IFERROR(AVERAGEIFS(Datos!C390:E390,Datos!C390:E390,"&lt;&gt;"),"")</f>
        <v/>
      </c>
      <c r="D390" s="13" t="str">
        <f>IFERROR(AVERAGEIFS(Datos!F390:H390,Datos!F390:H390,"&lt;&gt;"),"")</f>
        <v/>
      </c>
      <c r="E390" s="14" t="str">
        <f>IFERROR(AVERAGEIFS(Datos!I390:L390,Datos!I390:L390,"&lt;&gt;"),"")</f>
        <v/>
      </c>
    </row>
    <row r="391" spans="1:5" x14ac:dyDescent="0.3">
      <c r="A391" s="12">
        <v>42029</v>
      </c>
      <c r="B391" s="13">
        <v>2015</v>
      </c>
      <c r="C391" s="13" t="str">
        <f>IFERROR(AVERAGEIFS(Datos!C391:E391,Datos!C391:E391,"&lt;&gt;"),"")</f>
        <v/>
      </c>
      <c r="D391" s="13" t="str">
        <f>IFERROR(AVERAGEIFS(Datos!F391:H391,Datos!F391:H391,"&lt;&gt;"),"")</f>
        <v/>
      </c>
      <c r="E391" s="14" t="str">
        <f>IFERROR(AVERAGEIFS(Datos!I391:L391,Datos!I391:L391,"&lt;&gt;"),"")</f>
        <v/>
      </c>
    </row>
    <row r="392" spans="1:5" x14ac:dyDescent="0.3">
      <c r="A392" s="12">
        <v>42030</v>
      </c>
      <c r="B392" s="13">
        <v>2015</v>
      </c>
      <c r="C392" s="13">
        <f>IFERROR(AVERAGEIFS(Datos!C392:E392,Datos!C392:E392,"&lt;&gt;"),"")</f>
        <v>34.040333333333329</v>
      </c>
      <c r="D392" s="13">
        <f>IFERROR(AVERAGEIFS(Datos!F392:H392,Datos!F392:H392,"&lt;&gt;"),"")</f>
        <v>64.634491066666655</v>
      </c>
      <c r="E392" s="14">
        <f>IFERROR(AVERAGEIFS(Datos!I392:L392,Datos!I392:L392,"&lt;&gt;"),"")</f>
        <v>14.671895061032266</v>
      </c>
    </row>
    <row r="393" spans="1:5" x14ac:dyDescent="0.3">
      <c r="A393" s="12">
        <v>42031</v>
      </c>
      <c r="B393" s="13">
        <v>2015</v>
      </c>
      <c r="C393" s="13">
        <f>IFERROR(AVERAGEIFS(Datos!C393:E393,Datos!C393:E393,"&lt;&gt;"),"")</f>
        <v>32.0015</v>
      </c>
      <c r="D393" s="13">
        <f>IFERROR(AVERAGEIFS(Datos!F393:H393,Datos!F393:H393,"&lt;&gt;"),"")</f>
        <v>63.528953999999999</v>
      </c>
      <c r="E393" s="14">
        <f>IFERROR(AVERAGEIFS(Datos!I393:L393,Datos!I393:L393,"&lt;&gt;"),"")</f>
        <v>14.900709668702806</v>
      </c>
    </row>
    <row r="394" spans="1:5" x14ac:dyDescent="0.3">
      <c r="A394" s="12">
        <v>42032</v>
      </c>
      <c r="B394" s="13">
        <v>2015</v>
      </c>
      <c r="C394" s="13">
        <f>IFERROR(AVERAGEIFS(Datos!C394:E394,Datos!C394:E394,"&lt;&gt;"),"")</f>
        <v>31.879666666666665</v>
      </c>
      <c r="D394" s="13">
        <f>IFERROR(AVERAGEIFS(Datos!F394:H394,Datos!F394:H394,"&lt;&gt;"),"")</f>
        <v>63.837311800000002</v>
      </c>
      <c r="E394" s="14">
        <f>IFERROR(AVERAGEIFS(Datos!I394:L394,Datos!I394:L394,"&lt;&gt;"),"")</f>
        <v>14.966666488964346</v>
      </c>
    </row>
    <row r="395" spans="1:5" x14ac:dyDescent="0.3">
      <c r="A395" s="12">
        <v>42033</v>
      </c>
      <c r="B395" s="13">
        <v>2015</v>
      </c>
      <c r="C395" s="13">
        <f>IFERROR(AVERAGEIFS(Datos!C395:E395,Datos!C395:E395,"&lt;&gt;"),"")</f>
        <v>32.465499999999999</v>
      </c>
      <c r="D395" s="13">
        <f>IFERROR(AVERAGEIFS(Datos!F395:H395,Datos!F395:H395,"&lt;&gt;"),"")</f>
        <v>63.672579600000006</v>
      </c>
      <c r="E395" s="14">
        <f>IFERROR(AVERAGEIFS(Datos!I395:L395,Datos!I395:L395,"&lt;&gt;"),"")</f>
        <v>14.36886563080953</v>
      </c>
    </row>
    <row r="396" spans="1:5" x14ac:dyDescent="0.3">
      <c r="A396" s="12">
        <v>42034</v>
      </c>
      <c r="B396" s="13">
        <v>2015</v>
      </c>
      <c r="C396" s="13">
        <f>IFERROR(AVERAGEIFS(Datos!C396:E396,Datos!C396:E396,"&lt;&gt;"),"")</f>
        <v>32.189166666666665</v>
      </c>
      <c r="D396" s="13">
        <f>IFERROR(AVERAGEIFS(Datos!F396:H396,Datos!F396:H396,"&lt;&gt;"),"")</f>
        <v>63.72882666666667</v>
      </c>
      <c r="E396" s="14">
        <f>IFERROR(AVERAGEIFS(Datos!I396:L396,Datos!I396:L396,"&lt;&gt;"),"")</f>
        <v>14.228103133197068</v>
      </c>
    </row>
    <row r="397" spans="1:5" x14ac:dyDescent="0.3">
      <c r="A397" s="12">
        <v>42035</v>
      </c>
      <c r="B397" s="13">
        <v>2015</v>
      </c>
      <c r="C397" s="13" t="str">
        <f>IFERROR(AVERAGEIFS(Datos!C397:E397,Datos!C397:E397,"&lt;&gt;"),"")</f>
        <v/>
      </c>
      <c r="D397" s="13" t="str">
        <f>IFERROR(AVERAGEIFS(Datos!F397:H397,Datos!F397:H397,"&lt;&gt;"),"")</f>
        <v/>
      </c>
      <c r="E397" s="14" t="str">
        <f>IFERROR(AVERAGEIFS(Datos!I397:L397,Datos!I397:L397,"&lt;&gt;"),"")</f>
        <v/>
      </c>
    </row>
    <row r="398" spans="1:5" x14ac:dyDescent="0.3">
      <c r="A398" s="12">
        <v>42036</v>
      </c>
      <c r="B398" s="13">
        <v>2015</v>
      </c>
      <c r="C398" s="13" t="str">
        <f>IFERROR(AVERAGEIFS(Datos!C398:E398,Datos!C398:E398,"&lt;&gt;"),"")</f>
        <v/>
      </c>
      <c r="D398" s="13" t="str">
        <f>IFERROR(AVERAGEIFS(Datos!F398:H398,Datos!F398:H398,"&lt;&gt;"),"")</f>
        <v/>
      </c>
      <c r="E398" s="14" t="str">
        <f>IFERROR(AVERAGEIFS(Datos!I398:L398,Datos!I398:L398,"&lt;&gt;"),"")</f>
        <v/>
      </c>
    </row>
    <row r="399" spans="1:5" x14ac:dyDescent="0.3">
      <c r="A399" s="12">
        <v>42037</v>
      </c>
      <c r="B399" s="13">
        <v>2015</v>
      </c>
      <c r="C399" s="13">
        <f>IFERROR(AVERAGEIFS(Datos!C399:E399,Datos!C399:E399,"&lt;&gt;"),"")</f>
        <v>32.515833333333333</v>
      </c>
      <c r="D399" s="13">
        <f>IFERROR(AVERAGEIFS(Datos!F399:H399,Datos!F399:H399,"&lt;&gt;"),"")</f>
        <v>64.624589933333326</v>
      </c>
      <c r="E399" s="14">
        <f>IFERROR(AVERAGEIFS(Datos!I399:L399,Datos!I399:L399,"&lt;&gt;"),"")</f>
        <v>14.292799946509248</v>
      </c>
    </row>
    <row r="400" spans="1:5" x14ac:dyDescent="0.3">
      <c r="A400" s="12">
        <v>42038</v>
      </c>
      <c r="B400" s="13">
        <v>2015</v>
      </c>
      <c r="C400" s="13">
        <f>IFERROR(AVERAGEIFS(Datos!C400:E400,Datos!C400:E400,"&lt;&gt;"),"")</f>
        <v>32.642500000000005</v>
      </c>
      <c r="D400" s="13">
        <f>IFERROR(AVERAGEIFS(Datos!F400:H400,Datos!F400:H400,"&lt;&gt;"),"")</f>
        <v>66.371527333333333</v>
      </c>
      <c r="E400" s="14">
        <f>IFERROR(AVERAGEIFS(Datos!I400:L400,Datos!I400:L400,"&lt;&gt;"),"")</f>
        <v>14.113758289664283</v>
      </c>
    </row>
    <row r="401" spans="1:5" x14ac:dyDescent="0.3">
      <c r="A401" s="12">
        <v>42039</v>
      </c>
      <c r="B401" s="13">
        <v>2015</v>
      </c>
      <c r="C401" s="13">
        <f>IFERROR(AVERAGEIFS(Datos!C401:E401,Datos!C401:E401,"&lt;&gt;"),"")</f>
        <v>32.678333333333335</v>
      </c>
      <c r="D401" s="13">
        <f>IFERROR(AVERAGEIFS(Datos!F401:H401,Datos!F401:H401,"&lt;&gt;"),"")</f>
        <v>66.377575399999998</v>
      </c>
      <c r="E401" s="14">
        <f>IFERROR(AVERAGEIFS(Datos!I401:L401,Datos!I401:L401,"&lt;&gt;"),"")</f>
        <v>14.303526426565693</v>
      </c>
    </row>
    <row r="402" spans="1:5" x14ac:dyDescent="0.3">
      <c r="A402" s="12">
        <v>42040</v>
      </c>
      <c r="B402" s="13">
        <v>2015</v>
      </c>
      <c r="C402" s="13">
        <f>IFERROR(AVERAGEIFS(Datos!C402:E402,Datos!C402:E402,"&lt;&gt;"),"")</f>
        <v>32.975500000000004</v>
      </c>
      <c r="D402" s="13">
        <f>IFERROR(AVERAGEIFS(Datos!F402:H402,Datos!F402:H402,"&lt;&gt;"),"")</f>
        <v>66.616501000000014</v>
      </c>
      <c r="E402" s="14">
        <f>IFERROR(AVERAGEIFS(Datos!I402:L402,Datos!I402:L402,"&lt;&gt;"),"")</f>
        <v>14.38070731692242</v>
      </c>
    </row>
    <row r="403" spans="1:5" x14ac:dyDescent="0.3">
      <c r="A403" s="12">
        <v>42041</v>
      </c>
      <c r="B403" s="13">
        <v>2015</v>
      </c>
      <c r="C403" s="13">
        <f>IFERROR(AVERAGEIFS(Datos!C403:E403,Datos!C403:E403,"&lt;&gt;"),"")</f>
        <v>32.945416666666667</v>
      </c>
      <c r="D403" s="13">
        <f>IFERROR(AVERAGEIFS(Datos!F403:H403,Datos!F403:H403,"&lt;&gt;"),"")</f>
        <v>65.820727066666677</v>
      </c>
      <c r="E403" s="14">
        <f>IFERROR(AVERAGEIFS(Datos!I403:L403,Datos!I403:L403,"&lt;&gt;"),"")</f>
        <v>14.370827017915584</v>
      </c>
    </row>
    <row r="404" spans="1:5" x14ac:dyDescent="0.3">
      <c r="A404" s="12">
        <v>42042</v>
      </c>
      <c r="B404" s="13">
        <v>2015</v>
      </c>
      <c r="C404" s="13" t="str">
        <f>IFERROR(AVERAGEIFS(Datos!C404:E404,Datos!C404:E404,"&lt;&gt;"),"")</f>
        <v/>
      </c>
      <c r="D404" s="13" t="str">
        <f>IFERROR(AVERAGEIFS(Datos!F404:H404,Datos!F404:H404,"&lt;&gt;"),"")</f>
        <v/>
      </c>
      <c r="E404" s="14" t="str">
        <f>IFERROR(AVERAGEIFS(Datos!I404:L404,Datos!I404:L404,"&lt;&gt;"),"")</f>
        <v/>
      </c>
    </row>
    <row r="405" spans="1:5" x14ac:dyDescent="0.3">
      <c r="A405" s="12">
        <v>42043</v>
      </c>
      <c r="B405" s="13">
        <v>2015</v>
      </c>
      <c r="C405" s="13" t="str">
        <f>IFERROR(AVERAGEIFS(Datos!C405:E405,Datos!C405:E405,"&lt;&gt;"),"")</f>
        <v/>
      </c>
      <c r="D405" s="13" t="str">
        <f>IFERROR(AVERAGEIFS(Datos!F405:H405,Datos!F405:H405,"&lt;&gt;"),"")</f>
        <v/>
      </c>
      <c r="E405" s="14" t="str">
        <f>IFERROR(AVERAGEIFS(Datos!I405:L405,Datos!I405:L405,"&lt;&gt;"),"")</f>
        <v/>
      </c>
    </row>
    <row r="406" spans="1:5" x14ac:dyDescent="0.3">
      <c r="A406" s="12">
        <v>42044</v>
      </c>
      <c r="B406" s="13">
        <v>2015</v>
      </c>
      <c r="C406" s="13">
        <f>IFERROR(AVERAGEIFS(Datos!C406:E406,Datos!C406:E406,"&lt;&gt;"),"")</f>
        <v>32.917999999999999</v>
      </c>
      <c r="D406" s="13">
        <f>IFERROR(AVERAGEIFS(Datos!F406:H406,Datos!F406:H406,"&lt;&gt;"),"")</f>
        <v>64.012996199999989</v>
      </c>
      <c r="E406" s="14">
        <f>IFERROR(AVERAGEIFS(Datos!I406:L406,Datos!I406:L406,"&lt;&gt;"),"")</f>
        <v>14.463043528519673</v>
      </c>
    </row>
    <row r="407" spans="1:5" x14ac:dyDescent="0.3">
      <c r="A407" s="12">
        <v>42045</v>
      </c>
      <c r="B407" s="13">
        <v>2015</v>
      </c>
      <c r="C407" s="13">
        <f>IFERROR(AVERAGEIFS(Datos!C407:E407,Datos!C407:E407,"&lt;&gt;"),"")</f>
        <v>33.371000000000002</v>
      </c>
      <c r="D407" s="13">
        <f>IFERROR(AVERAGEIFS(Datos!F407:H407,Datos!F407:H407,"&lt;&gt;"),"")</f>
        <v>64.811472133333325</v>
      </c>
      <c r="E407" s="14">
        <f>IFERROR(AVERAGEIFS(Datos!I407:L407,Datos!I407:L407,"&lt;&gt;"),"")</f>
        <v>14.395130103669263</v>
      </c>
    </row>
    <row r="408" spans="1:5" x14ac:dyDescent="0.3">
      <c r="A408" s="12">
        <v>42046</v>
      </c>
      <c r="B408" s="13">
        <v>2015</v>
      </c>
      <c r="C408" s="13">
        <f>IFERROR(AVERAGEIFS(Datos!C408:E408,Datos!C408:E408,"&lt;&gt;"),"")</f>
        <v>33.5</v>
      </c>
      <c r="D408" s="13">
        <f>IFERROR(AVERAGEIFS(Datos!F408:H408,Datos!F408:H408,"&lt;&gt;"),"")</f>
        <v>64.596630466666667</v>
      </c>
      <c r="E408" s="14" t="str">
        <f>IFERROR(AVERAGEIFS(Datos!I408:L408,Datos!I408:L408,"&lt;&gt;"),"")</f>
        <v/>
      </c>
    </row>
    <row r="409" spans="1:5" x14ac:dyDescent="0.3">
      <c r="A409" s="12">
        <v>42047</v>
      </c>
      <c r="B409" s="13">
        <v>2015</v>
      </c>
      <c r="C409" s="13">
        <f>IFERROR(AVERAGEIFS(Datos!C409:E409,Datos!C409:E409,"&lt;&gt;"),"")</f>
        <v>34.00183333333333</v>
      </c>
      <c r="D409" s="13">
        <f>IFERROR(AVERAGEIFS(Datos!F409:H409,Datos!F409:H409,"&lt;&gt;"),"")</f>
        <v>66.460144</v>
      </c>
      <c r="E409" s="14">
        <f>IFERROR(AVERAGEIFS(Datos!I409:L409,Datos!I409:L409,"&lt;&gt;"),"")</f>
        <v>14.55082458799529</v>
      </c>
    </row>
    <row r="410" spans="1:5" x14ac:dyDescent="0.3">
      <c r="A410" s="12">
        <v>42048</v>
      </c>
      <c r="B410" s="13">
        <v>2015</v>
      </c>
      <c r="C410" s="13">
        <f>IFERROR(AVERAGEIFS(Datos!C410:E410,Datos!C410:E410,"&lt;&gt;"),"")</f>
        <v>34.399333333333338</v>
      </c>
      <c r="D410" s="13">
        <f>IFERROR(AVERAGEIFS(Datos!F410:H410,Datos!F410:H410,"&lt;&gt;"),"")</f>
        <v>67.141890666666669</v>
      </c>
      <c r="E410" s="14">
        <f>IFERROR(AVERAGEIFS(Datos!I410:L410,Datos!I410:L410,"&lt;&gt;"),"")</f>
        <v>14.488053423967985</v>
      </c>
    </row>
    <row r="411" spans="1:5" x14ac:dyDescent="0.3">
      <c r="A411" s="12">
        <v>42049</v>
      </c>
      <c r="B411" s="13">
        <v>2015</v>
      </c>
      <c r="C411" s="13" t="str">
        <f>IFERROR(AVERAGEIFS(Datos!C411:E411,Datos!C411:E411,"&lt;&gt;"),"")</f>
        <v/>
      </c>
      <c r="D411" s="13" t="str">
        <f>IFERROR(AVERAGEIFS(Datos!F411:H411,Datos!F411:H411,"&lt;&gt;"),"")</f>
        <v/>
      </c>
      <c r="E411" s="14" t="str">
        <f>IFERROR(AVERAGEIFS(Datos!I411:L411,Datos!I411:L411,"&lt;&gt;"),"")</f>
        <v/>
      </c>
    </row>
    <row r="412" spans="1:5" x14ac:dyDescent="0.3">
      <c r="A412" s="12">
        <v>42050</v>
      </c>
      <c r="B412" s="13">
        <v>2015</v>
      </c>
      <c r="C412" s="13" t="str">
        <f>IFERROR(AVERAGEIFS(Datos!C412:E412,Datos!C412:E412,"&lt;&gt;"),"")</f>
        <v/>
      </c>
      <c r="D412" s="13" t="str">
        <f>IFERROR(AVERAGEIFS(Datos!F412:H412,Datos!F412:H412,"&lt;&gt;"),"")</f>
        <v/>
      </c>
      <c r="E412" s="14" t="str">
        <f>IFERROR(AVERAGEIFS(Datos!I412:L412,Datos!I412:L412,"&lt;&gt;"),"")</f>
        <v/>
      </c>
    </row>
    <row r="413" spans="1:5" x14ac:dyDescent="0.3">
      <c r="A413" s="12">
        <v>42051</v>
      </c>
      <c r="B413" s="13">
        <v>2015</v>
      </c>
      <c r="C413" s="13" t="str">
        <f>IFERROR(AVERAGEIFS(Datos!C413:E413,Datos!C413:E413,"&lt;&gt;"),"")</f>
        <v/>
      </c>
      <c r="D413" s="13">
        <f>IFERROR(AVERAGEIFS(Datos!F413:H413,Datos!F413:H413,"&lt;&gt;"),"")</f>
        <v>66.401070766666649</v>
      </c>
      <c r="E413" s="14">
        <f>IFERROR(AVERAGEIFS(Datos!I413:L413,Datos!I413:L413,"&lt;&gt;"),"")</f>
        <v>14.531667041730023</v>
      </c>
    </row>
    <row r="414" spans="1:5" x14ac:dyDescent="0.3">
      <c r="A414" s="12">
        <v>42052</v>
      </c>
      <c r="B414" s="13">
        <v>2015</v>
      </c>
      <c r="C414" s="13">
        <f>IFERROR(AVERAGEIFS(Datos!C414:E414,Datos!C414:E414,"&lt;&gt;"),"")</f>
        <v>34.262666666666668</v>
      </c>
      <c r="D414" s="13">
        <f>IFERROR(AVERAGEIFS(Datos!F414:H414,Datos!F414:H414,"&lt;&gt;"),"")</f>
        <v>66.734676800000003</v>
      </c>
      <c r="E414" s="14">
        <f>IFERROR(AVERAGEIFS(Datos!I414:L414,Datos!I414:L414,"&lt;&gt;"),"")</f>
        <v>14.403884603274561</v>
      </c>
    </row>
    <row r="415" spans="1:5" x14ac:dyDescent="0.3">
      <c r="A415" s="12">
        <v>42053</v>
      </c>
      <c r="B415" s="13">
        <v>2015</v>
      </c>
      <c r="C415" s="13">
        <f>IFERROR(AVERAGEIFS(Datos!C415:E415,Datos!C415:E415,"&lt;&gt;"),"")</f>
        <v>34.280416666666667</v>
      </c>
      <c r="D415" s="13">
        <f>IFERROR(AVERAGEIFS(Datos!F415:H415,Datos!F415:H415,"&lt;&gt;"),"")</f>
        <v>67.116836166666658</v>
      </c>
      <c r="E415" s="14">
        <f>IFERROR(AVERAGEIFS(Datos!I415:L415,Datos!I415:L415,"&lt;&gt;"),"")</f>
        <v>14.457598979750125</v>
      </c>
    </row>
    <row r="416" spans="1:5" x14ac:dyDescent="0.3">
      <c r="A416" s="12">
        <v>42054</v>
      </c>
      <c r="B416" s="13">
        <v>2015</v>
      </c>
      <c r="C416" s="13">
        <f>IFERROR(AVERAGEIFS(Datos!C416:E416,Datos!C416:E416,"&lt;&gt;"),"")</f>
        <v>34.311666666666667</v>
      </c>
      <c r="D416" s="13">
        <f>IFERROR(AVERAGEIFS(Datos!F416:H416,Datos!F416:H416,"&lt;&gt;"),"")</f>
        <v>67.626776233333331</v>
      </c>
      <c r="E416" s="14">
        <f>IFERROR(AVERAGEIFS(Datos!I416:L416,Datos!I416:L416,"&lt;&gt;"),"")</f>
        <v>14.547775321197342</v>
      </c>
    </row>
    <row r="417" spans="1:5" x14ac:dyDescent="0.3">
      <c r="A417" s="12">
        <v>42055</v>
      </c>
      <c r="B417" s="13">
        <v>2015</v>
      </c>
      <c r="C417" s="13">
        <f>IFERROR(AVERAGEIFS(Datos!C417:E417,Datos!C417:E417,"&lt;&gt;"),"")</f>
        <v>34.439583333333331</v>
      </c>
      <c r="D417" s="13">
        <f>IFERROR(AVERAGEIFS(Datos!F417:H417,Datos!F417:H417,"&lt;&gt;"),"")</f>
        <v>68.43815473333332</v>
      </c>
      <c r="E417" s="14">
        <f>IFERROR(AVERAGEIFS(Datos!I417:L417,Datos!I417:L417,"&lt;&gt;"),"")</f>
        <v>14.619028448682325</v>
      </c>
    </row>
    <row r="418" spans="1:5" x14ac:dyDescent="0.3">
      <c r="A418" s="12">
        <v>42056</v>
      </c>
      <c r="B418" s="13">
        <v>2015</v>
      </c>
      <c r="C418" s="13" t="str">
        <f>IFERROR(AVERAGEIFS(Datos!C418:E418,Datos!C418:E418,"&lt;&gt;"),"")</f>
        <v/>
      </c>
      <c r="D418" s="13" t="str">
        <f>IFERROR(AVERAGEIFS(Datos!F418:H418,Datos!F418:H418,"&lt;&gt;"),"")</f>
        <v/>
      </c>
      <c r="E418" s="14" t="str">
        <f>IFERROR(AVERAGEIFS(Datos!I418:L418,Datos!I418:L418,"&lt;&gt;"),"")</f>
        <v/>
      </c>
    </row>
    <row r="419" spans="1:5" x14ac:dyDescent="0.3">
      <c r="A419" s="12">
        <v>42057</v>
      </c>
      <c r="B419" s="13">
        <v>2015</v>
      </c>
      <c r="C419" s="13" t="str">
        <f>IFERROR(AVERAGEIFS(Datos!C419:E419,Datos!C419:E419,"&lt;&gt;"),"")</f>
        <v/>
      </c>
      <c r="D419" s="13" t="str">
        <f>IFERROR(AVERAGEIFS(Datos!F419:H419,Datos!F419:H419,"&lt;&gt;"),"")</f>
        <v/>
      </c>
      <c r="E419" s="14" t="str">
        <f>IFERROR(AVERAGEIFS(Datos!I419:L419,Datos!I419:L419,"&lt;&gt;"),"")</f>
        <v/>
      </c>
    </row>
    <row r="420" spans="1:5" x14ac:dyDescent="0.3">
      <c r="A420" s="12">
        <v>42058</v>
      </c>
      <c r="B420" s="13">
        <v>2015</v>
      </c>
      <c r="C420" s="13">
        <f>IFERROR(AVERAGEIFS(Datos!C420:E420,Datos!C420:E420,"&lt;&gt;"),"")</f>
        <v>34.716666666666669</v>
      </c>
      <c r="D420" s="13">
        <f>IFERROR(AVERAGEIFS(Datos!F420:H420,Datos!F420:H420,"&lt;&gt;"),"")</f>
        <v>68.464562533333336</v>
      </c>
      <c r="E420" s="14">
        <f>IFERROR(AVERAGEIFS(Datos!I420:L420,Datos!I420:L420,"&lt;&gt;"),"")</f>
        <v>14.679465124695097</v>
      </c>
    </row>
    <row r="421" spans="1:5" x14ac:dyDescent="0.3">
      <c r="A421" s="12">
        <v>42059</v>
      </c>
      <c r="B421" s="13">
        <v>2015</v>
      </c>
      <c r="C421" s="13">
        <f>IFERROR(AVERAGEIFS(Datos!C421:E421,Datos!C421:E421,"&lt;&gt;"),"")</f>
        <v>34.688333333333333</v>
      </c>
      <c r="D421" s="13">
        <f>IFERROR(AVERAGEIFS(Datos!F421:H421,Datos!F421:H421,"&lt;&gt;"),"")</f>
        <v>68.152727999999996</v>
      </c>
      <c r="E421" s="14">
        <f>IFERROR(AVERAGEIFS(Datos!I421:L421,Datos!I421:L421,"&lt;&gt;"),"")</f>
        <v>14.797339550883096</v>
      </c>
    </row>
    <row r="422" spans="1:5" x14ac:dyDescent="0.3">
      <c r="A422" s="12">
        <v>42060</v>
      </c>
      <c r="B422" s="13">
        <v>2015</v>
      </c>
      <c r="C422" s="13">
        <f>IFERROR(AVERAGEIFS(Datos!C422:E422,Datos!C422:E422,"&lt;&gt;"),"")</f>
        <v>34.518000000000001</v>
      </c>
      <c r="D422" s="13">
        <f>IFERROR(AVERAGEIFS(Datos!F422:H422,Datos!F422:H422,"&lt;&gt;"),"")</f>
        <v>67.954811866666674</v>
      </c>
      <c r="E422" s="14">
        <f>IFERROR(AVERAGEIFS(Datos!I422:L422,Datos!I422:L422,"&lt;&gt;"),"")</f>
        <v>14.992175464558983</v>
      </c>
    </row>
    <row r="423" spans="1:5" x14ac:dyDescent="0.3">
      <c r="A423" s="12">
        <v>42061</v>
      </c>
      <c r="B423" s="13">
        <v>2015</v>
      </c>
      <c r="C423" s="13">
        <f>IFERROR(AVERAGEIFS(Datos!C423:E423,Datos!C423:E423,"&lt;&gt;"),"")</f>
        <v>34.874416666666669</v>
      </c>
      <c r="D423" s="13">
        <f>IFERROR(AVERAGEIFS(Datos!F423:H423,Datos!F423:H423,"&lt;&gt;"),"")</f>
        <v>68.130802599999996</v>
      </c>
      <c r="E423" s="14">
        <f>IFERROR(AVERAGEIFS(Datos!I423:L423,Datos!I423:L423,"&lt;&gt;"),"")</f>
        <v>15.121960449845099</v>
      </c>
    </row>
    <row r="424" spans="1:5" x14ac:dyDescent="0.3">
      <c r="A424" s="12">
        <v>42062</v>
      </c>
      <c r="B424" s="13">
        <v>2015</v>
      </c>
      <c r="C424" s="13">
        <f>IFERROR(AVERAGEIFS(Datos!C424:E424,Datos!C424:E424,"&lt;&gt;"),"")</f>
        <v>34.698833333333333</v>
      </c>
      <c r="D424" s="13">
        <f>IFERROR(AVERAGEIFS(Datos!F424:H424,Datos!F424:H424,"&lt;&gt;"),"")</f>
        <v>68.588797333333332</v>
      </c>
      <c r="E424" s="14">
        <f>IFERROR(AVERAGEIFS(Datos!I424:L424,Datos!I424:L424,"&lt;&gt;"),"")</f>
        <v>15.08567377923</v>
      </c>
    </row>
    <row r="425" spans="1:5" x14ac:dyDescent="0.3">
      <c r="A425" s="12">
        <v>42063</v>
      </c>
      <c r="B425" s="13">
        <v>2015</v>
      </c>
      <c r="C425" s="13" t="str">
        <f>IFERROR(AVERAGEIFS(Datos!C425:E425,Datos!C425:E425,"&lt;&gt;"),"")</f>
        <v/>
      </c>
      <c r="D425" s="13" t="str">
        <f>IFERROR(AVERAGEIFS(Datos!F425:H425,Datos!F425:H425,"&lt;&gt;"),"")</f>
        <v/>
      </c>
      <c r="E425" s="14" t="str">
        <f>IFERROR(AVERAGEIFS(Datos!I425:L425,Datos!I425:L425,"&lt;&gt;"),"")</f>
        <v/>
      </c>
    </row>
    <row r="426" spans="1:5" x14ac:dyDescent="0.3">
      <c r="A426" s="12">
        <v>42064</v>
      </c>
      <c r="B426" s="13">
        <v>2015</v>
      </c>
      <c r="C426" s="13" t="str">
        <f>IFERROR(AVERAGEIFS(Datos!C426:E426,Datos!C426:E426,"&lt;&gt;"),"")</f>
        <v/>
      </c>
      <c r="D426" s="13" t="str">
        <f>IFERROR(AVERAGEIFS(Datos!F426:H426,Datos!F426:H426,"&lt;&gt;"),"")</f>
        <v/>
      </c>
      <c r="E426" s="14" t="str">
        <f>IFERROR(AVERAGEIFS(Datos!I426:L426,Datos!I426:L426,"&lt;&gt;"),"")</f>
        <v/>
      </c>
    </row>
    <row r="427" spans="1:5" x14ac:dyDescent="0.3">
      <c r="A427" s="12">
        <v>42065</v>
      </c>
      <c r="B427" s="13">
        <v>2015</v>
      </c>
      <c r="C427" s="13">
        <f>IFERROR(AVERAGEIFS(Datos!C427:E427,Datos!C427:E427,"&lt;&gt;"),"")</f>
        <v>34.967833333333338</v>
      </c>
      <c r="D427" s="13">
        <f>IFERROR(AVERAGEIFS(Datos!F427:H427,Datos!F427:H427,"&lt;&gt;"),"")</f>
        <v>69.139383699999996</v>
      </c>
      <c r="E427" s="14">
        <f>IFERROR(AVERAGEIFS(Datos!I427:L427,Datos!I427:L427,"&lt;&gt;"),"")</f>
        <v>15.077559910729148</v>
      </c>
    </row>
    <row r="428" spans="1:5" x14ac:dyDescent="0.3">
      <c r="A428" s="12">
        <v>42066</v>
      </c>
      <c r="B428" s="13">
        <v>2015</v>
      </c>
      <c r="C428" s="13">
        <f>IFERROR(AVERAGEIFS(Datos!C428:E428,Datos!C428:E428,"&lt;&gt;"),"")</f>
        <v>34.853250000000003</v>
      </c>
      <c r="D428" s="13">
        <f>IFERROR(AVERAGEIFS(Datos!F428:H428,Datos!F428:H428,"&lt;&gt;"),"")</f>
        <v>67.865860933333337</v>
      </c>
      <c r="E428" s="14">
        <f>IFERROR(AVERAGEIFS(Datos!I428:L428,Datos!I428:L428,"&lt;&gt;"),"")</f>
        <v>15.02608465671517</v>
      </c>
    </row>
    <row r="429" spans="1:5" x14ac:dyDescent="0.3">
      <c r="A429" s="12">
        <v>42067</v>
      </c>
      <c r="B429" s="13">
        <v>2015</v>
      </c>
      <c r="C429" s="13">
        <f>IFERROR(AVERAGEIFS(Datos!C429:E429,Datos!C429:E429,"&lt;&gt;"),"")</f>
        <v>34.702166666666663</v>
      </c>
      <c r="D429" s="13">
        <f>IFERROR(AVERAGEIFS(Datos!F429:H429,Datos!F429:H429,"&lt;&gt;"),"")</f>
        <v>67.969318433333328</v>
      </c>
      <c r="E429" s="14">
        <f>IFERROR(AVERAGEIFS(Datos!I429:L429,Datos!I429:L429,"&lt;&gt;"),"")</f>
        <v>14.819365669616765</v>
      </c>
    </row>
    <row r="430" spans="1:5" x14ac:dyDescent="0.3">
      <c r="A430" s="12">
        <v>42068</v>
      </c>
      <c r="B430" s="13">
        <v>2015</v>
      </c>
      <c r="C430" s="13">
        <f>IFERROR(AVERAGEIFS(Datos!C430:E430,Datos!C430:E430,"&lt;&gt;"),"")</f>
        <v>34.594750000000005</v>
      </c>
      <c r="D430" s="13">
        <f>IFERROR(AVERAGEIFS(Datos!F430:H430,Datos!F430:H430,"&lt;&gt;"),"")</f>
        <v>68.296949933333337</v>
      </c>
      <c r="E430" s="14">
        <f>IFERROR(AVERAGEIFS(Datos!I430:L430,Datos!I430:L430,"&lt;&gt;"),"")</f>
        <v>14.890931533211251</v>
      </c>
    </row>
    <row r="431" spans="1:5" x14ac:dyDescent="0.3">
      <c r="A431" s="12">
        <v>42069</v>
      </c>
      <c r="B431" s="13">
        <v>2015</v>
      </c>
      <c r="C431" s="13">
        <f>IFERROR(AVERAGEIFS(Datos!C431:E431,Datos!C431:E431,"&lt;&gt;"),"")</f>
        <v>34.218333333333327</v>
      </c>
      <c r="D431" s="13">
        <f>IFERROR(AVERAGEIFS(Datos!F431:H431,Datos!F431:H431,"&lt;&gt;"),"")</f>
        <v>67.542074666666664</v>
      </c>
      <c r="E431" s="14">
        <f>IFERROR(AVERAGEIFS(Datos!I431:L431,Datos!I431:L431,"&lt;&gt;"),"")</f>
        <v>14.877513375093029</v>
      </c>
    </row>
    <row r="432" spans="1:5" x14ac:dyDescent="0.3">
      <c r="A432" s="12">
        <v>42070</v>
      </c>
      <c r="B432" s="13">
        <v>2015</v>
      </c>
      <c r="C432" s="13" t="str">
        <f>IFERROR(AVERAGEIFS(Datos!C432:E432,Datos!C432:E432,"&lt;&gt;"),"")</f>
        <v/>
      </c>
      <c r="D432" s="13" t="str">
        <f>IFERROR(AVERAGEIFS(Datos!F432:H432,Datos!F432:H432,"&lt;&gt;"),"")</f>
        <v/>
      </c>
      <c r="E432" s="14" t="str">
        <f>IFERROR(AVERAGEIFS(Datos!I432:L432,Datos!I432:L432,"&lt;&gt;"),"")</f>
        <v/>
      </c>
    </row>
    <row r="433" spans="1:5" x14ac:dyDescent="0.3">
      <c r="A433" s="12">
        <v>42071</v>
      </c>
      <c r="B433" s="13">
        <v>2015</v>
      </c>
      <c r="C433" s="13" t="str">
        <f>IFERROR(AVERAGEIFS(Datos!C433:E433,Datos!C433:E433,"&lt;&gt;"),"")</f>
        <v/>
      </c>
      <c r="D433" s="13" t="str">
        <f>IFERROR(AVERAGEIFS(Datos!F433:H433,Datos!F433:H433,"&lt;&gt;"),"")</f>
        <v/>
      </c>
      <c r="E433" s="14" t="str">
        <f>IFERROR(AVERAGEIFS(Datos!I433:L433,Datos!I433:L433,"&lt;&gt;"),"")</f>
        <v/>
      </c>
    </row>
    <row r="434" spans="1:5" x14ac:dyDescent="0.3">
      <c r="A434" s="12">
        <v>42072</v>
      </c>
      <c r="B434" s="13">
        <v>2015</v>
      </c>
      <c r="C434" s="13">
        <f>IFERROR(AVERAGEIFS(Datos!C434:E434,Datos!C434:E434,"&lt;&gt;"),"")</f>
        <v>34.446666666666665</v>
      </c>
      <c r="D434" s="13">
        <f>IFERROR(AVERAGEIFS(Datos!F434:H434,Datos!F434:H434,"&lt;&gt;"),"")</f>
        <v>67.063100000000006</v>
      </c>
      <c r="E434" s="14">
        <f>IFERROR(AVERAGEIFS(Datos!I434:L434,Datos!I434:L434,"&lt;&gt;"),"")</f>
        <v>14.739831346645236</v>
      </c>
    </row>
    <row r="435" spans="1:5" x14ac:dyDescent="0.3">
      <c r="A435" s="12">
        <v>42073</v>
      </c>
      <c r="B435" s="13">
        <v>2015</v>
      </c>
      <c r="C435" s="13">
        <f>IFERROR(AVERAGEIFS(Datos!C435:E435,Datos!C435:E435,"&lt;&gt;"),"")</f>
        <v>33.716666666666669</v>
      </c>
      <c r="D435" s="13">
        <f>IFERROR(AVERAGEIFS(Datos!F435:H435,Datos!F435:H435,"&lt;&gt;"),"")</f>
        <v>65.809593433333333</v>
      </c>
      <c r="E435" s="14">
        <f>IFERROR(AVERAGEIFS(Datos!I435:L435,Datos!I435:L435,"&lt;&gt;"),"")</f>
        <v>14.612114327908127</v>
      </c>
    </row>
    <row r="436" spans="1:5" x14ac:dyDescent="0.3">
      <c r="A436" s="12">
        <v>42074</v>
      </c>
      <c r="B436" s="13">
        <v>2015</v>
      </c>
      <c r="C436" s="13">
        <f>IFERROR(AVERAGEIFS(Datos!C436:E436,Datos!C436:E436,"&lt;&gt;"),"")</f>
        <v>33.441499999999998</v>
      </c>
      <c r="D436" s="13">
        <f>IFERROR(AVERAGEIFS(Datos!F436:H436,Datos!F436:H436,"&lt;&gt;"),"")</f>
        <v>67.073014466666663</v>
      </c>
      <c r="E436" s="14">
        <f>IFERROR(AVERAGEIFS(Datos!I436:L436,Datos!I436:L436,"&lt;&gt;"),"")</f>
        <v>14.498836600436501</v>
      </c>
    </row>
    <row r="437" spans="1:5" x14ac:dyDescent="0.3">
      <c r="A437" s="12">
        <v>42075</v>
      </c>
      <c r="B437" s="13">
        <v>2015</v>
      </c>
      <c r="C437" s="13">
        <f>IFERROR(AVERAGEIFS(Datos!C437:E437,Datos!C437:E437,"&lt;&gt;"),"")</f>
        <v>33.396999999999998</v>
      </c>
      <c r="D437" s="13">
        <f>IFERROR(AVERAGEIFS(Datos!F437:H437,Datos!F437:H437,"&lt;&gt;"),"")</f>
        <v>67.260577766666657</v>
      </c>
      <c r="E437" s="14">
        <f>IFERROR(AVERAGEIFS(Datos!I437:L437,Datos!I437:L437,"&lt;&gt;"),"")</f>
        <v>14.667832850992834</v>
      </c>
    </row>
    <row r="438" spans="1:5" x14ac:dyDescent="0.3">
      <c r="A438" s="12">
        <v>42076</v>
      </c>
      <c r="B438" s="13">
        <v>2015</v>
      </c>
      <c r="C438" s="13">
        <f>IFERROR(AVERAGEIFS(Datos!C438:E438,Datos!C438:E438,"&lt;&gt;"),"")</f>
        <v>33.30916666666667</v>
      </c>
      <c r="D438" s="13">
        <f>IFERROR(AVERAGEIFS(Datos!F438:H438,Datos!F438:H438,"&lt;&gt;"),"")</f>
        <v>67.3336817</v>
      </c>
      <c r="E438" s="14">
        <f>IFERROR(AVERAGEIFS(Datos!I438:L438,Datos!I438:L438,"&lt;&gt;"),"")</f>
        <v>14.737166352354251</v>
      </c>
    </row>
    <row r="439" spans="1:5" x14ac:dyDescent="0.3">
      <c r="A439" s="12">
        <v>42077</v>
      </c>
      <c r="B439" s="13">
        <v>2015</v>
      </c>
      <c r="C439" s="13" t="str">
        <f>IFERROR(AVERAGEIFS(Datos!C439:E439,Datos!C439:E439,"&lt;&gt;"),"")</f>
        <v/>
      </c>
      <c r="D439" s="13" t="str">
        <f>IFERROR(AVERAGEIFS(Datos!F439:H439,Datos!F439:H439,"&lt;&gt;"),"")</f>
        <v/>
      </c>
      <c r="E439" s="14" t="str">
        <f>IFERROR(AVERAGEIFS(Datos!I439:L439,Datos!I439:L439,"&lt;&gt;"),"")</f>
        <v/>
      </c>
    </row>
    <row r="440" spans="1:5" x14ac:dyDescent="0.3">
      <c r="A440" s="12">
        <v>42078</v>
      </c>
      <c r="B440" s="13">
        <v>2015</v>
      </c>
      <c r="C440" s="13" t="str">
        <f>IFERROR(AVERAGEIFS(Datos!C440:E440,Datos!C440:E440,"&lt;&gt;"),"")</f>
        <v/>
      </c>
      <c r="D440" s="13" t="str">
        <f>IFERROR(AVERAGEIFS(Datos!F440:H440,Datos!F440:H440,"&lt;&gt;"),"")</f>
        <v/>
      </c>
      <c r="E440" s="14" t="str">
        <f>IFERROR(AVERAGEIFS(Datos!I440:L440,Datos!I440:L440,"&lt;&gt;"),"")</f>
        <v/>
      </c>
    </row>
    <row r="441" spans="1:5" x14ac:dyDescent="0.3">
      <c r="A441" s="12">
        <v>42079</v>
      </c>
      <c r="B441" s="13">
        <v>2015</v>
      </c>
      <c r="C441" s="13">
        <f>IFERROR(AVERAGEIFS(Datos!C441:E441,Datos!C441:E441,"&lt;&gt;"),"")</f>
        <v>33.6265</v>
      </c>
      <c r="D441" s="13">
        <f>IFERROR(AVERAGEIFS(Datos!F441:H441,Datos!F441:H441,"&lt;&gt;"),"")</f>
        <v>69.175421999999998</v>
      </c>
      <c r="E441" s="14">
        <f>IFERROR(AVERAGEIFS(Datos!I441:L441,Datos!I441:L441,"&lt;&gt;"),"")</f>
        <v>14.699314597511741</v>
      </c>
    </row>
    <row r="442" spans="1:5" x14ac:dyDescent="0.3">
      <c r="A442" s="12">
        <v>42080</v>
      </c>
      <c r="B442" s="13">
        <v>2015</v>
      </c>
      <c r="C442" s="13">
        <f>IFERROR(AVERAGEIFS(Datos!C442:E442,Datos!C442:E442,"&lt;&gt;"),"")</f>
        <v>33.778500000000001</v>
      </c>
      <c r="D442" s="13">
        <f>IFERROR(AVERAGEIFS(Datos!F442:H442,Datos!F442:H442,"&lt;&gt;"),"")</f>
        <v>68.535623600000008</v>
      </c>
      <c r="E442" s="14">
        <f>IFERROR(AVERAGEIFS(Datos!I442:L442,Datos!I442:L442,"&lt;&gt;"),"")</f>
        <v>14.815061200576606</v>
      </c>
    </row>
    <row r="443" spans="1:5" x14ac:dyDescent="0.3">
      <c r="A443" s="12">
        <v>42081</v>
      </c>
      <c r="B443" s="13">
        <v>2015</v>
      </c>
      <c r="C443" s="13">
        <f>IFERROR(AVERAGEIFS(Datos!C443:E443,Datos!C443:E443,"&lt;&gt;"),"")</f>
        <v>34.308500000000002</v>
      </c>
      <c r="D443" s="13">
        <f>IFERROR(AVERAGEIFS(Datos!F443:H443,Datos!F443:H443,"&lt;&gt;"),"")</f>
        <v>67.271700800000005</v>
      </c>
      <c r="E443" s="14">
        <f>IFERROR(AVERAGEIFS(Datos!I443:L443,Datos!I443:L443,"&lt;&gt;"),"")</f>
        <v>15.589510485204167</v>
      </c>
    </row>
    <row r="444" spans="1:5" x14ac:dyDescent="0.3">
      <c r="A444" s="12">
        <v>42082</v>
      </c>
      <c r="B444" s="13">
        <v>2015</v>
      </c>
      <c r="C444" s="13">
        <f>IFERROR(AVERAGEIFS(Datos!C444:E444,Datos!C444:E444,"&lt;&gt;"),"")</f>
        <v>34.114083333333333</v>
      </c>
      <c r="D444" s="13">
        <f>IFERROR(AVERAGEIFS(Datos!F444:H444,Datos!F444:H444,"&lt;&gt;"),"")</f>
        <v>67.599172066666654</v>
      </c>
      <c r="E444" s="14">
        <f>IFERROR(AVERAGEIFS(Datos!I444:L444,Datos!I444:L444,"&lt;&gt;"),"")</f>
        <v>16.061242056148185</v>
      </c>
    </row>
    <row r="445" spans="1:5" x14ac:dyDescent="0.3">
      <c r="A445" s="12">
        <v>42083</v>
      </c>
      <c r="B445" s="13">
        <v>2015</v>
      </c>
      <c r="C445" s="13">
        <f>IFERROR(AVERAGEIFS(Datos!C445:E445,Datos!C445:E445,"&lt;&gt;"),"")</f>
        <v>34.200833333333335</v>
      </c>
      <c r="D445" s="13">
        <f>IFERROR(AVERAGEIFS(Datos!F445:H445,Datos!F445:H445,"&lt;&gt;"),"")</f>
        <v>69.392074466666671</v>
      </c>
      <c r="E445" s="14">
        <f>IFERROR(AVERAGEIFS(Datos!I445:L445,Datos!I445:L445,"&lt;&gt;"),"")</f>
        <v>16.003131807060686</v>
      </c>
    </row>
    <row r="446" spans="1:5" x14ac:dyDescent="0.3">
      <c r="A446" s="12">
        <v>42084</v>
      </c>
      <c r="B446" s="13">
        <v>2015</v>
      </c>
      <c r="C446" s="13" t="str">
        <f>IFERROR(AVERAGEIFS(Datos!C446:E446,Datos!C446:E446,"&lt;&gt;"),"")</f>
        <v/>
      </c>
      <c r="D446" s="13" t="str">
        <f>IFERROR(AVERAGEIFS(Datos!F446:H446,Datos!F446:H446,"&lt;&gt;"),"")</f>
        <v/>
      </c>
      <c r="E446" s="14" t="str">
        <f>IFERROR(AVERAGEIFS(Datos!I446:L446,Datos!I446:L446,"&lt;&gt;"),"")</f>
        <v/>
      </c>
    </row>
    <row r="447" spans="1:5" x14ac:dyDescent="0.3">
      <c r="A447" s="12">
        <v>42085</v>
      </c>
      <c r="B447" s="13">
        <v>2015</v>
      </c>
      <c r="C447" s="13" t="str">
        <f>IFERROR(AVERAGEIFS(Datos!C447:E447,Datos!C447:E447,"&lt;&gt;"),"")</f>
        <v/>
      </c>
      <c r="D447" s="13" t="str">
        <f>IFERROR(AVERAGEIFS(Datos!F447:H447,Datos!F447:H447,"&lt;&gt;"),"")</f>
        <v/>
      </c>
      <c r="E447" s="14" t="str">
        <f>IFERROR(AVERAGEIFS(Datos!I447:L447,Datos!I447:L447,"&lt;&gt;"),"")</f>
        <v/>
      </c>
    </row>
    <row r="448" spans="1:5" x14ac:dyDescent="0.3">
      <c r="A448" s="12">
        <v>42086</v>
      </c>
      <c r="B448" s="13">
        <v>2015</v>
      </c>
      <c r="C448" s="13">
        <f>IFERROR(AVERAGEIFS(Datos!C448:E448,Datos!C448:E448,"&lt;&gt;"),"")</f>
        <v>34.308666666666667</v>
      </c>
      <c r="D448" s="13">
        <f>IFERROR(AVERAGEIFS(Datos!F448:H448,Datos!F448:H448,"&lt;&gt;"),"")</f>
        <v>68.710978900000001</v>
      </c>
      <c r="E448" s="14">
        <f>IFERROR(AVERAGEIFS(Datos!I448:L448,Datos!I448:L448,"&lt;&gt;"),"")</f>
        <v>16.206329965353149</v>
      </c>
    </row>
    <row r="449" spans="1:5" x14ac:dyDescent="0.3">
      <c r="A449" s="12">
        <v>42087</v>
      </c>
      <c r="B449" s="13">
        <v>2015</v>
      </c>
      <c r="C449" s="13">
        <f>IFERROR(AVERAGEIFS(Datos!C449:E449,Datos!C449:E449,"&lt;&gt;"),"")</f>
        <v>34.483166666666662</v>
      </c>
      <c r="D449" s="13">
        <f>IFERROR(AVERAGEIFS(Datos!F449:H449,Datos!F449:H449,"&lt;&gt;"),"")</f>
        <v>69.368276499999993</v>
      </c>
      <c r="E449" s="14">
        <f>IFERROR(AVERAGEIFS(Datos!I449:L449,Datos!I449:L449,"&lt;&gt;"),"")</f>
        <v>16.025388004721318</v>
      </c>
    </row>
    <row r="450" spans="1:5" x14ac:dyDescent="0.3">
      <c r="A450" s="12">
        <v>42088</v>
      </c>
      <c r="B450" s="13">
        <v>2015</v>
      </c>
      <c r="C450" s="13">
        <f>IFERROR(AVERAGEIFS(Datos!C450:E450,Datos!C450:E450,"&lt;&gt;"),"")</f>
        <v>33.551666666666669</v>
      </c>
      <c r="D450" s="13">
        <f>IFERROR(AVERAGEIFS(Datos!F450:H450,Datos!F450:H450,"&lt;&gt;"),"")</f>
        <v>68.785331999999997</v>
      </c>
      <c r="E450" s="14">
        <f>IFERROR(AVERAGEIFS(Datos!I450:L450,Datos!I450:L450,"&lt;&gt;"),"")</f>
        <v>16.159405958078825</v>
      </c>
    </row>
    <row r="451" spans="1:5" x14ac:dyDescent="0.3">
      <c r="A451" s="12">
        <v>42089</v>
      </c>
      <c r="B451" s="13">
        <v>2015</v>
      </c>
      <c r="C451" s="13">
        <f>IFERROR(AVERAGEIFS(Datos!C451:E451,Datos!C451:E451,"&lt;&gt;"),"")</f>
        <v>33.484000000000002</v>
      </c>
      <c r="D451" s="13">
        <f>IFERROR(AVERAGEIFS(Datos!F451:H451,Datos!F451:H451,"&lt;&gt;"),"")</f>
        <v>68.944958</v>
      </c>
      <c r="E451" s="14">
        <f>IFERROR(AVERAGEIFS(Datos!I451:L451,Datos!I451:L451,"&lt;&gt;"),"")</f>
        <v>15.926538869576142</v>
      </c>
    </row>
    <row r="452" spans="1:5" x14ac:dyDescent="0.3">
      <c r="A452" s="12">
        <v>42090</v>
      </c>
      <c r="B452" s="13">
        <v>2015</v>
      </c>
      <c r="C452" s="13">
        <f>IFERROR(AVERAGEIFS(Datos!C452:E452,Datos!C452:E452,"&lt;&gt;"),"")</f>
        <v>33.22</v>
      </c>
      <c r="D452" s="13">
        <f>IFERROR(AVERAGEIFS(Datos!F452:H452,Datos!F452:H452,"&lt;&gt;"),"")</f>
        <v>69.171689999999998</v>
      </c>
      <c r="E452" s="14">
        <f>IFERROR(AVERAGEIFS(Datos!I452:L452,Datos!I452:L452,"&lt;&gt;"),"")</f>
        <v>15.939597256000338</v>
      </c>
    </row>
    <row r="453" spans="1:5" x14ac:dyDescent="0.3">
      <c r="A453" s="12">
        <v>42091</v>
      </c>
      <c r="B453" s="13">
        <v>2015</v>
      </c>
      <c r="C453" s="13" t="str">
        <f>IFERROR(AVERAGEIFS(Datos!C453:E453,Datos!C453:E453,"&lt;&gt;"),"")</f>
        <v/>
      </c>
      <c r="D453" s="13" t="str">
        <f>IFERROR(AVERAGEIFS(Datos!F453:H453,Datos!F453:H453,"&lt;&gt;"),"")</f>
        <v/>
      </c>
      <c r="E453" s="14" t="str">
        <f>IFERROR(AVERAGEIFS(Datos!I453:L453,Datos!I453:L453,"&lt;&gt;"),"")</f>
        <v/>
      </c>
    </row>
    <row r="454" spans="1:5" x14ac:dyDescent="0.3">
      <c r="A454" s="12">
        <v>42092</v>
      </c>
      <c r="B454" s="13">
        <v>2015</v>
      </c>
      <c r="C454" s="13" t="str">
        <f>IFERROR(AVERAGEIFS(Datos!C454:E454,Datos!C454:E454,"&lt;&gt;"),"")</f>
        <v/>
      </c>
      <c r="D454" s="13" t="str">
        <f>IFERROR(AVERAGEIFS(Datos!F454:H454,Datos!F454:H454,"&lt;&gt;"),"")</f>
        <v/>
      </c>
      <c r="E454" s="14" t="str">
        <f>IFERROR(AVERAGEIFS(Datos!I454:L454,Datos!I454:L454,"&lt;&gt;"),"")</f>
        <v/>
      </c>
    </row>
    <row r="455" spans="1:5" x14ac:dyDescent="0.3">
      <c r="A455" s="12">
        <v>42093</v>
      </c>
      <c r="B455" s="13">
        <v>2015</v>
      </c>
      <c r="C455" s="13">
        <f>IFERROR(AVERAGEIFS(Datos!C455:E455,Datos!C455:E455,"&lt;&gt;"),"")</f>
        <v>33.536416666666668</v>
      </c>
      <c r="D455" s="13">
        <f>IFERROR(AVERAGEIFS(Datos!F455:H455,Datos!F455:H455,"&lt;&gt;"),"")</f>
        <v>69.733508733333338</v>
      </c>
      <c r="E455" s="14">
        <f>IFERROR(AVERAGEIFS(Datos!I455:L455,Datos!I455:L455,"&lt;&gt;"),"")</f>
        <v>15.764243319381974</v>
      </c>
    </row>
    <row r="456" spans="1:5" x14ac:dyDescent="0.3">
      <c r="A456" s="12">
        <v>42094</v>
      </c>
      <c r="B456" s="13">
        <v>2015</v>
      </c>
      <c r="C456" s="13">
        <f>IFERROR(AVERAGEIFS(Datos!C456:E456,Datos!C456:E456,"&lt;&gt;"),"")</f>
        <v>33.165833333333332</v>
      </c>
      <c r="D456" s="13">
        <f>IFERROR(AVERAGEIFS(Datos!F456:H456,Datos!F456:H456,"&lt;&gt;"),"")</f>
        <v>68.631208666666666</v>
      </c>
      <c r="E456" s="14">
        <f>IFERROR(AVERAGEIFS(Datos!I456:L456,Datos!I456:L456,"&lt;&gt;"),"")</f>
        <v>15.720320395998332</v>
      </c>
    </row>
    <row r="457" spans="1:5" x14ac:dyDescent="0.3">
      <c r="A457" s="12">
        <v>42095</v>
      </c>
      <c r="B457" s="13">
        <v>2015</v>
      </c>
      <c r="C457" s="13">
        <f>IFERROR(AVERAGEIFS(Datos!C457:E457,Datos!C457:E457,"&lt;&gt;"),"")</f>
        <v>33.085666666666668</v>
      </c>
      <c r="D457" s="13">
        <f>IFERROR(AVERAGEIFS(Datos!F457:H457,Datos!F457:H457,"&lt;&gt;"),"")</f>
        <v>68.582086466666667</v>
      </c>
      <c r="E457" s="14">
        <f>IFERROR(AVERAGEIFS(Datos!I457:L457,Datos!I457:L457,"&lt;&gt;"),"")</f>
        <v>15.715049621338911</v>
      </c>
    </row>
    <row r="458" spans="1:5" x14ac:dyDescent="0.3">
      <c r="A458" s="12">
        <v>42096</v>
      </c>
      <c r="B458" s="13">
        <v>2015</v>
      </c>
      <c r="C458" s="13">
        <f>IFERROR(AVERAGEIFS(Datos!C458:E458,Datos!C458:E458,"&lt;&gt;"),"")</f>
        <v>32.895166666666668</v>
      </c>
      <c r="D458" s="13">
        <f>IFERROR(AVERAGEIFS(Datos!F458:H458,Datos!F458:H458,"&lt;&gt;"),"")</f>
        <v>68.893807066666668</v>
      </c>
      <c r="E458" s="14">
        <f>IFERROR(AVERAGEIFS(Datos!I458:L458,Datos!I458:L458,"&lt;&gt;"),"")</f>
        <v>15.786609335895083</v>
      </c>
    </row>
    <row r="459" spans="1:5" x14ac:dyDescent="0.3">
      <c r="A459" s="12">
        <v>42097</v>
      </c>
      <c r="B459" s="13">
        <v>2015</v>
      </c>
      <c r="C459" s="13" t="str">
        <f>IFERROR(AVERAGEIFS(Datos!C459:E459,Datos!C459:E459,"&lt;&gt;"),"")</f>
        <v/>
      </c>
      <c r="D459" s="13" t="str">
        <f>IFERROR(AVERAGEIFS(Datos!F459:H459,Datos!F459:H459,"&lt;&gt;"),"")</f>
        <v/>
      </c>
      <c r="E459" s="14">
        <f>IFERROR(AVERAGEIFS(Datos!I459:L459,Datos!I459:L459,"&lt;&gt;"),"")</f>
        <v>16.068020940099135</v>
      </c>
    </row>
    <row r="460" spans="1:5" x14ac:dyDescent="0.3">
      <c r="A460" s="12">
        <v>42098</v>
      </c>
      <c r="B460" s="13">
        <v>2015</v>
      </c>
      <c r="C460" s="13" t="str">
        <f>IFERROR(AVERAGEIFS(Datos!C460:E460,Datos!C460:E460,"&lt;&gt;"),"")</f>
        <v/>
      </c>
      <c r="D460" s="13" t="str">
        <f>IFERROR(AVERAGEIFS(Datos!F460:H460,Datos!F460:H460,"&lt;&gt;"),"")</f>
        <v/>
      </c>
      <c r="E460" s="14" t="str">
        <f>IFERROR(AVERAGEIFS(Datos!I460:L460,Datos!I460:L460,"&lt;&gt;"),"")</f>
        <v/>
      </c>
    </row>
    <row r="461" spans="1:5" x14ac:dyDescent="0.3">
      <c r="A461" s="12">
        <v>42099</v>
      </c>
      <c r="B461" s="13">
        <v>2015</v>
      </c>
      <c r="C461" s="13" t="str">
        <f>IFERROR(AVERAGEIFS(Datos!C461:E461,Datos!C461:E461,"&lt;&gt;"),"")</f>
        <v/>
      </c>
      <c r="D461" s="13" t="str">
        <f>IFERROR(AVERAGEIFS(Datos!F461:H461,Datos!F461:H461,"&lt;&gt;"),"")</f>
        <v/>
      </c>
      <c r="E461" s="14" t="str">
        <f>IFERROR(AVERAGEIFS(Datos!I461:L461,Datos!I461:L461,"&lt;&gt;"),"")</f>
        <v/>
      </c>
    </row>
    <row r="462" spans="1:5" x14ac:dyDescent="0.3">
      <c r="A462" s="12">
        <v>42100</v>
      </c>
      <c r="B462" s="13">
        <v>2015</v>
      </c>
      <c r="C462" s="13">
        <f>IFERROR(AVERAGEIFS(Datos!C462:E462,Datos!C462:E462,"&lt;&gt;"),"")</f>
        <v>33.526666666666664</v>
      </c>
      <c r="D462" s="13" t="str">
        <f>IFERROR(AVERAGEIFS(Datos!F462:H462,Datos!F462:H462,"&lt;&gt;"),"")</f>
        <v/>
      </c>
      <c r="E462" s="14">
        <f>IFERROR(AVERAGEIFS(Datos!I462:L462,Datos!I462:L462,"&lt;&gt;"),"")</f>
        <v>16.122336719471253</v>
      </c>
    </row>
    <row r="463" spans="1:5" x14ac:dyDescent="0.3">
      <c r="A463" s="12">
        <v>42101</v>
      </c>
      <c r="B463" s="13">
        <v>2015</v>
      </c>
      <c r="C463" s="13">
        <f>IFERROR(AVERAGEIFS(Datos!C463:E463,Datos!C463:E463,"&lt;&gt;"),"")</f>
        <v>33.425166666666662</v>
      </c>
      <c r="D463" s="13">
        <f>IFERROR(AVERAGEIFS(Datos!F463:H463,Datos!F463:H463,"&lt;&gt;"),"")</f>
        <v>68.952161900000007</v>
      </c>
      <c r="E463" s="14">
        <f>IFERROR(AVERAGEIFS(Datos!I463:L463,Datos!I463:L463,"&lt;&gt;"),"")</f>
        <v>16.213393353562225</v>
      </c>
    </row>
    <row r="464" spans="1:5" x14ac:dyDescent="0.3">
      <c r="A464" s="12">
        <v>42102</v>
      </c>
      <c r="B464" s="13">
        <v>2015</v>
      </c>
      <c r="C464" s="13">
        <f>IFERROR(AVERAGEIFS(Datos!C464:E464,Datos!C464:E464,"&lt;&gt;"),"")</f>
        <v>33.420666666666669</v>
      </c>
      <c r="D464" s="13">
        <f>IFERROR(AVERAGEIFS(Datos!F464:H464,Datos!F464:H464,"&lt;&gt;"),"")</f>
        <v>68.049139666666676</v>
      </c>
      <c r="E464" s="14">
        <f>IFERROR(AVERAGEIFS(Datos!I464:L464,Datos!I464:L464,"&lt;&gt;"),"")</f>
        <v>16.294215409788226</v>
      </c>
    </row>
    <row r="465" spans="1:5" x14ac:dyDescent="0.3">
      <c r="A465" s="12">
        <v>42103</v>
      </c>
      <c r="B465" s="13">
        <v>2015</v>
      </c>
      <c r="C465" s="13">
        <f>IFERROR(AVERAGEIFS(Datos!C465:E465,Datos!C465:E465,"&lt;&gt;"),"")</f>
        <v>33.506999999999998</v>
      </c>
      <c r="D465" s="13">
        <f>IFERROR(AVERAGEIFS(Datos!F465:H465,Datos!F465:H465,"&lt;&gt;"),"")</f>
        <v>68.503525333333329</v>
      </c>
      <c r="E465" s="14">
        <f>IFERROR(AVERAGEIFS(Datos!I465:L465,Datos!I465:L465,"&lt;&gt;"),"")</f>
        <v>16.211560699185977</v>
      </c>
    </row>
    <row r="466" spans="1:5" x14ac:dyDescent="0.3">
      <c r="A466" s="12">
        <v>42104</v>
      </c>
      <c r="B466" s="13">
        <v>2015</v>
      </c>
      <c r="C466" s="13">
        <f>IFERROR(AVERAGEIFS(Datos!C466:E466,Datos!C466:E466,"&lt;&gt;"),"")</f>
        <v>33.640666666666668</v>
      </c>
      <c r="D466" s="13">
        <f>IFERROR(AVERAGEIFS(Datos!F466:H466,Datos!F466:H466,"&lt;&gt;"),"")</f>
        <v>68.801531133333327</v>
      </c>
      <c r="E466" s="14">
        <f>IFERROR(AVERAGEIFS(Datos!I466:L466,Datos!I466:L466,"&lt;&gt;"),"")</f>
        <v>16.350334740705318</v>
      </c>
    </row>
    <row r="467" spans="1:5" x14ac:dyDescent="0.3">
      <c r="A467" s="12">
        <v>42105</v>
      </c>
      <c r="B467" s="13">
        <v>2015</v>
      </c>
      <c r="C467" s="13" t="str">
        <f>IFERROR(AVERAGEIFS(Datos!C467:E467,Datos!C467:E467,"&lt;&gt;"),"")</f>
        <v/>
      </c>
      <c r="D467" s="13" t="str">
        <f>IFERROR(AVERAGEIFS(Datos!F467:H467,Datos!F467:H467,"&lt;&gt;"),"")</f>
        <v/>
      </c>
      <c r="E467" s="14" t="str">
        <f>IFERROR(AVERAGEIFS(Datos!I467:L467,Datos!I467:L467,"&lt;&gt;"),"")</f>
        <v/>
      </c>
    </row>
    <row r="468" spans="1:5" x14ac:dyDescent="0.3">
      <c r="A468" s="12">
        <v>42106</v>
      </c>
      <c r="B468" s="13">
        <v>2015</v>
      </c>
      <c r="C468" s="13" t="str">
        <f>IFERROR(AVERAGEIFS(Datos!C468:E468,Datos!C468:E468,"&lt;&gt;"),"")</f>
        <v/>
      </c>
      <c r="D468" s="13" t="str">
        <f>IFERROR(AVERAGEIFS(Datos!F468:H468,Datos!F468:H468,"&lt;&gt;"),"")</f>
        <v/>
      </c>
      <c r="E468" s="14" t="str">
        <f>IFERROR(AVERAGEIFS(Datos!I468:L468,Datos!I468:L468,"&lt;&gt;"),"")</f>
        <v/>
      </c>
    </row>
    <row r="469" spans="1:5" x14ac:dyDescent="0.3">
      <c r="A469" s="12">
        <v>42107</v>
      </c>
      <c r="B469" s="13">
        <v>2015</v>
      </c>
      <c r="C469" s="13">
        <f>IFERROR(AVERAGEIFS(Datos!C469:E469,Datos!C469:E469,"&lt;&gt;"),"")</f>
        <v>33.634833333333333</v>
      </c>
      <c r="D469" s="13">
        <f>IFERROR(AVERAGEIFS(Datos!F469:H469,Datos!F469:H469,"&lt;&gt;"),"")</f>
        <v>68.411313333333339</v>
      </c>
      <c r="E469" s="14">
        <f>IFERROR(AVERAGEIFS(Datos!I469:L469,Datos!I469:L469,"&lt;&gt;"),"")</f>
        <v>16.640340010812608</v>
      </c>
    </row>
    <row r="470" spans="1:5" x14ac:dyDescent="0.3">
      <c r="A470" s="12">
        <v>42108</v>
      </c>
      <c r="B470" s="13">
        <v>2015</v>
      </c>
      <c r="C470" s="13">
        <f>IFERROR(AVERAGEIFS(Datos!C470:E470,Datos!C470:E470,"&lt;&gt;"),"")</f>
        <v>33.404666666666664</v>
      </c>
      <c r="D470" s="13">
        <f>IFERROR(AVERAGEIFS(Datos!F470:H470,Datos!F470:H470,"&lt;&gt;"),"")</f>
        <v>68.390597533333334</v>
      </c>
      <c r="E470" s="14">
        <f>IFERROR(AVERAGEIFS(Datos!I470:L470,Datos!I470:L470,"&lt;&gt;"),"")</f>
        <v>16.898845211161383</v>
      </c>
    </row>
    <row r="471" spans="1:5" x14ac:dyDescent="0.3">
      <c r="A471" s="12">
        <v>42109</v>
      </c>
      <c r="B471" s="13">
        <v>2015</v>
      </c>
      <c r="C471" s="13">
        <f>IFERROR(AVERAGEIFS(Datos!C471:E471,Datos!C471:E471,"&lt;&gt;"),"")</f>
        <v>33.667333333333339</v>
      </c>
      <c r="D471" s="13">
        <f>IFERROR(AVERAGEIFS(Datos!F471:H471,Datos!F471:H471,"&lt;&gt;"),"")</f>
        <v>68.233203633333346</v>
      </c>
      <c r="E471" s="14">
        <f>IFERROR(AVERAGEIFS(Datos!I471:L471,Datos!I471:L471,"&lt;&gt;"),"")</f>
        <v>17.166638755666554</v>
      </c>
    </row>
    <row r="472" spans="1:5" x14ac:dyDescent="0.3">
      <c r="A472" s="12">
        <v>42110</v>
      </c>
      <c r="B472" s="13">
        <v>2015</v>
      </c>
      <c r="C472" s="13">
        <f>IFERROR(AVERAGEIFS(Datos!C472:E472,Datos!C472:E472,"&lt;&gt;"),"")</f>
        <v>33.62616666666667</v>
      </c>
      <c r="D472" s="13">
        <f>IFERROR(AVERAGEIFS(Datos!F472:H472,Datos!F472:H472,"&lt;&gt;"),"")</f>
        <v>67.626927600000002</v>
      </c>
      <c r="E472" s="14">
        <f>IFERROR(AVERAGEIFS(Datos!I472:L472,Datos!I472:L472,"&lt;&gt;"),"")</f>
        <v>17.345650127452622</v>
      </c>
    </row>
    <row r="473" spans="1:5" x14ac:dyDescent="0.3">
      <c r="A473" s="12">
        <v>42111</v>
      </c>
      <c r="B473" s="13">
        <v>2015</v>
      </c>
      <c r="C473" s="13">
        <f>IFERROR(AVERAGEIFS(Datos!C473:E473,Datos!C473:E473,"&lt;&gt;"),"")</f>
        <v>33.146500000000003</v>
      </c>
      <c r="D473" s="13">
        <f>IFERROR(AVERAGEIFS(Datos!F473:H473,Datos!F473:H473,"&lt;&gt;"),"")</f>
        <v>66.587492999999995</v>
      </c>
      <c r="E473" s="14">
        <f>IFERROR(AVERAGEIFS(Datos!I473:L473,Datos!I473:L473,"&lt;&gt;"),"")</f>
        <v>17.248068147751155</v>
      </c>
    </row>
    <row r="474" spans="1:5" x14ac:dyDescent="0.3">
      <c r="A474" s="12">
        <v>42112</v>
      </c>
      <c r="B474" s="13">
        <v>2015</v>
      </c>
      <c r="C474" s="13" t="str">
        <f>IFERROR(AVERAGEIFS(Datos!C474:E474,Datos!C474:E474,"&lt;&gt;"),"")</f>
        <v/>
      </c>
      <c r="D474" s="13" t="str">
        <f>IFERROR(AVERAGEIFS(Datos!F474:H474,Datos!F474:H474,"&lt;&gt;"),"")</f>
        <v/>
      </c>
      <c r="E474" s="14" t="str">
        <f>IFERROR(AVERAGEIFS(Datos!I474:L474,Datos!I474:L474,"&lt;&gt;"),"")</f>
        <v/>
      </c>
    </row>
    <row r="475" spans="1:5" x14ac:dyDescent="0.3">
      <c r="A475" s="12">
        <v>42113</v>
      </c>
      <c r="B475" s="13">
        <v>2015</v>
      </c>
      <c r="C475" s="13" t="str">
        <f>IFERROR(AVERAGEIFS(Datos!C475:E475,Datos!C475:E475,"&lt;&gt;"),"")</f>
        <v/>
      </c>
      <c r="D475" s="13" t="str">
        <f>IFERROR(AVERAGEIFS(Datos!F475:H475,Datos!F475:H475,"&lt;&gt;"),"")</f>
        <v/>
      </c>
      <c r="E475" s="14" t="str">
        <f>IFERROR(AVERAGEIFS(Datos!I475:L475,Datos!I475:L475,"&lt;&gt;"),"")</f>
        <v/>
      </c>
    </row>
    <row r="476" spans="1:5" x14ac:dyDescent="0.3">
      <c r="A476" s="12">
        <v>42114</v>
      </c>
      <c r="B476" s="13">
        <v>2015</v>
      </c>
      <c r="C476" s="13">
        <f>IFERROR(AVERAGEIFS(Datos!C476:E476,Datos!C476:E476,"&lt;&gt;"),"")</f>
        <v>34.0105</v>
      </c>
      <c r="D476" s="13">
        <f>IFERROR(AVERAGEIFS(Datos!F476:H476,Datos!F476:H476,"&lt;&gt;"),"")</f>
        <v>67.222600699999987</v>
      </c>
      <c r="E476" s="14">
        <f>IFERROR(AVERAGEIFS(Datos!I476:L476,Datos!I476:L476,"&lt;&gt;"),"")</f>
        <v>17.084460392025466</v>
      </c>
    </row>
    <row r="477" spans="1:5" x14ac:dyDescent="0.3">
      <c r="A477" s="12">
        <v>42115</v>
      </c>
      <c r="B477" s="13">
        <v>2015</v>
      </c>
      <c r="C477" s="13">
        <f>IFERROR(AVERAGEIFS(Datos!C477:E477,Datos!C477:E477,"&lt;&gt;"),"")</f>
        <v>33.83625</v>
      </c>
      <c r="D477" s="13">
        <f>IFERROR(AVERAGEIFS(Datos!F477:H477,Datos!F477:H477,"&lt;&gt;"),"")</f>
        <v>67.918782666666672</v>
      </c>
      <c r="E477" s="14">
        <f>IFERROR(AVERAGEIFS(Datos!I477:L477,Datos!I477:L477,"&lt;&gt;"),"")</f>
        <v>17.258815563200603</v>
      </c>
    </row>
    <row r="478" spans="1:5" x14ac:dyDescent="0.3">
      <c r="A478" s="12">
        <v>42116</v>
      </c>
      <c r="B478" s="13">
        <v>2015</v>
      </c>
      <c r="C478" s="13">
        <f>IFERROR(AVERAGEIFS(Datos!C478:E478,Datos!C478:E478,"&lt;&gt;"),"")</f>
        <v>34.199666666666666</v>
      </c>
      <c r="D478" s="13">
        <f>IFERROR(AVERAGEIFS(Datos!F478:H478,Datos!F478:H478,"&lt;&gt;"),"")</f>
        <v>67.103431499999999</v>
      </c>
      <c r="E478" s="14">
        <f>IFERROR(AVERAGEIFS(Datos!I478:L478,Datos!I478:L478,"&lt;&gt;"),"")</f>
        <v>17.410796298064895</v>
      </c>
    </row>
    <row r="479" spans="1:5" x14ac:dyDescent="0.3">
      <c r="A479" s="12">
        <v>42117</v>
      </c>
      <c r="B479" s="13">
        <v>2015</v>
      </c>
      <c r="C479" s="13">
        <f>IFERROR(AVERAGEIFS(Datos!C479:E479,Datos!C479:E479,"&lt;&gt;"),"")</f>
        <v>34.543500000000002</v>
      </c>
      <c r="D479" s="13">
        <f>IFERROR(AVERAGEIFS(Datos!F479:H479,Datos!F479:H479,"&lt;&gt;"),"")</f>
        <v>67.712947600000007</v>
      </c>
      <c r="E479" s="14">
        <f>IFERROR(AVERAGEIFS(Datos!I479:L479,Datos!I479:L479,"&lt;&gt;"),"")</f>
        <v>17.284210856235909</v>
      </c>
    </row>
    <row r="480" spans="1:5" x14ac:dyDescent="0.3">
      <c r="A480" s="12">
        <v>42118</v>
      </c>
      <c r="B480" s="13">
        <v>2015</v>
      </c>
      <c r="C480" s="13">
        <f>IFERROR(AVERAGEIFS(Datos!C480:E480,Datos!C480:E480,"&lt;&gt;"),"")</f>
        <v>36.374333333333333</v>
      </c>
      <c r="D480" s="13">
        <f>IFERROR(AVERAGEIFS(Datos!F480:H480,Datos!F480:H480,"&lt;&gt;"),"")</f>
        <v>68.14557383333333</v>
      </c>
      <c r="E480" s="14">
        <f>IFERROR(AVERAGEIFS(Datos!I480:L480,Datos!I480:L480,"&lt;&gt;"),"")</f>
        <v>17.524223875588039</v>
      </c>
    </row>
    <row r="481" spans="1:5" x14ac:dyDescent="0.3">
      <c r="A481" s="12">
        <v>42119</v>
      </c>
      <c r="B481" s="13">
        <v>2015</v>
      </c>
      <c r="C481" s="13" t="str">
        <f>IFERROR(AVERAGEIFS(Datos!C481:E481,Datos!C481:E481,"&lt;&gt;"),"")</f>
        <v/>
      </c>
      <c r="D481" s="13" t="str">
        <f>IFERROR(AVERAGEIFS(Datos!F481:H481,Datos!F481:H481,"&lt;&gt;"),"")</f>
        <v/>
      </c>
      <c r="E481" s="14" t="str">
        <f>IFERROR(AVERAGEIFS(Datos!I481:L481,Datos!I481:L481,"&lt;&gt;"),"")</f>
        <v/>
      </c>
    </row>
    <row r="482" spans="1:5" x14ac:dyDescent="0.3">
      <c r="A482" s="12">
        <v>42120</v>
      </c>
      <c r="B482" s="13">
        <v>2015</v>
      </c>
      <c r="C482" s="13" t="str">
        <f>IFERROR(AVERAGEIFS(Datos!C482:E482,Datos!C482:E482,"&lt;&gt;"),"")</f>
        <v/>
      </c>
      <c r="D482" s="13" t="str">
        <f>IFERROR(AVERAGEIFS(Datos!F482:H482,Datos!F482:H482,"&lt;&gt;"),"")</f>
        <v/>
      </c>
      <c r="E482" s="14" t="str">
        <f>IFERROR(AVERAGEIFS(Datos!I482:L482,Datos!I482:L482,"&lt;&gt;"),"")</f>
        <v/>
      </c>
    </row>
    <row r="483" spans="1:5" x14ac:dyDescent="0.3">
      <c r="A483" s="12">
        <v>42121</v>
      </c>
      <c r="B483" s="13">
        <v>2015</v>
      </c>
      <c r="C483" s="13">
        <f>IFERROR(AVERAGEIFS(Datos!C483:E483,Datos!C483:E483,"&lt;&gt;"),"")</f>
        <v>36.499499999999998</v>
      </c>
      <c r="D483" s="13">
        <f>IFERROR(AVERAGEIFS(Datos!F483:H483,Datos!F483:H483,"&lt;&gt;"),"")</f>
        <v>70.093994166666661</v>
      </c>
      <c r="E483" s="14">
        <f>IFERROR(AVERAGEIFS(Datos!I483:L483,Datos!I483:L483,"&lt;&gt;"),"")</f>
        <v>17.473782761476372</v>
      </c>
    </row>
    <row r="484" spans="1:5" x14ac:dyDescent="0.3">
      <c r="A484" s="12">
        <v>42122</v>
      </c>
      <c r="B484" s="13">
        <v>2015</v>
      </c>
      <c r="C484" s="13">
        <f>IFERROR(AVERAGEIFS(Datos!C484:E484,Datos!C484:E484,"&lt;&gt;"),"")</f>
        <v>36.671166666666664</v>
      </c>
      <c r="D484" s="13">
        <f>IFERROR(AVERAGEIFS(Datos!F484:H484,Datos!F484:H484,"&lt;&gt;"),"")</f>
        <v>68.994877466666665</v>
      </c>
      <c r="E484" s="14">
        <f>IFERROR(AVERAGEIFS(Datos!I484:L484,Datos!I484:L484,"&lt;&gt;"),"")</f>
        <v>17.578782017573364</v>
      </c>
    </row>
    <row r="485" spans="1:5" x14ac:dyDescent="0.3">
      <c r="A485" s="12">
        <v>42123</v>
      </c>
      <c r="B485" s="13">
        <v>2015</v>
      </c>
      <c r="C485" s="13">
        <f>IFERROR(AVERAGEIFS(Datos!C485:E485,Datos!C485:E485,"&lt;&gt;"),"")</f>
        <v>36.429833333333335</v>
      </c>
      <c r="D485" s="13">
        <f>IFERROR(AVERAGEIFS(Datos!F485:H485,Datos!F485:H485,"&lt;&gt;"),"")</f>
        <v>68.322899533333327</v>
      </c>
      <c r="E485" s="14" t="str">
        <f>IFERROR(AVERAGEIFS(Datos!I485:L485,Datos!I485:L485,"&lt;&gt;"),"")</f>
        <v/>
      </c>
    </row>
    <row r="486" spans="1:5" x14ac:dyDescent="0.3">
      <c r="A486" s="12">
        <v>42124</v>
      </c>
      <c r="B486" s="13">
        <v>2015</v>
      </c>
      <c r="C486" s="13">
        <f>IFERROR(AVERAGEIFS(Datos!C486:E486,Datos!C486:E486,"&lt;&gt;"),"")</f>
        <v>35.788666666666671</v>
      </c>
      <c r="D486" s="13">
        <f>IFERROR(AVERAGEIFS(Datos!F486:H486,Datos!F486:H486,"&lt;&gt;"),"")</f>
        <v>68.365069133333336</v>
      </c>
      <c r="E486" s="14">
        <f>IFERROR(AVERAGEIFS(Datos!I486:L486,Datos!I486:L486,"&lt;&gt;"),"")</f>
        <v>17.03156718616799</v>
      </c>
    </row>
    <row r="487" spans="1:5" x14ac:dyDescent="0.3">
      <c r="A487" s="12">
        <v>42125</v>
      </c>
      <c r="B487" s="13">
        <v>2015</v>
      </c>
      <c r="C487" s="13">
        <f>IFERROR(AVERAGEIFS(Datos!C487:E487,Datos!C487:E487,"&lt;&gt;"),"")</f>
        <v>36.150166666666671</v>
      </c>
      <c r="D487" s="13">
        <f>IFERROR(AVERAGEIFS(Datos!F487:H487,Datos!F487:H487,"&lt;&gt;"),"")</f>
        <v>9.7688244999999991</v>
      </c>
      <c r="E487" s="14">
        <f>IFERROR(AVERAGEIFS(Datos!I487:L487,Datos!I487:L487,"&lt;&gt;"),"")</f>
        <v>16.880053148956513</v>
      </c>
    </row>
    <row r="488" spans="1:5" x14ac:dyDescent="0.3">
      <c r="A488" s="12">
        <v>42126</v>
      </c>
      <c r="B488" s="13">
        <v>2015</v>
      </c>
      <c r="C488" s="13" t="str">
        <f>IFERROR(AVERAGEIFS(Datos!C488:E488,Datos!C488:E488,"&lt;&gt;"),"")</f>
        <v/>
      </c>
      <c r="D488" s="13" t="str">
        <f>IFERROR(AVERAGEIFS(Datos!F488:H488,Datos!F488:H488,"&lt;&gt;"),"")</f>
        <v/>
      </c>
      <c r="E488" s="14" t="str">
        <f>IFERROR(AVERAGEIFS(Datos!I488:L488,Datos!I488:L488,"&lt;&gt;"),"")</f>
        <v/>
      </c>
    </row>
    <row r="489" spans="1:5" x14ac:dyDescent="0.3">
      <c r="A489" s="12">
        <v>42127</v>
      </c>
      <c r="B489" s="13">
        <v>2015</v>
      </c>
      <c r="C489" s="13" t="str">
        <f>IFERROR(AVERAGEIFS(Datos!C489:E489,Datos!C489:E489,"&lt;&gt;"),"")</f>
        <v/>
      </c>
      <c r="D489" s="13" t="str">
        <f>IFERROR(AVERAGEIFS(Datos!F489:H489,Datos!F489:H489,"&lt;&gt;"),"")</f>
        <v/>
      </c>
      <c r="E489" s="14" t="str">
        <f>IFERROR(AVERAGEIFS(Datos!I489:L489,Datos!I489:L489,"&lt;&gt;"),"")</f>
        <v/>
      </c>
    </row>
    <row r="490" spans="1:5" x14ac:dyDescent="0.3">
      <c r="A490" s="12">
        <v>42128</v>
      </c>
      <c r="B490" s="13">
        <v>2015</v>
      </c>
      <c r="C490" s="13">
        <f>IFERROR(AVERAGEIFS(Datos!C490:E490,Datos!C490:E490,"&lt;&gt;"),"")</f>
        <v>36.018999999999998</v>
      </c>
      <c r="D490" s="13">
        <f>IFERROR(AVERAGEIFS(Datos!F490:H490,Datos!F490:H490,"&lt;&gt;"),"")</f>
        <v>97.758419500000002</v>
      </c>
      <c r="E490" s="14" t="str">
        <f>IFERROR(AVERAGEIFS(Datos!I490:L490,Datos!I490:L490,"&lt;&gt;"),"")</f>
        <v/>
      </c>
    </row>
    <row r="491" spans="1:5" x14ac:dyDescent="0.3">
      <c r="A491" s="12">
        <v>42129</v>
      </c>
      <c r="B491" s="13">
        <v>2015</v>
      </c>
      <c r="C491" s="13">
        <f>IFERROR(AVERAGEIFS(Datos!C491:E491,Datos!C491:E491,"&lt;&gt;"),"")</f>
        <v>35.400749999999995</v>
      </c>
      <c r="D491" s="13">
        <f>IFERROR(AVERAGEIFS(Datos!F491:H491,Datos!F491:H491,"&lt;&gt;"),"")</f>
        <v>67.857627566666665</v>
      </c>
      <c r="E491" s="14" t="str">
        <f>IFERROR(AVERAGEIFS(Datos!I491:L491,Datos!I491:L491,"&lt;&gt;"),"")</f>
        <v/>
      </c>
    </row>
    <row r="492" spans="1:5" x14ac:dyDescent="0.3">
      <c r="A492" s="12">
        <v>42130</v>
      </c>
      <c r="B492" s="13">
        <v>2015</v>
      </c>
      <c r="C492" s="13">
        <f>IFERROR(AVERAGEIFS(Datos!C492:E492,Datos!C492:E492,"&lt;&gt;"),"")</f>
        <v>34.762166666666666</v>
      </c>
      <c r="D492" s="13">
        <f>IFERROR(AVERAGEIFS(Datos!F492:H492,Datos!F492:H492,"&lt;&gt;"),"")</f>
        <v>67.521771266666676</v>
      </c>
      <c r="E492" s="14" t="str">
        <f>IFERROR(AVERAGEIFS(Datos!I492:L492,Datos!I492:L492,"&lt;&gt;"),"")</f>
        <v/>
      </c>
    </row>
    <row r="493" spans="1:5" x14ac:dyDescent="0.3">
      <c r="A493" s="12">
        <v>42131</v>
      </c>
      <c r="B493" s="13">
        <v>2015</v>
      </c>
      <c r="C493" s="13">
        <f>IFERROR(AVERAGEIFS(Datos!C493:E493,Datos!C493:E493,"&lt;&gt;"),"")</f>
        <v>35.039000000000001</v>
      </c>
      <c r="D493" s="13">
        <f>IFERROR(AVERAGEIFS(Datos!F493:H493,Datos!F493:H493,"&lt;&gt;"),"")</f>
        <v>67.713925599999996</v>
      </c>
      <c r="E493" s="14">
        <f>IFERROR(AVERAGEIFS(Datos!I493:L493,Datos!I493:L493,"&lt;&gt;"),"")</f>
        <v>16.527194524833057</v>
      </c>
    </row>
    <row r="494" spans="1:5" x14ac:dyDescent="0.3">
      <c r="A494" s="12">
        <v>42132</v>
      </c>
      <c r="B494" s="13">
        <v>2015</v>
      </c>
      <c r="C494" s="13">
        <f>IFERROR(AVERAGEIFS(Datos!C494:E494,Datos!C494:E494,"&lt;&gt;"),"")</f>
        <v>35.700833333333335</v>
      </c>
      <c r="D494" s="13">
        <f>IFERROR(AVERAGEIFS(Datos!F494:H494,Datos!F494:H494,"&lt;&gt;"),"")</f>
        <v>69.662659000000005</v>
      </c>
      <c r="E494" s="14">
        <f>IFERROR(AVERAGEIFS(Datos!I494:L494,Datos!I494:L494,"&lt;&gt;"),"")</f>
        <v>16.996756628382894</v>
      </c>
    </row>
    <row r="495" spans="1:5" x14ac:dyDescent="0.3">
      <c r="A495" s="12">
        <v>42133</v>
      </c>
      <c r="B495" s="13">
        <v>2015</v>
      </c>
      <c r="C495" s="13" t="str">
        <f>IFERROR(AVERAGEIFS(Datos!C495:E495,Datos!C495:E495,"&lt;&gt;"),"")</f>
        <v/>
      </c>
      <c r="D495" s="13" t="str">
        <f>IFERROR(AVERAGEIFS(Datos!F495:H495,Datos!F495:H495,"&lt;&gt;"),"")</f>
        <v/>
      </c>
      <c r="E495" s="14" t="str">
        <f>IFERROR(AVERAGEIFS(Datos!I495:L495,Datos!I495:L495,"&lt;&gt;"),"")</f>
        <v/>
      </c>
    </row>
    <row r="496" spans="1:5" x14ac:dyDescent="0.3">
      <c r="A496" s="12">
        <v>42134</v>
      </c>
      <c r="B496" s="13">
        <v>2015</v>
      </c>
      <c r="C496" s="13" t="str">
        <f>IFERROR(AVERAGEIFS(Datos!C496:E496,Datos!C496:E496,"&lt;&gt;"),"")</f>
        <v/>
      </c>
      <c r="D496" s="13" t="str">
        <f>IFERROR(AVERAGEIFS(Datos!F496:H496,Datos!F496:H496,"&lt;&gt;"),"")</f>
        <v/>
      </c>
      <c r="E496" s="14" t="str">
        <f>IFERROR(AVERAGEIFS(Datos!I496:L496,Datos!I496:L496,"&lt;&gt;"),"")</f>
        <v/>
      </c>
    </row>
    <row r="497" spans="1:5" x14ac:dyDescent="0.3">
      <c r="A497" s="12">
        <v>42135</v>
      </c>
      <c r="B497" s="13">
        <v>2015</v>
      </c>
      <c r="C497" s="13">
        <f>IFERROR(AVERAGEIFS(Datos!C497:E497,Datos!C497:E497,"&lt;&gt;"),"")</f>
        <v>35.412999999999997</v>
      </c>
      <c r="D497" s="13">
        <f>IFERROR(AVERAGEIFS(Datos!F497:H497,Datos!F497:H497,"&lt;&gt;"),"")</f>
        <v>69.224226866666655</v>
      </c>
      <c r="E497" s="14">
        <f>IFERROR(AVERAGEIFS(Datos!I497:L497,Datos!I497:L497,"&lt;&gt;"),"")</f>
        <v>16.902893086373478</v>
      </c>
    </row>
    <row r="498" spans="1:5" x14ac:dyDescent="0.3">
      <c r="A498" s="12">
        <v>42136</v>
      </c>
      <c r="B498" s="13">
        <v>2015</v>
      </c>
      <c r="C498" s="13">
        <f>IFERROR(AVERAGEIFS(Datos!C498:E498,Datos!C498:E498,"&lt;&gt;"),"")</f>
        <v>35.250916666666662</v>
      </c>
      <c r="D498" s="13">
        <f>IFERROR(AVERAGEIFS(Datos!F498:H498,Datos!F498:H498,"&lt;&gt;"),"")</f>
        <v>68.184116333333336</v>
      </c>
      <c r="E498" s="14">
        <f>IFERROR(AVERAGEIFS(Datos!I498:L498,Datos!I498:L498,"&lt;&gt;"),"")</f>
        <v>16.989996344934067</v>
      </c>
    </row>
    <row r="499" spans="1:5" x14ac:dyDescent="0.3">
      <c r="A499" s="12">
        <v>42137</v>
      </c>
      <c r="B499" s="13">
        <v>2015</v>
      </c>
      <c r="C499" s="13">
        <f>IFERROR(AVERAGEIFS(Datos!C499:E499,Datos!C499:E499,"&lt;&gt;"),"")</f>
        <v>35.367333333333335</v>
      </c>
      <c r="D499" s="13">
        <f>IFERROR(AVERAGEIFS(Datos!F499:H499,Datos!F499:H499,"&lt;&gt;"),"")</f>
        <v>68.310080666666664</v>
      </c>
      <c r="E499" s="14">
        <f>IFERROR(AVERAGEIFS(Datos!I499:L499,Datos!I499:L499,"&lt;&gt;"),"")</f>
        <v>17.352875603375882</v>
      </c>
    </row>
    <row r="500" spans="1:5" x14ac:dyDescent="0.3">
      <c r="A500" s="12">
        <v>42138</v>
      </c>
      <c r="B500" s="13">
        <v>2015</v>
      </c>
      <c r="C500" s="13">
        <f>IFERROR(AVERAGEIFS(Datos!C500:E500,Datos!C500:E500,"&lt;&gt;"),"")</f>
        <v>36.139166666666661</v>
      </c>
      <c r="D500" s="13">
        <f>IFERROR(AVERAGEIFS(Datos!F500:H500,Datos!F500:H500,"&lt;&gt;"),"")</f>
        <v>68.646745933333321</v>
      </c>
      <c r="E500" s="14">
        <f>IFERROR(AVERAGEIFS(Datos!I500:L500,Datos!I500:L500,"&lt;&gt;"),"")</f>
        <v>17.304043075631665</v>
      </c>
    </row>
    <row r="501" spans="1:5" x14ac:dyDescent="0.3">
      <c r="A501" s="12">
        <v>42139</v>
      </c>
      <c r="B501" s="13">
        <v>2015</v>
      </c>
      <c r="C501" s="13">
        <f>IFERROR(AVERAGEIFS(Datos!C501:E501,Datos!C501:E501,"&lt;&gt;"),"")</f>
        <v>35.937333333333335</v>
      </c>
      <c r="D501" s="13">
        <f>IFERROR(AVERAGEIFS(Datos!F501:H501,Datos!F501:H501,"&lt;&gt;"),"")</f>
        <v>67.82437126666666</v>
      </c>
      <c r="E501" s="14">
        <f>IFERROR(AVERAGEIFS(Datos!I501:L501,Datos!I501:L501,"&lt;&gt;"),"")</f>
        <v>17.380495806046397</v>
      </c>
    </row>
    <row r="502" spans="1:5" x14ac:dyDescent="0.3">
      <c r="A502" s="12">
        <v>42140</v>
      </c>
      <c r="B502" s="13">
        <v>2015</v>
      </c>
      <c r="C502" s="13" t="str">
        <f>IFERROR(AVERAGEIFS(Datos!C502:E502,Datos!C502:E502,"&lt;&gt;"),"")</f>
        <v/>
      </c>
      <c r="D502" s="13" t="str">
        <f>IFERROR(AVERAGEIFS(Datos!F502:H502,Datos!F502:H502,"&lt;&gt;"),"")</f>
        <v/>
      </c>
      <c r="E502" s="14" t="str">
        <f>IFERROR(AVERAGEIFS(Datos!I502:L502,Datos!I502:L502,"&lt;&gt;"),"")</f>
        <v/>
      </c>
    </row>
    <row r="503" spans="1:5" x14ac:dyDescent="0.3">
      <c r="A503" s="12">
        <v>42141</v>
      </c>
      <c r="B503" s="13">
        <v>2015</v>
      </c>
      <c r="C503" s="13" t="str">
        <f>IFERROR(AVERAGEIFS(Datos!C503:E503,Datos!C503:E503,"&lt;&gt;"),"")</f>
        <v/>
      </c>
      <c r="D503" s="13" t="str">
        <f>IFERROR(AVERAGEIFS(Datos!F503:H503,Datos!F503:H503,"&lt;&gt;"),"")</f>
        <v/>
      </c>
      <c r="E503" s="14" t="str">
        <f>IFERROR(AVERAGEIFS(Datos!I503:L503,Datos!I503:L503,"&lt;&gt;"),"")</f>
        <v/>
      </c>
    </row>
    <row r="504" spans="1:5" x14ac:dyDescent="0.3">
      <c r="A504" s="12">
        <v>42142</v>
      </c>
      <c r="B504" s="13">
        <v>2015</v>
      </c>
      <c r="C504" s="13">
        <f>IFERROR(AVERAGEIFS(Datos!C504:E504,Datos!C504:E504,"&lt;&gt;"),"")</f>
        <v>35.963666666666668</v>
      </c>
      <c r="D504" s="13">
        <f>IFERROR(AVERAGEIFS(Datos!F504:H504,Datos!F504:H504,"&lt;&gt;"),"")</f>
        <v>68.072468266666661</v>
      </c>
      <c r="E504" s="14">
        <f>IFERROR(AVERAGEIFS(Datos!I504:L504,Datos!I504:L504,"&lt;&gt;"),"")</f>
        <v>17.353258092774904</v>
      </c>
    </row>
    <row r="505" spans="1:5" x14ac:dyDescent="0.3">
      <c r="A505" s="12">
        <v>42143</v>
      </c>
      <c r="B505" s="13">
        <v>2015</v>
      </c>
      <c r="C505" s="13">
        <f>IFERROR(AVERAGEIFS(Datos!C505:E505,Datos!C505:E505,"&lt;&gt;"),"")</f>
        <v>35.853833333333334</v>
      </c>
      <c r="D505" s="13">
        <f>IFERROR(AVERAGEIFS(Datos!F505:H505,Datos!F505:H505,"&lt;&gt;"),"")</f>
        <v>68.660867933333336</v>
      </c>
      <c r="E505" s="14">
        <f>IFERROR(AVERAGEIFS(Datos!I505:L505,Datos!I505:L505,"&lt;&gt;"),"")</f>
        <v>17.139935147607595</v>
      </c>
    </row>
    <row r="506" spans="1:5" x14ac:dyDescent="0.3">
      <c r="A506" s="12">
        <v>42144</v>
      </c>
      <c r="B506" s="13">
        <v>2015</v>
      </c>
      <c r="C506" s="13">
        <f>IFERROR(AVERAGEIFS(Datos!C506:E506,Datos!C506:E506,"&lt;&gt;"),"")</f>
        <v>35.906833333333331</v>
      </c>
      <c r="D506" s="13">
        <f>IFERROR(AVERAGEIFS(Datos!F506:H506,Datos!F506:H506,"&lt;&gt;"),"")</f>
        <v>68.203581366666654</v>
      </c>
      <c r="E506" s="14">
        <f>IFERROR(AVERAGEIFS(Datos!I506:L506,Datos!I506:L506,"&lt;&gt;"),"")</f>
        <v>16.968793240885852</v>
      </c>
    </row>
    <row r="507" spans="1:5" x14ac:dyDescent="0.3">
      <c r="A507" s="12">
        <v>42145</v>
      </c>
      <c r="B507" s="13">
        <v>2015</v>
      </c>
      <c r="C507" s="13">
        <f>IFERROR(AVERAGEIFS(Datos!C507:E507,Datos!C507:E507,"&lt;&gt;"),"")</f>
        <v>36.036000000000001</v>
      </c>
      <c r="D507" s="13">
        <f>IFERROR(AVERAGEIFS(Datos!F507:H507,Datos!F507:H507,"&lt;&gt;"),"")</f>
        <v>67.646284333333327</v>
      </c>
      <c r="E507" s="14">
        <f>IFERROR(AVERAGEIFS(Datos!I507:L507,Datos!I507:L507,"&lt;&gt;"),"")</f>
        <v>16.913464261316701</v>
      </c>
    </row>
    <row r="508" spans="1:5" x14ac:dyDescent="0.3">
      <c r="A508" s="12">
        <v>42146</v>
      </c>
      <c r="B508" s="13">
        <v>2015</v>
      </c>
      <c r="C508" s="13">
        <f>IFERROR(AVERAGEIFS(Datos!C508:E508,Datos!C508:E508,"&lt;&gt;"),"")</f>
        <v>35.920333333333332</v>
      </c>
      <c r="D508" s="13">
        <f>IFERROR(AVERAGEIFS(Datos!F508:H508,Datos!F508:H508,"&lt;&gt;"),"")</f>
        <v>66.777840799999993</v>
      </c>
      <c r="E508" s="14">
        <f>IFERROR(AVERAGEIFS(Datos!I508:L508,Datos!I508:L508,"&lt;&gt;"),"")</f>
        <v>16.893840520944778</v>
      </c>
    </row>
    <row r="509" spans="1:5" x14ac:dyDescent="0.3">
      <c r="A509" s="12">
        <v>42147</v>
      </c>
      <c r="B509" s="13">
        <v>2015</v>
      </c>
      <c r="C509" s="13" t="str">
        <f>IFERROR(AVERAGEIFS(Datos!C509:E509,Datos!C509:E509,"&lt;&gt;"),"")</f>
        <v/>
      </c>
      <c r="D509" s="13" t="str">
        <f>IFERROR(AVERAGEIFS(Datos!F509:H509,Datos!F509:H509,"&lt;&gt;"),"")</f>
        <v/>
      </c>
      <c r="E509" s="14" t="str">
        <f>IFERROR(AVERAGEIFS(Datos!I509:L509,Datos!I509:L509,"&lt;&gt;"),"")</f>
        <v/>
      </c>
    </row>
    <row r="510" spans="1:5" x14ac:dyDescent="0.3">
      <c r="A510" s="12">
        <v>42148</v>
      </c>
      <c r="B510" s="13">
        <v>2015</v>
      </c>
      <c r="C510" s="13" t="str">
        <f>IFERROR(AVERAGEIFS(Datos!C510:E510,Datos!C510:E510,"&lt;&gt;"),"")</f>
        <v/>
      </c>
      <c r="D510" s="13" t="str">
        <f>IFERROR(AVERAGEIFS(Datos!F510:H510,Datos!F510:H510,"&lt;&gt;"),"")</f>
        <v/>
      </c>
      <c r="E510" s="14" t="str">
        <f>IFERROR(AVERAGEIFS(Datos!I510:L510,Datos!I510:L510,"&lt;&gt;"),"")</f>
        <v/>
      </c>
    </row>
    <row r="511" spans="1:5" x14ac:dyDescent="0.3">
      <c r="A511" s="12">
        <v>42149</v>
      </c>
      <c r="B511" s="13">
        <v>2015</v>
      </c>
      <c r="C511" s="13" t="str">
        <f>IFERROR(AVERAGEIFS(Datos!C511:E511,Datos!C511:E511,"&lt;&gt;"),"")</f>
        <v/>
      </c>
      <c r="D511" s="13" t="str">
        <f>IFERROR(AVERAGEIFS(Datos!F511:H511,Datos!F511:H511,"&lt;&gt;"),"")</f>
        <v/>
      </c>
      <c r="E511" s="14">
        <f>IFERROR(AVERAGEIFS(Datos!I511:L511,Datos!I511:L511,"&lt;&gt;"),"")</f>
        <v>17.047438769240266</v>
      </c>
    </row>
    <row r="512" spans="1:5" x14ac:dyDescent="0.3">
      <c r="A512" s="12">
        <v>42150</v>
      </c>
      <c r="B512" s="13">
        <v>2015</v>
      </c>
      <c r="C512" s="13">
        <f>IFERROR(AVERAGEIFS(Datos!C512:E512,Datos!C512:E512,"&lt;&gt;"),"")</f>
        <v>35.451500000000003</v>
      </c>
      <c r="D512" s="13">
        <f>IFERROR(AVERAGEIFS(Datos!F512:H512,Datos!F512:H512,"&lt;&gt;"),"")</f>
        <v>65.208635000000001</v>
      </c>
      <c r="E512" s="14">
        <f>IFERROR(AVERAGEIFS(Datos!I512:L512,Datos!I512:L512,"&lt;&gt;"),"")</f>
        <v>16.804979057923852</v>
      </c>
    </row>
    <row r="513" spans="1:5" x14ac:dyDescent="0.3">
      <c r="A513" s="12">
        <v>42151</v>
      </c>
      <c r="B513" s="13">
        <v>2015</v>
      </c>
      <c r="C513" s="13">
        <f>IFERROR(AVERAGEIFS(Datos!C513:E513,Datos!C513:E513,"&lt;&gt;"),"")</f>
        <v>36.111250000000005</v>
      </c>
      <c r="D513" s="13">
        <f>IFERROR(AVERAGEIFS(Datos!F513:H513,Datos!F513:H513,"&lt;&gt;"),"")</f>
        <v>65.965035733333337</v>
      </c>
      <c r="E513" s="14">
        <f>IFERROR(AVERAGEIFS(Datos!I513:L513,Datos!I513:L513,"&lt;&gt;"),"")</f>
        <v>16.564759523896022</v>
      </c>
    </row>
    <row r="514" spans="1:5" x14ac:dyDescent="0.3">
      <c r="A514" s="12">
        <v>42152</v>
      </c>
      <c r="B514" s="13">
        <v>2015</v>
      </c>
      <c r="C514" s="13">
        <f>IFERROR(AVERAGEIFS(Datos!C514:E514,Datos!C514:E514,"&lt;&gt;"),"")</f>
        <v>36.034666666666674</v>
      </c>
      <c r="D514" s="13">
        <f>IFERROR(AVERAGEIFS(Datos!F514:H514,Datos!F514:H514,"&lt;&gt;"),"")</f>
        <v>65.543712400000004</v>
      </c>
      <c r="E514" s="14">
        <f>IFERROR(AVERAGEIFS(Datos!I514:L514,Datos!I514:L514,"&lt;&gt;"),"")</f>
        <v>16.602730276566536</v>
      </c>
    </row>
    <row r="515" spans="1:5" x14ac:dyDescent="0.3">
      <c r="A515" s="12">
        <v>42153</v>
      </c>
      <c r="B515" s="13">
        <v>2015</v>
      </c>
      <c r="C515" s="13">
        <f>IFERROR(AVERAGEIFS(Datos!C515:E515,Datos!C515:E515,"&lt;&gt;"),"")</f>
        <v>35.565333333333335</v>
      </c>
      <c r="D515" s="13">
        <f>IFERROR(AVERAGEIFS(Datos!F515:H515,Datos!F515:H515,"&lt;&gt;"),"")</f>
        <v>64.651469566666663</v>
      </c>
      <c r="E515" s="14">
        <f>IFERROR(AVERAGEIFS(Datos!I515:L515,Datos!I515:L515,"&lt;&gt;"),"")</f>
        <v>16.704933838530334</v>
      </c>
    </row>
    <row r="516" spans="1:5" x14ac:dyDescent="0.3">
      <c r="A516" s="12">
        <v>42154</v>
      </c>
      <c r="B516" s="13">
        <v>2015</v>
      </c>
      <c r="C516" s="13" t="str">
        <f>IFERROR(AVERAGEIFS(Datos!C516:E516,Datos!C516:E516,"&lt;&gt;"),"")</f>
        <v/>
      </c>
      <c r="D516" s="13" t="str">
        <f>IFERROR(AVERAGEIFS(Datos!F516:H516,Datos!F516:H516,"&lt;&gt;"),"")</f>
        <v/>
      </c>
      <c r="E516" s="14" t="str">
        <f>IFERROR(AVERAGEIFS(Datos!I516:L516,Datos!I516:L516,"&lt;&gt;"),"")</f>
        <v/>
      </c>
    </row>
    <row r="517" spans="1:5" x14ac:dyDescent="0.3">
      <c r="A517" s="12">
        <v>42155</v>
      </c>
      <c r="B517" s="13">
        <v>2015</v>
      </c>
      <c r="C517" s="13" t="str">
        <f>IFERROR(AVERAGEIFS(Datos!C517:E517,Datos!C517:E517,"&lt;&gt;"),"")</f>
        <v/>
      </c>
      <c r="D517" s="13" t="str">
        <f>IFERROR(AVERAGEIFS(Datos!F517:H517,Datos!F517:H517,"&lt;&gt;"),"")</f>
        <v/>
      </c>
      <c r="E517" s="14" t="str">
        <f>IFERROR(AVERAGEIFS(Datos!I517:L517,Datos!I517:L517,"&lt;&gt;"),"")</f>
        <v/>
      </c>
    </row>
    <row r="518" spans="1:5" x14ac:dyDescent="0.3">
      <c r="A518" s="12">
        <v>42156</v>
      </c>
      <c r="B518" s="13">
        <v>2015</v>
      </c>
      <c r="C518" s="13">
        <f>IFERROR(AVERAGEIFS(Datos!C518:E518,Datos!C518:E518,"&lt;&gt;"),"")</f>
        <v>35.774749999999997</v>
      </c>
      <c r="D518" s="13">
        <f>IFERROR(AVERAGEIFS(Datos!F518:H518,Datos!F518:H518,"&lt;&gt;"),"")</f>
        <v>64.433696800000007</v>
      </c>
      <c r="E518" s="14">
        <f>IFERROR(AVERAGEIFS(Datos!I518:L518,Datos!I518:L518,"&lt;&gt;"),"")</f>
        <v>16.555542797509407</v>
      </c>
    </row>
    <row r="519" spans="1:5" x14ac:dyDescent="0.3">
      <c r="A519" s="12">
        <v>42157</v>
      </c>
      <c r="B519" s="13">
        <v>2015</v>
      </c>
      <c r="C519" s="13">
        <f>IFERROR(AVERAGEIFS(Datos!C519:E519,Datos!C519:E519,"&lt;&gt;"),"")</f>
        <v>35.702500000000001</v>
      </c>
      <c r="D519" s="13">
        <f>IFERROR(AVERAGEIFS(Datos!F519:H519,Datos!F519:H519,"&lt;&gt;"),"")</f>
        <v>65.553427999999997</v>
      </c>
      <c r="E519" s="14">
        <f>IFERROR(AVERAGEIFS(Datos!I519:L519,Datos!I519:L519,"&lt;&gt;"),"")</f>
        <v>16.603996190332204</v>
      </c>
    </row>
    <row r="520" spans="1:5" x14ac:dyDescent="0.3">
      <c r="A520" s="12">
        <v>42158</v>
      </c>
      <c r="B520" s="13">
        <v>2015</v>
      </c>
      <c r="C520" s="13">
        <f>IFERROR(AVERAGEIFS(Datos!C520:E520,Datos!C520:E520,"&lt;&gt;"),"")</f>
        <v>35.714833333333331</v>
      </c>
      <c r="D520" s="13">
        <f>IFERROR(AVERAGEIFS(Datos!F520:H520,Datos!F520:H520,"&lt;&gt;"),"")</f>
        <v>66.451926233333324</v>
      </c>
      <c r="E520" s="14">
        <f>IFERROR(AVERAGEIFS(Datos!I520:L520,Datos!I520:L520,"&lt;&gt;"),"")</f>
        <v>16.545447719287669</v>
      </c>
    </row>
    <row r="521" spans="1:5" x14ac:dyDescent="0.3">
      <c r="A521" s="12">
        <v>42159</v>
      </c>
      <c r="B521" s="13">
        <v>2015</v>
      </c>
      <c r="C521" s="13">
        <f>IFERROR(AVERAGEIFS(Datos!C521:E521,Datos!C521:E521,"&lt;&gt;"),"")</f>
        <v>35.428166666666669</v>
      </c>
      <c r="D521" s="13">
        <f>IFERROR(AVERAGEIFS(Datos!F521:H521,Datos!F521:H521,"&lt;&gt;"),"")</f>
        <v>66.054479199999989</v>
      </c>
      <c r="E521" s="14">
        <f>IFERROR(AVERAGEIFS(Datos!I521:L521,Datos!I521:L521,"&lt;&gt;"),"")</f>
        <v>16.499598707436558</v>
      </c>
    </row>
    <row r="522" spans="1:5" x14ac:dyDescent="0.3">
      <c r="A522" s="12">
        <v>42160</v>
      </c>
      <c r="B522" s="13">
        <v>2015</v>
      </c>
      <c r="C522" s="13">
        <f>IFERROR(AVERAGEIFS(Datos!C522:E522,Datos!C522:E522,"&lt;&gt;"),"")</f>
        <v>35.259666666666668</v>
      </c>
      <c r="D522" s="13">
        <f>IFERROR(AVERAGEIFS(Datos!F522:H522,Datos!F522:H522,"&lt;&gt;"),"")</f>
        <v>64.677806200000006</v>
      </c>
      <c r="E522" s="14">
        <f>IFERROR(AVERAGEIFS(Datos!I522:L522,Datos!I522:L522,"&lt;&gt;"),"")</f>
        <v>16.277655524816765</v>
      </c>
    </row>
    <row r="523" spans="1:5" x14ac:dyDescent="0.3">
      <c r="A523" s="12">
        <v>42161</v>
      </c>
      <c r="B523" s="13">
        <v>2015</v>
      </c>
      <c r="C523" s="13" t="str">
        <f>IFERROR(AVERAGEIFS(Datos!C523:E523,Datos!C523:E523,"&lt;&gt;"),"")</f>
        <v/>
      </c>
      <c r="D523" s="13" t="str">
        <f>IFERROR(AVERAGEIFS(Datos!F523:H523,Datos!F523:H523,"&lt;&gt;"),"")</f>
        <v/>
      </c>
      <c r="E523" s="14" t="str">
        <f>IFERROR(AVERAGEIFS(Datos!I523:L523,Datos!I523:L523,"&lt;&gt;"),"")</f>
        <v/>
      </c>
    </row>
    <row r="524" spans="1:5" x14ac:dyDescent="0.3">
      <c r="A524" s="12">
        <v>42162</v>
      </c>
      <c r="B524" s="13">
        <v>2015</v>
      </c>
      <c r="C524" s="13" t="str">
        <f>IFERROR(AVERAGEIFS(Datos!C524:E524,Datos!C524:E524,"&lt;&gt;"),"")</f>
        <v/>
      </c>
      <c r="D524" s="13" t="str">
        <f>IFERROR(AVERAGEIFS(Datos!F524:H524,Datos!F524:H524,"&lt;&gt;"),"")</f>
        <v/>
      </c>
      <c r="E524" s="14" t="str">
        <f>IFERROR(AVERAGEIFS(Datos!I524:L524,Datos!I524:L524,"&lt;&gt;"),"")</f>
        <v/>
      </c>
    </row>
    <row r="525" spans="1:5" x14ac:dyDescent="0.3">
      <c r="A525" s="12">
        <v>42163</v>
      </c>
      <c r="B525" s="13">
        <v>2015</v>
      </c>
      <c r="C525" s="13">
        <f>IFERROR(AVERAGEIFS(Datos!C525:E525,Datos!C525:E525,"&lt;&gt;"),"")</f>
        <v>34.951333333333331</v>
      </c>
      <c r="D525" s="13">
        <f>IFERROR(AVERAGEIFS(Datos!F525:H525,Datos!F525:H525,"&lt;&gt;"),"")</f>
        <v>64.201017499999992</v>
      </c>
      <c r="E525" s="14">
        <f>IFERROR(AVERAGEIFS(Datos!I525:L525,Datos!I525:L525,"&lt;&gt;"),"")</f>
        <v>16.205722148568686</v>
      </c>
    </row>
    <row r="526" spans="1:5" x14ac:dyDescent="0.3">
      <c r="A526" s="12">
        <v>42164</v>
      </c>
      <c r="B526" s="13">
        <v>2015</v>
      </c>
      <c r="C526" s="13">
        <f>IFERROR(AVERAGEIFS(Datos!C526:E526,Datos!C526:E526,"&lt;&gt;"),"")</f>
        <v>34.871000000000002</v>
      </c>
      <c r="D526" s="13">
        <f>IFERROR(AVERAGEIFS(Datos!F526:H526,Datos!F526:H526,"&lt;&gt;"),"")</f>
        <v>64.329019666666667</v>
      </c>
      <c r="E526" s="14">
        <f>IFERROR(AVERAGEIFS(Datos!I526:L526,Datos!I526:L526,"&lt;&gt;"),"")</f>
        <v>16.034183618553385</v>
      </c>
    </row>
    <row r="527" spans="1:5" x14ac:dyDescent="0.3">
      <c r="A527" s="12">
        <v>42165</v>
      </c>
      <c r="B527" s="13">
        <v>2015</v>
      </c>
      <c r="C527" s="13">
        <f>IFERROR(AVERAGEIFS(Datos!C527:E527,Datos!C527:E527,"&lt;&gt;"),"")</f>
        <v>35.486666666666665</v>
      </c>
      <c r="D527" s="13">
        <f>IFERROR(AVERAGEIFS(Datos!F527:H527,Datos!F527:H527,"&lt;&gt;"),"")</f>
        <v>65.757144600000004</v>
      </c>
      <c r="E527" s="14">
        <f>IFERROR(AVERAGEIFS(Datos!I527:L527,Datos!I527:L527,"&lt;&gt;"),"")</f>
        <v>16.195384613912196</v>
      </c>
    </row>
    <row r="528" spans="1:5" x14ac:dyDescent="0.3">
      <c r="A528" s="12">
        <v>42166</v>
      </c>
      <c r="B528" s="13">
        <v>2015</v>
      </c>
      <c r="C528" s="13">
        <f>IFERROR(AVERAGEIFS(Datos!C528:E528,Datos!C528:E528,"&lt;&gt;"),"")</f>
        <v>35.363166666666665</v>
      </c>
      <c r="D528" s="13">
        <f>IFERROR(AVERAGEIFS(Datos!F528:H528,Datos!F528:H528,"&lt;&gt;"),"")</f>
        <v>65.827654066666668</v>
      </c>
      <c r="E528" s="14">
        <f>IFERROR(AVERAGEIFS(Datos!I528:L528,Datos!I528:L528,"&lt;&gt;"),"")</f>
        <v>16.208437654278551</v>
      </c>
    </row>
    <row r="529" spans="1:5" x14ac:dyDescent="0.3">
      <c r="A529" s="12">
        <v>42167</v>
      </c>
      <c r="B529" s="13">
        <v>2015</v>
      </c>
      <c r="C529" s="13">
        <f>IFERROR(AVERAGEIFS(Datos!C529:E529,Datos!C529:E529,"&lt;&gt;"),"")</f>
        <v>35.045333333333332</v>
      </c>
      <c r="D529" s="13">
        <f>IFERROR(AVERAGEIFS(Datos!F529:H529,Datos!F529:H529,"&lt;&gt;"),"")</f>
        <v>65.281938499999995</v>
      </c>
      <c r="E529" s="14">
        <f>IFERROR(AVERAGEIFS(Datos!I529:L529,Datos!I529:L529,"&lt;&gt;"),"")</f>
        <v>16.388901925305987</v>
      </c>
    </row>
    <row r="530" spans="1:5" x14ac:dyDescent="0.3">
      <c r="A530" s="12">
        <v>42168</v>
      </c>
      <c r="B530" s="13">
        <v>2015</v>
      </c>
      <c r="C530" s="13" t="str">
        <f>IFERROR(AVERAGEIFS(Datos!C530:E530,Datos!C530:E530,"&lt;&gt;"),"")</f>
        <v/>
      </c>
      <c r="D530" s="13" t="str">
        <f>IFERROR(AVERAGEIFS(Datos!F530:H530,Datos!F530:H530,"&lt;&gt;"),"")</f>
        <v/>
      </c>
      <c r="E530" s="14" t="str">
        <f>IFERROR(AVERAGEIFS(Datos!I530:L530,Datos!I530:L530,"&lt;&gt;"),"")</f>
        <v/>
      </c>
    </row>
    <row r="531" spans="1:5" x14ac:dyDescent="0.3">
      <c r="A531" s="12">
        <v>42169</v>
      </c>
      <c r="B531" s="13">
        <v>2015</v>
      </c>
      <c r="C531" s="13" t="str">
        <f>IFERROR(AVERAGEIFS(Datos!C531:E531,Datos!C531:E531,"&lt;&gt;"),"")</f>
        <v/>
      </c>
      <c r="D531" s="13" t="str">
        <f>IFERROR(AVERAGEIFS(Datos!F531:H531,Datos!F531:H531,"&lt;&gt;"),"")</f>
        <v/>
      </c>
      <c r="E531" s="14" t="str">
        <f>IFERROR(AVERAGEIFS(Datos!I531:L531,Datos!I531:L531,"&lt;&gt;"),"")</f>
        <v/>
      </c>
    </row>
    <row r="532" spans="1:5" x14ac:dyDescent="0.3">
      <c r="A532" s="12">
        <v>42170</v>
      </c>
      <c r="B532" s="13">
        <v>2015</v>
      </c>
      <c r="C532" s="13">
        <f>IFERROR(AVERAGEIFS(Datos!C532:E532,Datos!C532:E532,"&lt;&gt;"),"")</f>
        <v>34.784999999999997</v>
      </c>
      <c r="D532" s="13">
        <f>IFERROR(AVERAGEIFS(Datos!F532:H532,Datos!F532:H532,"&lt;&gt;"),"")</f>
        <v>64.358856666666668</v>
      </c>
      <c r="E532" s="14">
        <f>IFERROR(AVERAGEIFS(Datos!I532:L532,Datos!I532:L532,"&lt;&gt;"),"")</f>
        <v>16.471822806019116</v>
      </c>
    </row>
    <row r="533" spans="1:5" x14ac:dyDescent="0.3">
      <c r="A533" s="12">
        <v>42171</v>
      </c>
      <c r="B533" s="13">
        <v>2015</v>
      </c>
      <c r="C533" s="13">
        <f>IFERROR(AVERAGEIFS(Datos!C533:E533,Datos!C533:E533,"&lt;&gt;"),"")</f>
        <v>34.991166666666665</v>
      </c>
      <c r="D533" s="13">
        <f>IFERROR(AVERAGEIFS(Datos!F533:H533,Datos!F533:H533,"&lt;&gt;"),"")</f>
        <v>64.200690500000007</v>
      </c>
      <c r="E533" s="14">
        <f>IFERROR(AVERAGEIFS(Datos!I533:L533,Datos!I533:L533,"&lt;&gt;"),"")</f>
        <v>16.389649634116694</v>
      </c>
    </row>
    <row r="534" spans="1:5" x14ac:dyDescent="0.3">
      <c r="A534" s="12">
        <v>42172</v>
      </c>
      <c r="B534" s="13">
        <v>2015</v>
      </c>
      <c r="C534" s="13">
        <f>IFERROR(AVERAGEIFS(Datos!C534:E534,Datos!C534:E534,"&lt;&gt;"),"")</f>
        <v>35.041666666666664</v>
      </c>
      <c r="D534" s="13">
        <f>IFERROR(AVERAGEIFS(Datos!F534:H534,Datos!F534:H534,"&lt;&gt;"),"")</f>
        <v>63.746552000000001</v>
      </c>
      <c r="E534" s="14">
        <f>IFERROR(AVERAGEIFS(Datos!I534:L534,Datos!I534:L534,"&lt;&gt;"),"")</f>
        <v>16.076736529745617</v>
      </c>
    </row>
    <row r="535" spans="1:5" x14ac:dyDescent="0.3">
      <c r="A535" s="12">
        <v>42173</v>
      </c>
      <c r="B535" s="13">
        <v>2015</v>
      </c>
      <c r="C535" s="13">
        <f>IFERROR(AVERAGEIFS(Datos!C535:E535,Datos!C535:E535,"&lt;&gt;"),"")</f>
        <v>35.499666666666663</v>
      </c>
      <c r="D535" s="13">
        <f>IFERROR(AVERAGEIFS(Datos!F535:H535,Datos!F535:H535,"&lt;&gt;"),"")</f>
        <v>64.520225466666659</v>
      </c>
      <c r="E535" s="14">
        <f>IFERROR(AVERAGEIFS(Datos!I535:L535,Datos!I535:L535,"&lt;&gt;"),"")</f>
        <v>15.963767204340407</v>
      </c>
    </row>
    <row r="536" spans="1:5" x14ac:dyDescent="0.3">
      <c r="A536" s="12">
        <v>42174</v>
      </c>
      <c r="B536" s="13">
        <v>2015</v>
      </c>
      <c r="C536" s="13">
        <f>IFERROR(AVERAGEIFS(Datos!C536:E536,Datos!C536:E536,"&lt;&gt;"),"")</f>
        <v>35.208666666666666</v>
      </c>
      <c r="D536" s="13">
        <f>IFERROR(AVERAGEIFS(Datos!F536:H536,Datos!F536:H536,"&lt;&gt;"),"")</f>
        <v>64.270447866666657</v>
      </c>
      <c r="E536" s="14">
        <f>IFERROR(AVERAGEIFS(Datos!I536:L536,Datos!I536:L536,"&lt;&gt;"),"")</f>
        <v>16.196877798662641</v>
      </c>
    </row>
    <row r="537" spans="1:5" x14ac:dyDescent="0.3">
      <c r="A537" s="12">
        <v>42175</v>
      </c>
      <c r="B537" s="13">
        <v>2015</v>
      </c>
      <c r="C537" s="13" t="str">
        <f>IFERROR(AVERAGEIFS(Datos!C537:E537,Datos!C537:E537,"&lt;&gt;"),"")</f>
        <v/>
      </c>
      <c r="D537" s="13" t="str">
        <f>IFERROR(AVERAGEIFS(Datos!F537:H537,Datos!F537:H537,"&lt;&gt;"),"")</f>
        <v/>
      </c>
      <c r="E537" s="14" t="str">
        <f>IFERROR(AVERAGEIFS(Datos!I537:L537,Datos!I537:L537,"&lt;&gt;"),"")</f>
        <v/>
      </c>
    </row>
    <row r="538" spans="1:5" x14ac:dyDescent="0.3">
      <c r="A538" s="12">
        <v>42176</v>
      </c>
      <c r="B538" s="13">
        <v>2015</v>
      </c>
      <c r="C538" s="13" t="str">
        <f>IFERROR(AVERAGEIFS(Datos!C538:E538,Datos!C538:E538,"&lt;&gt;"),"")</f>
        <v/>
      </c>
      <c r="D538" s="13" t="str">
        <f>IFERROR(AVERAGEIFS(Datos!F538:H538,Datos!F538:H538,"&lt;&gt;"),"")</f>
        <v/>
      </c>
      <c r="E538" s="14" t="str">
        <f>IFERROR(AVERAGEIFS(Datos!I538:L538,Datos!I538:L538,"&lt;&gt;"),"")</f>
        <v/>
      </c>
    </row>
    <row r="539" spans="1:5" x14ac:dyDescent="0.3">
      <c r="A539" s="12">
        <v>42177</v>
      </c>
      <c r="B539" s="13">
        <v>2015</v>
      </c>
      <c r="C539" s="13">
        <f>IFERROR(AVERAGEIFS(Datos!C539:E539,Datos!C539:E539,"&lt;&gt;"),"")</f>
        <v>35.372166666666665</v>
      </c>
      <c r="D539" s="13">
        <f>IFERROR(AVERAGEIFS(Datos!F539:H539,Datos!F539:H539,"&lt;&gt;"),"")</f>
        <v>67.038445333333343</v>
      </c>
      <c r="E539" s="14">
        <f>IFERROR(AVERAGEIFS(Datos!I539:L539,Datos!I539:L539,"&lt;&gt;"),"")</f>
        <v>16.281727258129912</v>
      </c>
    </row>
    <row r="540" spans="1:5" x14ac:dyDescent="0.3">
      <c r="A540" s="12">
        <v>42178</v>
      </c>
      <c r="B540" s="13">
        <v>2015</v>
      </c>
      <c r="C540" s="13">
        <f>IFERROR(AVERAGEIFS(Datos!C540:E540,Datos!C540:E540,"&lt;&gt;"),"")</f>
        <v>35.278999999999996</v>
      </c>
      <c r="D540" s="13">
        <f>IFERROR(AVERAGEIFS(Datos!F540:H540,Datos!F540:H540,"&lt;&gt;"),"")</f>
        <v>66.831091666666666</v>
      </c>
      <c r="E540" s="14">
        <f>IFERROR(AVERAGEIFS(Datos!I540:L540,Datos!I540:L540,"&lt;&gt;"),"")</f>
        <v>16.616585087598899</v>
      </c>
    </row>
    <row r="541" spans="1:5" x14ac:dyDescent="0.3">
      <c r="A541" s="12">
        <v>42179</v>
      </c>
      <c r="B541" s="13">
        <v>2015</v>
      </c>
      <c r="C541" s="13">
        <f>IFERROR(AVERAGEIFS(Datos!C541:E541,Datos!C541:E541,"&lt;&gt;"),"")</f>
        <v>35.196999999999996</v>
      </c>
      <c r="D541" s="13">
        <f>IFERROR(AVERAGEIFS(Datos!F541:H541,Datos!F541:H541,"&lt;&gt;"),"")</f>
        <v>66.28016993333334</v>
      </c>
      <c r="E541" s="14">
        <f>IFERROR(AVERAGEIFS(Datos!I541:L541,Datos!I541:L541,"&lt;&gt;"),"")</f>
        <v>16.658911697839404</v>
      </c>
    </row>
    <row r="542" spans="1:5" x14ac:dyDescent="0.3">
      <c r="A542" s="12">
        <v>42180</v>
      </c>
      <c r="B542" s="13">
        <v>2015</v>
      </c>
      <c r="C542" s="13">
        <f>IFERROR(AVERAGEIFS(Datos!C542:E542,Datos!C542:E542,"&lt;&gt;"),"")</f>
        <v>35.14083333333334</v>
      </c>
      <c r="D542" s="13">
        <f>IFERROR(AVERAGEIFS(Datos!F542:H542,Datos!F542:H542,"&lt;&gt;"),"")</f>
        <v>66.506106366666671</v>
      </c>
      <c r="E542" s="14">
        <f>IFERROR(AVERAGEIFS(Datos!I542:L542,Datos!I542:L542,"&lt;&gt;"),"")</f>
        <v>16.773668889068695</v>
      </c>
    </row>
    <row r="543" spans="1:5" x14ac:dyDescent="0.3">
      <c r="A543" s="12">
        <v>42181</v>
      </c>
      <c r="B543" s="13">
        <v>2015</v>
      </c>
      <c r="C543" s="13">
        <f>IFERROR(AVERAGEIFS(Datos!C543:E543,Datos!C543:E543,"&lt;&gt;"),"")</f>
        <v>34.866833333333325</v>
      </c>
      <c r="D543" s="13">
        <f>IFERROR(AVERAGEIFS(Datos!F543:H543,Datos!F543:H543,"&lt;&gt;"),"")</f>
        <v>66.002709499999995</v>
      </c>
      <c r="E543" s="14">
        <f>IFERROR(AVERAGEIFS(Datos!I543:L543,Datos!I543:L543,"&lt;&gt;"),"")</f>
        <v>16.7415727815679</v>
      </c>
    </row>
    <row r="544" spans="1:5" x14ac:dyDescent="0.3">
      <c r="A544" s="12">
        <v>42182</v>
      </c>
      <c r="B544" s="13">
        <v>2015</v>
      </c>
      <c r="C544" s="13" t="str">
        <f>IFERROR(AVERAGEIFS(Datos!C544:E544,Datos!C544:E544,"&lt;&gt;"),"")</f>
        <v/>
      </c>
      <c r="D544" s="13" t="str">
        <f>IFERROR(AVERAGEIFS(Datos!F544:H544,Datos!F544:H544,"&lt;&gt;"),"")</f>
        <v/>
      </c>
      <c r="E544" s="14" t="str">
        <f>IFERROR(AVERAGEIFS(Datos!I544:L544,Datos!I544:L544,"&lt;&gt;"),"")</f>
        <v/>
      </c>
    </row>
    <row r="545" spans="1:5" x14ac:dyDescent="0.3">
      <c r="A545" s="12">
        <v>42183</v>
      </c>
      <c r="B545" s="13">
        <v>2015</v>
      </c>
      <c r="C545" s="13" t="str">
        <f>IFERROR(AVERAGEIFS(Datos!C545:E545,Datos!C545:E545,"&lt;&gt;"),"")</f>
        <v/>
      </c>
      <c r="D545" s="13" t="str">
        <f>IFERROR(AVERAGEIFS(Datos!F545:H545,Datos!F545:H545,"&lt;&gt;"),"")</f>
        <v/>
      </c>
      <c r="E545" s="14" t="str">
        <f>IFERROR(AVERAGEIFS(Datos!I545:L545,Datos!I545:L545,"&lt;&gt;"),"")</f>
        <v/>
      </c>
    </row>
    <row r="546" spans="1:5" x14ac:dyDescent="0.3">
      <c r="A546" s="12">
        <v>42184</v>
      </c>
      <c r="B546" s="13">
        <v>2015</v>
      </c>
      <c r="C546" s="13">
        <f>IFERROR(AVERAGEIFS(Datos!C546:E546,Datos!C546:E546,"&lt;&gt;"),"")</f>
        <v>34.188333333333333</v>
      </c>
      <c r="D546" s="13">
        <f>IFERROR(AVERAGEIFS(Datos!F546:H546,Datos!F546:H546,"&lt;&gt;"),"")</f>
        <v>63.92715496666667</v>
      </c>
      <c r="E546" s="14">
        <f>IFERROR(AVERAGEIFS(Datos!I546:L546,Datos!I546:L546,"&lt;&gt;"),"")</f>
        <v>16.477666430262943</v>
      </c>
    </row>
    <row r="547" spans="1:5" x14ac:dyDescent="0.3">
      <c r="A547" s="12">
        <v>42185</v>
      </c>
      <c r="B547" s="13">
        <v>2015</v>
      </c>
      <c r="C547" s="13">
        <f>IFERROR(AVERAGEIFS(Datos!C547:E547,Datos!C547:E547,"&lt;&gt;"),"")</f>
        <v>34.169416666666663</v>
      </c>
      <c r="D547" s="13">
        <f>IFERROR(AVERAGEIFS(Datos!F547:H547,Datos!F547:H547,"&lt;&gt;"),"")</f>
        <v>62.760918833333335</v>
      </c>
      <c r="E547" s="14">
        <f>IFERROR(AVERAGEIFS(Datos!I547:L547,Datos!I547:L547,"&lt;&gt;"),"")</f>
        <v>16.279888259703572</v>
      </c>
    </row>
    <row r="548" spans="1:5" x14ac:dyDescent="0.3">
      <c r="A548" s="12">
        <v>42186</v>
      </c>
      <c r="B548" s="13">
        <v>2015</v>
      </c>
      <c r="C548" s="13">
        <f>IFERROR(AVERAGEIFS(Datos!C548:E548,Datos!C548:E548,"&lt;&gt;"),"")</f>
        <v>34.419999999999995</v>
      </c>
      <c r="D548" s="13">
        <f>IFERROR(AVERAGEIFS(Datos!F548:H548,Datos!F548:H548,"&lt;&gt;"),"")</f>
        <v>63.568711099999994</v>
      </c>
      <c r="E548" s="14">
        <f>IFERROR(AVERAGEIFS(Datos!I548:L548,Datos!I548:L548,"&lt;&gt;"),"")</f>
        <v>16.211092312444123</v>
      </c>
    </row>
    <row r="549" spans="1:5" x14ac:dyDescent="0.3">
      <c r="A549" s="12">
        <v>42187</v>
      </c>
      <c r="B549" s="13">
        <v>2015</v>
      </c>
      <c r="C549" s="13">
        <f>IFERROR(AVERAGEIFS(Datos!C549:E549,Datos!C549:E549,"&lt;&gt;"),"")</f>
        <v>34.458999999999996</v>
      </c>
      <c r="D549" s="13">
        <f>IFERROR(AVERAGEIFS(Datos!F549:H549,Datos!F549:H549,"&lt;&gt;"),"")</f>
        <v>62.999707333333333</v>
      </c>
      <c r="E549" s="14">
        <f>IFERROR(AVERAGEIFS(Datos!I549:L549,Datos!I549:L549,"&lt;&gt;"),"")</f>
        <v>16.20646847498579</v>
      </c>
    </row>
    <row r="550" spans="1:5" x14ac:dyDescent="0.3">
      <c r="A550" s="12">
        <v>42188</v>
      </c>
      <c r="B550" s="13">
        <v>2015</v>
      </c>
      <c r="C550" s="13" t="str">
        <f>IFERROR(AVERAGEIFS(Datos!C550:E550,Datos!C550:E550,"&lt;&gt;"),"")</f>
        <v/>
      </c>
      <c r="D550" s="13">
        <f>IFERROR(AVERAGEIFS(Datos!F550:H550,Datos!F550:H550,"&lt;&gt;"),"")</f>
        <v>62.528048966666667</v>
      </c>
      <c r="E550" s="14">
        <f>IFERROR(AVERAGEIFS(Datos!I550:L550,Datos!I550:L550,"&lt;&gt;"),"")</f>
        <v>16.237911293665011</v>
      </c>
    </row>
    <row r="551" spans="1:5" x14ac:dyDescent="0.3">
      <c r="A551" s="12">
        <v>42189</v>
      </c>
      <c r="B551" s="13">
        <v>2015</v>
      </c>
      <c r="C551" s="13" t="str">
        <f>IFERROR(AVERAGEIFS(Datos!C551:E551,Datos!C551:E551,"&lt;&gt;"),"")</f>
        <v/>
      </c>
      <c r="D551" s="13" t="str">
        <f>IFERROR(AVERAGEIFS(Datos!F551:H551,Datos!F551:H551,"&lt;&gt;"),"")</f>
        <v/>
      </c>
      <c r="E551" s="14" t="str">
        <f>IFERROR(AVERAGEIFS(Datos!I551:L551,Datos!I551:L551,"&lt;&gt;"),"")</f>
        <v/>
      </c>
    </row>
    <row r="552" spans="1:5" x14ac:dyDescent="0.3">
      <c r="A552" s="12">
        <v>42190</v>
      </c>
      <c r="B552" s="13">
        <v>2015</v>
      </c>
      <c r="C552" s="13" t="str">
        <f>IFERROR(AVERAGEIFS(Datos!C552:E552,Datos!C552:E552,"&lt;&gt;"),"")</f>
        <v/>
      </c>
      <c r="D552" s="13" t="str">
        <f>IFERROR(AVERAGEIFS(Datos!F552:H552,Datos!F552:H552,"&lt;&gt;"),"")</f>
        <v/>
      </c>
      <c r="E552" s="14" t="str">
        <f>IFERROR(AVERAGEIFS(Datos!I552:L552,Datos!I552:L552,"&lt;&gt;"),"")</f>
        <v/>
      </c>
    </row>
    <row r="553" spans="1:5" x14ac:dyDescent="0.3">
      <c r="A553" s="12">
        <v>42191</v>
      </c>
      <c r="B553" s="13">
        <v>2015</v>
      </c>
      <c r="C553" s="13">
        <f>IFERROR(AVERAGEIFS(Datos!C553:E553,Datos!C553:E553,"&lt;&gt;"),"")</f>
        <v>34.390333333333331</v>
      </c>
      <c r="D553" s="13">
        <f>IFERROR(AVERAGEIFS(Datos!F553:H553,Datos!F553:H553,"&lt;&gt;"),"")</f>
        <v>61.59653003333333</v>
      </c>
      <c r="E553" s="14">
        <f>IFERROR(AVERAGEIFS(Datos!I553:L553,Datos!I553:L553,"&lt;&gt;"),"")</f>
        <v>15.954505378855881</v>
      </c>
    </row>
    <row r="554" spans="1:5" x14ac:dyDescent="0.3">
      <c r="A554" s="12">
        <v>42192</v>
      </c>
      <c r="B554" s="13">
        <v>2015</v>
      </c>
      <c r="C554" s="13">
        <f>IFERROR(AVERAGEIFS(Datos!C554:E554,Datos!C554:E554,"&lt;&gt;"),"")</f>
        <v>34.407999999999994</v>
      </c>
      <c r="D554" s="13">
        <f>IFERROR(AVERAGEIFS(Datos!F554:H554,Datos!F554:H554,"&lt;&gt;"),"")</f>
        <v>59.459768200000006</v>
      </c>
      <c r="E554" s="14">
        <f>IFERROR(AVERAGEIFS(Datos!I554:L554,Datos!I554:L554,"&lt;&gt;"),"")</f>
        <v>16.129154937643115</v>
      </c>
    </row>
    <row r="555" spans="1:5" x14ac:dyDescent="0.3">
      <c r="A555" s="12">
        <v>42193</v>
      </c>
      <c r="B555" s="13">
        <v>2015</v>
      </c>
      <c r="C555" s="13">
        <f>IFERROR(AVERAGEIFS(Datos!C555:E555,Datos!C555:E555,"&lt;&gt;"),"")</f>
        <v>33.989166666666669</v>
      </c>
      <c r="D555" s="13">
        <f>IFERROR(AVERAGEIFS(Datos!F555:H555,Datos!F555:H555,"&lt;&gt;"),"")</f>
        <v>59.758577333333335</v>
      </c>
      <c r="E555" s="14">
        <f>IFERROR(AVERAGEIFS(Datos!I555:L555,Datos!I555:L555,"&lt;&gt;"),"")</f>
        <v>15.881758672463768</v>
      </c>
    </row>
    <row r="556" spans="1:5" x14ac:dyDescent="0.3">
      <c r="A556" s="12">
        <v>42194</v>
      </c>
      <c r="B556" s="13">
        <v>2015</v>
      </c>
      <c r="C556" s="13">
        <f>IFERROR(AVERAGEIFS(Datos!C556:E556,Datos!C556:E556,"&lt;&gt;"),"")</f>
        <v>33.923333333333332</v>
      </c>
      <c r="D556" s="13">
        <f>IFERROR(AVERAGEIFS(Datos!F556:H556,Datos!F556:H556,"&lt;&gt;"),"")</f>
        <v>60.729135000000007</v>
      </c>
      <c r="E556" s="14">
        <f>IFERROR(AVERAGEIFS(Datos!I556:L556,Datos!I556:L556,"&lt;&gt;"),"")</f>
        <v>15.773125261498521</v>
      </c>
    </row>
    <row r="557" spans="1:5" x14ac:dyDescent="0.3">
      <c r="A557" s="12">
        <v>42195</v>
      </c>
      <c r="B557" s="13">
        <v>2015</v>
      </c>
      <c r="C557" s="13">
        <f>IFERROR(AVERAGEIFS(Datos!C557:E557,Datos!C557:E557,"&lt;&gt;"),"")</f>
        <v>34.411833333333334</v>
      </c>
      <c r="D557" s="13">
        <f>IFERROR(AVERAGEIFS(Datos!F557:H557,Datos!F557:H557,"&lt;&gt;"),"")</f>
        <v>62.277765466666665</v>
      </c>
      <c r="E557" s="14">
        <f>IFERROR(AVERAGEIFS(Datos!I557:L557,Datos!I557:L557,"&lt;&gt;"),"")</f>
        <v>15.570830893845651</v>
      </c>
    </row>
    <row r="558" spans="1:5" x14ac:dyDescent="0.3">
      <c r="A558" s="12">
        <v>42196</v>
      </c>
      <c r="B558" s="13">
        <v>2015</v>
      </c>
      <c r="C558" s="13" t="str">
        <f>IFERROR(AVERAGEIFS(Datos!C558:E558,Datos!C558:E558,"&lt;&gt;"),"")</f>
        <v/>
      </c>
      <c r="D558" s="13" t="str">
        <f>IFERROR(AVERAGEIFS(Datos!F558:H558,Datos!F558:H558,"&lt;&gt;"),"")</f>
        <v/>
      </c>
      <c r="E558" s="14" t="str">
        <f>IFERROR(AVERAGEIFS(Datos!I558:L558,Datos!I558:L558,"&lt;&gt;"),"")</f>
        <v/>
      </c>
    </row>
    <row r="559" spans="1:5" x14ac:dyDescent="0.3">
      <c r="A559" s="12">
        <v>42197</v>
      </c>
      <c r="B559" s="13">
        <v>2015</v>
      </c>
      <c r="C559" s="13" t="str">
        <f>IFERROR(AVERAGEIFS(Datos!C559:E559,Datos!C559:E559,"&lt;&gt;"),"")</f>
        <v/>
      </c>
      <c r="D559" s="13" t="str">
        <f>IFERROR(AVERAGEIFS(Datos!F559:H559,Datos!F559:H559,"&lt;&gt;"),"")</f>
        <v/>
      </c>
      <c r="E559" s="14" t="str">
        <f>IFERROR(AVERAGEIFS(Datos!I559:L559,Datos!I559:L559,"&lt;&gt;"),"")</f>
        <v/>
      </c>
    </row>
    <row r="560" spans="1:5" x14ac:dyDescent="0.3">
      <c r="A560" s="12">
        <v>42198</v>
      </c>
      <c r="B560" s="13">
        <v>2015</v>
      </c>
      <c r="C560" s="13">
        <f>IFERROR(AVERAGEIFS(Datos!C560:E560,Datos!C560:E560,"&lt;&gt;"),"")</f>
        <v>35.180500000000002</v>
      </c>
      <c r="D560" s="13">
        <f>IFERROR(AVERAGEIFS(Datos!F560:H560,Datos!F560:H560,"&lt;&gt;"),"")</f>
        <v>62.185943333333334</v>
      </c>
      <c r="E560" s="14">
        <f>IFERROR(AVERAGEIFS(Datos!I560:L560,Datos!I560:L560,"&lt;&gt;"),"")</f>
        <v>15.681079107765258</v>
      </c>
    </row>
    <row r="561" spans="1:5" x14ac:dyDescent="0.3">
      <c r="A561" s="12">
        <v>42199</v>
      </c>
      <c r="B561" s="13">
        <v>2015</v>
      </c>
      <c r="C561" s="13">
        <f>IFERROR(AVERAGEIFS(Datos!C561:E561,Datos!C561:E561,"&lt;&gt;"),"")</f>
        <v>35.410499999999999</v>
      </c>
      <c r="D561" s="13">
        <f>IFERROR(AVERAGEIFS(Datos!F561:H561,Datos!F561:H561,"&lt;&gt;"),"")</f>
        <v>62.179616500000002</v>
      </c>
      <c r="E561" s="14">
        <f>IFERROR(AVERAGEIFS(Datos!I561:L561,Datos!I561:L561,"&lt;&gt;"),"")</f>
        <v>15.772905660262646</v>
      </c>
    </row>
    <row r="562" spans="1:5" x14ac:dyDescent="0.3">
      <c r="A562" s="12">
        <v>42200</v>
      </c>
      <c r="B562" s="13">
        <v>2015</v>
      </c>
      <c r="C562" s="13">
        <f>IFERROR(AVERAGEIFS(Datos!C562:E562,Datos!C562:E562,"&lt;&gt;"),"")</f>
        <v>35.554333333333339</v>
      </c>
      <c r="D562" s="13">
        <f>IFERROR(AVERAGEIFS(Datos!F562:H562,Datos!F562:H562,"&lt;&gt;"),"")</f>
        <v>61.658781799999993</v>
      </c>
      <c r="E562" s="14">
        <f>IFERROR(AVERAGEIFS(Datos!I562:L562,Datos!I562:L562,"&lt;&gt;"),"")</f>
        <v>15.82690898882073</v>
      </c>
    </row>
    <row r="563" spans="1:5" x14ac:dyDescent="0.3">
      <c r="A563" s="12">
        <v>42201</v>
      </c>
      <c r="B563" s="13">
        <v>2015</v>
      </c>
      <c r="C563" s="13">
        <f>IFERROR(AVERAGEIFS(Datos!C563:E563,Datos!C563:E563,"&lt;&gt;"),"")</f>
        <v>36.292166666666667</v>
      </c>
      <c r="D563" s="13">
        <f>IFERROR(AVERAGEIFS(Datos!F563:H563,Datos!F563:H563,"&lt;&gt;"),"")</f>
        <v>62.637226933333331</v>
      </c>
      <c r="E563" s="14">
        <f>IFERROR(AVERAGEIFS(Datos!I563:L563,Datos!I563:L563,"&lt;&gt;"),"")</f>
        <v>16.047946753848635</v>
      </c>
    </row>
    <row r="564" spans="1:5" x14ac:dyDescent="0.3">
      <c r="A564" s="12">
        <v>42202</v>
      </c>
      <c r="B564" s="13">
        <v>2015</v>
      </c>
      <c r="C564" s="13">
        <f>IFERROR(AVERAGEIFS(Datos!C564:E564,Datos!C564:E564,"&lt;&gt;"),"")</f>
        <v>38.002000000000002</v>
      </c>
      <c r="D564" s="13">
        <f>IFERROR(AVERAGEIFS(Datos!F564:H564,Datos!F564:H564,"&lt;&gt;"),"")</f>
        <v>62.366623800000013</v>
      </c>
      <c r="E564" s="14">
        <f>IFERROR(AVERAGEIFS(Datos!I564:L564,Datos!I564:L564,"&lt;&gt;"),"")</f>
        <v>16.133918959609801</v>
      </c>
    </row>
    <row r="565" spans="1:5" x14ac:dyDescent="0.3">
      <c r="A565" s="12">
        <v>42203</v>
      </c>
      <c r="B565" s="13">
        <v>2015</v>
      </c>
      <c r="C565" s="13" t="str">
        <f>IFERROR(AVERAGEIFS(Datos!C565:E565,Datos!C565:E565,"&lt;&gt;"),"")</f>
        <v/>
      </c>
      <c r="D565" s="13" t="str">
        <f>IFERROR(AVERAGEIFS(Datos!F565:H565,Datos!F565:H565,"&lt;&gt;"),"")</f>
        <v/>
      </c>
      <c r="E565" s="14" t="str">
        <f>IFERROR(AVERAGEIFS(Datos!I565:L565,Datos!I565:L565,"&lt;&gt;"),"")</f>
        <v/>
      </c>
    </row>
    <row r="566" spans="1:5" x14ac:dyDescent="0.3">
      <c r="A566" s="12">
        <v>42204</v>
      </c>
      <c r="B566" s="13">
        <v>2015</v>
      </c>
      <c r="C566" s="13" t="str">
        <f>IFERROR(AVERAGEIFS(Datos!C566:E566,Datos!C566:E566,"&lt;&gt;"),"")</f>
        <v/>
      </c>
      <c r="D566" s="13" t="str">
        <f>IFERROR(AVERAGEIFS(Datos!F566:H566,Datos!F566:H566,"&lt;&gt;"),"")</f>
        <v/>
      </c>
      <c r="E566" s="14" t="str">
        <f>IFERROR(AVERAGEIFS(Datos!I566:L566,Datos!I566:L566,"&lt;&gt;"),"")</f>
        <v/>
      </c>
    </row>
    <row r="567" spans="1:5" x14ac:dyDescent="0.3">
      <c r="A567" s="12">
        <v>42205</v>
      </c>
      <c r="B567" s="13">
        <v>2015</v>
      </c>
      <c r="C567" s="13">
        <f>IFERROR(AVERAGEIFS(Datos!C567:E567,Datos!C567:E567,"&lt;&gt;"),"")</f>
        <v>38.193166666666663</v>
      </c>
      <c r="D567" s="13">
        <f>IFERROR(AVERAGEIFS(Datos!F567:H567,Datos!F567:H567,"&lt;&gt;"),"")</f>
        <v>62.448576899999999</v>
      </c>
      <c r="E567" s="14" t="str">
        <f>IFERROR(AVERAGEIFS(Datos!I567:L567,Datos!I567:L567,"&lt;&gt;"),"")</f>
        <v/>
      </c>
    </row>
    <row r="568" spans="1:5" x14ac:dyDescent="0.3">
      <c r="A568" s="12">
        <v>42206</v>
      </c>
      <c r="B568" s="13">
        <v>2015</v>
      </c>
      <c r="C568" s="13">
        <f>IFERROR(AVERAGEIFS(Datos!C568:E568,Datos!C568:E568,"&lt;&gt;"),"")</f>
        <v>38.244999999999997</v>
      </c>
      <c r="D568" s="13">
        <f>IFERROR(AVERAGEIFS(Datos!F568:H568,Datos!F568:H568,"&lt;&gt;"),"")</f>
        <v>62.5704384</v>
      </c>
      <c r="E568" s="14">
        <f>IFERROR(AVERAGEIFS(Datos!I568:L568,Datos!I568:L568,"&lt;&gt;"),"")</f>
        <v>16.281125962439418</v>
      </c>
    </row>
    <row r="569" spans="1:5" x14ac:dyDescent="0.3">
      <c r="A569" s="12">
        <v>42207</v>
      </c>
      <c r="B569" s="13">
        <v>2015</v>
      </c>
      <c r="C569" s="13">
        <f>IFERROR(AVERAGEIFS(Datos!C569:E569,Datos!C569:E569,"&lt;&gt;"),"")</f>
        <v>37.199999999999996</v>
      </c>
      <c r="D569" s="13">
        <f>IFERROR(AVERAGEIFS(Datos!F569:H569,Datos!F569:H569,"&lt;&gt;"),"")</f>
        <v>61.499554533333331</v>
      </c>
      <c r="E569" s="14">
        <f>IFERROR(AVERAGEIFS(Datos!I569:L569,Datos!I569:L569,"&lt;&gt;"),"")</f>
        <v>16.062629845450154</v>
      </c>
    </row>
    <row r="570" spans="1:5" x14ac:dyDescent="0.3">
      <c r="A570" s="12">
        <v>42208</v>
      </c>
      <c r="B570" s="13">
        <v>2015</v>
      </c>
      <c r="C570" s="13">
        <f>IFERROR(AVERAGEIFS(Datos!C570:E570,Datos!C570:E570,"&lt;&gt;"),"")</f>
        <v>37.045500000000004</v>
      </c>
      <c r="D570" s="13">
        <f>IFERROR(AVERAGEIFS(Datos!F570:H570,Datos!F570:H570,"&lt;&gt;"),"")</f>
        <v>61.902865866666652</v>
      </c>
      <c r="E570" s="14">
        <f>IFERROR(AVERAGEIFS(Datos!I570:L570,Datos!I570:L570,"&lt;&gt;"),"")</f>
        <v>16.243557924105339</v>
      </c>
    </row>
    <row r="571" spans="1:5" x14ac:dyDescent="0.3">
      <c r="A571" s="12">
        <v>42209</v>
      </c>
      <c r="B571" s="13">
        <v>2015</v>
      </c>
      <c r="C571" s="13">
        <f>IFERROR(AVERAGEIFS(Datos!C571:E571,Datos!C571:E571,"&lt;&gt;"),"")</f>
        <v>36.601166666666664</v>
      </c>
      <c r="D571" s="13">
        <f>IFERROR(AVERAGEIFS(Datos!F571:H571,Datos!F571:H571,"&lt;&gt;"),"")</f>
        <v>60.808646199999998</v>
      </c>
      <c r="E571" s="14">
        <f>IFERROR(AVERAGEIFS(Datos!I571:L571,Datos!I571:L571,"&lt;&gt;"),"")</f>
        <v>16.186451077460806</v>
      </c>
    </row>
    <row r="572" spans="1:5" x14ac:dyDescent="0.3">
      <c r="A572" s="12">
        <v>42210</v>
      </c>
      <c r="B572" s="13">
        <v>2015</v>
      </c>
      <c r="C572" s="13" t="str">
        <f>IFERROR(AVERAGEIFS(Datos!C572:E572,Datos!C572:E572,"&lt;&gt;"),"")</f>
        <v/>
      </c>
      <c r="D572" s="13" t="str">
        <f>IFERROR(AVERAGEIFS(Datos!F572:H572,Datos!F572:H572,"&lt;&gt;"),"")</f>
        <v/>
      </c>
      <c r="E572" s="14" t="str">
        <f>IFERROR(AVERAGEIFS(Datos!I572:L572,Datos!I572:L572,"&lt;&gt;"),"")</f>
        <v/>
      </c>
    </row>
    <row r="573" spans="1:5" x14ac:dyDescent="0.3">
      <c r="A573" s="12">
        <v>42211</v>
      </c>
      <c r="B573" s="13">
        <v>2015</v>
      </c>
      <c r="C573" s="13" t="str">
        <f>IFERROR(AVERAGEIFS(Datos!C573:E573,Datos!C573:E573,"&lt;&gt;"),"")</f>
        <v/>
      </c>
      <c r="D573" s="13" t="str">
        <f>IFERROR(AVERAGEIFS(Datos!F573:H573,Datos!F573:H573,"&lt;&gt;"),"")</f>
        <v/>
      </c>
      <c r="E573" s="14" t="str">
        <f>IFERROR(AVERAGEIFS(Datos!I573:L573,Datos!I573:L573,"&lt;&gt;"),"")</f>
        <v/>
      </c>
    </row>
    <row r="574" spans="1:5" x14ac:dyDescent="0.3">
      <c r="A574" s="12">
        <v>42212</v>
      </c>
      <c r="B574" s="13">
        <v>2015</v>
      </c>
      <c r="C574" s="13">
        <f>IFERROR(AVERAGEIFS(Datos!C574:E574,Datos!C574:E574,"&lt;&gt;"),"")</f>
        <v>36.318666666666665</v>
      </c>
      <c r="D574" s="13">
        <f>IFERROR(AVERAGEIFS(Datos!F574:H574,Datos!F574:H574,"&lt;&gt;"),"")</f>
        <v>59.918659300000002</v>
      </c>
      <c r="E574" s="14">
        <f>IFERROR(AVERAGEIFS(Datos!I574:L574,Datos!I574:L574,"&lt;&gt;"),"")</f>
        <v>15.966487324080838</v>
      </c>
    </row>
    <row r="575" spans="1:5" x14ac:dyDescent="0.3">
      <c r="A575" s="12">
        <v>42213</v>
      </c>
      <c r="B575" s="13">
        <v>2015</v>
      </c>
      <c r="C575" s="13">
        <f>IFERROR(AVERAGEIFS(Datos!C575:E575,Datos!C575:E575,"&lt;&gt;"),"")</f>
        <v>36.389333333333333</v>
      </c>
      <c r="D575" s="13">
        <f>IFERROR(AVERAGEIFS(Datos!F575:H575,Datos!F575:H575,"&lt;&gt;"),"")</f>
        <v>60.173111066666671</v>
      </c>
      <c r="E575" s="14">
        <f>IFERROR(AVERAGEIFS(Datos!I575:L575,Datos!I575:L575,"&lt;&gt;"),"")</f>
        <v>15.734726596002913</v>
      </c>
    </row>
    <row r="576" spans="1:5" x14ac:dyDescent="0.3">
      <c r="A576" s="12">
        <v>42214</v>
      </c>
      <c r="B576" s="13">
        <v>2015</v>
      </c>
      <c r="C576" s="13">
        <f>IFERROR(AVERAGEIFS(Datos!C576:E576,Datos!C576:E576,"&lt;&gt;"),"")</f>
        <v>36.702999999999996</v>
      </c>
      <c r="D576" s="13">
        <f>IFERROR(AVERAGEIFS(Datos!F576:H576,Datos!F576:H576,"&lt;&gt;"),"")</f>
        <v>59.872739333333335</v>
      </c>
      <c r="E576" s="14">
        <f>IFERROR(AVERAGEIFS(Datos!I576:L576,Datos!I576:L576,"&lt;&gt;"),"")</f>
        <v>15.7106953477102</v>
      </c>
    </row>
    <row r="577" spans="1:5" x14ac:dyDescent="0.3">
      <c r="A577" s="12">
        <v>42215</v>
      </c>
      <c r="B577" s="13">
        <v>2015</v>
      </c>
      <c r="C577" s="13">
        <f>IFERROR(AVERAGEIFS(Datos!C577:E577,Datos!C577:E577,"&lt;&gt;"),"")</f>
        <v>36.900166666666657</v>
      </c>
      <c r="D577" s="13">
        <f>IFERROR(AVERAGEIFS(Datos!F577:H577,Datos!F577:H577,"&lt;&gt;"),"")</f>
        <v>59.501910833333319</v>
      </c>
      <c r="E577" s="14">
        <f>IFERROR(AVERAGEIFS(Datos!I577:L577,Datos!I577:L577,"&lt;&gt;"),"")</f>
        <v>16.051669030480937</v>
      </c>
    </row>
    <row r="578" spans="1:5" x14ac:dyDescent="0.3">
      <c r="A578" s="12">
        <v>42216</v>
      </c>
      <c r="B578" s="13">
        <v>2015</v>
      </c>
      <c r="C578" s="13">
        <f>IFERROR(AVERAGEIFS(Datos!C578:E578,Datos!C578:E578,"&lt;&gt;"),"")</f>
        <v>36.633333333333333</v>
      </c>
      <c r="D578" s="13">
        <f>IFERROR(AVERAGEIFS(Datos!F578:H578,Datos!F578:H578,"&lt;&gt;"),"")</f>
        <v>60.440260166666668</v>
      </c>
      <c r="E578" s="14">
        <f>IFERROR(AVERAGEIFS(Datos!I578:L578,Datos!I578:L578,"&lt;&gt;"),"")</f>
        <v>16.022823899419262</v>
      </c>
    </row>
    <row r="579" spans="1:5" x14ac:dyDescent="0.3">
      <c r="A579" s="12">
        <v>42217</v>
      </c>
      <c r="B579" s="13">
        <v>2015</v>
      </c>
      <c r="C579" s="13" t="str">
        <f>IFERROR(AVERAGEIFS(Datos!C579:E579,Datos!C579:E579,"&lt;&gt;"),"")</f>
        <v/>
      </c>
      <c r="D579" s="13" t="str">
        <f>IFERROR(AVERAGEIFS(Datos!F579:H579,Datos!F579:H579,"&lt;&gt;"),"")</f>
        <v/>
      </c>
      <c r="E579" s="14" t="str">
        <f>IFERROR(AVERAGEIFS(Datos!I579:L579,Datos!I579:L579,"&lt;&gt;"),"")</f>
        <v/>
      </c>
    </row>
    <row r="580" spans="1:5" x14ac:dyDescent="0.3">
      <c r="A580" s="12">
        <v>42218</v>
      </c>
      <c r="B580" s="13">
        <v>2015</v>
      </c>
      <c r="C580" s="13" t="str">
        <f>IFERROR(AVERAGEIFS(Datos!C580:E580,Datos!C580:E580,"&lt;&gt;"),"")</f>
        <v/>
      </c>
      <c r="D580" s="13" t="str">
        <f>IFERROR(AVERAGEIFS(Datos!F580:H580,Datos!F580:H580,"&lt;&gt;"),"")</f>
        <v/>
      </c>
      <c r="E580" s="14" t="str">
        <f>IFERROR(AVERAGEIFS(Datos!I580:L580,Datos!I580:L580,"&lt;&gt;"),"")</f>
        <v/>
      </c>
    </row>
    <row r="581" spans="1:5" x14ac:dyDescent="0.3">
      <c r="A581" s="12">
        <v>42219</v>
      </c>
      <c r="B581" s="13">
        <v>2015</v>
      </c>
      <c r="C581" s="13">
        <f>IFERROR(AVERAGEIFS(Datos!C581:E581,Datos!C581:E581,"&lt;&gt;"),"")</f>
        <v>36.552</v>
      </c>
      <c r="D581" s="13">
        <f>IFERROR(AVERAGEIFS(Datos!F581:H581,Datos!F581:H581,"&lt;&gt;"),"")</f>
        <v>60.650106666666666</v>
      </c>
      <c r="E581" s="14">
        <f>IFERROR(AVERAGEIFS(Datos!I581:L581,Datos!I581:L581,"&lt;&gt;"),"")</f>
        <v>16.048393913780576</v>
      </c>
    </row>
    <row r="582" spans="1:5" x14ac:dyDescent="0.3">
      <c r="A582" s="12">
        <v>42220</v>
      </c>
      <c r="B582" s="13">
        <v>2015</v>
      </c>
      <c r="C582" s="13">
        <f>IFERROR(AVERAGEIFS(Datos!C582:E582,Datos!C582:E582,"&lt;&gt;"),"")</f>
        <v>36.421333333333337</v>
      </c>
      <c r="D582" s="13">
        <f>IFERROR(AVERAGEIFS(Datos!F582:H582,Datos!F582:H582,"&lt;&gt;"),"")</f>
        <v>60.338944000000005</v>
      </c>
      <c r="E582" s="14">
        <f>IFERROR(AVERAGEIFS(Datos!I582:L582,Datos!I582:L582,"&lt;&gt;"),"")</f>
        <v>15.968988378639994</v>
      </c>
    </row>
    <row r="583" spans="1:5" x14ac:dyDescent="0.3">
      <c r="A583" s="12">
        <v>42221</v>
      </c>
      <c r="B583" s="13">
        <v>2015</v>
      </c>
      <c r="C583" s="13">
        <f>IFERROR(AVERAGEIFS(Datos!C583:E583,Datos!C583:E583,"&lt;&gt;"),"")</f>
        <v>36.698166666666673</v>
      </c>
      <c r="D583" s="13">
        <f>IFERROR(AVERAGEIFS(Datos!F583:H583,Datos!F583:H583,"&lt;&gt;"),"")</f>
        <v>60.995260333333334</v>
      </c>
      <c r="E583" s="14">
        <f>IFERROR(AVERAGEIFS(Datos!I583:L583,Datos!I583:L583,"&lt;&gt;"),"")</f>
        <v>16.073113073504683</v>
      </c>
    </row>
    <row r="584" spans="1:5" x14ac:dyDescent="0.3">
      <c r="A584" s="12">
        <v>42222</v>
      </c>
      <c r="B584" s="13">
        <v>2015</v>
      </c>
      <c r="C584" s="13">
        <f>IFERROR(AVERAGEIFS(Datos!C584:E584,Datos!C584:E584,"&lt;&gt;"),"")</f>
        <v>36.303333333333335</v>
      </c>
      <c r="D584" s="13">
        <f>IFERROR(AVERAGEIFS(Datos!F584:H584,Datos!F584:H584,"&lt;&gt;"),"")</f>
        <v>60.857427733333338</v>
      </c>
      <c r="E584" s="14">
        <f>IFERROR(AVERAGEIFS(Datos!I584:L584,Datos!I584:L584,"&lt;&gt;"),"")</f>
        <v>16.26874302808989</v>
      </c>
    </row>
    <row r="585" spans="1:5" x14ac:dyDescent="0.3">
      <c r="A585" s="12">
        <v>42223</v>
      </c>
      <c r="B585" s="13">
        <v>2015</v>
      </c>
      <c r="C585" s="13">
        <f>IFERROR(AVERAGEIFS(Datos!C585:E585,Datos!C585:E585,"&lt;&gt;"),"")</f>
        <v>36.279833333333336</v>
      </c>
      <c r="D585" s="13">
        <f>IFERROR(AVERAGEIFS(Datos!F585:H585,Datos!F585:H585,"&lt;&gt;"),"")</f>
        <v>60.902966200000009</v>
      </c>
      <c r="E585" s="14">
        <f>IFERROR(AVERAGEIFS(Datos!I585:L585,Datos!I585:L585,"&lt;&gt;"),"")</f>
        <v>16.679575612072437</v>
      </c>
    </row>
    <row r="586" spans="1:5" x14ac:dyDescent="0.3">
      <c r="A586" s="12">
        <v>42224</v>
      </c>
      <c r="B586" s="13">
        <v>2015</v>
      </c>
      <c r="C586" s="13" t="str">
        <f>IFERROR(AVERAGEIFS(Datos!C586:E586,Datos!C586:E586,"&lt;&gt;"),"")</f>
        <v/>
      </c>
      <c r="D586" s="13" t="str">
        <f>IFERROR(AVERAGEIFS(Datos!F586:H586,Datos!F586:H586,"&lt;&gt;"),"")</f>
        <v/>
      </c>
      <c r="E586" s="14" t="str">
        <f>IFERROR(AVERAGEIFS(Datos!I586:L586,Datos!I586:L586,"&lt;&gt;"),"")</f>
        <v/>
      </c>
    </row>
    <row r="587" spans="1:5" x14ac:dyDescent="0.3">
      <c r="A587" s="12">
        <v>42225</v>
      </c>
      <c r="B587" s="13">
        <v>2015</v>
      </c>
      <c r="C587" s="13" t="str">
        <f>IFERROR(AVERAGEIFS(Datos!C587:E587,Datos!C587:E587,"&lt;&gt;"),"")</f>
        <v/>
      </c>
      <c r="D587" s="13" t="str">
        <f>IFERROR(AVERAGEIFS(Datos!F587:H587,Datos!F587:H587,"&lt;&gt;"),"")</f>
        <v/>
      </c>
      <c r="E587" s="14" t="str">
        <f>IFERROR(AVERAGEIFS(Datos!I587:L587,Datos!I587:L587,"&lt;&gt;"),"")</f>
        <v/>
      </c>
    </row>
    <row r="588" spans="1:5" x14ac:dyDescent="0.3">
      <c r="A588" s="12">
        <v>42226</v>
      </c>
      <c r="B588" s="13">
        <v>2015</v>
      </c>
      <c r="C588" s="13">
        <f>IFERROR(AVERAGEIFS(Datos!C588:E588,Datos!C588:E588,"&lt;&gt;"),"")</f>
        <v>36.80566666666666</v>
      </c>
      <c r="D588" s="13">
        <f>IFERROR(AVERAGEIFS(Datos!F588:H588,Datos!F588:H588,"&lt;&gt;"),"")</f>
        <v>61.755496499999992</v>
      </c>
      <c r="E588" s="14">
        <f>IFERROR(AVERAGEIFS(Datos!I588:L588,Datos!I588:L588,"&lt;&gt;"),"")</f>
        <v>17.125625417837359</v>
      </c>
    </row>
    <row r="589" spans="1:5" x14ac:dyDescent="0.3">
      <c r="A589" s="12">
        <v>42227</v>
      </c>
      <c r="B589" s="13">
        <v>2015</v>
      </c>
      <c r="C589" s="13">
        <f>IFERROR(AVERAGEIFS(Datos!C589:E589,Datos!C589:E589,"&lt;&gt;"),"")</f>
        <v>36.432499999999997</v>
      </c>
      <c r="D589" s="13">
        <f>IFERROR(AVERAGEIFS(Datos!F589:H589,Datos!F589:H589,"&lt;&gt;"),"")</f>
        <v>59.674961466666673</v>
      </c>
      <c r="E589" s="14">
        <f>IFERROR(AVERAGEIFS(Datos!I589:L589,Datos!I589:L589,"&lt;&gt;"),"")</f>
        <v>17.144898364301127</v>
      </c>
    </row>
    <row r="590" spans="1:5" x14ac:dyDescent="0.3">
      <c r="A590" s="12">
        <v>42228</v>
      </c>
      <c r="B590" s="13">
        <v>2015</v>
      </c>
      <c r="C590" s="13">
        <f>IFERROR(AVERAGEIFS(Datos!C590:E590,Datos!C590:E590,"&lt;&gt;"),"")</f>
        <v>36.707833333333333</v>
      </c>
      <c r="D590" s="13">
        <f>IFERROR(AVERAGEIFS(Datos!F590:H590,Datos!F590:H590,"&lt;&gt;"),"")</f>
        <v>58.568511866666661</v>
      </c>
      <c r="E590" s="14">
        <f>IFERROR(AVERAGEIFS(Datos!I590:L590,Datos!I590:L590,"&lt;&gt;"),"")</f>
        <v>17.165003432962244</v>
      </c>
    </row>
    <row r="591" spans="1:5" x14ac:dyDescent="0.3">
      <c r="A591" s="12">
        <v>42229</v>
      </c>
      <c r="B591" s="13">
        <v>2015</v>
      </c>
      <c r="C591" s="13">
        <f>IFERROR(AVERAGEIFS(Datos!C591:E591,Datos!C591:E591,"&lt;&gt;"),"")</f>
        <v>36.614333333333327</v>
      </c>
      <c r="D591" s="13">
        <f>IFERROR(AVERAGEIFS(Datos!F591:H591,Datos!F591:H591,"&lt;&gt;"),"")</f>
        <v>58.479840999999993</v>
      </c>
      <c r="E591" s="14">
        <f>IFERROR(AVERAGEIFS(Datos!I591:L591,Datos!I591:L591,"&lt;&gt;"),"")</f>
        <v>16.872393806968894</v>
      </c>
    </row>
    <row r="592" spans="1:5" x14ac:dyDescent="0.3">
      <c r="A592" s="12">
        <v>42230</v>
      </c>
      <c r="B592" s="13">
        <v>2015</v>
      </c>
      <c r="C592" s="13">
        <f>IFERROR(AVERAGEIFS(Datos!C592:E592,Datos!C592:E592,"&lt;&gt;"),"")</f>
        <v>36.819499999999998</v>
      </c>
      <c r="D592" s="13">
        <f>IFERROR(AVERAGEIFS(Datos!F592:H592,Datos!F592:H592,"&lt;&gt;"),"")</f>
        <v>58.368081999999994</v>
      </c>
      <c r="E592" s="14">
        <f>IFERROR(AVERAGEIFS(Datos!I592:L592,Datos!I592:L592,"&lt;&gt;"),"")</f>
        <v>16.968957435789047</v>
      </c>
    </row>
    <row r="593" spans="1:5" x14ac:dyDescent="0.3">
      <c r="A593" s="12">
        <v>42231</v>
      </c>
      <c r="B593" s="13">
        <v>2015</v>
      </c>
      <c r="C593" s="13" t="str">
        <f>IFERROR(AVERAGEIFS(Datos!C593:E593,Datos!C593:E593,"&lt;&gt;"),"")</f>
        <v/>
      </c>
      <c r="D593" s="13" t="str">
        <f>IFERROR(AVERAGEIFS(Datos!F593:H593,Datos!F593:H593,"&lt;&gt;"),"")</f>
        <v/>
      </c>
      <c r="E593" s="14" t="str">
        <f>IFERROR(AVERAGEIFS(Datos!I593:L593,Datos!I593:L593,"&lt;&gt;"),"")</f>
        <v/>
      </c>
    </row>
    <row r="594" spans="1:5" x14ac:dyDescent="0.3">
      <c r="A594" s="12">
        <v>42232</v>
      </c>
      <c r="B594" s="13">
        <v>2015</v>
      </c>
      <c r="C594" s="13" t="str">
        <f>IFERROR(AVERAGEIFS(Datos!C594:E594,Datos!C594:E594,"&lt;&gt;"),"")</f>
        <v/>
      </c>
      <c r="D594" s="13" t="str">
        <f>IFERROR(AVERAGEIFS(Datos!F594:H594,Datos!F594:H594,"&lt;&gt;"),"")</f>
        <v/>
      </c>
      <c r="E594" s="14" t="str">
        <f>IFERROR(AVERAGEIFS(Datos!I594:L594,Datos!I594:L594,"&lt;&gt;"),"")</f>
        <v/>
      </c>
    </row>
    <row r="595" spans="1:5" x14ac:dyDescent="0.3">
      <c r="A595" s="12">
        <v>42233</v>
      </c>
      <c r="B595" s="13">
        <v>2015</v>
      </c>
      <c r="C595" s="13">
        <f>IFERROR(AVERAGEIFS(Datos!C595:E595,Datos!C595:E595,"&lt;&gt;"),"")</f>
        <v>37.105166666666669</v>
      </c>
      <c r="D595" s="13">
        <f>IFERROR(AVERAGEIFS(Datos!F595:H595,Datos!F595:H595,"&lt;&gt;"),"")</f>
        <v>58.174299466666675</v>
      </c>
      <c r="E595" s="14">
        <f>IFERROR(AVERAGEIFS(Datos!I595:L595,Datos!I595:L595,"&lt;&gt;"),"")</f>
        <v>16.94532042899646</v>
      </c>
    </row>
    <row r="596" spans="1:5" x14ac:dyDescent="0.3">
      <c r="A596" s="12">
        <v>42234</v>
      </c>
      <c r="B596" s="13">
        <v>2015</v>
      </c>
      <c r="C596" s="13">
        <f>IFERROR(AVERAGEIFS(Datos!C596:E596,Datos!C596:E596,"&lt;&gt;"),"")</f>
        <v>36.943833333333338</v>
      </c>
      <c r="D596" s="13">
        <f>IFERROR(AVERAGEIFS(Datos!F596:H596,Datos!F596:H596,"&lt;&gt;"),"")</f>
        <v>57.640521666666665</v>
      </c>
      <c r="E596" s="14">
        <f>IFERROR(AVERAGEIFS(Datos!I596:L596,Datos!I596:L596,"&lt;&gt;"),"")</f>
        <v>16.946375083219422</v>
      </c>
    </row>
    <row r="597" spans="1:5" x14ac:dyDescent="0.3">
      <c r="A597" s="12">
        <v>42235</v>
      </c>
      <c r="B597" s="13">
        <v>2015</v>
      </c>
      <c r="C597" s="13">
        <f>IFERROR(AVERAGEIFS(Datos!C597:E597,Datos!C597:E597,"&lt;&gt;"),"")</f>
        <v>36.688166666666667</v>
      </c>
      <c r="D597" s="13">
        <f>IFERROR(AVERAGEIFS(Datos!F597:H597,Datos!F597:H597,"&lt;&gt;"),"")</f>
        <v>56.867227199999995</v>
      </c>
      <c r="E597" s="14">
        <f>IFERROR(AVERAGEIFS(Datos!I597:L597,Datos!I597:L597,"&lt;&gt;"),"")</f>
        <v>16.993232882848396</v>
      </c>
    </row>
    <row r="598" spans="1:5" x14ac:dyDescent="0.3">
      <c r="A598" s="12">
        <v>42236</v>
      </c>
      <c r="B598" s="13">
        <v>2015</v>
      </c>
      <c r="C598" s="13">
        <f>IFERROR(AVERAGEIFS(Datos!C598:E598,Datos!C598:E598,"&lt;&gt;"),"")</f>
        <v>35.93216666666666</v>
      </c>
      <c r="D598" s="13">
        <f>IFERROR(AVERAGEIFS(Datos!F598:H598,Datos!F598:H598,"&lt;&gt;"),"")</f>
        <v>56.438959999999987</v>
      </c>
      <c r="E598" s="14">
        <f>IFERROR(AVERAGEIFS(Datos!I598:L598,Datos!I598:L598,"&lt;&gt;"),"")</f>
        <v>17.162899842041313</v>
      </c>
    </row>
    <row r="599" spans="1:5" x14ac:dyDescent="0.3">
      <c r="A599" s="12">
        <v>42237</v>
      </c>
      <c r="B599" s="13">
        <v>2015</v>
      </c>
      <c r="C599" s="13">
        <f>IFERROR(AVERAGEIFS(Datos!C599:E599,Datos!C599:E599,"&lt;&gt;"),"")</f>
        <v>33.903833333333331</v>
      </c>
      <c r="D599" s="13">
        <f>IFERROR(AVERAGEIFS(Datos!F599:H599,Datos!F599:H599,"&lt;&gt;"),"")</f>
        <v>55.786277066666663</v>
      </c>
      <c r="E599" s="14">
        <f>IFERROR(AVERAGEIFS(Datos!I599:L599,Datos!I599:L599,"&lt;&gt;"),"")</f>
        <v>16.707227072390019</v>
      </c>
    </row>
    <row r="600" spans="1:5" x14ac:dyDescent="0.3">
      <c r="A600" s="12">
        <v>42238</v>
      </c>
      <c r="B600" s="13">
        <v>2015</v>
      </c>
      <c r="C600" s="13" t="str">
        <f>IFERROR(AVERAGEIFS(Datos!C600:E600,Datos!C600:E600,"&lt;&gt;"),"")</f>
        <v/>
      </c>
      <c r="D600" s="13" t="str">
        <f>IFERROR(AVERAGEIFS(Datos!F600:H600,Datos!F600:H600,"&lt;&gt;"),"")</f>
        <v/>
      </c>
      <c r="E600" s="14" t="str">
        <f>IFERROR(AVERAGEIFS(Datos!I600:L600,Datos!I600:L600,"&lt;&gt;"),"")</f>
        <v/>
      </c>
    </row>
    <row r="601" spans="1:5" x14ac:dyDescent="0.3">
      <c r="A601" s="12">
        <v>42239</v>
      </c>
      <c r="B601" s="13">
        <v>2015</v>
      </c>
      <c r="C601" s="13" t="str">
        <f>IFERROR(AVERAGEIFS(Datos!C601:E601,Datos!C601:E601,"&lt;&gt;"),"")</f>
        <v/>
      </c>
      <c r="D601" s="13" t="str">
        <f>IFERROR(AVERAGEIFS(Datos!F601:H601,Datos!F601:H601,"&lt;&gt;"),"")</f>
        <v/>
      </c>
      <c r="E601" s="14" t="str">
        <f>IFERROR(AVERAGEIFS(Datos!I601:L601,Datos!I601:L601,"&lt;&gt;"),"")</f>
        <v/>
      </c>
    </row>
    <row r="602" spans="1:5" x14ac:dyDescent="0.3">
      <c r="A602" s="12">
        <v>42240</v>
      </c>
      <c r="B602" s="13">
        <v>2015</v>
      </c>
      <c r="C602" s="13">
        <f>IFERROR(AVERAGEIFS(Datos!C602:E602,Datos!C602:E602,"&lt;&gt;"),"")</f>
        <v>32.788500000000006</v>
      </c>
      <c r="D602" s="13">
        <f>IFERROR(AVERAGEIFS(Datos!F602:H602,Datos!F602:H602,"&lt;&gt;"),"")</f>
        <v>53.990093250000001</v>
      </c>
      <c r="E602" s="14">
        <f>IFERROR(AVERAGEIFS(Datos!I602:L602,Datos!I602:L602,"&lt;&gt;"),"")</f>
        <v>16.125960608901753</v>
      </c>
    </row>
    <row r="603" spans="1:5" x14ac:dyDescent="0.3">
      <c r="A603" s="12">
        <v>42241</v>
      </c>
      <c r="B603" s="13">
        <v>2015</v>
      </c>
      <c r="C603" s="13">
        <f>IFERROR(AVERAGEIFS(Datos!C603:E603,Datos!C603:E603,"&lt;&gt;"),"")</f>
        <v>32.342833333333338</v>
      </c>
      <c r="D603" s="13">
        <f>IFERROR(AVERAGEIFS(Datos!F603:H603,Datos!F603:H603,"&lt;&gt;"),"")</f>
        <v>56.756282866666673</v>
      </c>
      <c r="E603" s="14">
        <f>IFERROR(AVERAGEIFS(Datos!I603:L603,Datos!I603:L603,"&lt;&gt;"),"")</f>
        <v>15.771066833361129</v>
      </c>
    </row>
    <row r="604" spans="1:5" x14ac:dyDescent="0.3">
      <c r="A604" s="12">
        <v>42242</v>
      </c>
      <c r="B604" s="13">
        <v>2015</v>
      </c>
      <c r="C604" s="13">
        <f>IFERROR(AVERAGEIFS(Datos!C604:E604,Datos!C604:E604,"&lt;&gt;"),"")</f>
        <v>34.373166666666663</v>
      </c>
      <c r="D604" s="13">
        <f>IFERROR(AVERAGEIFS(Datos!F604:H604,Datos!F604:H604,"&lt;&gt;"),"")</f>
        <v>55.277894800000013</v>
      </c>
      <c r="E604" s="14">
        <f>IFERROR(AVERAGEIFS(Datos!I604:L604,Datos!I604:L604,"&lt;&gt;"),"")</f>
        <v>16.278921435573057</v>
      </c>
    </row>
    <row r="605" spans="1:5" x14ac:dyDescent="0.3">
      <c r="A605" s="12">
        <v>42243</v>
      </c>
      <c r="B605" s="13">
        <v>2015</v>
      </c>
      <c r="C605" s="13">
        <f>IFERROR(AVERAGEIFS(Datos!C605:E605,Datos!C605:E605,"&lt;&gt;"),"")</f>
        <v>35.175999999999995</v>
      </c>
      <c r="D605" s="13">
        <f>IFERROR(AVERAGEIFS(Datos!F605:H605,Datos!F605:H605,"&lt;&gt;"),"")</f>
        <v>56.216036633333339</v>
      </c>
      <c r="E605" s="14">
        <f>IFERROR(AVERAGEIFS(Datos!I605:L605,Datos!I605:L605,"&lt;&gt;"),"")</f>
        <v>16.08263239936484</v>
      </c>
    </row>
    <row r="606" spans="1:5" x14ac:dyDescent="0.3">
      <c r="A606" s="12">
        <v>42244</v>
      </c>
      <c r="B606" s="13">
        <v>2015</v>
      </c>
      <c r="C606" s="13">
        <f>IFERROR(AVERAGEIFS(Datos!C606:E606,Datos!C606:E606,"&lt;&gt;"),"")</f>
        <v>35.079000000000001</v>
      </c>
      <c r="D606" s="13">
        <f>IFERROR(AVERAGEIFS(Datos!F606:H606,Datos!F606:H606,"&lt;&gt;"),"")</f>
        <v>56.012166100000002</v>
      </c>
      <c r="E606" s="14">
        <f>IFERROR(AVERAGEIFS(Datos!I606:L606,Datos!I606:L606,"&lt;&gt;"),"")</f>
        <v>16.586956748022736</v>
      </c>
    </row>
    <row r="607" spans="1:5" x14ac:dyDescent="0.3">
      <c r="A607" s="12">
        <v>42245</v>
      </c>
      <c r="B607" s="13">
        <v>2015</v>
      </c>
      <c r="C607" s="13" t="str">
        <f>IFERROR(AVERAGEIFS(Datos!C607:E607,Datos!C607:E607,"&lt;&gt;"),"")</f>
        <v/>
      </c>
      <c r="D607" s="13" t="str">
        <f>IFERROR(AVERAGEIFS(Datos!F607:H607,Datos!F607:H607,"&lt;&gt;"),"")</f>
        <v/>
      </c>
      <c r="E607" s="14" t="str">
        <f>IFERROR(AVERAGEIFS(Datos!I607:L607,Datos!I607:L607,"&lt;&gt;"),"")</f>
        <v/>
      </c>
    </row>
    <row r="608" spans="1:5" x14ac:dyDescent="0.3">
      <c r="A608" s="12">
        <v>42246</v>
      </c>
      <c r="B608" s="13">
        <v>2015</v>
      </c>
      <c r="C608" s="13" t="str">
        <f>IFERROR(AVERAGEIFS(Datos!C608:E608,Datos!C608:E608,"&lt;&gt;"),"")</f>
        <v/>
      </c>
      <c r="D608" s="13" t="str">
        <f>IFERROR(AVERAGEIFS(Datos!F608:H608,Datos!F608:H608,"&lt;&gt;"),"")</f>
        <v/>
      </c>
      <c r="E608" s="14" t="str">
        <f>IFERROR(AVERAGEIFS(Datos!I608:L608,Datos!I608:L608,"&lt;&gt;"),"")</f>
        <v/>
      </c>
    </row>
    <row r="609" spans="1:5" x14ac:dyDescent="0.3">
      <c r="A609" s="12">
        <v>42247</v>
      </c>
      <c r="B609" s="13">
        <v>2015</v>
      </c>
      <c r="C609" s="13">
        <f>IFERROR(AVERAGEIFS(Datos!C609:E609,Datos!C609:E609,"&lt;&gt;"),"")</f>
        <v>34.70033333333334</v>
      </c>
      <c r="D609" s="13">
        <f>IFERROR(AVERAGEIFS(Datos!F609:H609,Datos!F609:H609,"&lt;&gt;"),"")</f>
        <v>79.666042000000004</v>
      </c>
      <c r="E609" s="14">
        <f>IFERROR(AVERAGEIFS(Datos!I609:L609,Datos!I609:L609,"&lt;&gt;"),"")</f>
        <v>16.64756407175258</v>
      </c>
    </row>
    <row r="610" spans="1:5" x14ac:dyDescent="0.3">
      <c r="A610" s="12">
        <v>42248</v>
      </c>
      <c r="B610" s="13">
        <v>2015</v>
      </c>
      <c r="C610" s="13">
        <f>IFERROR(AVERAGEIFS(Datos!C610:E610,Datos!C610:E610,"&lt;&gt;"),"")</f>
        <v>33.409333333333336</v>
      </c>
      <c r="D610" s="13">
        <f>IFERROR(AVERAGEIFS(Datos!F610:H610,Datos!F610:H610,"&lt;&gt;"),"")</f>
        <v>54.699143666666664</v>
      </c>
      <c r="E610" s="14">
        <f>IFERROR(AVERAGEIFS(Datos!I610:L610,Datos!I610:L610,"&lt;&gt;"),"")</f>
        <v>16.268041417063191</v>
      </c>
    </row>
    <row r="611" spans="1:5" x14ac:dyDescent="0.3">
      <c r="A611" s="12">
        <v>42249</v>
      </c>
      <c r="B611" s="13">
        <v>2015</v>
      </c>
      <c r="C611" s="13">
        <f>IFERROR(AVERAGEIFS(Datos!C611:E611,Datos!C611:E611,"&lt;&gt;"),"")</f>
        <v>34.563499999999998</v>
      </c>
      <c r="D611" s="13">
        <f>IFERROR(AVERAGEIFS(Datos!F611:H611,Datos!F611:H611,"&lt;&gt;"),"")</f>
        <v>54.204072666666661</v>
      </c>
      <c r="E611" s="14">
        <f>IFERROR(AVERAGEIFS(Datos!I611:L611,Datos!I611:L611,"&lt;&gt;"),"")</f>
        <v>16.080367296487431</v>
      </c>
    </row>
    <row r="612" spans="1:5" x14ac:dyDescent="0.3">
      <c r="A612" s="12">
        <v>42250</v>
      </c>
      <c r="B612" s="13">
        <v>2015</v>
      </c>
      <c r="C612" s="13">
        <f>IFERROR(AVERAGEIFS(Datos!C612:E612,Datos!C612:E612,"&lt;&gt;"),"")</f>
        <v>34.314999999999998</v>
      </c>
      <c r="D612" s="13">
        <f>IFERROR(AVERAGEIFS(Datos!F612:H612,Datos!F612:H612,"&lt;&gt;"),"")</f>
        <v>55.193330499999995</v>
      </c>
      <c r="E612" s="14">
        <f>IFERROR(AVERAGEIFS(Datos!I612:L612,Datos!I612:L612,"&lt;&gt;"),"")</f>
        <v>16.069121777560202</v>
      </c>
    </row>
    <row r="613" spans="1:5" x14ac:dyDescent="0.3">
      <c r="A613" s="12">
        <v>42251</v>
      </c>
      <c r="B613" s="13">
        <v>2015</v>
      </c>
      <c r="C613" s="13">
        <f>IFERROR(AVERAGEIFS(Datos!C613:E613,Datos!C613:E613,"&lt;&gt;"),"")</f>
        <v>33.791833333333329</v>
      </c>
      <c r="D613" s="13">
        <f>IFERROR(AVERAGEIFS(Datos!F613:H613,Datos!F613:H613,"&lt;&gt;"),"")</f>
        <v>53.963227499999995</v>
      </c>
      <c r="E613" s="14">
        <f>IFERROR(AVERAGEIFS(Datos!I613:L613,Datos!I613:L613,"&lt;&gt;"),"")</f>
        <v>15.758662370501177</v>
      </c>
    </row>
    <row r="614" spans="1:5" x14ac:dyDescent="0.3">
      <c r="A614" s="12">
        <v>42252</v>
      </c>
      <c r="B614" s="13">
        <v>2015</v>
      </c>
      <c r="C614" s="13" t="str">
        <f>IFERROR(AVERAGEIFS(Datos!C614:E614,Datos!C614:E614,"&lt;&gt;"),"")</f>
        <v/>
      </c>
      <c r="D614" s="13" t="str">
        <f>IFERROR(AVERAGEIFS(Datos!F614:H614,Datos!F614:H614,"&lt;&gt;"),"")</f>
        <v/>
      </c>
      <c r="E614" s="14" t="str">
        <f>IFERROR(AVERAGEIFS(Datos!I614:L614,Datos!I614:L614,"&lt;&gt;"),"")</f>
        <v/>
      </c>
    </row>
    <row r="615" spans="1:5" x14ac:dyDescent="0.3">
      <c r="A615" s="12">
        <v>42253</v>
      </c>
      <c r="B615" s="13">
        <v>2015</v>
      </c>
      <c r="C615" s="13" t="str">
        <f>IFERROR(AVERAGEIFS(Datos!C615:E615,Datos!C615:E615,"&lt;&gt;"),"")</f>
        <v/>
      </c>
      <c r="D615" s="13" t="str">
        <f>IFERROR(AVERAGEIFS(Datos!F615:H615,Datos!F615:H615,"&lt;&gt;"),"")</f>
        <v/>
      </c>
      <c r="E615" s="14" t="str">
        <f>IFERROR(AVERAGEIFS(Datos!I615:L615,Datos!I615:L615,"&lt;&gt;"),"")</f>
        <v/>
      </c>
    </row>
    <row r="616" spans="1:5" x14ac:dyDescent="0.3">
      <c r="A616" s="12">
        <v>42254</v>
      </c>
      <c r="B616" s="13">
        <v>2015</v>
      </c>
      <c r="C616" s="13" t="str">
        <f>IFERROR(AVERAGEIFS(Datos!C616:E616,Datos!C616:E616,"&lt;&gt;"),"")</f>
        <v/>
      </c>
      <c r="D616" s="13">
        <f>IFERROR(AVERAGEIFS(Datos!F616:H616,Datos!F616:H616,"&lt;&gt;"),"")</f>
        <v>54.41538533333334</v>
      </c>
      <c r="E616" s="14">
        <f>IFERROR(AVERAGEIFS(Datos!I616:L616,Datos!I616:L616,"&lt;&gt;"),"")</f>
        <v>15.565038418384447</v>
      </c>
    </row>
    <row r="617" spans="1:5" x14ac:dyDescent="0.3">
      <c r="A617" s="12">
        <v>42255</v>
      </c>
      <c r="B617" s="13">
        <v>2015</v>
      </c>
      <c r="C617" s="13">
        <f>IFERROR(AVERAGEIFS(Datos!C617:E617,Datos!C617:E617,"&lt;&gt;"),"")</f>
        <v>34.720500000000001</v>
      </c>
      <c r="D617" s="13">
        <f>IFERROR(AVERAGEIFS(Datos!F617:H617,Datos!F617:H617,"&lt;&gt;"),"")</f>
        <v>55.856640800000001</v>
      </c>
      <c r="E617" s="14">
        <f>IFERROR(AVERAGEIFS(Datos!I617:L617,Datos!I617:L617,"&lt;&gt;"),"")</f>
        <v>15.294221847871452</v>
      </c>
    </row>
    <row r="618" spans="1:5" x14ac:dyDescent="0.3">
      <c r="A618" s="12">
        <v>42256</v>
      </c>
      <c r="B618" s="13">
        <v>2015</v>
      </c>
      <c r="C618" s="13">
        <f>IFERROR(AVERAGEIFS(Datos!C618:E618,Datos!C618:E618,"&lt;&gt;"),"")</f>
        <v>34.259333333333331</v>
      </c>
      <c r="D618" s="13">
        <f>IFERROR(AVERAGEIFS(Datos!F618:H618,Datos!F618:H618,"&lt;&gt;"),"")</f>
        <v>56.426339866666673</v>
      </c>
      <c r="E618" s="14">
        <f>IFERROR(AVERAGEIFS(Datos!I618:L618,Datos!I618:L618,"&lt;&gt;"),"")</f>
        <v>16.02167355859762</v>
      </c>
    </row>
    <row r="619" spans="1:5" x14ac:dyDescent="0.3">
      <c r="A619" s="12">
        <v>42257</v>
      </c>
      <c r="B619" s="13">
        <v>2015</v>
      </c>
      <c r="C619" s="13">
        <f>IFERROR(AVERAGEIFS(Datos!C619:E619,Datos!C619:E619,"&lt;&gt;"),"")</f>
        <v>34.662166666666671</v>
      </c>
      <c r="D619" s="13">
        <f>IFERROR(AVERAGEIFS(Datos!F619:H619,Datos!F619:H619,"&lt;&gt;"),"")</f>
        <v>56.816255266666673</v>
      </c>
      <c r="E619" s="14">
        <f>IFERROR(AVERAGEIFS(Datos!I619:L619,Datos!I619:L619,"&lt;&gt;"),"")</f>
        <v>15.859528748341626</v>
      </c>
    </row>
    <row r="620" spans="1:5" x14ac:dyDescent="0.3">
      <c r="A620" s="12">
        <v>42258</v>
      </c>
      <c r="B620" s="13">
        <v>2015</v>
      </c>
      <c r="C620" s="13">
        <f>IFERROR(AVERAGEIFS(Datos!C620:E620,Datos!C620:E620,"&lt;&gt;"),"")</f>
        <v>34.932499999999997</v>
      </c>
      <c r="D620" s="13">
        <f>IFERROR(AVERAGEIFS(Datos!F620:H620,Datos!F620:H620,"&lt;&gt;"),"")</f>
        <v>56.84935466666667</v>
      </c>
      <c r="E620" s="14">
        <f>IFERROR(AVERAGEIFS(Datos!I620:L620,Datos!I620:L620,"&lt;&gt;"),"")</f>
        <v>15.713115924214804</v>
      </c>
    </row>
    <row r="621" spans="1:5" x14ac:dyDescent="0.3">
      <c r="A621" s="12">
        <v>42259</v>
      </c>
      <c r="B621" s="13">
        <v>2015</v>
      </c>
      <c r="C621" s="13" t="str">
        <f>IFERROR(AVERAGEIFS(Datos!C621:E621,Datos!C621:E621,"&lt;&gt;"),"")</f>
        <v/>
      </c>
      <c r="D621" s="13" t="str">
        <f>IFERROR(AVERAGEIFS(Datos!F621:H621,Datos!F621:H621,"&lt;&gt;"),"")</f>
        <v/>
      </c>
      <c r="E621" s="14" t="str">
        <f>IFERROR(AVERAGEIFS(Datos!I621:L621,Datos!I621:L621,"&lt;&gt;"),"")</f>
        <v/>
      </c>
    </row>
    <row r="622" spans="1:5" x14ac:dyDescent="0.3">
      <c r="A622" s="12">
        <v>42260</v>
      </c>
      <c r="B622" s="13">
        <v>2015</v>
      </c>
      <c r="C622" s="13" t="str">
        <f>IFERROR(AVERAGEIFS(Datos!C622:E622,Datos!C622:E622,"&lt;&gt;"),"")</f>
        <v/>
      </c>
      <c r="D622" s="13" t="str">
        <f>IFERROR(AVERAGEIFS(Datos!F622:H622,Datos!F622:H622,"&lt;&gt;"),"")</f>
        <v/>
      </c>
      <c r="E622" s="14" t="str">
        <f>IFERROR(AVERAGEIFS(Datos!I622:L622,Datos!I622:L622,"&lt;&gt;"),"")</f>
        <v/>
      </c>
    </row>
    <row r="623" spans="1:5" x14ac:dyDescent="0.3">
      <c r="A623" s="12">
        <v>42261</v>
      </c>
      <c r="B623" s="13">
        <v>2015</v>
      </c>
      <c r="C623" s="13">
        <f>IFERROR(AVERAGEIFS(Datos!C623:E623,Datos!C623:E623,"&lt;&gt;"),"")</f>
        <v>34.830333333333336</v>
      </c>
      <c r="D623" s="13">
        <f>IFERROR(AVERAGEIFS(Datos!F623:H623,Datos!F623:H623,"&lt;&gt;"),"")</f>
        <v>56.717830533333334</v>
      </c>
      <c r="E623" s="14">
        <f>IFERROR(AVERAGEIFS(Datos!I623:L623,Datos!I623:L623,"&lt;&gt;"),"")</f>
        <v>15.342477508541666</v>
      </c>
    </row>
    <row r="624" spans="1:5" x14ac:dyDescent="0.3">
      <c r="A624" s="12">
        <v>42262</v>
      </c>
      <c r="B624" s="13">
        <v>2015</v>
      </c>
      <c r="C624" s="13">
        <f>IFERROR(AVERAGEIFS(Datos!C624:E624,Datos!C624:E624,"&lt;&gt;"),"")</f>
        <v>35.4345</v>
      </c>
      <c r="D624" s="13">
        <f>IFERROR(AVERAGEIFS(Datos!F624:H624,Datos!F624:H624,"&lt;&gt;"),"")</f>
        <v>57.289148000000012</v>
      </c>
      <c r="E624" s="14">
        <f>IFERROR(AVERAGEIFS(Datos!I624:L624,Datos!I624:L624,"&lt;&gt;"),"")</f>
        <v>15.135658698903288</v>
      </c>
    </row>
    <row r="625" spans="1:5" x14ac:dyDescent="0.3">
      <c r="A625" s="12">
        <v>42263</v>
      </c>
      <c r="B625" s="13">
        <v>2015</v>
      </c>
      <c r="C625" s="13">
        <f>IFERROR(AVERAGEIFS(Datos!C625:E625,Datos!C625:E625,"&lt;&gt;"),"")</f>
        <v>35.559500000000007</v>
      </c>
      <c r="D625" s="13">
        <f>IFERROR(AVERAGEIFS(Datos!F625:H625,Datos!F625:H625,"&lt;&gt;"),"")</f>
        <v>57.903883100000002</v>
      </c>
      <c r="E625" s="14">
        <f>IFERROR(AVERAGEIFS(Datos!I625:L625,Datos!I625:L625,"&lt;&gt;"),"")</f>
        <v>15.080340429269906</v>
      </c>
    </row>
    <row r="626" spans="1:5" x14ac:dyDescent="0.3">
      <c r="A626" s="12">
        <v>42264</v>
      </c>
      <c r="B626" s="13">
        <v>2015</v>
      </c>
      <c r="C626" s="13">
        <f>IFERROR(AVERAGEIFS(Datos!C626:E626,Datos!C626:E626,"&lt;&gt;"),"")</f>
        <v>35.437833333333337</v>
      </c>
      <c r="D626" s="13">
        <f>IFERROR(AVERAGEIFS(Datos!F626:H626,Datos!F626:H626,"&lt;&gt;"),"")</f>
        <v>58.12091250000001</v>
      </c>
      <c r="E626" s="14">
        <f>IFERROR(AVERAGEIFS(Datos!I626:L626,Datos!I626:L626,"&lt;&gt;"),"")</f>
        <v>15.15955102790409</v>
      </c>
    </row>
    <row r="627" spans="1:5" x14ac:dyDescent="0.3">
      <c r="A627" s="12">
        <v>42265</v>
      </c>
      <c r="B627" s="13">
        <v>2015</v>
      </c>
      <c r="C627" s="13">
        <f>IFERROR(AVERAGEIFS(Datos!C627:E627,Datos!C627:E627,"&lt;&gt;"),"")</f>
        <v>34.962833333333329</v>
      </c>
      <c r="D627" s="13">
        <f>IFERROR(AVERAGEIFS(Datos!F627:H627,Datos!F627:H627,"&lt;&gt;"),"")</f>
        <v>56.833275549999996</v>
      </c>
      <c r="E627" s="14">
        <f>IFERROR(AVERAGEIFS(Datos!I627:L627,Datos!I627:L627,"&lt;&gt;"),"")</f>
        <v>15.190051466538719</v>
      </c>
    </row>
    <row r="628" spans="1:5" x14ac:dyDescent="0.3">
      <c r="A628" s="12">
        <v>42266</v>
      </c>
      <c r="B628" s="13">
        <v>2015</v>
      </c>
      <c r="C628" s="13" t="str">
        <f>IFERROR(AVERAGEIFS(Datos!C628:E628,Datos!C628:E628,"&lt;&gt;"),"")</f>
        <v/>
      </c>
      <c r="D628" s="13" t="str">
        <f>IFERROR(AVERAGEIFS(Datos!F628:H628,Datos!F628:H628,"&lt;&gt;"),"")</f>
        <v/>
      </c>
      <c r="E628" s="14" t="str">
        <f>IFERROR(AVERAGEIFS(Datos!I628:L628,Datos!I628:L628,"&lt;&gt;"),"")</f>
        <v/>
      </c>
    </row>
    <row r="629" spans="1:5" x14ac:dyDescent="0.3">
      <c r="A629" s="12">
        <v>42267</v>
      </c>
      <c r="B629" s="13">
        <v>2015</v>
      </c>
      <c r="C629" s="13" t="str">
        <f>IFERROR(AVERAGEIFS(Datos!C629:E629,Datos!C629:E629,"&lt;&gt;"),"")</f>
        <v/>
      </c>
      <c r="D629" s="13" t="str">
        <f>IFERROR(AVERAGEIFS(Datos!F629:H629,Datos!F629:H629,"&lt;&gt;"),"")</f>
        <v/>
      </c>
      <c r="E629" s="14" t="str">
        <f>IFERROR(AVERAGEIFS(Datos!I629:L629,Datos!I629:L629,"&lt;&gt;"),"")</f>
        <v/>
      </c>
    </row>
    <row r="630" spans="1:5" x14ac:dyDescent="0.3">
      <c r="A630" s="12">
        <v>42268</v>
      </c>
      <c r="B630" s="13">
        <v>2015</v>
      </c>
      <c r="C630" s="13">
        <f>IFERROR(AVERAGEIFS(Datos!C630:E630,Datos!C630:E630,"&lt;&gt;"),"")</f>
        <v>35.420499999999997</v>
      </c>
      <c r="D630" s="13">
        <f>IFERROR(AVERAGEIFS(Datos!F630:H630,Datos!F630:H630,"&lt;&gt;"),"")</f>
        <v>55.831804833333329</v>
      </c>
      <c r="E630" s="14" t="str">
        <f>IFERROR(AVERAGEIFS(Datos!I630:L630,Datos!I630:L630,"&lt;&gt;"),"")</f>
        <v/>
      </c>
    </row>
    <row r="631" spans="1:5" x14ac:dyDescent="0.3">
      <c r="A631" s="12">
        <v>42269</v>
      </c>
      <c r="B631" s="13">
        <v>2015</v>
      </c>
      <c r="C631" s="13">
        <f>IFERROR(AVERAGEIFS(Datos!C631:E631,Datos!C631:E631,"&lt;&gt;"),"")</f>
        <v>34.97</v>
      </c>
      <c r="D631" s="13">
        <f>IFERROR(AVERAGEIFS(Datos!F631:H631,Datos!F631:H631,"&lt;&gt;"),"")</f>
        <v>52.878196066666668</v>
      </c>
      <c r="E631" s="14" t="str">
        <f>IFERROR(AVERAGEIFS(Datos!I631:L631,Datos!I631:L631,"&lt;&gt;"),"")</f>
        <v/>
      </c>
    </row>
    <row r="632" spans="1:5" x14ac:dyDescent="0.3">
      <c r="A632" s="12">
        <v>42270</v>
      </c>
      <c r="B632" s="13">
        <v>2015</v>
      </c>
      <c r="C632" s="13">
        <f>IFERROR(AVERAGEIFS(Datos!C632:E632,Datos!C632:E632,"&lt;&gt;"),"")</f>
        <v>35.038166666666662</v>
      </c>
      <c r="D632" s="13">
        <f>IFERROR(AVERAGEIFS(Datos!F632:H632,Datos!F632:H632,"&lt;&gt;"),"")</f>
        <v>53.319579083333331</v>
      </c>
      <c r="E632" s="14" t="str">
        <f>IFERROR(AVERAGEIFS(Datos!I632:L632,Datos!I632:L632,"&lt;&gt;"),"")</f>
        <v/>
      </c>
    </row>
    <row r="633" spans="1:5" x14ac:dyDescent="0.3">
      <c r="A633" s="12">
        <v>42271</v>
      </c>
      <c r="B633" s="13">
        <v>2015</v>
      </c>
      <c r="C633" s="13">
        <f>IFERROR(AVERAGEIFS(Datos!C633:E633,Datos!C633:E633,"&lt;&gt;"),"")</f>
        <v>35.135166666666663</v>
      </c>
      <c r="D633" s="13">
        <f>IFERROR(AVERAGEIFS(Datos!F633:H633,Datos!F633:H633,"&lt;&gt;"),"")</f>
        <v>51.841690633333336</v>
      </c>
      <c r="E633" s="14">
        <f>IFERROR(AVERAGEIFS(Datos!I633:L633,Datos!I633:L633,"&lt;&gt;"),"")</f>
        <v>14.535054900075259</v>
      </c>
    </row>
    <row r="634" spans="1:5" x14ac:dyDescent="0.3">
      <c r="A634" s="12">
        <v>42272</v>
      </c>
      <c r="B634" s="13">
        <v>2015</v>
      </c>
      <c r="C634" s="13">
        <f>IFERROR(AVERAGEIFS(Datos!C634:E634,Datos!C634:E634,"&lt;&gt;"),"")</f>
        <v>34.875</v>
      </c>
      <c r="D634" s="13">
        <f>IFERROR(AVERAGEIFS(Datos!F634:H634,Datos!F634:H634,"&lt;&gt;"),"")</f>
        <v>53.335881066666673</v>
      </c>
      <c r="E634" s="14">
        <f>IFERROR(AVERAGEIFS(Datos!I634:L634,Datos!I634:L634,"&lt;&gt;"),"")</f>
        <v>14.567430578929933</v>
      </c>
    </row>
    <row r="635" spans="1:5" x14ac:dyDescent="0.3">
      <c r="A635" s="12">
        <v>42273</v>
      </c>
      <c r="B635" s="13">
        <v>2015</v>
      </c>
      <c r="C635" s="13" t="str">
        <f>IFERROR(AVERAGEIFS(Datos!C635:E635,Datos!C635:E635,"&lt;&gt;"),"")</f>
        <v/>
      </c>
      <c r="D635" s="13" t="str">
        <f>IFERROR(AVERAGEIFS(Datos!F635:H635,Datos!F635:H635,"&lt;&gt;"),"")</f>
        <v/>
      </c>
      <c r="E635" s="14" t="str">
        <f>IFERROR(AVERAGEIFS(Datos!I635:L635,Datos!I635:L635,"&lt;&gt;"),"")</f>
        <v/>
      </c>
    </row>
    <row r="636" spans="1:5" x14ac:dyDescent="0.3">
      <c r="A636" s="12">
        <v>42274</v>
      </c>
      <c r="B636" s="13">
        <v>2015</v>
      </c>
      <c r="C636" s="13" t="str">
        <f>IFERROR(AVERAGEIFS(Datos!C636:E636,Datos!C636:E636,"&lt;&gt;"),"")</f>
        <v/>
      </c>
      <c r="D636" s="13" t="str">
        <f>IFERROR(AVERAGEIFS(Datos!F636:H636,Datos!F636:H636,"&lt;&gt;"),"")</f>
        <v/>
      </c>
      <c r="E636" s="14" t="str">
        <f>IFERROR(AVERAGEIFS(Datos!I636:L636,Datos!I636:L636,"&lt;&gt;"),"")</f>
        <v/>
      </c>
    </row>
    <row r="637" spans="1:5" x14ac:dyDescent="0.3">
      <c r="A637" s="12">
        <v>42275</v>
      </c>
      <c r="B637" s="13">
        <v>2015</v>
      </c>
      <c r="C637" s="13">
        <f>IFERROR(AVERAGEIFS(Datos!C637:E637,Datos!C637:E637,"&lt;&gt;"),"")</f>
        <v>34.204166666666673</v>
      </c>
      <c r="D637" s="13">
        <f>IFERROR(AVERAGEIFS(Datos!F637:H637,Datos!F637:H637,"&lt;&gt;"),"")</f>
        <v>52.441331683333324</v>
      </c>
      <c r="E637" s="14">
        <f>IFERROR(AVERAGEIFS(Datos!I637:L637,Datos!I637:L637,"&lt;&gt;"),"")</f>
        <v>14.351435310308847</v>
      </c>
    </row>
    <row r="638" spans="1:5" x14ac:dyDescent="0.3">
      <c r="A638" s="12">
        <v>42276</v>
      </c>
      <c r="B638" s="13">
        <v>2015</v>
      </c>
      <c r="C638" s="13">
        <f>IFERROR(AVERAGEIFS(Datos!C638:E638,Datos!C638:E638,"&lt;&gt;"),"")</f>
        <v>33.945166666666665</v>
      </c>
      <c r="D638" s="13">
        <f>IFERROR(AVERAGEIFS(Datos!F638:H638,Datos!F638:H638,"&lt;&gt;"),"")</f>
        <v>52.433879516666671</v>
      </c>
      <c r="E638" s="14">
        <f>IFERROR(AVERAGEIFS(Datos!I638:L638,Datos!I638:L638,"&lt;&gt;"),"")</f>
        <v>13.577878256119977</v>
      </c>
    </row>
    <row r="639" spans="1:5" x14ac:dyDescent="0.3">
      <c r="A639" s="12">
        <v>42277</v>
      </c>
      <c r="B639" s="13">
        <v>2015</v>
      </c>
      <c r="C639" s="13">
        <f>IFERROR(AVERAGEIFS(Datos!C639:E639,Datos!C639:E639,"&lt;&gt;"),"")</f>
        <v>34.584499999999998</v>
      </c>
      <c r="D639" s="13">
        <f>IFERROR(AVERAGEIFS(Datos!F639:H639,Datos!F639:H639,"&lt;&gt;"),"")</f>
        <v>53.643274133333342</v>
      </c>
      <c r="E639" s="14">
        <f>IFERROR(AVERAGEIFS(Datos!I639:L639,Datos!I639:L639,"&lt;&gt;"),"")</f>
        <v>13.979285800325897</v>
      </c>
    </row>
    <row r="640" spans="1:5" x14ac:dyDescent="0.3">
      <c r="A640" s="12">
        <v>42278</v>
      </c>
      <c r="B640" s="13">
        <v>2015</v>
      </c>
      <c r="C640" s="13">
        <f>IFERROR(AVERAGEIFS(Datos!C640:E640,Datos!C640:E640,"&lt;&gt;"),"")</f>
        <v>34.701666666666661</v>
      </c>
      <c r="D640" s="13">
        <f>IFERROR(AVERAGEIFS(Datos!F640:H640,Datos!F640:H640,"&lt;&gt;"),"")</f>
        <v>53.089922333333334</v>
      </c>
      <c r="E640" s="14">
        <f>IFERROR(AVERAGEIFS(Datos!I640:L640,Datos!I640:L640,"&lt;&gt;"),"")</f>
        <v>14.378294735699374</v>
      </c>
    </row>
    <row r="641" spans="1:5" x14ac:dyDescent="0.3">
      <c r="A641" s="12">
        <v>42279</v>
      </c>
      <c r="B641" s="13">
        <v>2015</v>
      </c>
      <c r="C641" s="13">
        <f>IFERROR(AVERAGEIFS(Datos!C641:E641,Datos!C641:E641,"&lt;&gt;"),"")</f>
        <v>35.338166666666666</v>
      </c>
      <c r="D641" s="13">
        <f>IFERROR(AVERAGEIFS(Datos!F641:H641,Datos!F641:H641,"&lt;&gt;"),"")</f>
        <v>53.498945133333336</v>
      </c>
      <c r="E641" s="14">
        <f>IFERROR(AVERAGEIFS(Datos!I641:L641,Datos!I641:L641,"&lt;&gt;"),"")</f>
        <v>14.498658389547501</v>
      </c>
    </row>
    <row r="642" spans="1:5" x14ac:dyDescent="0.3">
      <c r="A642" s="12">
        <v>42280</v>
      </c>
      <c r="B642" s="13">
        <v>2015</v>
      </c>
      <c r="C642" s="13" t="str">
        <f>IFERROR(AVERAGEIFS(Datos!C642:E642,Datos!C642:E642,"&lt;&gt;"),"")</f>
        <v/>
      </c>
      <c r="D642" s="13" t="str">
        <f>IFERROR(AVERAGEIFS(Datos!F642:H642,Datos!F642:H642,"&lt;&gt;"),"")</f>
        <v/>
      </c>
      <c r="E642" s="14" t="str">
        <f>IFERROR(AVERAGEIFS(Datos!I642:L642,Datos!I642:L642,"&lt;&gt;"),"")</f>
        <v/>
      </c>
    </row>
    <row r="643" spans="1:5" x14ac:dyDescent="0.3">
      <c r="A643" s="12">
        <v>42281</v>
      </c>
      <c r="B643" s="13">
        <v>2015</v>
      </c>
      <c r="C643" s="13" t="str">
        <f>IFERROR(AVERAGEIFS(Datos!C643:E643,Datos!C643:E643,"&lt;&gt;"),"")</f>
        <v/>
      </c>
      <c r="D643" s="13" t="str">
        <f>IFERROR(AVERAGEIFS(Datos!F643:H643,Datos!F643:H643,"&lt;&gt;"),"")</f>
        <v/>
      </c>
      <c r="E643" s="14" t="str">
        <f>IFERROR(AVERAGEIFS(Datos!I643:L643,Datos!I643:L643,"&lt;&gt;"),"")</f>
        <v/>
      </c>
    </row>
    <row r="644" spans="1:5" x14ac:dyDescent="0.3">
      <c r="A644" s="12">
        <v>42282</v>
      </c>
      <c r="B644" s="13">
        <v>2015</v>
      </c>
      <c r="C644" s="13">
        <f>IFERROR(AVERAGEIFS(Datos!C644:E644,Datos!C644:E644,"&lt;&gt;"),"")</f>
        <v>35.969666666666669</v>
      </c>
      <c r="D644" s="13">
        <f>IFERROR(AVERAGEIFS(Datos!F644:H644,Datos!F644:H644,"&lt;&gt;"),"")</f>
        <v>55.010967833333332</v>
      </c>
      <c r="E644" s="14">
        <f>IFERROR(AVERAGEIFS(Datos!I644:L644,Datos!I644:L644,"&lt;&gt;"),"")</f>
        <v>14.781988765565334</v>
      </c>
    </row>
    <row r="645" spans="1:5" x14ac:dyDescent="0.3">
      <c r="A645" s="12">
        <v>42283</v>
      </c>
      <c r="B645" s="13">
        <v>2015</v>
      </c>
      <c r="C645" s="13">
        <f>IFERROR(AVERAGEIFS(Datos!C645:E645,Datos!C645:E645,"&lt;&gt;"),"")</f>
        <v>36.053166666666669</v>
      </c>
      <c r="D645" s="13">
        <f>IFERROR(AVERAGEIFS(Datos!F645:H645,Datos!F645:H645,"&lt;&gt;"),"")</f>
        <v>55.999109800000006</v>
      </c>
      <c r="E645" s="14">
        <f>IFERROR(AVERAGEIFS(Datos!I645:L645,Datos!I645:L645,"&lt;&gt;"),"")</f>
        <v>14.95619032676478</v>
      </c>
    </row>
    <row r="646" spans="1:5" x14ac:dyDescent="0.3">
      <c r="A646" s="12">
        <v>42284</v>
      </c>
      <c r="B646" s="13">
        <v>2015</v>
      </c>
      <c r="C646" s="13">
        <f>IFERROR(AVERAGEIFS(Datos!C646:E646,Datos!C646:E646,"&lt;&gt;"),"")</f>
        <v>35.998333333333335</v>
      </c>
      <c r="D646" s="13">
        <f>IFERROR(AVERAGEIFS(Datos!F646:H646,Datos!F646:H646,"&lt;&gt;"),"")</f>
        <v>57.126905200000003</v>
      </c>
      <c r="E646" s="14">
        <f>IFERROR(AVERAGEIFS(Datos!I646:L646,Datos!I646:L646,"&lt;&gt;"),"")</f>
        <v>15.182739405119225</v>
      </c>
    </row>
    <row r="647" spans="1:5" x14ac:dyDescent="0.3">
      <c r="A647" s="12">
        <v>42285</v>
      </c>
      <c r="B647" s="13">
        <v>2015</v>
      </c>
      <c r="C647" s="13">
        <f>IFERROR(AVERAGEIFS(Datos!C647:E647,Datos!C647:E647,"&lt;&gt;"),"")</f>
        <v>36.058333333333337</v>
      </c>
      <c r="D647" s="13">
        <f>IFERROR(AVERAGEIFS(Datos!F647:H647,Datos!F647:H647,"&lt;&gt;"),"")</f>
        <v>57.486493833333334</v>
      </c>
      <c r="E647" s="14">
        <f>IFERROR(AVERAGEIFS(Datos!I647:L647,Datos!I647:L647,"&lt;&gt;"),"")</f>
        <v>15.210891035359854</v>
      </c>
    </row>
    <row r="648" spans="1:5" x14ac:dyDescent="0.3">
      <c r="A648" s="12">
        <v>42286</v>
      </c>
      <c r="B648" s="13">
        <v>2015</v>
      </c>
      <c r="C648" s="13">
        <f>IFERROR(AVERAGEIFS(Datos!C648:E648,Datos!C648:E648,"&lt;&gt;"),"")</f>
        <v>36.234000000000002</v>
      </c>
      <c r="D648" s="13">
        <f>IFERROR(AVERAGEIFS(Datos!F648:H648,Datos!F648:H648,"&lt;&gt;"),"")</f>
        <v>58.94397386666666</v>
      </c>
      <c r="E648" s="14">
        <f>IFERROR(AVERAGEIFS(Datos!I648:L648,Datos!I648:L648,"&lt;&gt;"),"")</f>
        <v>15.52630443423678</v>
      </c>
    </row>
    <row r="649" spans="1:5" x14ac:dyDescent="0.3">
      <c r="A649" s="12">
        <v>42287</v>
      </c>
      <c r="B649" s="13">
        <v>2015</v>
      </c>
      <c r="C649" s="13" t="str">
        <f>IFERROR(AVERAGEIFS(Datos!C649:E649,Datos!C649:E649,"&lt;&gt;"),"")</f>
        <v/>
      </c>
      <c r="D649" s="13" t="str">
        <f>IFERROR(AVERAGEIFS(Datos!F649:H649,Datos!F649:H649,"&lt;&gt;"),"")</f>
        <v/>
      </c>
      <c r="E649" s="14" t="str">
        <f>IFERROR(AVERAGEIFS(Datos!I649:L649,Datos!I649:L649,"&lt;&gt;"),"")</f>
        <v/>
      </c>
    </row>
    <row r="650" spans="1:5" x14ac:dyDescent="0.3">
      <c r="A650" s="12">
        <v>42288</v>
      </c>
      <c r="B650" s="13">
        <v>2015</v>
      </c>
      <c r="C650" s="13" t="str">
        <f>IFERROR(AVERAGEIFS(Datos!C650:E650,Datos!C650:E650,"&lt;&gt;"),"")</f>
        <v/>
      </c>
      <c r="D650" s="13" t="str">
        <f>IFERROR(AVERAGEIFS(Datos!F650:H650,Datos!F650:H650,"&lt;&gt;"),"")</f>
        <v/>
      </c>
      <c r="E650" s="14" t="str">
        <f>IFERROR(AVERAGEIFS(Datos!I650:L650,Datos!I650:L650,"&lt;&gt;"),"")</f>
        <v/>
      </c>
    </row>
    <row r="651" spans="1:5" x14ac:dyDescent="0.3">
      <c r="A651" s="12">
        <v>42289</v>
      </c>
      <c r="B651" s="13">
        <v>2015</v>
      </c>
      <c r="C651" s="13">
        <f>IFERROR(AVERAGEIFS(Datos!C651:E651,Datos!C651:E651,"&lt;&gt;"),"")</f>
        <v>36.240500000000004</v>
      </c>
      <c r="D651" s="13">
        <f>IFERROR(AVERAGEIFS(Datos!F651:H651,Datos!F651:H651,"&lt;&gt;"),"")</f>
        <v>59.525582799999995</v>
      </c>
      <c r="E651" s="14" t="str">
        <f>IFERROR(AVERAGEIFS(Datos!I651:L651,Datos!I651:L651,"&lt;&gt;"),"")</f>
        <v/>
      </c>
    </row>
    <row r="652" spans="1:5" x14ac:dyDescent="0.3">
      <c r="A652" s="12">
        <v>42290</v>
      </c>
      <c r="B652" s="13">
        <v>2015</v>
      </c>
      <c r="C652" s="13">
        <f>IFERROR(AVERAGEIFS(Datos!C652:E652,Datos!C652:E652,"&lt;&gt;"),"")</f>
        <v>36.332000000000001</v>
      </c>
      <c r="D652" s="13">
        <f>IFERROR(AVERAGEIFS(Datos!F652:H652,Datos!F652:H652,"&lt;&gt;"),"")</f>
        <v>60.301534500000002</v>
      </c>
      <c r="E652" s="14">
        <f>IFERROR(AVERAGEIFS(Datos!I652:L652,Datos!I652:L652,"&lt;&gt;"),"")</f>
        <v>15.448355673012689</v>
      </c>
    </row>
    <row r="653" spans="1:5" x14ac:dyDescent="0.3">
      <c r="A653" s="12">
        <v>42291</v>
      </c>
      <c r="B653" s="13">
        <v>2015</v>
      </c>
      <c r="C653" s="13">
        <f>IFERROR(AVERAGEIFS(Datos!C653:E653,Datos!C653:E653,"&lt;&gt;"),"")</f>
        <v>36.084333333333333</v>
      </c>
      <c r="D653" s="13">
        <f>IFERROR(AVERAGEIFS(Datos!F653:H653,Datos!F653:H653,"&lt;&gt;"),"")</f>
        <v>59.93842433333333</v>
      </c>
      <c r="E653" s="14">
        <f>IFERROR(AVERAGEIFS(Datos!I653:L653,Datos!I653:L653,"&lt;&gt;"),"")</f>
        <v>15.252084340073836</v>
      </c>
    </row>
    <row r="654" spans="1:5" x14ac:dyDescent="0.3">
      <c r="A654" s="12">
        <v>42292</v>
      </c>
      <c r="B654" s="13">
        <v>2015</v>
      </c>
      <c r="C654" s="13">
        <f>IFERROR(AVERAGEIFS(Datos!C654:E654,Datos!C654:E654,"&lt;&gt;"),"")</f>
        <v>36.542000000000002</v>
      </c>
      <c r="D654" s="13">
        <f>IFERROR(AVERAGEIFS(Datos!F654:H654,Datos!F654:H654,"&lt;&gt;"),"")</f>
        <v>60.498906333333331</v>
      </c>
      <c r="E654" s="14">
        <f>IFERROR(AVERAGEIFS(Datos!I654:L654,Datos!I654:L654,"&lt;&gt;"),"")</f>
        <v>15.619706350084458</v>
      </c>
    </row>
    <row r="655" spans="1:5" x14ac:dyDescent="0.3">
      <c r="A655" s="12">
        <v>42293</v>
      </c>
      <c r="B655" s="13">
        <v>2015</v>
      </c>
      <c r="C655" s="13">
        <f>IFERROR(AVERAGEIFS(Datos!C655:E655,Datos!C655:E655,"&lt;&gt;"),"")</f>
        <v>36.678666666666665</v>
      </c>
      <c r="D655" s="13">
        <f>IFERROR(AVERAGEIFS(Datos!F655:H655,Datos!F655:H655,"&lt;&gt;"),"")</f>
        <v>60.672791333333329</v>
      </c>
      <c r="E655" s="14">
        <f>IFERROR(AVERAGEIFS(Datos!I655:L655,Datos!I655:L655,"&lt;&gt;"),"")</f>
        <v>15.879302868509212</v>
      </c>
    </row>
    <row r="656" spans="1:5" x14ac:dyDescent="0.3">
      <c r="A656" s="12">
        <v>42294</v>
      </c>
      <c r="B656" s="13">
        <v>2015</v>
      </c>
      <c r="C656" s="13" t="str">
        <f>IFERROR(AVERAGEIFS(Datos!C656:E656,Datos!C656:E656,"&lt;&gt;"),"")</f>
        <v/>
      </c>
      <c r="D656" s="13" t="str">
        <f>IFERROR(AVERAGEIFS(Datos!F656:H656,Datos!F656:H656,"&lt;&gt;"),"")</f>
        <v/>
      </c>
      <c r="E656" s="14" t="str">
        <f>IFERROR(AVERAGEIFS(Datos!I656:L656,Datos!I656:L656,"&lt;&gt;"),"")</f>
        <v/>
      </c>
    </row>
    <row r="657" spans="1:5" x14ac:dyDescent="0.3">
      <c r="A657" s="12">
        <v>42295</v>
      </c>
      <c r="B657" s="13">
        <v>2015</v>
      </c>
      <c r="C657" s="13" t="str">
        <f>IFERROR(AVERAGEIFS(Datos!C657:E657,Datos!C657:E657,"&lt;&gt;"),"")</f>
        <v/>
      </c>
      <c r="D657" s="13" t="str">
        <f>IFERROR(AVERAGEIFS(Datos!F657:H657,Datos!F657:H657,"&lt;&gt;"),"")</f>
        <v/>
      </c>
      <c r="E657" s="14" t="str">
        <f>IFERROR(AVERAGEIFS(Datos!I657:L657,Datos!I657:L657,"&lt;&gt;"),"")</f>
        <v/>
      </c>
    </row>
    <row r="658" spans="1:5" x14ac:dyDescent="0.3">
      <c r="A658" s="12">
        <v>42296</v>
      </c>
      <c r="B658" s="13">
        <v>2015</v>
      </c>
      <c r="C658" s="13">
        <f>IFERROR(AVERAGEIFS(Datos!C658:E658,Datos!C658:E658,"&lt;&gt;"),"")</f>
        <v>36.85</v>
      </c>
      <c r="D658" s="13">
        <f>IFERROR(AVERAGEIFS(Datos!F658:H658,Datos!F658:H658,"&lt;&gt;"),"")</f>
        <v>60.727276966666672</v>
      </c>
      <c r="E658" s="14">
        <f>IFERROR(AVERAGEIFS(Datos!I658:L658,Datos!I658:L658,"&lt;&gt;"),"")</f>
        <v>15.880225883977904</v>
      </c>
    </row>
    <row r="659" spans="1:5" x14ac:dyDescent="0.3">
      <c r="A659" s="12">
        <v>42297</v>
      </c>
      <c r="B659" s="13">
        <v>2015</v>
      </c>
      <c r="C659" s="13">
        <f>IFERROR(AVERAGEIFS(Datos!C659:E659,Datos!C659:E659,"&lt;&gt;"),"")</f>
        <v>36.737500000000004</v>
      </c>
      <c r="D659" s="13">
        <f>IFERROR(AVERAGEIFS(Datos!F659:H659,Datos!F659:H659,"&lt;&gt;"),"")</f>
        <v>60.847238799999992</v>
      </c>
      <c r="E659" s="14">
        <f>IFERROR(AVERAGEIFS(Datos!I659:L659,Datos!I659:L659,"&lt;&gt;"),"")</f>
        <v>15.918377467667922</v>
      </c>
    </row>
    <row r="660" spans="1:5" x14ac:dyDescent="0.3">
      <c r="A660" s="12">
        <v>42298</v>
      </c>
      <c r="B660" s="13">
        <v>2015</v>
      </c>
      <c r="C660" s="13">
        <f>IFERROR(AVERAGEIFS(Datos!C660:E660,Datos!C660:E660,"&lt;&gt;"),"")</f>
        <v>36.410000000000004</v>
      </c>
      <c r="D660" s="13">
        <f>IFERROR(AVERAGEIFS(Datos!F660:H660,Datos!F660:H660,"&lt;&gt;"),"")</f>
        <v>61.472173599999998</v>
      </c>
      <c r="E660" s="14">
        <f>IFERROR(AVERAGEIFS(Datos!I660:L660,Datos!I660:L660,"&lt;&gt;"),"")</f>
        <v>16.081691679726575</v>
      </c>
    </row>
    <row r="661" spans="1:5" x14ac:dyDescent="0.3">
      <c r="A661" s="12">
        <v>42299</v>
      </c>
      <c r="B661" s="13">
        <v>2015</v>
      </c>
      <c r="C661" s="13">
        <f>IFERROR(AVERAGEIFS(Datos!C661:E661,Datos!C661:E661,"&lt;&gt;"),"")</f>
        <v>36.987333333333332</v>
      </c>
      <c r="D661" s="13">
        <f>IFERROR(AVERAGEIFS(Datos!F661:H661,Datos!F661:H661,"&lt;&gt;"),"")</f>
        <v>61.715674533333328</v>
      </c>
      <c r="E661" s="14">
        <f>IFERROR(AVERAGEIFS(Datos!I661:L661,Datos!I661:L661,"&lt;&gt;"),"")</f>
        <v>15.900398557931378</v>
      </c>
    </row>
    <row r="662" spans="1:5" x14ac:dyDescent="0.3">
      <c r="A662" s="12">
        <v>42300</v>
      </c>
      <c r="B662" s="13">
        <v>2015</v>
      </c>
      <c r="C662" s="13">
        <f>IFERROR(AVERAGEIFS(Datos!C662:E662,Datos!C662:E662,"&lt;&gt;"),"")</f>
        <v>39.535500000000006</v>
      </c>
      <c r="D662" s="13">
        <f>IFERROR(AVERAGEIFS(Datos!F662:H662,Datos!F662:H662,"&lt;&gt;"),"")</f>
        <v>62.579936666666661</v>
      </c>
      <c r="E662" s="14">
        <f>IFERROR(AVERAGEIFS(Datos!I662:L662,Datos!I662:L662,"&lt;&gt;"),"")</f>
        <v>16.10720596190319</v>
      </c>
    </row>
    <row r="663" spans="1:5" x14ac:dyDescent="0.3">
      <c r="A663" s="12">
        <v>42301</v>
      </c>
      <c r="B663" s="13">
        <v>2015</v>
      </c>
      <c r="C663" s="13" t="str">
        <f>IFERROR(AVERAGEIFS(Datos!C663:E663,Datos!C663:E663,"&lt;&gt;"),"")</f>
        <v/>
      </c>
      <c r="D663" s="13" t="str">
        <f>IFERROR(AVERAGEIFS(Datos!F663:H663,Datos!F663:H663,"&lt;&gt;"),"")</f>
        <v/>
      </c>
      <c r="E663" s="14" t="str">
        <f>IFERROR(AVERAGEIFS(Datos!I663:L663,Datos!I663:L663,"&lt;&gt;"),"")</f>
        <v/>
      </c>
    </row>
    <row r="664" spans="1:5" x14ac:dyDescent="0.3">
      <c r="A664" s="12">
        <v>42302</v>
      </c>
      <c r="B664" s="13">
        <v>2015</v>
      </c>
      <c r="C664" s="13" t="str">
        <f>IFERROR(AVERAGEIFS(Datos!C664:E664,Datos!C664:E664,"&lt;&gt;"),"")</f>
        <v/>
      </c>
      <c r="D664" s="13" t="str">
        <f>IFERROR(AVERAGEIFS(Datos!F664:H664,Datos!F664:H664,"&lt;&gt;"),"")</f>
        <v/>
      </c>
      <c r="E664" s="14" t="str">
        <f>IFERROR(AVERAGEIFS(Datos!I664:L664,Datos!I664:L664,"&lt;&gt;"),"")</f>
        <v/>
      </c>
    </row>
    <row r="665" spans="1:5" x14ac:dyDescent="0.3">
      <c r="A665" s="12">
        <v>42303</v>
      </c>
      <c r="B665" s="13">
        <v>2015</v>
      </c>
      <c r="C665" s="13">
        <f>IFERROR(AVERAGEIFS(Datos!C665:E665,Datos!C665:E665,"&lt;&gt;"),"")</f>
        <v>39.87533333333333</v>
      </c>
      <c r="D665" s="13">
        <f>IFERROR(AVERAGEIFS(Datos!F665:H665,Datos!F665:H665,"&lt;&gt;"),"")</f>
        <v>62.702732499999996</v>
      </c>
      <c r="E665" s="14">
        <f>IFERROR(AVERAGEIFS(Datos!I665:L665,Datos!I665:L665,"&lt;&gt;"),"")</f>
        <v>16.339117257211342</v>
      </c>
    </row>
    <row r="666" spans="1:5" x14ac:dyDescent="0.3">
      <c r="A666" s="12">
        <v>42304</v>
      </c>
      <c r="B666" s="13">
        <v>2015</v>
      </c>
      <c r="C666" s="13">
        <f>IFERROR(AVERAGEIFS(Datos!C666:E666,Datos!C666:E666,"&lt;&gt;"),"")</f>
        <v>39.656166666666671</v>
      </c>
      <c r="D666" s="13">
        <f>IFERROR(AVERAGEIFS(Datos!F666:H666,Datos!F666:H666,"&lt;&gt;"),"")</f>
        <v>62.328591333333328</v>
      </c>
      <c r="E666" s="14">
        <f>IFERROR(AVERAGEIFS(Datos!I666:L666,Datos!I666:L666,"&lt;&gt;"),"")</f>
        <v>16.161419026416347</v>
      </c>
    </row>
    <row r="667" spans="1:5" x14ac:dyDescent="0.3">
      <c r="A667" s="12">
        <v>42305</v>
      </c>
      <c r="B667" s="13">
        <v>2015</v>
      </c>
      <c r="C667" s="13">
        <f>IFERROR(AVERAGEIFS(Datos!C667:E667,Datos!C667:E667,"&lt;&gt;"),"")</f>
        <v>40.214499999999994</v>
      </c>
      <c r="D667" s="13">
        <f>IFERROR(AVERAGEIFS(Datos!F667:H667,Datos!F667:H667,"&lt;&gt;"),"")</f>
        <v>63.054085533333335</v>
      </c>
      <c r="E667" s="14">
        <f>IFERROR(AVERAGEIFS(Datos!I667:L667,Datos!I667:L667,"&lt;&gt;"),"")</f>
        <v>16.299263068464729</v>
      </c>
    </row>
    <row r="668" spans="1:5" x14ac:dyDescent="0.3">
      <c r="A668" s="12">
        <v>42306</v>
      </c>
      <c r="B668" s="13">
        <v>2015</v>
      </c>
      <c r="C668" s="13">
        <f>IFERROR(AVERAGEIFS(Datos!C668:E668,Datos!C668:E668,"&lt;&gt;"),"")</f>
        <v>40.245000000000005</v>
      </c>
      <c r="D668" s="13">
        <f>IFERROR(AVERAGEIFS(Datos!F668:H668,Datos!F668:H668,"&lt;&gt;"),"")</f>
        <v>62.747682866666672</v>
      </c>
      <c r="E668" s="14">
        <f>IFERROR(AVERAGEIFS(Datos!I668:L668,Datos!I668:L668,"&lt;&gt;"),"")</f>
        <v>15.827948423616848</v>
      </c>
    </row>
    <row r="669" spans="1:5" x14ac:dyDescent="0.3">
      <c r="A669" s="12">
        <v>42307</v>
      </c>
      <c r="B669" s="13">
        <v>2015</v>
      </c>
      <c r="C669" s="13">
        <f>IFERROR(AVERAGEIFS(Datos!C669:E669,Datos!C669:E669,"&lt;&gt;"),"")</f>
        <v>39.794833333333337</v>
      </c>
      <c r="D669" s="13">
        <f>IFERROR(AVERAGEIFS(Datos!F669:H669,Datos!F669:H669,"&lt;&gt;"),"")</f>
        <v>63.300607199999995</v>
      </c>
      <c r="E669" s="14">
        <f>IFERROR(AVERAGEIFS(Datos!I669:L669,Datos!I669:L669,"&lt;&gt;"),"")</f>
        <v>15.542934531897263</v>
      </c>
    </row>
    <row r="670" spans="1:5" x14ac:dyDescent="0.3">
      <c r="A670" s="12">
        <v>42308</v>
      </c>
      <c r="B670" s="13">
        <v>2015</v>
      </c>
      <c r="C670" s="13" t="str">
        <f>IFERROR(AVERAGEIFS(Datos!C670:E670,Datos!C670:E670,"&lt;&gt;"),"")</f>
        <v/>
      </c>
      <c r="D670" s="13" t="str">
        <f>IFERROR(AVERAGEIFS(Datos!F670:H670,Datos!F670:H670,"&lt;&gt;"),"")</f>
        <v/>
      </c>
      <c r="E670" s="14" t="str">
        <f>IFERROR(AVERAGEIFS(Datos!I670:L670,Datos!I670:L670,"&lt;&gt;"),"")</f>
        <v/>
      </c>
    </row>
    <row r="671" spans="1:5" x14ac:dyDescent="0.3">
      <c r="A671" s="12">
        <v>42309</v>
      </c>
      <c r="B671" s="13">
        <v>2015</v>
      </c>
      <c r="C671" s="13" t="str">
        <f>IFERROR(AVERAGEIFS(Datos!C671:E671,Datos!C671:E671,"&lt;&gt;"),"")</f>
        <v/>
      </c>
      <c r="D671" s="13" t="str">
        <f>IFERROR(AVERAGEIFS(Datos!F671:H671,Datos!F671:H671,"&lt;&gt;"),"")</f>
        <v/>
      </c>
      <c r="E671" s="14" t="str">
        <f>IFERROR(AVERAGEIFS(Datos!I671:L671,Datos!I671:L671,"&lt;&gt;"),"")</f>
        <v/>
      </c>
    </row>
    <row r="672" spans="1:5" x14ac:dyDescent="0.3">
      <c r="A672" s="12">
        <v>42310</v>
      </c>
      <c r="B672" s="13">
        <v>2015</v>
      </c>
      <c r="C672" s="13">
        <f>IFERROR(AVERAGEIFS(Datos!C672:E672,Datos!C672:E672,"&lt;&gt;"),"")</f>
        <v>40.307333333333332</v>
      </c>
      <c r="D672" s="13">
        <f>IFERROR(AVERAGEIFS(Datos!F672:H672,Datos!F672:H672,"&lt;&gt;"),"")</f>
        <v>63.824675333333339</v>
      </c>
      <c r="E672" s="14">
        <f>IFERROR(AVERAGEIFS(Datos!I672:L672,Datos!I672:L672,"&lt;&gt;"),"")</f>
        <v>15.421560818836978</v>
      </c>
    </row>
    <row r="673" spans="1:5" x14ac:dyDescent="0.3">
      <c r="A673" s="12">
        <v>42311</v>
      </c>
      <c r="B673" s="13">
        <v>2015</v>
      </c>
      <c r="C673" s="13">
        <f>IFERROR(AVERAGEIFS(Datos!C673:E673,Datos!C673:E673,"&lt;&gt;"),"")</f>
        <v>40.744499999999995</v>
      </c>
      <c r="D673" s="13">
        <f>IFERROR(AVERAGEIFS(Datos!F673:H673,Datos!F673:H673,"&lt;&gt;"),"")</f>
        <v>63.596128100000008</v>
      </c>
      <c r="E673" s="14" t="str">
        <f>IFERROR(AVERAGEIFS(Datos!I673:L673,Datos!I673:L673,"&lt;&gt;"),"")</f>
        <v/>
      </c>
    </row>
    <row r="674" spans="1:5" x14ac:dyDescent="0.3">
      <c r="A674" s="12">
        <v>42312</v>
      </c>
      <c r="B674" s="13">
        <v>2015</v>
      </c>
      <c r="C674" s="13">
        <f>IFERROR(AVERAGEIFS(Datos!C674:E674,Datos!C674:E674,"&lt;&gt;"),"")</f>
        <v>40.888500000000001</v>
      </c>
      <c r="D674" s="13">
        <f>IFERROR(AVERAGEIFS(Datos!F674:H674,Datos!F674:H674,"&lt;&gt;"),"")</f>
        <v>62.559138633333333</v>
      </c>
      <c r="E674" s="14">
        <f>IFERROR(AVERAGEIFS(Datos!I674:L674,Datos!I674:L674,"&lt;&gt;"),"")</f>
        <v>15.476322920539607</v>
      </c>
    </row>
    <row r="675" spans="1:5" x14ac:dyDescent="0.3">
      <c r="A675" s="12">
        <v>42313</v>
      </c>
      <c r="B675" s="13">
        <v>2015</v>
      </c>
      <c r="C675" s="13">
        <f>IFERROR(AVERAGEIFS(Datos!C675:E675,Datos!C675:E675,"&lt;&gt;"),"")</f>
        <v>40.881166666666665</v>
      </c>
      <c r="D675" s="13">
        <f>IFERROR(AVERAGEIFS(Datos!F675:H675,Datos!F675:H675,"&lt;&gt;"),"")</f>
        <v>62.932470299999999</v>
      </c>
      <c r="E675" s="14">
        <f>IFERROR(AVERAGEIFS(Datos!I675:L675,Datos!I675:L675,"&lt;&gt;"),"")</f>
        <v>15.550489688013137</v>
      </c>
    </row>
    <row r="676" spans="1:5" x14ac:dyDescent="0.3">
      <c r="A676" s="12">
        <v>42314</v>
      </c>
      <c r="B676" s="13">
        <v>2015</v>
      </c>
      <c r="C676" s="13">
        <f>IFERROR(AVERAGEIFS(Datos!C676:E676,Datos!C676:E676,"&lt;&gt;"),"")</f>
        <v>41.088333333333331</v>
      </c>
      <c r="D676" s="13">
        <f>IFERROR(AVERAGEIFS(Datos!F676:H676,Datos!F676:H676,"&lt;&gt;"),"")</f>
        <v>63.191628466666678</v>
      </c>
      <c r="E676" s="14">
        <f>IFERROR(AVERAGEIFS(Datos!I676:L676,Datos!I676:L676,"&lt;&gt;"),"")</f>
        <v>15.463612968014285</v>
      </c>
    </row>
    <row r="677" spans="1:5" x14ac:dyDescent="0.3">
      <c r="A677" s="12">
        <v>42315</v>
      </c>
      <c r="B677" s="13">
        <v>2015</v>
      </c>
      <c r="C677" s="13" t="str">
        <f>IFERROR(AVERAGEIFS(Datos!C677:E677,Datos!C677:E677,"&lt;&gt;"),"")</f>
        <v/>
      </c>
      <c r="D677" s="13" t="str">
        <f>IFERROR(AVERAGEIFS(Datos!F677:H677,Datos!F677:H677,"&lt;&gt;"),"")</f>
        <v/>
      </c>
      <c r="E677" s="14" t="str">
        <f>IFERROR(AVERAGEIFS(Datos!I677:L677,Datos!I677:L677,"&lt;&gt;"),"")</f>
        <v/>
      </c>
    </row>
    <row r="678" spans="1:5" x14ac:dyDescent="0.3">
      <c r="A678" s="12">
        <v>42316</v>
      </c>
      <c r="B678" s="13">
        <v>2015</v>
      </c>
      <c r="C678" s="13" t="str">
        <f>IFERROR(AVERAGEIFS(Datos!C678:E678,Datos!C678:E678,"&lt;&gt;"),"")</f>
        <v/>
      </c>
      <c r="D678" s="13" t="str">
        <f>IFERROR(AVERAGEIFS(Datos!F678:H678,Datos!F678:H678,"&lt;&gt;"),"")</f>
        <v/>
      </c>
      <c r="E678" s="14" t="str">
        <f>IFERROR(AVERAGEIFS(Datos!I678:L678,Datos!I678:L678,"&lt;&gt;"),"")</f>
        <v/>
      </c>
    </row>
    <row r="679" spans="1:5" x14ac:dyDescent="0.3">
      <c r="A679" s="12">
        <v>42317</v>
      </c>
      <c r="B679" s="13">
        <v>2015</v>
      </c>
      <c r="C679" s="13">
        <f>IFERROR(AVERAGEIFS(Datos!C679:E679,Datos!C679:E679,"&lt;&gt;"),"")</f>
        <v>40.68033333333333</v>
      </c>
      <c r="D679" s="13">
        <f>IFERROR(AVERAGEIFS(Datos!F679:H679,Datos!F679:H679,"&lt;&gt;"),"")</f>
        <v>62.8576306</v>
      </c>
      <c r="E679" s="14">
        <f>IFERROR(AVERAGEIFS(Datos!I679:L679,Datos!I679:L679,"&lt;&gt;"),"")</f>
        <v>15.690367226733798</v>
      </c>
    </row>
    <row r="680" spans="1:5" x14ac:dyDescent="0.3">
      <c r="A680" s="12">
        <v>42318</v>
      </c>
      <c r="B680" s="13">
        <v>2015</v>
      </c>
      <c r="C680" s="13">
        <f>IFERROR(AVERAGEIFS(Datos!C680:E680,Datos!C680:E680,"&lt;&gt;"),"")</f>
        <v>40.205166666666663</v>
      </c>
      <c r="D680" s="13">
        <f>IFERROR(AVERAGEIFS(Datos!F680:H680,Datos!F680:H680,"&lt;&gt;"),"")</f>
        <v>62.844505199999993</v>
      </c>
      <c r="E680" s="14">
        <f>IFERROR(AVERAGEIFS(Datos!I680:L680,Datos!I680:L680,"&lt;&gt;"),"")</f>
        <v>15.547112940961508</v>
      </c>
    </row>
    <row r="681" spans="1:5" x14ac:dyDescent="0.3">
      <c r="A681" s="12">
        <v>42319</v>
      </c>
      <c r="B681" s="13">
        <v>2015</v>
      </c>
      <c r="C681" s="13">
        <f>IFERROR(AVERAGEIFS(Datos!C681:E681,Datos!C681:E681,"&lt;&gt;"),"")</f>
        <v>40.313333333333333</v>
      </c>
      <c r="D681" s="13">
        <f>IFERROR(AVERAGEIFS(Datos!F681:H681,Datos!F681:H681,"&lt;&gt;"),"")</f>
        <v>63.493472300000008</v>
      </c>
      <c r="E681" s="14">
        <f>IFERROR(AVERAGEIFS(Datos!I681:L681,Datos!I681:L681,"&lt;&gt;"),"")</f>
        <v>15.521656705026025</v>
      </c>
    </row>
    <row r="682" spans="1:5" x14ac:dyDescent="0.3">
      <c r="A682" s="12">
        <v>42320</v>
      </c>
      <c r="B682" s="13">
        <v>2015</v>
      </c>
      <c r="C682" s="13">
        <f>IFERROR(AVERAGEIFS(Datos!C682:E682,Datos!C682:E682,"&lt;&gt;"),"")</f>
        <v>40.025500000000001</v>
      </c>
      <c r="D682" s="13">
        <f>IFERROR(AVERAGEIFS(Datos!F682:H682,Datos!F682:H682,"&lt;&gt;"),"")</f>
        <v>63.003870000000006</v>
      </c>
      <c r="E682" s="14">
        <f>IFERROR(AVERAGEIFS(Datos!I682:L682,Datos!I682:L682,"&lt;&gt;"),"")</f>
        <v>15.4395358825446</v>
      </c>
    </row>
    <row r="683" spans="1:5" x14ac:dyDescent="0.3">
      <c r="A683" s="12">
        <v>42321</v>
      </c>
      <c r="B683" s="13">
        <v>2015</v>
      </c>
      <c r="C683" s="13">
        <f>IFERROR(AVERAGEIFS(Datos!C683:E683,Datos!C683:E683,"&lt;&gt;"),"")</f>
        <v>39.309500000000007</v>
      </c>
      <c r="D683" s="13">
        <f>IFERROR(AVERAGEIFS(Datos!F683:H683,Datos!F683:H683,"&lt;&gt;"),"")</f>
        <v>62.498799066666663</v>
      </c>
      <c r="E683" s="14">
        <f>IFERROR(AVERAGEIFS(Datos!I683:L683,Datos!I683:L683,"&lt;&gt;"),"")</f>
        <v>15.235921690261168</v>
      </c>
    </row>
    <row r="684" spans="1:5" x14ac:dyDescent="0.3">
      <c r="A684" s="12">
        <v>42322</v>
      </c>
      <c r="B684" s="13">
        <v>2015</v>
      </c>
      <c r="C684" s="13" t="str">
        <f>IFERROR(AVERAGEIFS(Datos!C684:E684,Datos!C684:E684,"&lt;&gt;"),"")</f>
        <v/>
      </c>
      <c r="D684" s="13" t="str">
        <f>IFERROR(AVERAGEIFS(Datos!F684:H684,Datos!F684:H684,"&lt;&gt;"),"")</f>
        <v/>
      </c>
      <c r="E684" s="14" t="str">
        <f>IFERROR(AVERAGEIFS(Datos!I684:L684,Datos!I684:L684,"&lt;&gt;"),"")</f>
        <v/>
      </c>
    </row>
    <row r="685" spans="1:5" x14ac:dyDescent="0.3">
      <c r="A685" s="12">
        <v>42323</v>
      </c>
      <c r="B685" s="13">
        <v>2015</v>
      </c>
      <c r="C685" s="13" t="str">
        <f>IFERROR(AVERAGEIFS(Datos!C685:E685,Datos!C685:E685,"&lt;&gt;"),"")</f>
        <v/>
      </c>
      <c r="D685" s="13" t="str">
        <f>IFERROR(AVERAGEIFS(Datos!F685:H685,Datos!F685:H685,"&lt;&gt;"),"")</f>
        <v/>
      </c>
      <c r="E685" s="14" t="str">
        <f>IFERROR(AVERAGEIFS(Datos!I685:L685,Datos!I685:L685,"&lt;&gt;"),"")</f>
        <v/>
      </c>
    </row>
    <row r="686" spans="1:5" x14ac:dyDescent="0.3">
      <c r="A686" s="12">
        <v>42324</v>
      </c>
      <c r="B686" s="13">
        <v>2015</v>
      </c>
      <c r="C686" s="13">
        <f>IFERROR(AVERAGEIFS(Datos!C686:E686,Datos!C686:E686,"&lt;&gt;"),"")</f>
        <v>39.943249999999999</v>
      </c>
      <c r="D686" s="13">
        <f>IFERROR(AVERAGEIFS(Datos!F686:H686,Datos!F686:H686,"&lt;&gt;"),"")</f>
        <v>62.183334966666671</v>
      </c>
      <c r="E686" s="14">
        <f>IFERROR(AVERAGEIFS(Datos!I686:L686,Datos!I686:L686,"&lt;&gt;"),"")</f>
        <v>14.927788725951782</v>
      </c>
    </row>
    <row r="687" spans="1:5" x14ac:dyDescent="0.3">
      <c r="A687" s="12">
        <v>42325</v>
      </c>
      <c r="B687" s="13">
        <v>2015</v>
      </c>
      <c r="C687" s="13">
        <f>IFERROR(AVERAGEIFS(Datos!C687:E687,Datos!C687:E687,"&lt;&gt;"),"")</f>
        <v>39.563833333333328</v>
      </c>
      <c r="D687" s="13">
        <f>IFERROR(AVERAGEIFS(Datos!F687:H687,Datos!F687:H687,"&lt;&gt;"),"")</f>
        <v>63.363870399999996</v>
      </c>
      <c r="E687" s="14">
        <f>IFERROR(AVERAGEIFS(Datos!I687:L687,Datos!I687:L687,"&lt;&gt;"),"")</f>
        <v>14.914257925445703</v>
      </c>
    </row>
    <row r="688" spans="1:5" x14ac:dyDescent="0.3">
      <c r="A688" s="12">
        <v>42326</v>
      </c>
      <c r="B688" s="13">
        <v>2015</v>
      </c>
      <c r="C688" s="13">
        <f>IFERROR(AVERAGEIFS(Datos!C688:E688,Datos!C688:E688,"&lt;&gt;"),"")</f>
        <v>40.390999999999998</v>
      </c>
      <c r="D688" s="13">
        <f>IFERROR(AVERAGEIFS(Datos!F688:H688,Datos!F688:H688,"&lt;&gt;"),"")</f>
        <v>63.434563733333334</v>
      </c>
      <c r="E688" s="14">
        <f>IFERROR(AVERAGEIFS(Datos!I688:L688,Datos!I688:L688,"&lt;&gt;"),"")</f>
        <v>14.989113855060728</v>
      </c>
    </row>
    <row r="689" spans="1:5" x14ac:dyDescent="0.3">
      <c r="A689" s="12">
        <v>42327</v>
      </c>
      <c r="B689" s="13">
        <v>2015</v>
      </c>
      <c r="C689" s="13">
        <f>IFERROR(AVERAGEIFS(Datos!C689:E689,Datos!C689:E689,"&lt;&gt;"),"")</f>
        <v>40.543999999999997</v>
      </c>
      <c r="D689" s="13">
        <f>IFERROR(AVERAGEIFS(Datos!F689:H689,Datos!F689:H689,"&lt;&gt;"),"")</f>
        <v>64.720244233333332</v>
      </c>
      <c r="E689" s="14">
        <f>IFERROR(AVERAGEIFS(Datos!I689:L689,Datos!I689:L689,"&lt;&gt;"),"")</f>
        <v>14.990680817663819</v>
      </c>
    </row>
    <row r="690" spans="1:5" x14ac:dyDescent="0.3">
      <c r="A690" s="12">
        <v>42328</v>
      </c>
      <c r="B690" s="13">
        <v>2015</v>
      </c>
      <c r="C690" s="13">
        <f>IFERROR(AVERAGEIFS(Datos!C690:E690,Datos!C690:E690,"&lt;&gt;"),"")</f>
        <v>40.955000000000005</v>
      </c>
      <c r="D690" s="13">
        <f>IFERROR(AVERAGEIFS(Datos!F690:H690,Datos!F690:H690,"&lt;&gt;"),"")</f>
        <v>64.466944466666661</v>
      </c>
      <c r="E690" s="14">
        <f>IFERROR(AVERAGEIFS(Datos!I690:L690,Datos!I690:L690,"&lt;&gt;"),"")</f>
        <v>15.072533769644163</v>
      </c>
    </row>
    <row r="691" spans="1:5" x14ac:dyDescent="0.3">
      <c r="A691" s="12">
        <v>42329</v>
      </c>
      <c r="B691" s="13">
        <v>2015</v>
      </c>
      <c r="C691" s="13" t="str">
        <f>IFERROR(AVERAGEIFS(Datos!C691:E691,Datos!C691:E691,"&lt;&gt;"),"")</f>
        <v/>
      </c>
      <c r="D691" s="13" t="str">
        <f>IFERROR(AVERAGEIFS(Datos!F691:H691,Datos!F691:H691,"&lt;&gt;"),"")</f>
        <v/>
      </c>
      <c r="E691" s="14" t="str">
        <f>IFERROR(AVERAGEIFS(Datos!I691:L691,Datos!I691:L691,"&lt;&gt;"),"")</f>
        <v/>
      </c>
    </row>
    <row r="692" spans="1:5" x14ac:dyDescent="0.3">
      <c r="A692" s="12">
        <v>42330</v>
      </c>
      <c r="B692" s="13">
        <v>2015</v>
      </c>
      <c r="C692" s="13" t="str">
        <f>IFERROR(AVERAGEIFS(Datos!C692:E692,Datos!C692:E692,"&lt;&gt;"),"")</f>
        <v/>
      </c>
      <c r="D692" s="13" t="str">
        <f>IFERROR(AVERAGEIFS(Datos!F692:H692,Datos!F692:H692,"&lt;&gt;"),"")</f>
        <v/>
      </c>
      <c r="E692" s="14" t="str">
        <f>IFERROR(AVERAGEIFS(Datos!I692:L692,Datos!I692:L692,"&lt;&gt;"),"")</f>
        <v/>
      </c>
    </row>
    <row r="693" spans="1:5" x14ac:dyDescent="0.3">
      <c r="A693" s="12">
        <v>42331</v>
      </c>
      <c r="B693" s="13">
        <v>2015</v>
      </c>
      <c r="C693" s="13">
        <f>IFERROR(AVERAGEIFS(Datos!C693:E693,Datos!C693:E693,"&lt;&gt;"),"")</f>
        <v>40.820833333333333</v>
      </c>
      <c r="D693" s="13">
        <f>IFERROR(AVERAGEIFS(Datos!F693:H693,Datos!F693:H693,"&lt;&gt;"),"")</f>
        <v>63.8579024</v>
      </c>
      <c r="E693" s="14" t="str">
        <f>IFERROR(AVERAGEIFS(Datos!I693:L693,Datos!I693:L693,"&lt;&gt;"),"")</f>
        <v/>
      </c>
    </row>
    <row r="694" spans="1:5" x14ac:dyDescent="0.3">
      <c r="A694" s="12">
        <v>42332</v>
      </c>
      <c r="B694" s="13">
        <v>2015</v>
      </c>
      <c r="C694" s="13">
        <f>IFERROR(AVERAGEIFS(Datos!C694:E694,Datos!C694:E694,"&lt;&gt;"),"")</f>
        <v>40.817166666666665</v>
      </c>
      <c r="D694" s="13">
        <f>IFERROR(AVERAGEIFS(Datos!F694:H694,Datos!F694:H694,"&lt;&gt;"),"")</f>
        <v>63.120260699999996</v>
      </c>
      <c r="E694" s="14">
        <f>IFERROR(AVERAGEIFS(Datos!I694:L694,Datos!I694:L694,"&lt;&gt;"),"")</f>
        <v>15.031095539900353</v>
      </c>
    </row>
    <row r="695" spans="1:5" x14ac:dyDescent="0.3">
      <c r="A695" s="12">
        <v>42333</v>
      </c>
      <c r="B695" s="13">
        <v>2015</v>
      </c>
      <c r="C695" s="13">
        <f>IFERROR(AVERAGEIFS(Datos!C695:E695,Datos!C695:E695,"&lt;&gt;"),"")</f>
        <v>40.553499999999993</v>
      </c>
      <c r="D695" s="13">
        <f>IFERROR(AVERAGEIFS(Datos!F695:H695,Datos!F695:H695,"&lt;&gt;"),"")</f>
        <v>64.271141233333324</v>
      </c>
      <c r="E695" s="14">
        <f>IFERROR(AVERAGEIFS(Datos!I695:L695,Datos!I695:L695,"&lt;&gt;"),"")</f>
        <v>15.03199639916857</v>
      </c>
    </row>
    <row r="696" spans="1:5" x14ac:dyDescent="0.3">
      <c r="A696" s="12">
        <v>42334</v>
      </c>
      <c r="B696" s="13">
        <v>2015</v>
      </c>
      <c r="C696" s="13" t="str">
        <f>IFERROR(AVERAGEIFS(Datos!C696:E696,Datos!C696:E696,"&lt;&gt;"),"")</f>
        <v/>
      </c>
      <c r="D696" s="13">
        <f>IFERROR(AVERAGEIFS(Datos!F696:H696,Datos!F696:H696,"&lt;&gt;"),"")</f>
        <v>64.843361999999999</v>
      </c>
      <c r="E696" s="14">
        <f>IFERROR(AVERAGEIFS(Datos!I696:L696,Datos!I696:L696,"&lt;&gt;"),"")</f>
        <v>15.073722254853973</v>
      </c>
    </row>
    <row r="697" spans="1:5" x14ac:dyDescent="0.3">
      <c r="A697" s="12">
        <v>42335</v>
      </c>
      <c r="B697" s="13">
        <v>2015</v>
      </c>
      <c r="C697" s="13">
        <f>IFERROR(AVERAGEIFS(Datos!C697:E697,Datos!C697:E697,"&lt;&gt;"),"")</f>
        <v>40.660333333333334</v>
      </c>
      <c r="D697" s="13">
        <f>IFERROR(AVERAGEIFS(Datos!F697:H697,Datos!F697:H697,"&lt;&gt;"),"")</f>
        <v>64.883680100000007</v>
      </c>
      <c r="E697" s="14">
        <f>IFERROR(AVERAGEIFS(Datos!I697:L697,Datos!I697:L697,"&lt;&gt;"),"")</f>
        <v>14.962191877544376</v>
      </c>
    </row>
    <row r="698" spans="1:5" x14ac:dyDescent="0.3">
      <c r="A698" s="12">
        <v>42336</v>
      </c>
      <c r="B698" s="13">
        <v>2015</v>
      </c>
      <c r="C698" s="13" t="str">
        <f>IFERROR(AVERAGEIFS(Datos!C698:E698,Datos!C698:E698,"&lt;&gt;"),"")</f>
        <v/>
      </c>
      <c r="D698" s="13" t="str">
        <f>IFERROR(AVERAGEIFS(Datos!F698:H698,Datos!F698:H698,"&lt;&gt;"),"")</f>
        <v/>
      </c>
      <c r="E698" s="14" t="str">
        <f>IFERROR(AVERAGEIFS(Datos!I698:L698,Datos!I698:L698,"&lt;&gt;"),"")</f>
        <v/>
      </c>
    </row>
    <row r="699" spans="1:5" x14ac:dyDescent="0.3">
      <c r="A699" s="12">
        <v>42337</v>
      </c>
      <c r="B699" s="13">
        <v>2015</v>
      </c>
      <c r="C699" s="13" t="str">
        <f>IFERROR(AVERAGEIFS(Datos!C699:E699,Datos!C699:E699,"&lt;&gt;"),"")</f>
        <v/>
      </c>
      <c r="D699" s="13" t="str">
        <f>IFERROR(AVERAGEIFS(Datos!F699:H699,Datos!F699:H699,"&lt;&gt;"),"")</f>
        <v/>
      </c>
      <c r="E699" s="14" t="str">
        <f>IFERROR(AVERAGEIFS(Datos!I699:L699,Datos!I699:L699,"&lt;&gt;"),"")</f>
        <v/>
      </c>
    </row>
    <row r="700" spans="1:5" x14ac:dyDescent="0.3">
      <c r="A700" s="12">
        <v>42338</v>
      </c>
      <c r="B700" s="13">
        <v>2015</v>
      </c>
      <c r="C700" s="13">
        <f>IFERROR(AVERAGEIFS(Datos!C700:E700,Datos!C700:E700,"&lt;&gt;"),"")</f>
        <v>40.689166666666665</v>
      </c>
      <c r="D700" s="13">
        <f>IFERROR(AVERAGEIFS(Datos!F700:H700,Datos!F700:H700,"&lt;&gt;"),"")</f>
        <v>65.270957500000009</v>
      </c>
      <c r="E700" s="14">
        <f>IFERROR(AVERAGEIFS(Datos!I700:L700,Datos!I700:L700,"&lt;&gt;"),"")</f>
        <v>14.812078574502639</v>
      </c>
    </row>
    <row r="701" spans="1:5" x14ac:dyDescent="0.3">
      <c r="A701" s="12">
        <v>42339</v>
      </c>
      <c r="B701" s="13">
        <v>2015</v>
      </c>
      <c r="C701" s="13">
        <f>IFERROR(AVERAGEIFS(Datos!C701:E701,Datos!C701:E701,"&lt;&gt;"),"")</f>
        <v>41.24816666666667</v>
      </c>
      <c r="D701" s="13">
        <f>IFERROR(AVERAGEIFS(Datos!F701:H701,Datos!F701:H701,"&lt;&gt;"),"")</f>
        <v>65.707177999999999</v>
      </c>
      <c r="E701" s="14">
        <f>IFERROR(AVERAGEIFS(Datos!I701:L701,Datos!I701:L701,"&lt;&gt;"),"")</f>
        <v>14.94969833184185</v>
      </c>
    </row>
    <row r="702" spans="1:5" x14ac:dyDescent="0.3">
      <c r="A702" s="12">
        <v>42340</v>
      </c>
      <c r="B702" s="13">
        <v>2015</v>
      </c>
      <c r="C702" s="13">
        <f>IFERROR(AVERAGEIFS(Datos!C702:E702,Datos!C702:E702,"&lt;&gt;"),"")</f>
        <v>41.057499999999997</v>
      </c>
      <c r="D702" s="13">
        <f>IFERROR(AVERAGEIFS(Datos!F702:H702,Datos!F702:H702,"&lt;&gt;"),"")</f>
        <v>65.282881999999987</v>
      </c>
      <c r="E702" s="14">
        <f>IFERROR(AVERAGEIFS(Datos!I702:L702,Datos!I702:L702,"&lt;&gt;"),"")</f>
        <v>14.985049196891193</v>
      </c>
    </row>
    <row r="703" spans="1:5" x14ac:dyDescent="0.3">
      <c r="A703" s="12">
        <v>42341</v>
      </c>
      <c r="B703" s="13">
        <v>2015</v>
      </c>
      <c r="C703" s="13">
        <f>IFERROR(AVERAGEIFS(Datos!C703:E703,Datos!C703:E703,"&lt;&gt;"),"")</f>
        <v>40.47</v>
      </c>
      <c r="D703" s="13">
        <f>IFERROR(AVERAGEIFS(Datos!F703:H703,Datos!F703:H703,"&lt;&gt;"),"")</f>
        <v>64.715201066666665</v>
      </c>
      <c r="E703" s="14">
        <f>IFERROR(AVERAGEIFS(Datos!I703:L703,Datos!I703:L703,"&lt;&gt;"),"")</f>
        <v>15.047699478250244</v>
      </c>
    </row>
    <row r="704" spans="1:5" x14ac:dyDescent="0.3">
      <c r="A704" s="12">
        <v>42342</v>
      </c>
      <c r="B704" s="13">
        <v>2015</v>
      </c>
      <c r="C704" s="13">
        <f>IFERROR(AVERAGEIFS(Datos!C704:E704,Datos!C704:E704,"&lt;&gt;"),"")</f>
        <v>41.542666666666662</v>
      </c>
      <c r="D704" s="13">
        <f>IFERROR(AVERAGEIFS(Datos!F704:H704,Datos!F704:H704,"&lt;&gt;"),"")</f>
        <v>64.199582333333339</v>
      </c>
      <c r="E704" s="14">
        <f>IFERROR(AVERAGEIFS(Datos!I704:L704,Datos!I704:L704,"&lt;&gt;"),"")</f>
        <v>14.639022934897314</v>
      </c>
    </row>
    <row r="705" spans="1:5" x14ac:dyDescent="0.3">
      <c r="A705" s="12">
        <v>42343</v>
      </c>
      <c r="B705" s="13">
        <v>2015</v>
      </c>
      <c r="C705" s="13" t="str">
        <f>IFERROR(AVERAGEIFS(Datos!C705:E705,Datos!C705:E705,"&lt;&gt;"),"")</f>
        <v/>
      </c>
      <c r="D705" s="13" t="str">
        <f>IFERROR(AVERAGEIFS(Datos!F705:H705,Datos!F705:H705,"&lt;&gt;"),"")</f>
        <v/>
      </c>
      <c r="E705" s="14" t="str">
        <f>IFERROR(AVERAGEIFS(Datos!I705:L705,Datos!I705:L705,"&lt;&gt;"),"")</f>
        <v/>
      </c>
    </row>
    <row r="706" spans="1:5" x14ac:dyDescent="0.3">
      <c r="A706" s="12">
        <v>42344</v>
      </c>
      <c r="B706" s="13">
        <v>2015</v>
      </c>
      <c r="C706" s="13" t="str">
        <f>IFERROR(AVERAGEIFS(Datos!C706:E706,Datos!C706:E706,"&lt;&gt;"),"")</f>
        <v/>
      </c>
      <c r="D706" s="13" t="str">
        <f>IFERROR(AVERAGEIFS(Datos!F706:H706,Datos!F706:H706,"&lt;&gt;"),"")</f>
        <v/>
      </c>
      <c r="E706" s="14" t="str">
        <f>IFERROR(AVERAGEIFS(Datos!I706:L706,Datos!I706:L706,"&lt;&gt;"),"")</f>
        <v/>
      </c>
    </row>
    <row r="707" spans="1:5" x14ac:dyDescent="0.3">
      <c r="A707" s="12">
        <v>42345</v>
      </c>
      <c r="B707" s="13">
        <v>2015</v>
      </c>
      <c r="C707" s="13">
        <f>IFERROR(AVERAGEIFS(Datos!C707:E707,Datos!C707:E707,"&lt;&gt;"),"")</f>
        <v>41.343166666666669</v>
      </c>
      <c r="D707" s="13">
        <f>IFERROR(AVERAGEIFS(Datos!F707:H707,Datos!F707:H707,"&lt;&gt;"),"")</f>
        <v>65.134833866666668</v>
      </c>
      <c r="E707" s="14">
        <f>IFERROR(AVERAGEIFS(Datos!I707:L707,Datos!I707:L707,"&lt;&gt;"),"")</f>
        <v>14.631183867342799</v>
      </c>
    </row>
    <row r="708" spans="1:5" x14ac:dyDescent="0.3">
      <c r="A708" s="12">
        <v>42346</v>
      </c>
      <c r="B708" s="13">
        <v>2015</v>
      </c>
      <c r="C708" s="13">
        <f>IFERROR(AVERAGEIFS(Datos!C708:E708,Datos!C708:E708,"&lt;&gt;"),"")</f>
        <v>41.368166666666667</v>
      </c>
      <c r="D708" s="13">
        <f>IFERROR(AVERAGEIFS(Datos!F708:H708,Datos!F708:H708,"&lt;&gt;"),"")</f>
        <v>64.118681466666672</v>
      </c>
      <c r="E708" s="14">
        <f>IFERROR(AVERAGEIFS(Datos!I708:L708,Datos!I708:L708,"&lt;&gt;"),"")</f>
        <v>14.444581376982512</v>
      </c>
    </row>
    <row r="709" spans="1:5" x14ac:dyDescent="0.3">
      <c r="A709" s="12">
        <v>42347</v>
      </c>
      <c r="B709" s="13">
        <v>2015</v>
      </c>
      <c r="C709" s="13">
        <f>IFERROR(AVERAGEIFS(Datos!C709:E709,Datos!C709:E709,"&lt;&gt;"),"")</f>
        <v>40.670833333333327</v>
      </c>
      <c r="D709" s="13">
        <f>IFERROR(AVERAGEIFS(Datos!F709:H709,Datos!F709:H709,"&lt;&gt;"),"")</f>
        <v>64.515201266666665</v>
      </c>
      <c r="E709" s="14">
        <f>IFERROR(AVERAGEIFS(Datos!I709:L709,Datos!I709:L709,"&lt;&gt;"),"")</f>
        <v>14.622563006177923</v>
      </c>
    </row>
    <row r="710" spans="1:5" x14ac:dyDescent="0.3">
      <c r="A710" s="12">
        <v>42348</v>
      </c>
      <c r="B710" s="13">
        <v>2015</v>
      </c>
      <c r="C710" s="13">
        <f>IFERROR(AVERAGEIFS(Datos!C710:E710,Datos!C710:E710,"&lt;&gt;"),"")</f>
        <v>40.771500000000003</v>
      </c>
      <c r="D710" s="13">
        <f>IFERROR(AVERAGEIFS(Datos!F710:H710,Datos!F710:H710,"&lt;&gt;"),"")</f>
        <v>64.298312066666668</v>
      </c>
      <c r="E710" s="14">
        <f>IFERROR(AVERAGEIFS(Datos!I710:L710,Datos!I710:L710,"&lt;&gt;"),"")</f>
        <v>14.466694065459036</v>
      </c>
    </row>
    <row r="711" spans="1:5" x14ac:dyDescent="0.3">
      <c r="A711" s="12">
        <v>42349</v>
      </c>
      <c r="B711" s="13">
        <v>2015</v>
      </c>
      <c r="C711" s="13">
        <f>IFERROR(AVERAGEIFS(Datos!C711:E711,Datos!C711:E711,"&lt;&gt;"),"")</f>
        <v>39.958666666666666</v>
      </c>
      <c r="D711" s="13">
        <f>IFERROR(AVERAGEIFS(Datos!F711:H711,Datos!F711:H711,"&lt;&gt;"),"")</f>
        <v>62.868257333333332</v>
      </c>
      <c r="E711" s="14">
        <f>IFERROR(AVERAGEIFS(Datos!I711:L711,Datos!I711:L711,"&lt;&gt;"),"")</f>
        <v>14.592308524542672</v>
      </c>
    </row>
    <row r="712" spans="1:5" x14ac:dyDescent="0.3">
      <c r="A712" s="12">
        <v>42350</v>
      </c>
      <c r="B712" s="13">
        <v>2015</v>
      </c>
      <c r="C712" s="13" t="str">
        <f>IFERROR(AVERAGEIFS(Datos!C712:E712,Datos!C712:E712,"&lt;&gt;"),"")</f>
        <v/>
      </c>
      <c r="D712" s="13" t="str">
        <f>IFERROR(AVERAGEIFS(Datos!F712:H712,Datos!F712:H712,"&lt;&gt;"),"")</f>
        <v/>
      </c>
      <c r="E712" s="14" t="str">
        <f>IFERROR(AVERAGEIFS(Datos!I712:L712,Datos!I712:L712,"&lt;&gt;"),"")</f>
        <v/>
      </c>
    </row>
    <row r="713" spans="1:5" x14ac:dyDescent="0.3">
      <c r="A713" s="12">
        <v>42351</v>
      </c>
      <c r="B713" s="13">
        <v>2015</v>
      </c>
      <c r="C713" s="13" t="str">
        <f>IFERROR(AVERAGEIFS(Datos!C713:E713,Datos!C713:E713,"&lt;&gt;"),"")</f>
        <v/>
      </c>
      <c r="D713" s="13" t="str">
        <f>IFERROR(AVERAGEIFS(Datos!F713:H713,Datos!F713:H713,"&lt;&gt;"),"")</f>
        <v/>
      </c>
      <c r="E713" s="14" t="str">
        <f>IFERROR(AVERAGEIFS(Datos!I713:L713,Datos!I713:L713,"&lt;&gt;"),"")</f>
        <v/>
      </c>
    </row>
    <row r="714" spans="1:5" x14ac:dyDescent="0.3">
      <c r="A714" s="12">
        <v>42352</v>
      </c>
      <c r="B714" s="13">
        <v>2015</v>
      </c>
      <c r="C714" s="13">
        <f>IFERROR(AVERAGEIFS(Datos!C714:E714,Datos!C714:E714,"&lt;&gt;"),"")</f>
        <v>40.462333333333333</v>
      </c>
      <c r="D714" s="13">
        <f>IFERROR(AVERAGEIFS(Datos!F714:H714,Datos!F714:H714,"&lt;&gt;"),"")</f>
        <v>61.718287816666667</v>
      </c>
      <c r="E714" s="14">
        <f>IFERROR(AVERAGEIFS(Datos!I714:L714,Datos!I714:L714,"&lt;&gt;"),"")</f>
        <v>14.256106135365753</v>
      </c>
    </row>
    <row r="715" spans="1:5" x14ac:dyDescent="0.3">
      <c r="A715" s="12">
        <v>42353</v>
      </c>
      <c r="B715" s="13">
        <v>2015</v>
      </c>
      <c r="C715" s="13">
        <f>IFERROR(AVERAGEIFS(Datos!C715:E715,Datos!C715:E715,"&lt;&gt;"),"")</f>
        <v>40.275666666666666</v>
      </c>
      <c r="D715" s="13">
        <f>IFERROR(AVERAGEIFS(Datos!F715:H715,Datos!F715:H715,"&lt;&gt;"),"")</f>
        <v>63.130205866666664</v>
      </c>
      <c r="E715" s="14">
        <f>IFERROR(AVERAGEIFS(Datos!I715:L715,Datos!I715:L715,"&lt;&gt;"),"")</f>
        <v>13.801995334469447</v>
      </c>
    </row>
    <row r="716" spans="1:5" x14ac:dyDescent="0.3">
      <c r="A716" s="12">
        <v>42354</v>
      </c>
      <c r="B716" s="13">
        <v>2015</v>
      </c>
      <c r="C716" s="13">
        <f>IFERROR(AVERAGEIFS(Datos!C716:E716,Datos!C716:E716,"&lt;&gt;"),"")</f>
        <v>40.9315</v>
      </c>
      <c r="D716" s="13">
        <f>IFERROR(AVERAGEIFS(Datos!F716:H716,Datos!F716:H716,"&lt;&gt;"),"")</f>
        <v>63.307123600000004</v>
      </c>
      <c r="E716" s="14">
        <f>IFERROR(AVERAGEIFS(Datos!I716:L716,Datos!I716:L716,"&lt;&gt;"),"")</f>
        <v>14.103408879359868</v>
      </c>
    </row>
    <row r="717" spans="1:5" x14ac:dyDescent="0.3">
      <c r="A717" s="12">
        <v>42355</v>
      </c>
      <c r="B717" s="13">
        <v>2015</v>
      </c>
      <c r="C717" s="13">
        <f>IFERROR(AVERAGEIFS(Datos!C717:E717,Datos!C717:E717,"&lt;&gt;"),"")</f>
        <v>40.478833333333334</v>
      </c>
      <c r="D717" s="13">
        <f>IFERROR(AVERAGEIFS(Datos!F717:H717,Datos!F717:H717,"&lt;&gt;"),"")</f>
        <v>64.542247700000004</v>
      </c>
      <c r="E717" s="14">
        <f>IFERROR(AVERAGEIFS(Datos!I717:L717,Datos!I717:L717,"&lt;&gt;"),"")</f>
        <v>14.198697547908342</v>
      </c>
    </row>
    <row r="718" spans="1:5" x14ac:dyDescent="0.3">
      <c r="A718" s="12">
        <v>42356</v>
      </c>
      <c r="B718" s="13">
        <v>2015</v>
      </c>
      <c r="C718" s="13">
        <f>IFERROR(AVERAGEIFS(Datos!C718:E718,Datos!C718:E718,"&lt;&gt;"),"")</f>
        <v>39.493333333333332</v>
      </c>
      <c r="D718" s="13">
        <f>IFERROR(AVERAGEIFS(Datos!F718:H718,Datos!F718:H718,"&lt;&gt;"),"")</f>
        <v>63.672651800000004</v>
      </c>
      <c r="E718" s="14">
        <f>IFERROR(AVERAGEIFS(Datos!I718:L718,Datos!I718:L718,"&lt;&gt;"),"")</f>
        <v>14.071158101836602</v>
      </c>
    </row>
    <row r="719" spans="1:5" x14ac:dyDescent="0.3">
      <c r="A719" s="12">
        <v>42357</v>
      </c>
      <c r="B719" s="13">
        <v>2015</v>
      </c>
      <c r="C719" s="13" t="str">
        <f>IFERROR(AVERAGEIFS(Datos!C719:E719,Datos!C719:E719,"&lt;&gt;"),"")</f>
        <v/>
      </c>
      <c r="D719" s="13" t="str">
        <f>IFERROR(AVERAGEIFS(Datos!F719:H719,Datos!F719:H719,"&lt;&gt;"),"")</f>
        <v/>
      </c>
      <c r="E719" s="14" t="str">
        <f>IFERROR(AVERAGEIFS(Datos!I719:L719,Datos!I719:L719,"&lt;&gt;"),"")</f>
        <v/>
      </c>
    </row>
    <row r="720" spans="1:5" x14ac:dyDescent="0.3">
      <c r="A720" s="12">
        <v>42358</v>
      </c>
      <c r="B720" s="13">
        <v>2015</v>
      </c>
      <c r="C720" s="13" t="str">
        <f>IFERROR(AVERAGEIFS(Datos!C720:E720,Datos!C720:E720,"&lt;&gt;"),"")</f>
        <v/>
      </c>
      <c r="D720" s="13" t="str">
        <f>IFERROR(AVERAGEIFS(Datos!F720:H720,Datos!F720:H720,"&lt;&gt;"),"")</f>
        <v/>
      </c>
      <c r="E720" s="14" t="str">
        <f>IFERROR(AVERAGEIFS(Datos!I720:L720,Datos!I720:L720,"&lt;&gt;"),"")</f>
        <v/>
      </c>
    </row>
    <row r="721" spans="1:5" x14ac:dyDescent="0.3">
      <c r="A721" s="12">
        <v>42359</v>
      </c>
      <c r="B721" s="13">
        <v>2015</v>
      </c>
      <c r="C721" s="13">
        <f>IFERROR(AVERAGEIFS(Datos!C721:E721,Datos!C721:E721,"&lt;&gt;"),"")</f>
        <v>39.900833333333331</v>
      </c>
      <c r="D721" s="13">
        <f>IFERROR(AVERAGEIFS(Datos!F721:H721,Datos!F721:H721,"&lt;&gt;"),"")</f>
        <v>63.474980133333325</v>
      </c>
      <c r="E721" s="14">
        <f>IFERROR(AVERAGEIFS(Datos!I721:L721,Datos!I721:L721,"&lt;&gt;"),"")</f>
        <v>14.016331920663752</v>
      </c>
    </row>
    <row r="722" spans="1:5" x14ac:dyDescent="0.3">
      <c r="A722" s="12">
        <v>42360</v>
      </c>
      <c r="B722" s="13">
        <v>2015</v>
      </c>
      <c r="C722" s="13">
        <f>IFERROR(AVERAGEIFS(Datos!C722:E722,Datos!C722:E722,"&lt;&gt;"),"")</f>
        <v>40.17133333333333</v>
      </c>
      <c r="D722" s="13">
        <f>IFERROR(AVERAGEIFS(Datos!F722:H722,Datos!F722:H722,"&lt;&gt;"),"")</f>
        <v>64.090394000000003</v>
      </c>
      <c r="E722" s="14">
        <f>IFERROR(AVERAGEIFS(Datos!I722:L722,Datos!I722:L722,"&lt;&gt;"),"")</f>
        <v>13.957996859917357</v>
      </c>
    </row>
    <row r="723" spans="1:5" x14ac:dyDescent="0.3">
      <c r="A723" s="12">
        <v>42361</v>
      </c>
      <c r="B723" s="13">
        <v>2015</v>
      </c>
      <c r="C723" s="13">
        <f>IFERROR(AVERAGEIFS(Datos!C723:E723,Datos!C723:E723,"&lt;&gt;"),"")</f>
        <v>40.466000000000001</v>
      </c>
      <c r="D723" s="13">
        <f>IFERROR(AVERAGEIFS(Datos!F723:H723,Datos!F723:H723,"&lt;&gt;"),"")</f>
        <v>64.909587033333324</v>
      </c>
      <c r="E723" s="14" t="str">
        <f>IFERROR(AVERAGEIFS(Datos!I723:L723,Datos!I723:L723,"&lt;&gt;"),"")</f>
        <v/>
      </c>
    </row>
    <row r="724" spans="1:5" x14ac:dyDescent="0.3">
      <c r="A724" s="12">
        <v>42362</v>
      </c>
      <c r="B724" s="13">
        <v>2015</v>
      </c>
      <c r="C724" s="13">
        <f>IFERROR(AVERAGEIFS(Datos!C724:E724,Datos!C724:E724,"&lt;&gt;"),"")</f>
        <v>40.323166666666673</v>
      </c>
      <c r="D724" s="13">
        <f>IFERROR(AVERAGEIFS(Datos!F724:H724,Datos!F724:H724,"&lt;&gt;"),"")</f>
        <v>8.0799850999999983</v>
      </c>
      <c r="E724" s="14">
        <f>IFERROR(AVERAGEIFS(Datos!I724:L724,Datos!I724:L724,"&lt;&gt;"),"")</f>
        <v>13.998812198669992</v>
      </c>
    </row>
    <row r="725" spans="1:5" x14ac:dyDescent="0.3">
      <c r="A725" s="12">
        <v>42363</v>
      </c>
      <c r="B725" s="13">
        <v>2015</v>
      </c>
      <c r="C725" s="13" t="str">
        <f>IFERROR(AVERAGEIFS(Datos!C725:E725,Datos!C725:E725,"&lt;&gt;"),"")</f>
        <v/>
      </c>
      <c r="D725" s="13" t="str">
        <f>IFERROR(AVERAGEIFS(Datos!F725:H725,Datos!F725:H725,"&lt;&gt;"),"")</f>
        <v/>
      </c>
      <c r="E725" s="14">
        <f>IFERROR(AVERAGEIFS(Datos!I725:L725,Datos!I725:L725,"&lt;&gt;"),"")</f>
        <v>13.90172098883076</v>
      </c>
    </row>
    <row r="726" spans="1:5" x14ac:dyDescent="0.3">
      <c r="A726" s="12">
        <v>42364</v>
      </c>
      <c r="B726" s="13">
        <v>2015</v>
      </c>
      <c r="C726" s="13" t="str">
        <f>IFERROR(AVERAGEIFS(Datos!C726:E726,Datos!C726:E726,"&lt;&gt;"),"")</f>
        <v/>
      </c>
      <c r="D726" s="13" t="str">
        <f>IFERROR(AVERAGEIFS(Datos!F726:H726,Datos!F726:H726,"&lt;&gt;"),"")</f>
        <v/>
      </c>
      <c r="E726" s="14" t="str">
        <f>IFERROR(AVERAGEIFS(Datos!I726:L726,Datos!I726:L726,"&lt;&gt;"),"")</f>
        <v/>
      </c>
    </row>
    <row r="727" spans="1:5" x14ac:dyDescent="0.3">
      <c r="A727" s="12">
        <v>42365</v>
      </c>
      <c r="B727" s="13">
        <v>2015</v>
      </c>
      <c r="C727" s="13" t="str">
        <f>IFERROR(AVERAGEIFS(Datos!C727:E727,Datos!C727:E727,"&lt;&gt;"),"")</f>
        <v/>
      </c>
      <c r="D727" s="13" t="str">
        <f>IFERROR(AVERAGEIFS(Datos!F727:H727,Datos!F727:H727,"&lt;&gt;"),"")</f>
        <v/>
      </c>
      <c r="E727" s="14" t="str">
        <f>IFERROR(AVERAGEIFS(Datos!I727:L727,Datos!I727:L727,"&lt;&gt;"),"")</f>
        <v/>
      </c>
    </row>
    <row r="728" spans="1:5" x14ac:dyDescent="0.3">
      <c r="A728" s="12">
        <v>42366</v>
      </c>
      <c r="B728" s="13">
        <v>2015</v>
      </c>
      <c r="C728" s="13">
        <f>IFERROR(AVERAGEIFS(Datos!C728:E728,Datos!C728:E728,"&lt;&gt;"),"")</f>
        <v>40.588999999999999</v>
      </c>
      <c r="D728" s="13">
        <f>IFERROR(AVERAGEIFS(Datos!F728:H728,Datos!F728:H728,"&lt;&gt;"),"")</f>
        <v>93.402737500000001</v>
      </c>
      <c r="E728" s="14">
        <f>IFERROR(AVERAGEIFS(Datos!I728:L728,Datos!I728:L728,"&lt;&gt;"),"")</f>
        <v>14.074207225176567</v>
      </c>
    </row>
    <row r="729" spans="1:5" x14ac:dyDescent="0.3">
      <c r="A729" s="12">
        <v>42367</v>
      </c>
      <c r="B729" s="13">
        <v>2015</v>
      </c>
      <c r="C729" s="13">
        <f>IFERROR(AVERAGEIFS(Datos!C729:E729,Datos!C729:E729,"&lt;&gt;"),"")</f>
        <v>41.144333333333329</v>
      </c>
      <c r="D729" s="13">
        <f>IFERROR(AVERAGEIFS(Datos!F729:H729,Datos!F729:H729,"&lt;&gt;"),"")</f>
        <v>65.61255606666667</v>
      </c>
      <c r="E729" s="14">
        <f>IFERROR(AVERAGEIFS(Datos!I729:L729,Datos!I729:L729,"&lt;&gt;"),"")</f>
        <v>14.152278652217241</v>
      </c>
    </row>
    <row r="730" spans="1:5" x14ac:dyDescent="0.3">
      <c r="A730" s="12">
        <v>42368</v>
      </c>
      <c r="B730" s="13">
        <v>2015</v>
      </c>
      <c r="C730" s="13">
        <f>IFERROR(AVERAGEIFS(Datos!C730:E730,Datos!C730:E730,"&lt;&gt;"),"")</f>
        <v>40.884999999999998</v>
      </c>
      <c r="D730" s="13">
        <f>IFERROR(AVERAGEIFS(Datos!F730:H730,Datos!F730:H730,"&lt;&gt;"),"")</f>
        <v>64.854144599999998</v>
      </c>
      <c r="E730" s="14">
        <f>IFERROR(AVERAGEIFS(Datos!I730:L730,Datos!I730:L730,"&lt;&gt;"),"")</f>
        <v>14.12662240029848</v>
      </c>
    </row>
    <row r="731" spans="1:5" x14ac:dyDescent="0.3">
      <c r="A731" s="12">
        <v>42369</v>
      </c>
      <c r="B731" s="13">
        <v>2015</v>
      </c>
      <c r="C731" s="13">
        <f>IFERROR(AVERAGEIFS(Datos!C731:E731,Datos!C731:E731,"&lt;&gt;"),"")</f>
        <v>40.231833333333334</v>
      </c>
      <c r="D731" s="13">
        <f>IFERROR(AVERAGEIFS(Datos!F731:H731,Datos!F731:H731,"&lt;&gt;"),"")</f>
        <v>7.900370800000001</v>
      </c>
      <c r="E731" s="14" t="str">
        <f>IFERROR(AVERAGEIFS(Datos!I731:L731,Datos!I731:L731,"&lt;&gt;"),"")</f>
        <v/>
      </c>
    </row>
    <row r="732" spans="1:5" x14ac:dyDescent="0.3">
      <c r="A732" s="12">
        <v>42370</v>
      </c>
      <c r="B732" s="13">
        <v>2016</v>
      </c>
      <c r="C732" s="13" t="str">
        <f>IFERROR(AVERAGEIFS(Datos!C732:E732,Datos!C732:E732,"&lt;&gt;"),"")</f>
        <v/>
      </c>
      <c r="D732" s="13" t="str">
        <f>IFERROR(AVERAGEIFS(Datos!F732:H732,Datos!F732:H732,"&lt;&gt;"),"")</f>
        <v/>
      </c>
      <c r="E732" s="14" t="str">
        <f>IFERROR(AVERAGEIFS(Datos!I732:L732,Datos!I732:L732,"&lt;&gt;"),"")</f>
        <v/>
      </c>
    </row>
    <row r="733" spans="1:5" x14ac:dyDescent="0.3">
      <c r="A733" s="12">
        <v>42371</v>
      </c>
      <c r="B733" s="13">
        <v>2016</v>
      </c>
      <c r="C733" s="13" t="str">
        <f>IFERROR(AVERAGEIFS(Datos!C733:E733,Datos!C733:E733,"&lt;&gt;"),"")</f>
        <v/>
      </c>
      <c r="D733" s="13" t="str">
        <f>IFERROR(AVERAGEIFS(Datos!F733:H733,Datos!F733:H733,"&lt;&gt;"),"")</f>
        <v/>
      </c>
      <c r="E733" s="14" t="str">
        <f>IFERROR(AVERAGEIFS(Datos!I733:L733,Datos!I733:L733,"&lt;&gt;"),"")</f>
        <v/>
      </c>
    </row>
    <row r="734" spans="1:5" x14ac:dyDescent="0.3">
      <c r="A734" s="12">
        <v>42372</v>
      </c>
      <c r="B734" s="13">
        <v>2016</v>
      </c>
      <c r="C734" s="13" t="str">
        <f>IFERROR(AVERAGEIFS(Datos!C734:E734,Datos!C734:E734,"&lt;&gt;"),"")</f>
        <v/>
      </c>
      <c r="D734" s="13" t="str">
        <f>IFERROR(AVERAGEIFS(Datos!F734:H734,Datos!F734:H734,"&lt;&gt;"),"")</f>
        <v/>
      </c>
      <c r="E734" s="14" t="str">
        <f>IFERROR(AVERAGEIFS(Datos!I734:L734,Datos!I734:L734,"&lt;&gt;"),"")</f>
        <v/>
      </c>
    </row>
    <row r="735" spans="1:5" x14ac:dyDescent="0.3">
      <c r="A735" s="12">
        <v>42373</v>
      </c>
      <c r="B735" s="13">
        <v>2016</v>
      </c>
      <c r="C735" s="13">
        <f>IFERROR(AVERAGEIFS(Datos!C735:E735,Datos!C735:E735,"&lt;&gt;"),"")</f>
        <v>39.703166666666668</v>
      </c>
      <c r="D735" s="13">
        <f>IFERROR(AVERAGEIFS(Datos!F735:H735,Datos!F735:H735,"&lt;&gt;"),"")</f>
        <v>61.265937600000008</v>
      </c>
      <c r="E735" s="14">
        <f>IFERROR(AVERAGEIFS(Datos!I735:L735,Datos!I735:L735,"&lt;&gt;"),"")</f>
        <v>14.013616359182649</v>
      </c>
    </row>
    <row r="736" spans="1:5" x14ac:dyDescent="0.3">
      <c r="A736" s="12">
        <v>42374</v>
      </c>
      <c r="B736" s="13">
        <v>2016</v>
      </c>
      <c r="C736" s="13">
        <f>IFERROR(AVERAGEIFS(Datos!C736:E736,Datos!C736:E736,"&lt;&gt;"),"")</f>
        <v>39.601333333333336</v>
      </c>
      <c r="D736" s="13">
        <f>IFERROR(AVERAGEIFS(Datos!F736:H736,Datos!F736:H736,"&lt;&gt;"),"")</f>
        <v>61.030270400000006</v>
      </c>
      <c r="E736" s="14">
        <f>IFERROR(AVERAGEIFS(Datos!I736:L736,Datos!I736:L736,"&lt;&gt;"),"")</f>
        <v>13.941954938440205</v>
      </c>
    </row>
    <row r="737" spans="1:5" x14ac:dyDescent="0.3">
      <c r="A737" s="12">
        <v>42375</v>
      </c>
      <c r="B737" s="13">
        <v>2016</v>
      </c>
      <c r="C737" s="13">
        <f>IFERROR(AVERAGEIFS(Datos!C737:E737,Datos!C737:E737,"&lt;&gt;"),"")</f>
        <v>39.063833333333328</v>
      </c>
      <c r="D737" s="13">
        <f>IFERROR(AVERAGEIFS(Datos!F737:H737,Datos!F737:H737,"&lt;&gt;"),"")</f>
        <v>60.134839766666666</v>
      </c>
      <c r="E737" s="14">
        <f>IFERROR(AVERAGEIFS(Datos!I737:L737,Datos!I737:L737,"&lt;&gt;"),"")</f>
        <v>13.552427644169969</v>
      </c>
    </row>
    <row r="738" spans="1:5" x14ac:dyDescent="0.3">
      <c r="A738" s="12">
        <v>42376</v>
      </c>
      <c r="B738" s="13">
        <v>2016</v>
      </c>
      <c r="C738" s="13">
        <f>IFERROR(AVERAGEIFS(Datos!C738:E738,Datos!C738:E738,"&lt;&gt;"),"")</f>
        <v>37.777499999999996</v>
      </c>
      <c r="D738" s="13">
        <f>IFERROR(AVERAGEIFS(Datos!F738:H738,Datos!F738:H738,"&lt;&gt;"),"")</f>
        <v>59.205703333333339</v>
      </c>
      <c r="E738" s="14">
        <f>IFERROR(AVERAGEIFS(Datos!I738:L738,Datos!I738:L738,"&lt;&gt;"),"")</f>
        <v>13.374263533313556</v>
      </c>
    </row>
    <row r="739" spans="1:5" x14ac:dyDescent="0.3">
      <c r="A739" s="12">
        <v>42377</v>
      </c>
      <c r="B739" s="13">
        <v>2016</v>
      </c>
      <c r="C739" s="13">
        <f>IFERROR(AVERAGEIFS(Datos!C739:E739,Datos!C739:E739,"&lt;&gt;"),"")</f>
        <v>37.705166666666663</v>
      </c>
      <c r="D739" s="13">
        <f>IFERROR(AVERAGEIFS(Datos!F739:H739,Datos!F739:H739,"&lt;&gt;"),"")</f>
        <v>58.484881933333327</v>
      </c>
      <c r="E739" s="14">
        <f>IFERROR(AVERAGEIFS(Datos!I739:L739,Datos!I739:L739,"&lt;&gt;"),"")</f>
        <v>13.361817969651952</v>
      </c>
    </row>
    <row r="740" spans="1:5" x14ac:dyDescent="0.3">
      <c r="A740" s="12">
        <v>42378</v>
      </c>
      <c r="B740" s="13">
        <v>2016</v>
      </c>
      <c r="C740" s="13" t="str">
        <f>IFERROR(AVERAGEIFS(Datos!C740:E740,Datos!C740:E740,"&lt;&gt;"),"")</f>
        <v/>
      </c>
      <c r="D740" s="13" t="str">
        <f>IFERROR(AVERAGEIFS(Datos!F740:H740,Datos!F740:H740,"&lt;&gt;"),"")</f>
        <v/>
      </c>
      <c r="E740" s="14" t="str">
        <f>IFERROR(AVERAGEIFS(Datos!I740:L740,Datos!I740:L740,"&lt;&gt;"),"")</f>
        <v/>
      </c>
    </row>
    <row r="741" spans="1:5" x14ac:dyDescent="0.3">
      <c r="A741" s="12">
        <v>42379</v>
      </c>
      <c r="B741" s="13">
        <v>2016</v>
      </c>
      <c r="C741" s="13" t="str">
        <f>IFERROR(AVERAGEIFS(Datos!C741:E741,Datos!C741:E741,"&lt;&gt;"),"")</f>
        <v/>
      </c>
      <c r="D741" s="13" t="str">
        <f>IFERROR(AVERAGEIFS(Datos!F741:H741,Datos!F741:H741,"&lt;&gt;"),"")</f>
        <v/>
      </c>
      <c r="E741" s="14" t="str">
        <f>IFERROR(AVERAGEIFS(Datos!I741:L741,Datos!I741:L741,"&lt;&gt;"),"")</f>
        <v/>
      </c>
    </row>
    <row r="742" spans="1:5" x14ac:dyDescent="0.3">
      <c r="A742" s="12">
        <v>42380</v>
      </c>
      <c r="B742" s="13">
        <v>2016</v>
      </c>
      <c r="C742" s="13">
        <f>IFERROR(AVERAGEIFS(Datos!C742:E742,Datos!C742:E742,"&lt;&gt;"),"")</f>
        <v>37.862000000000002</v>
      </c>
      <c r="D742" s="13">
        <f>IFERROR(AVERAGEIFS(Datos!F742:H742,Datos!F742:H742,"&lt;&gt;"),"")</f>
        <v>58.540187333333336</v>
      </c>
      <c r="E742" s="14" t="str">
        <f>IFERROR(AVERAGEIFS(Datos!I742:L742,Datos!I742:L742,"&lt;&gt;"),"")</f>
        <v/>
      </c>
    </row>
    <row r="743" spans="1:5" x14ac:dyDescent="0.3">
      <c r="A743" s="12">
        <v>42381</v>
      </c>
      <c r="B743" s="13">
        <v>2016</v>
      </c>
      <c r="C743" s="13">
        <f>IFERROR(AVERAGEIFS(Datos!C743:E743,Datos!C743:E743,"&lt;&gt;"),"")</f>
        <v>38.345666666666666</v>
      </c>
      <c r="D743" s="13">
        <f>IFERROR(AVERAGEIFS(Datos!F743:H743,Datos!F743:H743,"&lt;&gt;"),"")</f>
        <v>59.911855899999999</v>
      </c>
      <c r="E743" s="14">
        <f>IFERROR(AVERAGEIFS(Datos!I743:L743,Datos!I743:L743,"&lt;&gt;"),"")</f>
        <v>12.895647185641462</v>
      </c>
    </row>
    <row r="744" spans="1:5" x14ac:dyDescent="0.3">
      <c r="A744" s="12">
        <v>42382</v>
      </c>
      <c r="B744" s="13">
        <v>2016</v>
      </c>
      <c r="C744" s="13">
        <f>IFERROR(AVERAGEIFS(Datos!C744:E744,Datos!C744:E744,"&lt;&gt;"),"")</f>
        <v>37.321999999999996</v>
      </c>
      <c r="D744" s="13">
        <f>IFERROR(AVERAGEIFS(Datos!F744:H744,Datos!F744:H744,"&lt;&gt;"),"")</f>
        <v>59.077201066666667</v>
      </c>
      <c r="E744" s="14">
        <f>IFERROR(AVERAGEIFS(Datos!I744:L744,Datos!I744:L744,"&lt;&gt;"),"")</f>
        <v>13.342108567677451</v>
      </c>
    </row>
    <row r="745" spans="1:5" x14ac:dyDescent="0.3">
      <c r="A745" s="12">
        <v>42383</v>
      </c>
      <c r="B745" s="13">
        <v>2016</v>
      </c>
      <c r="C745" s="13">
        <f>IFERROR(AVERAGEIFS(Datos!C745:E745,Datos!C745:E745,"&lt;&gt;"),"")</f>
        <v>38.186499999999995</v>
      </c>
      <c r="D745" s="13">
        <f>IFERROR(AVERAGEIFS(Datos!F745:H745,Datos!F745:H745,"&lt;&gt;"),"")</f>
        <v>57.853727333333346</v>
      </c>
      <c r="E745" s="14">
        <f>IFERROR(AVERAGEIFS(Datos!I745:L745,Datos!I745:L745,"&lt;&gt;"),"")</f>
        <v>12.917147880609653</v>
      </c>
    </row>
    <row r="746" spans="1:5" x14ac:dyDescent="0.3">
      <c r="A746" s="12">
        <v>42384</v>
      </c>
      <c r="B746" s="13">
        <v>2016</v>
      </c>
      <c r="C746" s="13">
        <f>IFERROR(AVERAGEIFS(Datos!C746:E746,Datos!C746:E746,"&lt;&gt;"),"")</f>
        <v>36.932333333333339</v>
      </c>
      <c r="D746" s="13">
        <f>IFERROR(AVERAGEIFS(Datos!F746:H746,Datos!F746:H746,"&lt;&gt;"),"")</f>
        <v>56.591902966666659</v>
      </c>
      <c r="E746" s="14">
        <f>IFERROR(AVERAGEIFS(Datos!I746:L746,Datos!I746:L746,"&lt;&gt;"),"")</f>
        <v>13.071477735077503</v>
      </c>
    </row>
    <row r="747" spans="1:5" x14ac:dyDescent="0.3">
      <c r="A747" s="12">
        <v>42385</v>
      </c>
      <c r="B747" s="13">
        <v>2016</v>
      </c>
      <c r="C747" s="13" t="str">
        <f>IFERROR(AVERAGEIFS(Datos!C747:E747,Datos!C747:E747,"&lt;&gt;"),"")</f>
        <v/>
      </c>
      <c r="D747" s="13" t="str">
        <f>IFERROR(AVERAGEIFS(Datos!F747:H747,Datos!F747:H747,"&lt;&gt;"),"")</f>
        <v/>
      </c>
      <c r="E747" s="14" t="str">
        <f>IFERROR(AVERAGEIFS(Datos!I747:L747,Datos!I747:L747,"&lt;&gt;"),"")</f>
        <v/>
      </c>
    </row>
    <row r="748" spans="1:5" x14ac:dyDescent="0.3">
      <c r="A748" s="12">
        <v>42386</v>
      </c>
      <c r="B748" s="13">
        <v>2016</v>
      </c>
      <c r="C748" s="13" t="str">
        <f>IFERROR(AVERAGEIFS(Datos!C748:E748,Datos!C748:E748,"&lt;&gt;"),"")</f>
        <v/>
      </c>
      <c r="D748" s="13" t="str">
        <f>IFERROR(AVERAGEIFS(Datos!F748:H748,Datos!F748:H748,"&lt;&gt;"),"")</f>
        <v/>
      </c>
      <c r="E748" s="14" t="str">
        <f>IFERROR(AVERAGEIFS(Datos!I748:L748,Datos!I748:L748,"&lt;&gt;"),"")</f>
        <v/>
      </c>
    </row>
    <row r="749" spans="1:5" x14ac:dyDescent="0.3">
      <c r="A749" s="12">
        <v>42387</v>
      </c>
      <c r="B749" s="13">
        <v>2016</v>
      </c>
      <c r="C749" s="13" t="str">
        <f>IFERROR(AVERAGEIFS(Datos!C749:E749,Datos!C749:E749,"&lt;&gt;"),"")</f>
        <v/>
      </c>
      <c r="D749" s="13">
        <f>IFERROR(AVERAGEIFS(Datos!F749:H749,Datos!F749:H749,"&lt;&gt;"),"")</f>
        <v>56.493608466666664</v>
      </c>
      <c r="E749" s="14">
        <f>IFERROR(AVERAGEIFS(Datos!I749:L749,Datos!I749:L749,"&lt;&gt;"),"")</f>
        <v>12.504592783955353</v>
      </c>
    </row>
    <row r="750" spans="1:5" x14ac:dyDescent="0.3">
      <c r="A750" s="12">
        <v>42388</v>
      </c>
      <c r="B750" s="13">
        <v>2016</v>
      </c>
      <c r="C750" s="13">
        <f>IFERROR(AVERAGEIFS(Datos!C750:E750,Datos!C750:E750,"&lt;&gt;"),"")</f>
        <v>36.893000000000001</v>
      </c>
      <c r="D750" s="13">
        <f>IFERROR(AVERAGEIFS(Datos!F750:H750,Datos!F750:H750,"&lt;&gt;"),"")</f>
        <v>57.369406749999996</v>
      </c>
      <c r="E750" s="14">
        <f>IFERROR(AVERAGEIFS(Datos!I750:L750,Datos!I750:L750,"&lt;&gt;"),"")</f>
        <v>12.753191302894848</v>
      </c>
    </row>
    <row r="751" spans="1:5" x14ac:dyDescent="0.3">
      <c r="A751" s="12">
        <v>42389</v>
      </c>
      <c r="B751" s="13">
        <v>2016</v>
      </c>
      <c r="C751" s="13">
        <f>IFERROR(AVERAGEIFS(Datos!C751:E751,Datos!C751:E751,"&lt;&gt;"),"")</f>
        <v>36.971833333333329</v>
      </c>
      <c r="D751" s="13">
        <f>IFERROR(AVERAGEIFS(Datos!F751:H751,Datos!F751:H751,"&lt;&gt;"),"")</f>
        <v>55.990640133333329</v>
      </c>
      <c r="E751" s="14">
        <f>IFERROR(AVERAGEIFS(Datos!I751:L751,Datos!I751:L751,"&lt;&gt;"),"")</f>
        <v>12.052313168784337</v>
      </c>
    </row>
    <row r="752" spans="1:5" x14ac:dyDescent="0.3">
      <c r="A752" s="12">
        <v>42390</v>
      </c>
      <c r="B752" s="13">
        <v>2016</v>
      </c>
      <c r="C752" s="13">
        <f>IFERROR(AVERAGEIFS(Datos!C752:E752,Datos!C752:E752,"&lt;&gt;"),"")</f>
        <v>36.962833333333329</v>
      </c>
      <c r="D752" s="13">
        <f>IFERROR(AVERAGEIFS(Datos!F752:H752,Datos!F752:H752,"&lt;&gt;"),"")</f>
        <v>56.59964746666666</v>
      </c>
      <c r="E752" s="14">
        <f>IFERROR(AVERAGEIFS(Datos!I752:L752,Datos!I752:L752,"&lt;&gt;"),"")</f>
        <v>11.660925815134261</v>
      </c>
    </row>
    <row r="753" spans="1:5" x14ac:dyDescent="0.3">
      <c r="A753" s="12">
        <v>42391</v>
      </c>
      <c r="B753" s="13">
        <v>2016</v>
      </c>
      <c r="C753" s="13">
        <f>IFERROR(AVERAGEIFS(Datos!C753:E753,Datos!C753:E753,"&lt;&gt;"),"")</f>
        <v>38.306000000000004</v>
      </c>
      <c r="D753" s="13">
        <f>IFERROR(AVERAGEIFS(Datos!F753:H753,Datos!F753:H753,"&lt;&gt;"),"")</f>
        <v>56.966396749999994</v>
      </c>
      <c r="E753" s="14">
        <f>IFERROR(AVERAGEIFS(Datos!I753:L753,Datos!I753:L753,"&lt;&gt;"),"")</f>
        <v>12.42770213655923</v>
      </c>
    </row>
    <row r="754" spans="1:5" x14ac:dyDescent="0.3">
      <c r="A754" s="12">
        <v>42392</v>
      </c>
      <c r="B754" s="13">
        <v>2016</v>
      </c>
      <c r="C754" s="13" t="str">
        <f>IFERROR(AVERAGEIFS(Datos!C754:E754,Datos!C754:E754,"&lt;&gt;"),"")</f>
        <v/>
      </c>
      <c r="D754" s="13" t="str">
        <f>IFERROR(AVERAGEIFS(Datos!F754:H754,Datos!F754:H754,"&lt;&gt;"),"")</f>
        <v/>
      </c>
      <c r="E754" s="14" t="str">
        <f>IFERROR(AVERAGEIFS(Datos!I754:L754,Datos!I754:L754,"&lt;&gt;"),"")</f>
        <v/>
      </c>
    </row>
    <row r="755" spans="1:5" x14ac:dyDescent="0.3">
      <c r="A755" s="12">
        <v>42393</v>
      </c>
      <c r="B755" s="13">
        <v>2016</v>
      </c>
      <c r="C755" s="13" t="str">
        <f>IFERROR(AVERAGEIFS(Datos!C755:E755,Datos!C755:E755,"&lt;&gt;"),"")</f>
        <v/>
      </c>
      <c r="D755" s="13" t="str">
        <f>IFERROR(AVERAGEIFS(Datos!F755:H755,Datos!F755:H755,"&lt;&gt;"),"")</f>
        <v/>
      </c>
      <c r="E755" s="14" t="str">
        <f>IFERROR(AVERAGEIFS(Datos!I755:L755,Datos!I755:L755,"&lt;&gt;"),"")</f>
        <v/>
      </c>
    </row>
    <row r="756" spans="1:5" x14ac:dyDescent="0.3">
      <c r="A756" s="12">
        <v>42394</v>
      </c>
      <c r="B756" s="13">
        <v>2016</v>
      </c>
      <c r="C756" s="13">
        <f>IFERROR(AVERAGEIFS(Datos!C756:E756,Datos!C756:E756,"&lt;&gt;"),"")</f>
        <v>37.777000000000001</v>
      </c>
      <c r="D756" s="13">
        <f>IFERROR(AVERAGEIFS(Datos!F756:H756,Datos!F756:H756,"&lt;&gt;"),"")</f>
        <v>56.980593933333331</v>
      </c>
      <c r="E756" s="14">
        <f>IFERROR(AVERAGEIFS(Datos!I756:L756,Datos!I756:L756,"&lt;&gt;"),"")</f>
        <v>12.55680078694332</v>
      </c>
    </row>
    <row r="757" spans="1:5" x14ac:dyDescent="0.3">
      <c r="A757" s="12">
        <v>42395</v>
      </c>
      <c r="B757" s="13">
        <v>2016</v>
      </c>
      <c r="C757" s="13">
        <f>IFERROR(AVERAGEIFS(Datos!C757:E757,Datos!C757:E757,"&lt;&gt;"),"")</f>
        <v>37.952333333333335</v>
      </c>
      <c r="D757" s="13">
        <f>IFERROR(AVERAGEIFS(Datos!F757:H757,Datos!F757:H757,"&lt;&gt;"),"")</f>
        <v>57.173021833333337</v>
      </c>
      <c r="E757" s="14">
        <f>IFERROR(AVERAGEIFS(Datos!I757:L757,Datos!I757:L757,"&lt;&gt;"),"")</f>
        <v>12.217096031545209</v>
      </c>
    </row>
    <row r="758" spans="1:5" x14ac:dyDescent="0.3">
      <c r="A758" s="12">
        <v>42396</v>
      </c>
      <c r="B758" s="13">
        <v>2016</v>
      </c>
      <c r="C758" s="13">
        <f>IFERROR(AVERAGEIFS(Datos!C758:E758,Datos!C758:E758,"&lt;&gt;"),"")</f>
        <v>36.818000000000005</v>
      </c>
      <c r="D758" s="13">
        <f>IFERROR(AVERAGEIFS(Datos!F758:H758,Datos!F758:H758,"&lt;&gt;"),"")</f>
        <v>57.853931633333332</v>
      </c>
      <c r="E758" s="14">
        <f>IFERROR(AVERAGEIFS(Datos!I758:L758,Datos!I758:L758,"&lt;&gt;"),"")</f>
        <v>12.67215635996636</v>
      </c>
    </row>
    <row r="759" spans="1:5" x14ac:dyDescent="0.3">
      <c r="A759" s="12">
        <v>42397</v>
      </c>
      <c r="B759" s="13">
        <v>2016</v>
      </c>
      <c r="C759" s="13">
        <f>IFERROR(AVERAGEIFS(Datos!C759:E759,Datos!C759:E759,"&lt;&gt;"),"")</f>
        <v>37.664166666666667</v>
      </c>
      <c r="D759" s="13">
        <f>IFERROR(AVERAGEIFS(Datos!F759:H759,Datos!F759:H759,"&lt;&gt;"),"")</f>
        <v>56.513121833333344</v>
      </c>
      <c r="E759" s="14">
        <f>IFERROR(AVERAGEIFS(Datos!I759:L759,Datos!I759:L759,"&lt;&gt;"),"")</f>
        <v>12.496245561168646</v>
      </c>
    </row>
    <row r="760" spans="1:5" x14ac:dyDescent="0.3">
      <c r="A760" s="12">
        <v>42398</v>
      </c>
      <c r="B760" s="13">
        <v>2016</v>
      </c>
      <c r="C760" s="13">
        <f>IFERROR(AVERAGEIFS(Datos!C760:E760,Datos!C760:E760,"&lt;&gt;"),"")</f>
        <v>39.164166666666667</v>
      </c>
      <c r="D760" s="13">
        <f>IFERROR(AVERAGEIFS(Datos!F760:H760,Datos!F760:H760,"&lt;&gt;"),"")</f>
        <v>56.494779300000005</v>
      </c>
      <c r="E760" s="14">
        <f>IFERROR(AVERAGEIFS(Datos!I760:L760,Datos!I760:L760,"&lt;&gt;"),"")</f>
        <v>12.855055548160395</v>
      </c>
    </row>
    <row r="761" spans="1:5" x14ac:dyDescent="0.3">
      <c r="A761" s="12">
        <v>42399</v>
      </c>
      <c r="B761" s="13">
        <v>2016</v>
      </c>
      <c r="C761" s="13" t="str">
        <f>IFERROR(AVERAGEIFS(Datos!C761:E761,Datos!C761:E761,"&lt;&gt;"),"")</f>
        <v/>
      </c>
      <c r="D761" s="13" t="str">
        <f>IFERROR(AVERAGEIFS(Datos!F761:H761,Datos!F761:H761,"&lt;&gt;"),"")</f>
        <v/>
      </c>
      <c r="E761" s="14" t="str">
        <f>IFERROR(AVERAGEIFS(Datos!I761:L761,Datos!I761:L761,"&lt;&gt;"),"")</f>
        <v/>
      </c>
    </row>
    <row r="762" spans="1:5" x14ac:dyDescent="0.3">
      <c r="A762" s="12">
        <v>42400</v>
      </c>
      <c r="B762" s="13">
        <v>2016</v>
      </c>
      <c r="C762" s="13" t="str">
        <f>IFERROR(AVERAGEIFS(Datos!C762:E762,Datos!C762:E762,"&lt;&gt;"),"")</f>
        <v/>
      </c>
      <c r="D762" s="13" t="str">
        <f>IFERROR(AVERAGEIFS(Datos!F762:H762,Datos!F762:H762,"&lt;&gt;"),"")</f>
        <v/>
      </c>
      <c r="E762" s="14" t="str">
        <f>IFERROR(AVERAGEIFS(Datos!I762:L762,Datos!I762:L762,"&lt;&gt;"),"")</f>
        <v/>
      </c>
    </row>
    <row r="763" spans="1:5" x14ac:dyDescent="0.3">
      <c r="A763" s="12">
        <v>42401</v>
      </c>
      <c r="B763" s="13">
        <v>2016</v>
      </c>
      <c r="C763" s="13">
        <f>IFERROR(AVERAGEIFS(Datos!C763:E763,Datos!C763:E763,"&lt;&gt;"),"")</f>
        <v>39.118666666666662</v>
      </c>
      <c r="D763" s="13">
        <f>IFERROR(AVERAGEIFS(Datos!F763:H763,Datos!F763:H763,"&lt;&gt;"),"")</f>
        <v>56.291556266666667</v>
      </c>
      <c r="E763" s="14">
        <f>IFERROR(AVERAGEIFS(Datos!I763:L763,Datos!I763:L763,"&lt;&gt;"),"")</f>
        <v>13.356705044613353</v>
      </c>
    </row>
    <row r="764" spans="1:5" x14ac:dyDescent="0.3">
      <c r="A764" s="12">
        <v>42402</v>
      </c>
      <c r="B764" s="13">
        <v>2016</v>
      </c>
      <c r="C764" s="13">
        <f>IFERROR(AVERAGEIFS(Datos!C764:E764,Datos!C764:E764,"&lt;&gt;"),"")</f>
        <v>38.555166666666672</v>
      </c>
      <c r="D764" s="13">
        <f>IFERROR(AVERAGEIFS(Datos!F764:H764,Datos!F764:H764,"&lt;&gt;"),"")</f>
        <v>55.275912000000005</v>
      </c>
      <c r="E764" s="14">
        <f>IFERROR(AVERAGEIFS(Datos!I764:L764,Datos!I764:L764,"&lt;&gt;"),"")</f>
        <v>13.144783860061587</v>
      </c>
    </row>
    <row r="765" spans="1:5" x14ac:dyDescent="0.3">
      <c r="A765" s="12">
        <v>42403</v>
      </c>
      <c r="B765" s="13">
        <v>2016</v>
      </c>
      <c r="C765" s="13">
        <f>IFERROR(AVERAGEIFS(Datos!C765:E765,Datos!C765:E765,"&lt;&gt;"),"")</f>
        <v>37.905499999999996</v>
      </c>
      <c r="D765" s="13">
        <f>IFERROR(AVERAGEIFS(Datos!F765:H765,Datos!F765:H765,"&lt;&gt;"),"")</f>
        <v>55.13498718333333</v>
      </c>
      <c r="E765" s="14">
        <f>IFERROR(AVERAGEIFS(Datos!I765:L765,Datos!I765:L765,"&lt;&gt;"),"")</f>
        <v>12.880991065605098</v>
      </c>
    </row>
    <row r="766" spans="1:5" x14ac:dyDescent="0.3">
      <c r="A766" s="12">
        <v>42404</v>
      </c>
      <c r="B766" s="13">
        <v>2016</v>
      </c>
      <c r="C766" s="13">
        <f>IFERROR(AVERAGEIFS(Datos!C766:E766,Datos!C766:E766,"&lt;&gt;"),"")</f>
        <v>37.5505</v>
      </c>
      <c r="D766" s="13">
        <f>IFERROR(AVERAGEIFS(Datos!F766:H766,Datos!F766:H766,"&lt;&gt;"),"")</f>
        <v>55.00570316666667</v>
      </c>
      <c r="E766" s="14">
        <f>IFERROR(AVERAGEIFS(Datos!I766:L766,Datos!I766:L766,"&lt;&gt;"),"")</f>
        <v>13.075189448938543</v>
      </c>
    </row>
    <row r="767" spans="1:5" x14ac:dyDescent="0.3">
      <c r="A767" s="12">
        <v>42405</v>
      </c>
      <c r="B767" s="13">
        <v>2016</v>
      </c>
      <c r="C767" s="13">
        <f>IFERROR(AVERAGEIFS(Datos!C767:E767,Datos!C767:E767,"&lt;&gt;"),"")</f>
        <v>36.284333333333329</v>
      </c>
      <c r="D767" s="13">
        <f>IFERROR(AVERAGEIFS(Datos!F767:H767,Datos!F767:H767,"&lt;&gt;"),"")</f>
        <v>54.327896783333323</v>
      </c>
      <c r="E767" s="14">
        <f>IFERROR(AVERAGEIFS(Datos!I767:L767,Datos!I767:L767,"&lt;&gt;"),"")</f>
        <v>12.934790375074844</v>
      </c>
    </row>
    <row r="768" spans="1:5" x14ac:dyDescent="0.3">
      <c r="A768" s="12">
        <v>42406</v>
      </c>
      <c r="B768" s="13">
        <v>2016</v>
      </c>
      <c r="C768" s="13" t="str">
        <f>IFERROR(AVERAGEIFS(Datos!C768:E768,Datos!C768:E768,"&lt;&gt;"),"")</f>
        <v/>
      </c>
      <c r="D768" s="13" t="str">
        <f>IFERROR(AVERAGEIFS(Datos!F768:H768,Datos!F768:H768,"&lt;&gt;"),"")</f>
        <v/>
      </c>
      <c r="E768" s="14" t="str">
        <f>IFERROR(AVERAGEIFS(Datos!I768:L768,Datos!I768:L768,"&lt;&gt;"),"")</f>
        <v/>
      </c>
    </row>
    <row r="769" spans="1:5" x14ac:dyDescent="0.3">
      <c r="A769" s="12">
        <v>42407</v>
      </c>
      <c r="B769" s="13">
        <v>2016</v>
      </c>
      <c r="C769" s="13" t="str">
        <f>IFERROR(AVERAGEIFS(Datos!C769:E769,Datos!C769:E769,"&lt;&gt;"),"")</f>
        <v/>
      </c>
      <c r="D769" s="13" t="str">
        <f>IFERROR(AVERAGEIFS(Datos!F769:H769,Datos!F769:H769,"&lt;&gt;"),"")</f>
        <v/>
      </c>
      <c r="E769" s="14" t="str">
        <f>IFERROR(AVERAGEIFS(Datos!I769:L769,Datos!I769:L769,"&lt;&gt;"),"")</f>
        <v/>
      </c>
    </row>
    <row r="770" spans="1:5" x14ac:dyDescent="0.3">
      <c r="A770" s="12">
        <v>42408</v>
      </c>
      <c r="B770" s="13">
        <v>2016</v>
      </c>
      <c r="C770" s="13">
        <f>IFERROR(AVERAGEIFS(Datos!C770:E770,Datos!C770:E770,"&lt;&gt;"),"")</f>
        <v>36.1235</v>
      </c>
      <c r="D770" s="13">
        <f>IFERROR(AVERAGEIFS(Datos!F770:H770,Datos!F770:H770,"&lt;&gt;"),"")</f>
        <v>52.453458916666669</v>
      </c>
      <c r="E770" s="14">
        <f>IFERROR(AVERAGEIFS(Datos!I770:L770,Datos!I770:L770,"&lt;&gt;"),"")</f>
        <v>13.164888063386371</v>
      </c>
    </row>
    <row r="771" spans="1:5" x14ac:dyDescent="0.3">
      <c r="A771" s="12">
        <v>42409</v>
      </c>
      <c r="B771" s="13">
        <v>2016</v>
      </c>
      <c r="C771" s="13">
        <f>IFERROR(AVERAGEIFS(Datos!C771:E771,Datos!C771:E771,"&lt;&gt;"),"")</f>
        <v>36.026166666666668</v>
      </c>
      <c r="D771" s="13">
        <f>IFERROR(AVERAGEIFS(Datos!F771:H771,Datos!F771:H771,"&lt;&gt;"),"")</f>
        <v>52.689753666666661</v>
      </c>
      <c r="E771" s="14">
        <f>IFERROR(AVERAGEIFS(Datos!I771:L771,Datos!I771:L771,"&lt;&gt;"),"")</f>
        <v>12.310430322405086</v>
      </c>
    </row>
    <row r="772" spans="1:5" x14ac:dyDescent="0.3">
      <c r="A772" s="12">
        <v>42410</v>
      </c>
      <c r="B772" s="13">
        <v>2016</v>
      </c>
      <c r="C772" s="13">
        <f>IFERROR(AVERAGEIFS(Datos!C772:E772,Datos!C772:E772,"&lt;&gt;"),"")</f>
        <v>36.206666666666671</v>
      </c>
      <c r="D772" s="13">
        <f>IFERROR(AVERAGEIFS(Datos!F772:H772,Datos!F772:H772,"&lt;&gt;"),"")</f>
        <v>53.087839800000005</v>
      </c>
      <c r="E772" s="14">
        <f>IFERROR(AVERAGEIFS(Datos!I772:L772,Datos!I772:L772,"&lt;&gt;"),"")</f>
        <v>12.0421778173456</v>
      </c>
    </row>
    <row r="773" spans="1:5" x14ac:dyDescent="0.3">
      <c r="A773" s="12">
        <v>42411</v>
      </c>
      <c r="B773" s="13">
        <v>2016</v>
      </c>
      <c r="C773" s="13">
        <f>IFERROR(AVERAGEIFS(Datos!C773:E773,Datos!C773:E773,"&lt;&gt;"),"")</f>
        <v>36.144333333333329</v>
      </c>
      <c r="D773" s="13">
        <f>IFERROR(AVERAGEIFS(Datos!F773:H773,Datos!F773:H773,"&lt;&gt;"),"")</f>
        <v>51.906776133333331</v>
      </c>
      <c r="E773" s="14" t="str">
        <f>IFERROR(AVERAGEIFS(Datos!I773:L773,Datos!I773:L773,"&lt;&gt;"),"")</f>
        <v/>
      </c>
    </row>
    <row r="774" spans="1:5" x14ac:dyDescent="0.3">
      <c r="A774" s="12">
        <v>42412</v>
      </c>
      <c r="B774" s="13">
        <v>2016</v>
      </c>
      <c r="C774" s="13">
        <f>IFERROR(AVERAGEIFS(Datos!C774:E774,Datos!C774:E774,"&lt;&gt;"),"")</f>
        <v>36.447333333333333</v>
      </c>
      <c r="D774" s="13">
        <f>IFERROR(AVERAGEIFS(Datos!F774:H774,Datos!F774:H774,"&lt;&gt;"),"")</f>
        <v>52.937959866666667</v>
      </c>
      <c r="E774" s="14">
        <f>IFERROR(AVERAGEIFS(Datos!I774:L774,Datos!I774:L774,"&lt;&gt;"),"")</f>
        <v>11.239146139475311</v>
      </c>
    </row>
    <row r="775" spans="1:5" x14ac:dyDescent="0.3">
      <c r="A775" s="12">
        <v>42413</v>
      </c>
      <c r="B775" s="13">
        <v>2016</v>
      </c>
      <c r="C775" s="13" t="str">
        <f>IFERROR(AVERAGEIFS(Datos!C775:E775,Datos!C775:E775,"&lt;&gt;"),"")</f>
        <v/>
      </c>
      <c r="D775" s="13" t="str">
        <f>IFERROR(AVERAGEIFS(Datos!F775:H775,Datos!F775:H775,"&lt;&gt;"),"")</f>
        <v/>
      </c>
      <c r="E775" s="14" t="str">
        <f>IFERROR(AVERAGEIFS(Datos!I775:L775,Datos!I775:L775,"&lt;&gt;"),"")</f>
        <v/>
      </c>
    </row>
    <row r="776" spans="1:5" x14ac:dyDescent="0.3">
      <c r="A776" s="12">
        <v>42414</v>
      </c>
      <c r="B776" s="13">
        <v>2016</v>
      </c>
      <c r="C776" s="13" t="str">
        <f>IFERROR(AVERAGEIFS(Datos!C776:E776,Datos!C776:E776,"&lt;&gt;"),"")</f>
        <v/>
      </c>
      <c r="D776" s="13" t="str">
        <f>IFERROR(AVERAGEIFS(Datos!F776:H776,Datos!F776:H776,"&lt;&gt;"),"")</f>
        <v/>
      </c>
      <c r="E776" s="14" t="str">
        <f>IFERROR(AVERAGEIFS(Datos!I776:L776,Datos!I776:L776,"&lt;&gt;"),"")</f>
        <v/>
      </c>
    </row>
    <row r="777" spans="1:5" x14ac:dyDescent="0.3">
      <c r="A777" s="12">
        <v>42415</v>
      </c>
      <c r="B777" s="13">
        <v>2016</v>
      </c>
      <c r="C777" s="13" t="str">
        <f>IFERROR(AVERAGEIFS(Datos!C777:E777,Datos!C777:E777,"&lt;&gt;"),"")</f>
        <v/>
      </c>
      <c r="D777" s="13">
        <f>IFERROR(AVERAGEIFS(Datos!F777:H777,Datos!F777:H777,"&lt;&gt;"),"")</f>
        <v>54.291964799999995</v>
      </c>
      <c r="E777" s="14">
        <f>IFERROR(AVERAGEIFS(Datos!I777:L777,Datos!I777:L777,"&lt;&gt;"),"")</f>
        <v>11.97666680577359</v>
      </c>
    </row>
    <row r="778" spans="1:5" x14ac:dyDescent="0.3">
      <c r="A778" s="12">
        <v>42416</v>
      </c>
      <c r="B778" s="13">
        <v>2016</v>
      </c>
      <c r="C778" s="13">
        <f>IFERROR(AVERAGEIFS(Datos!C778:E778,Datos!C778:E778,"&lt;&gt;"),"")</f>
        <v>37.044000000000004</v>
      </c>
      <c r="D778" s="13">
        <f>IFERROR(AVERAGEIFS(Datos!F778:H778,Datos!F778:H778,"&lt;&gt;"),"")</f>
        <v>54.102110199999991</v>
      </c>
      <c r="E778" s="14">
        <f>IFERROR(AVERAGEIFS(Datos!I778:L778,Datos!I778:L778,"&lt;&gt;"),"")</f>
        <v>12.874760833845478</v>
      </c>
    </row>
    <row r="779" spans="1:5" x14ac:dyDescent="0.3">
      <c r="A779" s="12">
        <v>42417</v>
      </c>
      <c r="B779" s="13">
        <v>2016</v>
      </c>
      <c r="C779" s="13">
        <f>IFERROR(AVERAGEIFS(Datos!C779:E779,Datos!C779:E779,"&lt;&gt;"),"")</f>
        <v>37.849499999999999</v>
      </c>
      <c r="D779" s="13">
        <f>IFERROR(AVERAGEIFS(Datos!F779:H779,Datos!F779:H779,"&lt;&gt;"),"")</f>
        <v>55.67224113333333</v>
      </c>
      <c r="E779" s="14">
        <f>IFERROR(AVERAGEIFS(Datos!I779:L779,Datos!I779:L779,"&lt;&gt;"),"")</f>
        <v>13.019751679653302</v>
      </c>
    </row>
    <row r="780" spans="1:5" x14ac:dyDescent="0.3">
      <c r="A780" s="12">
        <v>42418</v>
      </c>
      <c r="B780" s="13">
        <v>2016</v>
      </c>
      <c r="C780" s="13">
        <f>IFERROR(AVERAGEIFS(Datos!C780:E780,Datos!C780:E780,"&lt;&gt;"),"")</f>
        <v>37.37683333333333</v>
      </c>
      <c r="D780" s="13">
        <f>IFERROR(AVERAGEIFS(Datos!F780:H780,Datos!F780:H780,"&lt;&gt;"),"")</f>
        <v>55.719653383333331</v>
      </c>
      <c r="E780" s="14">
        <f>IFERROR(AVERAGEIFS(Datos!I780:L780,Datos!I780:L780,"&lt;&gt;"),"")</f>
        <v>13.282256593372697</v>
      </c>
    </row>
    <row r="781" spans="1:5" x14ac:dyDescent="0.3">
      <c r="A781" s="12">
        <v>42419</v>
      </c>
      <c r="B781" s="13">
        <v>2016</v>
      </c>
      <c r="C781" s="13">
        <f>IFERROR(AVERAGEIFS(Datos!C781:E781,Datos!C781:E781,"&lt;&gt;"),"")</f>
        <v>37.311833333333333</v>
      </c>
      <c r="D781" s="13">
        <f>IFERROR(AVERAGEIFS(Datos!F781:H781,Datos!F781:H781,"&lt;&gt;"),"")</f>
        <v>55.352412066666659</v>
      </c>
      <c r="E781" s="14">
        <f>IFERROR(AVERAGEIFS(Datos!I781:L781,Datos!I781:L781,"&lt;&gt;"),"")</f>
        <v>12.94761725035568</v>
      </c>
    </row>
    <row r="782" spans="1:5" x14ac:dyDescent="0.3">
      <c r="A782" s="12">
        <v>42420</v>
      </c>
      <c r="B782" s="13">
        <v>2016</v>
      </c>
      <c r="C782" s="13" t="str">
        <f>IFERROR(AVERAGEIFS(Datos!C782:E782,Datos!C782:E782,"&lt;&gt;"),"")</f>
        <v/>
      </c>
      <c r="D782" s="13" t="str">
        <f>IFERROR(AVERAGEIFS(Datos!F782:H782,Datos!F782:H782,"&lt;&gt;"),"")</f>
        <v/>
      </c>
      <c r="E782" s="14" t="str">
        <f>IFERROR(AVERAGEIFS(Datos!I782:L782,Datos!I782:L782,"&lt;&gt;"),"")</f>
        <v/>
      </c>
    </row>
    <row r="783" spans="1:5" x14ac:dyDescent="0.3">
      <c r="A783" s="12">
        <v>42421</v>
      </c>
      <c r="B783" s="13">
        <v>2016</v>
      </c>
      <c r="C783" s="13" t="str">
        <f>IFERROR(AVERAGEIFS(Datos!C783:E783,Datos!C783:E783,"&lt;&gt;"),"")</f>
        <v/>
      </c>
      <c r="D783" s="13" t="str">
        <f>IFERROR(AVERAGEIFS(Datos!F783:H783,Datos!F783:H783,"&lt;&gt;"),"")</f>
        <v/>
      </c>
      <c r="E783" s="14" t="str">
        <f>IFERROR(AVERAGEIFS(Datos!I783:L783,Datos!I783:L783,"&lt;&gt;"),"")</f>
        <v/>
      </c>
    </row>
    <row r="784" spans="1:5" x14ac:dyDescent="0.3">
      <c r="A784" s="12">
        <v>42422</v>
      </c>
      <c r="B784" s="13">
        <v>2016</v>
      </c>
      <c r="C784" s="13">
        <f>IFERROR(AVERAGEIFS(Datos!C784:E784,Datos!C784:E784,"&lt;&gt;"),"")</f>
        <v>37.774166666666666</v>
      </c>
      <c r="D784" s="13">
        <f>IFERROR(AVERAGEIFS(Datos!F784:H784,Datos!F784:H784,"&lt;&gt;"),"")</f>
        <v>55.66471116666667</v>
      </c>
      <c r="E784" s="14">
        <f>IFERROR(AVERAGEIFS(Datos!I784:L784,Datos!I784:L784,"&lt;&gt;"),"")</f>
        <v>12.976821114649679</v>
      </c>
    </row>
    <row r="785" spans="1:5" x14ac:dyDescent="0.3">
      <c r="A785" s="12">
        <v>42423</v>
      </c>
      <c r="B785" s="13">
        <v>2016</v>
      </c>
      <c r="C785" s="13">
        <f>IFERROR(AVERAGEIFS(Datos!C785:E785,Datos!C785:E785,"&lt;&gt;"),"")</f>
        <v>36.905666666666662</v>
      </c>
      <c r="D785" s="13">
        <f>IFERROR(AVERAGEIFS(Datos!F785:H785,Datos!F785:H785,"&lt;&gt;"),"")</f>
        <v>54.626341466666673</v>
      </c>
      <c r="E785" s="14">
        <f>IFERROR(AVERAGEIFS(Datos!I785:L785,Datos!I785:L785,"&lt;&gt;"),"")</f>
        <v>13.132654610224638</v>
      </c>
    </row>
    <row r="786" spans="1:5" x14ac:dyDescent="0.3">
      <c r="A786" s="12">
        <v>42424</v>
      </c>
      <c r="B786" s="13">
        <v>2016</v>
      </c>
      <c r="C786" s="13">
        <f>IFERROR(AVERAGEIFS(Datos!C786:E786,Datos!C786:E786,"&lt;&gt;"),"")</f>
        <v>37.143333333333331</v>
      </c>
      <c r="D786" s="13">
        <f>IFERROR(AVERAGEIFS(Datos!F786:H786,Datos!F786:H786,"&lt;&gt;"),"")</f>
        <v>52.797592933333334</v>
      </c>
      <c r="E786" s="14">
        <f>IFERROR(AVERAGEIFS(Datos!I786:L786,Datos!I786:L786,"&lt;&gt;"),"")</f>
        <v>13.290750576577789</v>
      </c>
    </row>
    <row r="787" spans="1:5" x14ac:dyDescent="0.3">
      <c r="A787" s="12">
        <v>42425</v>
      </c>
      <c r="B787" s="13">
        <v>2016</v>
      </c>
      <c r="C787" s="13">
        <f>IFERROR(AVERAGEIFS(Datos!C787:E787,Datos!C787:E787,"&lt;&gt;"),"")</f>
        <v>37.582000000000001</v>
      </c>
      <c r="D787" s="13">
        <f>IFERROR(AVERAGEIFS(Datos!F787:H787,Datos!F787:H787,"&lt;&gt;"),"")</f>
        <v>54.057056600000003</v>
      </c>
      <c r="E787" s="14">
        <f>IFERROR(AVERAGEIFS(Datos!I787:L787,Datos!I787:L787,"&lt;&gt;"),"")</f>
        <v>13.428086709416881</v>
      </c>
    </row>
    <row r="788" spans="1:5" x14ac:dyDescent="0.3">
      <c r="A788" s="12">
        <v>42426</v>
      </c>
      <c r="B788" s="13">
        <v>2016</v>
      </c>
      <c r="C788" s="13">
        <f>IFERROR(AVERAGEIFS(Datos!C788:E788,Datos!C788:E788,"&lt;&gt;"),"")</f>
        <v>37.256833333333333</v>
      </c>
      <c r="D788" s="13">
        <f>IFERROR(AVERAGEIFS(Datos!F788:H788,Datos!F788:H788,"&lt;&gt;"),"")</f>
        <v>54.64899119999999</v>
      </c>
      <c r="E788" s="14">
        <f>IFERROR(AVERAGEIFS(Datos!I788:L788,Datos!I788:L788,"&lt;&gt;"),"")</f>
        <v>13.226020759743681</v>
      </c>
    </row>
    <row r="789" spans="1:5" x14ac:dyDescent="0.3">
      <c r="A789" s="12">
        <v>42427</v>
      </c>
      <c r="B789" s="13">
        <v>2016</v>
      </c>
      <c r="C789" s="13" t="str">
        <f>IFERROR(AVERAGEIFS(Datos!C789:E789,Datos!C789:E789,"&lt;&gt;"),"")</f>
        <v/>
      </c>
      <c r="D789" s="13" t="str">
        <f>IFERROR(AVERAGEIFS(Datos!F789:H789,Datos!F789:H789,"&lt;&gt;"),"")</f>
        <v/>
      </c>
      <c r="E789" s="14" t="str">
        <f>IFERROR(AVERAGEIFS(Datos!I789:L789,Datos!I789:L789,"&lt;&gt;"),"")</f>
        <v/>
      </c>
    </row>
    <row r="790" spans="1:5" x14ac:dyDescent="0.3">
      <c r="A790" s="12">
        <v>42428</v>
      </c>
      <c r="B790" s="13">
        <v>2016</v>
      </c>
      <c r="C790" s="13" t="str">
        <f>IFERROR(AVERAGEIFS(Datos!C790:E790,Datos!C790:E790,"&lt;&gt;"),"")</f>
        <v/>
      </c>
      <c r="D790" s="13" t="str">
        <f>IFERROR(AVERAGEIFS(Datos!F790:H790,Datos!F790:H790,"&lt;&gt;"),"")</f>
        <v/>
      </c>
      <c r="E790" s="14" t="str">
        <f>IFERROR(AVERAGEIFS(Datos!I790:L790,Datos!I790:L790,"&lt;&gt;"),"")</f>
        <v/>
      </c>
    </row>
    <row r="791" spans="1:5" x14ac:dyDescent="0.3">
      <c r="A791" s="12">
        <v>42429</v>
      </c>
      <c r="B791" s="13">
        <v>2016</v>
      </c>
      <c r="C791" s="13">
        <f>IFERROR(AVERAGEIFS(Datos!C791:E791,Datos!C791:E791,"&lt;&gt;"),"")</f>
        <v>36.971166666666669</v>
      </c>
      <c r="D791" s="13">
        <f>IFERROR(AVERAGEIFS(Datos!F791:H791,Datos!F791:H791,"&lt;&gt;"),"")</f>
        <v>54.726828483333328</v>
      </c>
      <c r="E791" s="14">
        <f>IFERROR(AVERAGEIFS(Datos!I791:L791,Datos!I791:L791,"&lt;&gt;"),"")</f>
        <v>13.289721818383068</v>
      </c>
    </row>
    <row r="792" spans="1:5" x14ac:dyDescent="0.3">
      <c r="A792" s="12">
        <v>42430</v>
      </c>
      <c r="B792" s="13">
        <v>2016</v>
      </c>
      <c r="C792" s="13">
        <f>IFERROR(AVERAGEIFS(Datos!C792:E792,Datos!C792:E792,"&lt;&gt;"),"")</f>
        <v>38.273666666666664</v>
      </c>
      <c r="D792" s="13">
        <f>IFERROR(AVERAGEIFS(Datos!F792:H792,Datos!F792:H792,"&lt;&gt;"),"")</f>
        <v>56.231503083333337</v>
      </c>
      <c r="E792" s="14">
        <f>IFERROR(AVERAGEIFS(Datos!I792:L792,Datos!I792:L792,"&lt;&gt;"),"")</f>
        <v>13.113406599780699</v>
      </c>
    </row>
    <row r="793" spans="1:5" x14ac:dyDescent="0.3">
      <c r="A793" s="12">
        <v>42431</v>
      </c>
      <c r="B793" s="13">
        <v>2016</v>
      </c>
      <c r="C793" s="13">
        <f>IFERROR(AVERAGEIFS(Datos!C793:E793,Datos!C793:E793,"&lt;&gt;"),"")</f>
        <v>38.3705</v>
      </c>
      <c r="D793" s="13">
        <f>IFERROR(AVERAGEIFS(Datos!F793:H793,Datos!F793:H793,"&lt;&gt;"),"")</f>
        <v>57.054844666666668</v>
      </c>
      <c r="E793" s="14">
        <f>IFERROR(AVERAGEIFS(Datos!I793:L793,Datos!I793:L793,"&lt;&gt;"),"")</f>
        <v>13.521156555687414</v>
      </c>
    </row>
    <row r="794" spans="1:5" x14ac:dyDescent="0.3">
      <c r="A794" s="12">
        <v>42432</v>
      </c>
      <c r="B794" s="13">
        <v>2016</v>
      </c>
      <c r="C794" s="13">
        <f>IFERROR(AVERAGEIFS(Datos!C794:E794,Datos!C794:E794,"&lt;&gt;"),"")</f>
        <v>38.101499999999994</v>
      </c>
      <c r="D794" s="13">
        <f>IFERROR(AVERAGEIFS(Datos!F794:H794,Datos!F794:H794,"&lt;&gt;"),"")</f>
        <v>57.11301266666667</v>
      </c>
      <c r="E794" s="14">
        <f>IFERROR(AVERAGEIFS(Datos!I794:L794,Datos!I794:L794,"&lt;&gt;"),"")</f>
        <v>13.888211628931371</v>
      </c>
    </row>
    <row r="795" spans="1:5" x14ac:dyDescent="0.3">
      <c r="A795" s="12">
        <v>42433</v>
      </c>
      <c r="B795" s="13">
        <v>2016</v>
      </c>
      <c r="C795" s="13">
        <f>IFERROR(AVERAGEIFS(Datos!C795:E795,Datos!C795:E795,"&lt;&gt;"),"")</f>
        <v>38.097833333333334</v>
      </c>
      <c r="D795" s="13">
        <f>IFERROR(AVERAGEIFS(Datos!F795:H795,Datos!F795:H795,"&lt;&gt;"),"")</f>
        <v>58.063961366666668</v>
      </c>
      <c r="E795" s="14">
        <f>IFERROR(AVERAGEIFS(Datos!I795:L795,Datos!I795:L795,"&lt;&gt;"),"")</f>
        <v>13.907420502326193</v>
      </c>
    </row>
    <row r="796" spans="1:5" x14ac:dyDescent="0.3">
      <c r="A796" s="12">
        <v>42434</v>
      </c>
      <c r="B796" s="13">
        <v>2016</v>
      </c>
      <c r="C796" s="13" t="str">
        <f>IFERROR(AVERAGEIFS(Datos!C796:E796,Datos!C796:E796,"&lt;&gt;"),"")</f>
        <v/>
      </c>
      <c r="D796" s="13" t="str">
        <f>IFERROR(AVERAGEIFS(Datos!F796:H796,Datos!F796:H796,"&lt;&gt;"),"")</f>
        <v/>
      </c>
      <c r="E796" s="14" t="str">
        <f>IFERROR(AVERAGEIFS(Datos!I796:L796,Datos!I796:L796,"&lt;&gt;"),"")</f>
        <v/>
      </c>
    </row>
    <row r="797" spans="1:5" x14ac:dyDescent="0.3">
      <c r="A797" s="12">
        <v>42435</v>
      </c>
      <c r="B797" s="13">
        <v>2016</v>
      </c>
      <c r="C797" s="13" t="str">
        <f>IFERROR(AVERAGEIFS(Datos!C797:E797,Datos!C797:E797,"&lt;&gt;"),"")</f>
        <v/>
      </c>
      <c r="D797" s="13" t="str">
        <f>IFERROR(AVERAGEIFS(Datos!F797:H797,Datos!F797:H797,"&lt;&gt;"),"")</f>
        <v/>
      </c>
      <c r="E797" s="14" t="str">
        <f>IFERROR(AVERAGEIFS(Datos!I797:L797,Datos!I797:L797,"&lt;&gt;"),"")</f>
        <v/>
      </c>
    </row>
    <row r="798" spans="1:5" x14ac:dyDescent="0.3">
      <c r="A798" s="12">
        <v>42436</v>
      </c>
      <c r="B798" s="13">
        <v>2016</v>
      </c>
      <c r="C798" s="13">
        <f>IFERROR(AVERAGEIFS(Datos!C798:E798,Datos!C798:E798,"&lt;&gt;"),"")</f>
        <v>37.37916666666667</v>
      </c>
      <c r="D798" s="13">
        <f>IFERROR(AVERAGEIFS(Datos!F798:H798,Datos!F798:H798,"&lt;&gt;"),"")</f>
        <v>57.777073533333329</v>
      </c>
      <c r="E798" s="14">
        <f>IFERROR(AVERAGEIFS(Datos!I798:L798,Datos!I798:L798,"&lt;&gt;"),"")</f>
        <v>13.596843063798872</v>
      </c>
    </row>
    <row r="799" spans="1:5" x14ac:dyDescent="0.3">
      <c r="A799" s="12">
        <v>42437</v>
      </c>
      <c r="B799" s="13">
        <v>2016</v>
      </c>
      <c r="C799" s="13">
        <f>IFERROR(AVERAGEIFS(Datos!C799:E799,Datos!C799:E799,"&lt;&gt;"),"")</f>
        <v>37.527999999999999</v>
      </c>
      <c r="D799" s="13">
        <f>IFERROR(AVERAGEIFS(Datos!F799:H799,Datos!F799:H799,"&lt;&gt;"),"")</f>
        <v>57.002979200000006</v>
      </c>
      <c r="E799" s="14">
        <f>IFERROR(AVERAGEIFS(Datos!I799:L799,Datos!I799:L799,"&lt;&gt;"),"")</f>
        <v>13.763096402265656</v>
      </c>
    </row>
    <row r="800" spans="1:5" x14ac:dyDescent="0.3">
      <c r="A800" s="12">
        <v>42438</v>
      </c>
      <c r="B800" s="13">
        <v>2016</v>
      </c>
      <c r="C800" s="13">
        <f>IFERROR(AVERAGEIFS(Datos!C800:E800,Datos!C800:E800,"&lt;&gt;"),"")</f>
        <v>38.130166666666668</v>
      </c>
      <c r="D800" s="13">
        <f>IFERROR(AVERAGEIFS(Datos!F800:H800,Datos!F800:H800,"&lt;&gt;"),"")</f>
        <v>56.658635083333337</v>
      </c>
      <c r="E800" s="14">
        <f>IFERROR(AVERAGEIFS(Datos!I800:L800,Datos!I800:L800,"&lt;&gt;"),"")</f>
        <v>13.588222240693254</v>
      </c>
    </row>
    <row r="801" spans="1:5" x14ac:dyDescent="0.3">
      <c r="A801" s="12">
        <v>42439</v>
      </c>
      <c r="B801" s="13">
        <v>2016</v>
      </c>
      <c r="C801" s="13">
        <f>IFERROR(AVERAGEIFS(Datos!C801:E801,Datos!C801:E801,"&lt;&gt;"),"")</f>
        <v>37.983666666666664</v>
      </c>
      <c r="D801" s="13">
        <f>IFERROR(AVERAGEIFS(Datos!F801:H801,Datos!F801:H801,"&lt;&gt;"),"")</f>
        <v>55.867596333333324</v>
      </c>
      <c r="E801" s="14">
        <f>IFERROR(AVERAGEIFS(Datos!I801:L801,Datos!I801:L801,"&lt;&gt;"),"")</f>
        <v>13.801810899202483</v>
      </c>
    </row>
    <row r="802" spans="1:5" x14ac:dyDescent="0.3">
      <c r="A802" s="12">
        <v>42440</v>
      </c>
      <c r="B802" s="13">
        <v>2016</v>
      </c>
      <c r="C802" s="13">
        <f>IFERROR(AVERAGEIFS(Datos!C802:E802,Datos!C802:E802,"&lt;&gt;"),"")</f>
        <v>38.62616666666667</v>
      </c>
      <c r="D802" s="13">
        <f>IFERROR(AVERAGEIFS(Datos!F802:H802,Datos!F802:H802,"&lt;&gt;"),"")</f>
        <v>57.459786016666669</v>
      </c>
      <c r="E802" s="14">
        <f>IFERROR(AVERAGEIFS(Datos!I802:L802,Datos!I802:L802,"&lt;&gt;"),"")</f>
        <v>13.765176819001143</v>
      </c>
    </row>
    <row r="803" spans="1:5" x14ac:dyDescent="0.3">
      <c r="A803" s="12">
        <v>42441</v>
      </c>
      <c r="B803" s="13">
        <v>2016</v>
      </c>
      <c r="C803" s="13" t="str">
        <f>IFERROR(AVERAGEIFS(Datos!C803:E803,Datos!C803:E803,"&lt;&gt;"),"")</f>
        <v/>
      </c>
      <c r="D803" s="13" t="str">
        <f>IFERROR(AVERAGEIFS(Datos!F803:H803,Datos!F803:H803,"&lt;&gt;"),"")</f>
        <v/>
      </c>
      <c r="E803" s="14" t="str">
        <f>IFERROR(AVERAGEIFS(Datos!I803:L803,Datos!I803:L803,"&lt;&gt;"),"")</f>
        <v/>
      </c>
    </row>
    <row r="804" spans="1:5" x14ac:dyDescent="0.3">
      <c r="A804" s="12">
        <v>42442</v>
      </c>
      <c r="B804" s="13">
        <v>2016</v>
      </c>
      <c r="C804" s="13" t="str">
        <f>IFERROR(AVERAGEIFS(Datos!C804:E804,Datos!C804:E804,"&lt;&gt;"),"")</f>
        <v/>
      </c>
      <c r="D804" s="13" t="str">
        <f>IFERROR(AVERAGEIFS(Datos!F804:H804,Datos!F804:H804,"&lt;&gt;"),"")</f>
        <v/>
      </c>
      <c r="E804" s="14" t="str">
        <f>IFERROR(AVERAGEIFS(Datos!I804:L804,Datos!I804:L804,"&lt;&gt;"),"")</f>
        <v/>
      </c>
    </row>
    <row r="805" spans="1:5" x14ac:dyDescent="0.3">
      <c r="A805" s="12">
        <v>42443</v>
      </c>
      <c r="B805" s="13">
        <v>2016</v>
      </c>
      <c r="C805" s="13">
        <f>IFERROR(AVERAGEIFS(Datos!C805:E805,Datos!C805:E805,"&lt;&gt;"),"")</f>
        <v>38.770666666666664</v>
      </c>
      <c r="D805" s="13">
        <f>IFERROR(AVERAGEIFS(Datos!F805:H805,Datos!F805:H805,"&lt;&gt;"),"")</f>
        <v>58.064164349999999</v>
      </c>
      <c r="E805" s="14">
        <f>IFERROR(AVERAGEIFS(Datos!I805:L805,Datos!I805:L805,"&lt;&gt;"),"")</f>
        <v>13.878381496967833</v>
      </c>
    </row>
    <row r="806" spans="1:5" x14ac:dyDescent="0.3">
      <c r="A806" s="12">
        <v>42444</v>
      </c>
      <c r="B806" s="13">
        <v>2016</v>
      </c>
      <c r="C806" s="13">
        <f>IFERROR(AVERAGEIFS(Datos!C806:E806,Datos!C806:E806,"&lt;&gt;"),"")</f>
        <v>39.087833333333329</v>
      </c>
      <c r="D806" s="13">
        <f>IFERROR(AVERAGEIFS(Datos!F806:H806,Datos!F806:H806,"&lt;&gt;"),"")</f>
        <v>57.992317066666665</v>
      </c>
      <c r="E806" s="14">
        <f>IFERROR(AVERAGEIFS(Datos!I806:L806,Datos!I806:L806,"&lt;&gt;"),"")</f>
        <v>13.947466350203507</v>
      </c>
    </row>
    <row r="807" spans="1:5" x14ac:dyDescent="0.3">
      <c r="A807" s="12">
        <v>42445</v>
      </c>
      <c r="B807" s="13">
        <v>2016</v>
      </c>
      <c r="C807" s="13">
        <f>IFERROR(AVERAGEIFS(Datos!C807:E807,Datos!C807:E807,"&lt;&gt;"),"")</f>
        <v>39.570166666666665</v>
      </c>
      <c r="D807" s="13">
        <f>IFERROR(AVERAGEIFS(Datos!F807:H807,Datos!F807:H807,"&lt;&gt;"),"")</f>
        <v>59.099883933333331</v>
      </c>
      <c r="E807" s="14">
        <f>IFERROR(AVERAGEIFS(Datos!I807:L807,Datos!I807:L807,"&lt;&gt;"),"")</f>
        <v>13.715578417927516</v>
      </c>
    </row>
    <row r="808" spans="1:5" x14ac:dyDescent="0.3">
      <c r="A808" s="12">
        <v>42446</v>
      </c>
      <c r="B808" s="13">
        <v>2016</v>
      </c>
      <c r="C808" s="13">
        <f>IFERROR(AVERAGEIFS(Datos!C808:E808,Datos!C808:E808,"&lt;&gt;"),"")</f>
        <v>39.677999999999997</v>
      </c>
      <c r="D808" s="13">
        <f>IFERROR(AVERAGEIFS(Datos!F808:H808,Datos!F808:H808,"&lt;&gt;"),"")</f>
        <v>59.36086693333332</v>
      </c>
      <c r="E808" s="14">
        <f>IFERROR(AVERAGEIFS(Datos!I808:L808,Datos!I808:L808,"&lt;&gt;"),"")</f>
        <v>13.841545514996408</v>
      </c>
    </row>
    <row r="809" spans="1:5" x14ac:dyDescent="0.3">
      <c r="A809" s="12">
        <v>42447</v>
      </c>
      <c r="B809" s="13">
        <v>2016</v>
      </c>
      <c r="C809" s="13">
        <f>IFERROR(AVERAGEIFS(Datos!C809:E809,Datos!C809:E809,"&lt;&gt;"),"")</f>
        <v>39.246833333333335</v>
      </c>
      <c r="D809" s="13">
        <f>IFERROR(AVERAGEIFS(Datos!F809:H809,Datos!F809:H809,"&lt;&gt;"),"")</f>
        <v>59.523629</v>
      </c>
      <c r="E809" s="14">
        <f>IFERROR(AVERAGEIFS(Datos!I809:L809,Datos!I809:L809,"&lt;&gt;"),"")</f>
        <v>13.609423405628249</v>
      </c>
    </row>
    <row r="810" spans="1:5" x14ac:dyDescent="0.3">
      <c r="A810" s="12">
        <v>42448</v>
      </c>
      <c r="B810" s="13">
        <v>2016</v>
      </c>
      <c r="C810" s="13" t="str">
        <f>IFERROR(AVERAGEIFS(Datos!C810:E810,Datos!C810:E810,"&lt;&gt;"),"")</f>
        <v/>
      </c>
      <c r="D810" s="13" t="str">
        <f>IFERROR(AVERAGEIFS(Datos!F810:H810,Datos!F810:H810,"&lt;&gt;"),"")</f>
        <v/>
      </c>
      <c r="E810" s="14" t="str">
        <f>IFERROR(AVERAGEIFS(Datos!I810:L810,Datos!I810:L810,"&lt;&gt;"),"")</f>
        <v/>
      </c>
    </row>
    <row r="811" spans="1:5" x14ac:dyDescent="0.3">
      <c r="A811" s="12">
        <v>42449</v>
      </c>
      <c r="B811" s="13">
        <v>2016</v>
      </c>
      <c r="C811" s="13" t="str">
        <f>IFERROR(AVERAGEIFS(Datos!C811:E811,Datos!C811:E811,"&lt;&gt;"),"")</f>
        <v/>
      </c>
      <c r="D811" s="13" t="str">
        <f>IFERROR(AVERAGEIFS(Datos!F811:H811,Datos!F811:H811,"&lt;&gt;"),"")</f>
        <v/>
      </c>
      <c r="E811" s="14" t="str">
        <f>IFERROR(AVERAGEIFS(Datos!I811:L811,Datos!I811:L811,"&lt;&gt;"),"")</f>
        <v/>
      </c>
    </row>
    <row r="812" spans="1:5" x14ac:dyDescent="0.3">
      <c r="A812" s="12">
        <v>42450</v>
      </c>
      <c r="B812" s="13">
        <v>2016</v>
      </c>
      <c r="C812" s="13">
        <f>IFERROR(AVERAGEIFS(Datos!C812:E812,Datos!C812:E812,"&lt;&gt;"),"")</f>
        <v>39.481833333333334</v>
      </c>
      <c r="D812" s="13">
        <f>IFERROR(AVERAGEIFS(Datos!F812:H812,Datos!F812:H812,"&lt;&gt;"),"")</f>
        <v>59.112187666666671</v>
      </c>
      <c r="E812" s="14" t="str">
        <f>IFERROR(AVERAGEIFS(Datos!I812:L812,Datos!I812:L812,"&lt;&gt;"),"")</f>
        <v/>
      </c>
    </row>
    <row r="813" spans="1:5" x14ac:dyDescent="0.3">
      <c r="A813" s="12">
        <v>42451</v>
      </c>
      <c r="B813" s="13">
        <v>2016</v>
      </c>
      <c r="C813" s="13">
        <f>IFERROR(AVERAGEIFS(Datos!C813:E813,Datos!C813:E813,"&lt;&gt;"),"")</f>
        <v>39.584166666666668</v>
      </c>
      <c r="D813" s="13">
        <f>IFERROR(AVERAGEIFS(Datos!F813:H813,Datos!F813:H813,"&lt;&gt;"),"")</f>
        <v>59.144129066666665</v>
      </c>
      <c r="E813" s="14">
        <f>IFERROR(AVERAGEIFS(Datos!I813:L813,Datos!I813:L813,"&lt;&gt;"),"")</f>
        <v>13.89782125333689</v>
      </c>
    </row>
    <row r="814" spans="1:5" x14ac:dyDescent="0.3">
      <c r="A814" s="12">
        <v>42452</v>
      </c>
      <c r="B814" s="13">
        <v>2016</v>
      </c>
      <c r="C814" s="13">
        <f>IFERROR(AVERAGEIFS(Datos!C814:E814,Datos!C814:E814,"&lt;&gt;"),"")</f>
        <v>39.460166666666666</v>
      </c>
      <c r="D814" s="13">
        <f>IFERROR(AVERAGEIFS(Datos!F814:H814,Datos!F814:H814,"&lt;&gt;"),"")</f>
        <v>58.963590400000008</v>
      </c>
      <c r="E814" s="14">
        <f>IFERROR(AVERAGEIFS(Datos!I814:L814,Datos!I814:L814,"&lt;&gt;"),"")</f>
        <v>13.803648391540035</v>
      </c>
    </row>
    <row r="815" spans="1:5" x14ac:dyDescent="0.3">
      <c r="A815" s="12">
        <v>42453</v>
      </c>
      <c r="B815" s="13">
        <v>2016</v>
      </c>
      <c r="C815" s="13">
        <f>IFERROR(AVERAGEIFS(Datos!C815:E815,Datos!C815:E815,"&lt;&gt;"),"")</f>
        <v>39.456499999999998</v>
      </c>
      <c r="D815" s="13">
        <f>IFERROR(AVERAGEIFS(Datos!F815:H815,Datos!F815:H815,"&lt;&gt;"),"")</f>
        <v>58.158448099999994</v>
      </c>
      <c r="E815" s="14">
        <f>IFERROR(AVERAGEIFS(Datos!I815:L815,Datos!I815:L815,"&lt;&gt;"),"")</f>
        <v>13.814834790188076</v>
      </c>
    </row>
    <row r="816" spans="1:5" x14ac:dyDescent="0.3">
      <c r="A816" s="12">
        <v>42454</v>
      </c>
      <c r="B816" s="13">
        <v>2016</v>
      </c>
      <c r="C816" s="13" t="str">
        <f>IFERROR(AVERAGEIFS(Datos!C816:E816,Datos!C816:E816,"&lt;&gt;"),"")</f>
        <v/>
      </c>
      <c r="D816" s="13" t="str">
        <f>IFERROR(AVERAGEIFS(Datos!F816:H816,Datos!F816:H816,"&lt;&gt;"),"")</f>
        <v/>
      </c>
      <c r="E816" s="14">
        <f>IFERROR(AVERAGEIFS(Datos!I816:L816,Datos!I816:L816,"&lt;&gt;"),"")</f>
        <v>13.784866168125166</v>
      </c>
    </row>
    <row r="817" spans="1:5" x14ac:dyDescent="0.3">
      <c r="A817" s="12">
        <v>42455</v>
      </c>
      <c r="B817" s="13">
        <v>2016</v>
      </c>
      <c r="C817" s="13" t="str">
        <f>IFERROR(AVERAGEIFS(Datos!C817:E817,Datos!C817:E817,"&lt;&gt;"),"")</f>
        <v/>
      </c>
      <c r="D817" s="13" t="str">
        <f>IFERROR(AVERAGEIFS(Datos!F817:H817,Datos!F817:H817,"&lt;&gt;"),"")</f>
        <v/>
      </c>
      <c r="E817" s="14" t="str">
        <f>IFERROR(AVERAGEIFS(Datos!I817:L817,Datos!I817:L817,"&lt;&gt;"),"")</f>
        <v/>
      </c>
    </row>
    <row r="818" spans="1:5" x14ac:dyDescent="0.3">
      <c r="A818" s="12">
        <v>42456</v>
      </c>
      <c r="B818" s="13">
        <v>2016</v>
      </c>
      <c r="C818" s="13" t="str">
        <f>IFERROR(AVERAGEIFS(Datos!C818:E818,Datos!C818:E818,"&lt;&gt;"),"")</f>
        <v/>
      </c>
      <c r="D818" s="13" t="str">
        <f>IFERROR(AVERAGEIFS(Datos!F818:H818,Datos!F818:H818,"&lt;&gt;"),"")</f>
        <v/>
      </c>
      <c r="E818" s="14" t="str">
        <f>IFERROR(AVERAGEIFS(Datos!I818:L818,Datos!I818:L818,"&lt;&gt;"),"")</f>
        <v/>
      </c>
    </row>
    <row r="819" spans="1:5" x14ac:dyDescent="0.3">
      <c r="A819" s="12">
        <v>42457</v>
      </c>
      <c r="B819" s="13">
        <v>2016</v>
      </c>
      <c r="C819" s="13">
        <f>IFERROR(AVERAGEIFS(Datos!C819:E819,Datos!C819:E819,"&lt;&gt;"),"")</f>
        <v>39.167166666666667</v>
      </c>
      <c r="D819" s="13" t="str">
        <f>IFERROR(AVERAGEIFS(Datos!F819:H819,Datos!F819:H819,"&lt;&gt;"),"")</f>
        <v/>
      </c>
      <c r="E819" s="14">
        <f>IFERROR(AVERAGEIFS(Datos!I819:L819,Datos!I819:L819,"&lt;&gt;"),"")</f>
        <v>13.805285792166551</v>
      </c>
    </row>
    <row r="820" spans="1:5" x14ac:dyDescent="0.3">
      <c r="A820" s="12">
        <v>42458</v>
      </c>
      <c r="B820" s="13">
        <v>2016</v>
      </c>
      <c r="C820" s="13">
        <f>IFERROR(AVERAGEIFS(Datos!C820:E820,Datos!C820:E820,"&lt;&gt;"),"")</f>
        <v>39.974833333333329</v>
      </c>
      <c r="D820" s="13">
        <f>IFERROR(AVERAGEIFS(Datos!F820:H820,Datos!F820:H820,"&lt;&gt;"),"")</f>
        <v>58.876738333333343</v>
      </c>
      <c r="E820" s="14">
        <f>IFERROR(AVERAGEIFS(Datos!I820:L820,Datos!I820:L820,"&lt;&gt;"),"")</f>
        <v>13.780732253274916</v>
      </c>
    </row>
    <row r="821" spans="1:5" x14ac:dyDescent="0.3">
      <c r="A821" s="12">
        <v>42459</v>
      </c>
      <c r="B821" s="13">
        <v>2016</v>
      </c>
      <c r="C821" s="13">
        <f>IFERROR(AVERAGEIFS(Datos!C821:E821,Datos!C821:E821,"&lt;&gt;"),"")</f>
        <v>40.285666666666664</v>
      </c>
      <c r="D821" s="13">
        <f>IFERROR(AVERAGEIFS(Datos!F821:H821,Datos!F821:H821,"&lt;&gt;"),"")</f>
        <v>59.925445533333324</v>
      </c>
      <c r="E821" s="14">
        <f>IFERROR(AVERAGEIFS(Datos!I821:L821,Datos!I821:L821,"&lt;&gt;"),"")</f>
        <v>13.515284041674072</v>
      </c>
    </row>
    <row r="822" spans="1:5" x14ac:dyDescent="0.3">
      <c r="A822" s="12">
        <v>42460</v>
      </c>
      <c r="B822" s="13">
        <v>2016</v>
      </c>
      <c r="C822" s="13">
        <f>IFERROR(AVERAGEIFS(Datos!C822:E822,Datos!C822:E822,"&lt;&gt;"),"")</f>
        <v>40.207500000000003</v>
      </c>
      <c r="D822" s="13">
        <f>IFERROR(AVERAGEIFS(Datos!F822:H822,Datos!F822:H822,"&lt;&gt;"),"")</f>
        <v>59.669712199999992</v>
      </c>
      <c r="E822" s="14">
        <f>IFERROR(AVERAGEIFS(Datos!I822:L822,Datos!I822:L822,"&lt;&gt;"),"")</f>
        <v>13.389456382666665</v>
      </c>
    </row>
    <row r="823" spans="1:5" x14ac:dyDescent="0.3">
      <c r="A823" s="12">
        <v>42461</v>
      </c>
      <c r="B823" s="13">
        <v>2016</v>
      </c>
      <c r="C823" s="13">
        <f>IFERROR(AVERAGEIFS(Datos!C823:E823,Datos!C823:E823,"&lt;&gt;"),"")</f>
        <v>40.516999999999996</v>
      </c>
      <c r="D823" s="13">
        <f>IFERROR(AVERAGEIFS(Datos!F823:H823,Datos!F823:H823,"&lt;&gt;"),"")</f>
        <v>58.274794666666672</v>
      </c>
      <c r="E823" s="14">
        <f>IFERROR(AVERAGEIFS(Datos!I823:L823,Datos!I823:L823,"&lt;&gt;"),"")</f>
        <v>13.255327918083392</v>
      </c>
    </row>
    <row r="824" spans="1:5" x14ac:dyDescent="0.3">
      <c r="A824" s="12">
        <v>42462</v>
      </c>
      <c r="B824" s="13">
        <v>2016</v>
      </c>
      <c r="C824" s="13" t="str">
        <f>IFERROR(AVERAGEIFS(Datos!C824:E824,Datos!C824:E824,"&lt;&gt;"),"")</f>
        <v/>
      </c>
      <c r="D824" s="13" t="str">
        <f>IFERROR(AVERAGEIFS(Datos!F824:H824,Datos!F824:H824,"&lt;&gt;"),"")</f>
        <v/>
      </c>
      <c r="E824" s="14" t="str">
        <f>IFERROR(AVERAGEIFS(Datos!I824:L824,Datos!I824:L824,"&lt;&gt;"),"")</f>
        <v/>
      </c>
    </row>
    <row r="825" spans="1:5" x14ac:dyDescent="0.3">
      <c r="A825" s="12">
        <v>42463</v>
      </c>
      <c r="B825" s="13">
        <v>2016</v>
      </c>
      <c r="C825" s="13" t="str">
        <f>IFERROR(AVERAGEIFS(Datos!C825:E825,Datos!C825:E825,"&lt;&gt;"),"")</f>
        <v/>
      </c>
      <c r="D825" s="13" t="str">
        <f>IFERROR(AVERAGEIFS(Datos!F825:H825,Datos!F825:H825,"&lt;&gt;"),"")</f>
        <v/>
      </c>
      <c r="E825" s="14" t="str">
        <f>IFERROR(AVERAGEIFS(Datos!I825:L825,Datos!I825:L825,"&lt;&gt;"),"")</f>
        <v/>
      </c>
    </row>
    <row r="826" spans="1:5" x14ac:dyDescent="0.3">
      <c r="A826" s="12">
        <v>42464</v>
      </c>
      <c r="B826" s="13">
        <v>2016</v>
      </c>
      <c r="C826" s="13">
        <f>IFERROR(AVERAGEIFS(Datos!C826:E826,Datos!C826:E826,"&lt;&gt;"),"")</f>
        <v>40.488666666666667</v>
      </c>
      <c r="D826" s="13">
        <f>IFERROR(AVERAGEIFS(Datos!F826:H826,Datos!F826:H826,"&lt;&gt;"),"")</f>
        <v>58.104786799999999</v>
      </c>
      <c r="E826" s="14">
        <f>IFERROR(AVERAGEIFS(Datos!I826:L826,Datos!I826:L826,"&lt;&gt;"),"")</f>
        <v>13.339080368996221</v>
      </c>
    </row>
    <row r="827" spans="1:5" x14ac:dyDescent="0.3">
      <c r="A827" s="12">
        <v>42465</v>
      </c>
      <c r="B827" s="13">
        <v>2016</v>
      </c>
      <c r="C827" s="13">
        <f>IFERROR(AVERAGEIFS(Datos!C827:E827,Datos!C827:E827,"&lt;&gt;"),"")</f>
        <v>39.980333333333334</v>
      </c>
      <c r="D827" s="13">
        <f>IFERROR(AVERAGEIFS(Datos!F827:H827,Datos!F827:H827,"&lt;&gt;"),"")</f>
        <v>56.44783533333333</v>
      </c>
      <c r="E827" s="14">
        <f>IFERROR(AVERAGEIFS(Datos!I827:L827,Datos!I827:L827,"&lt;&gt;"),"")</f>
        <v>13.360889887755102</v>
      </c>
    </row>
    <row r="828" spans="1:5" x14ac:dyDescent="0.3">
      <c r="A828" s="12">
        <v>42466</v>
      </c>
      <c r="B828" s="13">
        <v>2016</v>
      </c>
      <c r="C828" s="13">
        <f>IFERROR(AVERAGEIFS(Datos!C828:E828,Datos!C828:E828,"&lt;&gt;"),"")</f>
        <v>40.421166666666664</v>
      </c>
      <c r="D828" s="13">
        <f>IFERROR(AVERAGEIFS(Datos!F828:H828,Datos!F828:H828,"&lt;&gt;"),"")</f>
        <v>56.815109066666672</v>
      </c>
      <c r="E828" s="14">
        <f>IFERROR(AVERAGEIFS(Datos!I828:L828,Datos!I828:L828,"&lt;&gt;"),"")</f>
        <v>13.445709282719651</v>
      </c>
    </row>
    <row r="829" spans="1:5" x14ac:dyDescent="0.3">
      <c r="A829" s="12">
        <v>42467</v>
      </c>
      <c r="B829" s="13">
        <v>2016</v>
      </c>
      <c r="C829" s="13">
        <f>IFERROR(AVERAGEIFS(Datos!C829:E829,Datos!C829:E829,"&lt;&gt;"),"")</f>
        <v>39.866999999999997</v>
      </c>
      <c r="D829" s="13">
        <f>IFERROR(AVERAGEIFS(Datos!F829:H829,Datos!F829:H829,"&lt;&gt;"),"")</f>
        <v>55.81303406666666</v>
      </c>
      <c r="E829" s="14">
        <f>IFERROR(AVERAGEIFS(Datos!I829:L829,Datos!I829:L829,"&lt;&gt;"),"")</f>
        <v>13.818146620434581</v>
      </c>
    </row>
    <row r="830" spans="1:5" x14ac:dyDescent="0.3">
      <c r="A830" s="12">
        <v>42468</v>
      </c>
      <c r="B830" s="13">
        <v>2016</v>
      </c>
      <c r="C830" s="13">
        <f>IFERROR(AVERAGEIFS(Datos!C830:E830,Datos!C830:E830,"&lt;&gt;"),"")</f>
        <v>39.852833333333336</v>
      </c>
      <c r="D830" s="13">
        <f>IFERROR(AVERAGEIFS(Datos!F830:H830,Datos!F830:H830,"&lt;&gt;"),"")</f>
        <v>55.887857666666669</v>
      </c>
      <c r="E830" s="14">
        <f>IFERROR(AVERAGEIFS(Datos!I830:L830,Datos!I830:L830,"&lt;&gt;"),"")</f>
        <v>13.988360041755097</v>
      </c>
    </row>
    <row r="831" spans="1:5" x14ac:dyDescent="0.3">
      <c r="A831" s="12">
        <v>42469</v>
      </c>
      <c r="B831" s="13">
        <v>2016</v>
      </c>
      <c r="C831" s="13" t="str">
        <f>IFERROR(AVERAGEIFS(Datos!C831:E831,Datos!C831:E831,"&lt;&gt;"),"")</f>
        <v/>
      </c>
      <c r="D831" s="13" t="str">
        <f>IFERROR(AVERAGEIFS(Datos!F831:H831,Datos!F831:H831,"&lt;&gt;"),"")</f>
        <v/>
      </c>
      <c r="E831" s="14" t="str">
        <f>IFERROR(AVERAGEIFS(Datos!I831:L831,Datos!I831:L831,"&lt;&gt;"),"")</f>
        <v/>
      </c>
    </row>
    <row r="832" spans="1:5" x14ac:dyDescent="0.3">
      <c r="A832" s="12">
        <v>42470</v>
      </c>
      <c r="B832" s="13">
        <v>2016</v>
      </c>
      <c r="C832" s="13" t="str">
        <f>IFERROR(AVERAGEIFS(Datos!C832:E832,Datos!C832:E832,"&lt;&gt;"),"")</f>
        <v/>
      </c>
      <c r="D832" s="13" t="str">
        <f>IFERROR(AVERAGEIFS(Datos!F832:H832,Datos!F832:H832,"&lt;&gt;"),"")</f>
        <v/>
      </c>
      <c r="E832" s="14" t="str">
        <f>IFERROR(AVERAGEIFS(Datos!I832:L832,Datos!I832:L832,"&lt;&gt;"),"")</f>
        <v/>
      </c>
    </row>
    <row r="833" spans="1:5" x14ac:dyDescent="0.3">
      <c r="A833" s="12">
        <v>42471</v>
      </c>
      <c r="B833" s="13">
        <v>2016</v>
      </c>
      <c r="C833" s="13">
        <f>IFERROR(AVERAGEIFS(Datos!C833:E833,Datos!C833:E833,"&lt;&gt;"),"")</f>
        <v>39.814</v>
      </c>
      <c r="D833" s="13">
        <f>IFERROR(AVERAGEIFS(Datos!F833:H833,Datos!F833:H833,"&lt;&gt;"),"")</f>
        <v>56.091876250000006</v>
      </c>
      <c r="E833" s="14">
        <f>IFERROR(AVERAGEIFS(Datos!I833:L833,Datos!I833:L833,"&lt;&gt;"),"")</f>
        <v>13.992199243125633</v>
      </c>
    </row>
    <row r="834" spans="1:5" x14ac:dyDescent="0.3">
      <c r="A834" s="12">
        <v>42472</v>
      </c>
      <c r="B834" s="13">
        <v>2016</v>
      </c>
      <c r="C834" s="13">
        <f>IFERROR(AVERAGEIFS(Datos!C834:E834,Datos!C834:E834,"&lt;&gt;"),"")</f>
        <v>40.158666666666669</v>
      </c>
      <c r="D834" s="13">
        <f>IFERROR(AVERAGEIFS(Datos!F834:H834,Datos!F834:H834,"&lt;&gt;"),"")</f>
        <v>56.523594799999991</v>
      </c>
      <c r="E834" s="14">
        <f>IFERROR(AVERAGEIFS(Datos!I834:L834,Datos!I834:L834,"&lt;&gt;"),"")</f>
        <v>14.200695045972783</v>
      </c>
    </row>
    <row r="835" spans="1:5" x14ac:dyDescent="0.3">
      <c r="A835" s="12">
        <v>42473</v>
      </c>
      <c r="B835" s="13">
        <v>2016</v>
      </c>
      <c r="C835" s="13">
        <f>IFERROR(AVERAGEIFS(Datos!C835:E835,Datos!C835:E835,"&lt;&gt;"),"")</f>
        <v>40.651833333333336</v>
      </c>
      <c r="D835" s="13">
        <f>IFERROR(AVERAGEIFS(Datos!F835:H835,Datos!F835:H835,"&lt;&gt;"),"")</f>
        <v>57.573860133333334</v>
      </c>
      <c r="E835" s="14">
        <f>IFERROR(AVERAGEIFS(Datos!I835:L835,Datos!I835:L835,"&lt;&gt;"),"")</f>
        <v>14.332893755150625</v>
      </c>
    </row>
    <row r="836" spans="1:5" x14ac:dyDescent="0.3">
      <c r="A836" s="12">
        <v>42474</v>
      </c>
      <c r="B836" s="13">
        <v>2016</v>
      </c>
      <c r="C836" s="13">
        <f>IFERROR(AVERAGEIFS(Datos!C836:E836,Datos!C836:E836,"&lt;&gt;"),"")</f>
        <v>40.718166666666662</v>
      </c>
      <c r="D836" s="13">
        <f>IFERROR(AVERAGEIFS(Datos!F836:H836,Datos!F836:H836,"&lt;&gt;"),"")</f>
        <v>58.137848999999996</v>
      </c>
      <c r="E836" s="14">
        <f>IFERROR(AVERAGEIFS(Datos!I836:L836,Datos!I836:L836,"&lt;&gt;"),"")</f>
        <v>14.682882457650399</v>
      </c>
    </row>
    <row r="837" spans="1:5" x14ac:dyDescent="0.3">
      <c r="A837" s="12">
        <v>42475</v>
      </c>
      <c r="B837" s="13">
        <v>2016</v>
      </c>
      <c r="C837" s="13">
        <f>IFERROR(AVERAGEIFS(Datos!C837:E837,Datos!C837:E837,"&lt;&gt;"),"")</f>
        <v>40.704166666666666</v>
      </c>
      <c r="D837" s="13">
        <f>IFERROR(AVERAGEIFS(Datos!F837:H837,Datos!F837:H837,"&lt;&gt;"),"")</f>
        <v>57.899733333333323</v>
      </c>
      <c r="E837" s="14">
        <f>IFERROR(AVERAGEIFS(Datos!I837:L837,Datos!I837:L837,"&lt;&gt;"),"")</f>
        <v>14.736972253151745</v>
      </c>
    </row>
    <row r="838" spans="1:5" x14ac:dyDescent="0.3">
      <c r="A838" s="12">
        <v>42476</v>
      </c>
      <c r="B838" s="13">
        <v>2016</v>
      </c>
      <c r="C838" s="13" t="str">
        <f>IFERROR(AVERAGEIFS(Datos!C838:E838,Datos!C838:E838,"&lt;&gt;"),"")</f>
        <v/>
      </c>
      <c r="D838" s="13" t="str">
        <f>IFERROR(AVERAGEIFS(Datos!F838:H838,Datos!F838:H838,"&lt;&gt;"),"")</f>
        <v/>
      </c>
      <c r="E838" s="14" t="str">
        <f>IFERROR(AVERAGEIFS(Datos!I838:L838,Datos!I838:L838,"&lt;&gt;"),"")</f>
        <v/>
      </c>
    </row>
    <row r="839" spans="1:5" x14ac:dyDescent="0.3">
      <c r="A839" s="12">
        <v>42477</v>
      </c>
      <c r="B839" s="13">
        <v>2016</v>
      </c>
      <c r="C839" s="13" t="str">
        <f>IFERROR(AVERAGEIFS(Datos!C839:E839,Datos!C839:E839,"&lt;&gt;"),"")</f>
        <v/>
      </c>
      <c r="D839" s="13" t="str">
        <f>IFERROR(AVERAGEIFS(Datos!F839:H839,Datos!F839:H839,"&lt;&gt;"),"")</f>
        <v/>
      </c>
      <c r="E839" s="14" t="str">
        <f>IFERROR(AVERAGEIFS(Datos!I839:L839,Datos!I839:L839,"&lt;&gt;"),"")</f>
        <v/>
      </c>
    </row>
    <row r="840" spans="1:5" x14ac:dyDescent="0.3">
      <c r="A840" s="12">
        <v>42478</v>
      </c>
      <c r="B840" s="13">
        <v>2016</v>
      </c>
      <c r="C840" s="13">
        <f>IFERROR(AVERAGEIFS(Datos!C840:E840,Datos!C840:E840,"&lt;&gt;"),"")</f>
        <v>40.904666666666664</v>
      </c>
      <c r="D840" s="13">
        <f>IFERROR(AVERAGEIFS(Datos!F840:H840,Datos!F840:H840,"&lt;&gt;"),"")</f>
        <v>58.932109699999991</v>
      </c>
      <c r="E840" s="14">
        <f>IFERROR(AVERAGEIFS(Datos!I840:L840,Datos!I840:L840,"&lt;&gt;"),"")</f>
        <v>14.094641190629307</v>
      </c>
    </row>
    <row r="841" spans="1:5" x14ac:dyDescent="0.3">
      <c r="A841" s="12">
        <v>42479</v>
      </c>
      <c r="B841" s="13">
        <v>2016</v>
      </c>
      <c r="C841" s="13">
        <f>IFERROR(AVERAGEIFS(Datos!C841:E841,Datos!C841:E841,"&lt;&gt;"),"")</f>
        <v>40.643333333333338</v>
      </c>
      <c r="D841" s="13">
        <f>IFERROR(AVERAGEIFS(Datos!F841:H841,Datos!F841:H841,"&lt;&gt;"),"")</f>
        <v>60.611889749999989</v>
      </c>
      <c r="E841" s="14">
        <f>IFERROR(AVERAGEIFS(Datos!I841:L841,Datos!I841:L841,"&lt;&gt;"),"")</f>
        <v>14.640258998213145</v>
      </c>
    </row>
    <row r="842" spans="1:5" x14ac:dyDescent="0.3">
      <c r="A842" s="12">
        <v>42480</v>
      </c>
      <c r="B842" s="13">
        <v>2016</v>
      </c>
      <c r="C842" s="13">
        <f>IFERROR(AVERAGEIFS(Datos!C842:E842,Datos!C842:E842,"&lt;&gt;"),"")</f>
        <v>40.37283333333334</v>
      </c>
      <c r="D842" s="13">
        <f>IFERROR(AVERAGEIFS(Datos!F842:H842,Datos!F842:H842,"&lt;&gt;"),"")</f>
        <v>60.795493266666675</v>
      </c>
      <c r="E842" s="14">
        <f>IFERROR(AVERAGEIFS(Datos!I842:L842,Datos!I842:L842,"&lt;&gt;"),"")</f>
        <v>14.654031263220277</v>
      </c>
    </row>
    <row r="843" spans="1:5" x14ac:dyDescent="0.3">
      <c r="A843" s="12">
        <v>42481</v>
      </c>
      <c r="B843" s="13">
        <v>2016</v>
      </c>
      <c r="C843" s="13">
        <f>IFERROR(AVERAGEIFS(Datos!C843:E843,Datos!C843:E843,"&lt;&gt;"),"")</f>
        <v>40.424166666666672</v>
      </c>
      <c r="D843" s="13">
        <f>IFERROR(AVERAGEIFS(Datos!F843:H843,Datos!F843:H843,"&lt;&gt;"),"")</f>
        <v>60.725024999999995</v>
      </c>
      <c r="E843" s="14">
        <f>IFERROR(AVERAGEIFS(Datos!I843:L843,Datos!I843:L843,"&lt;&gt;"),"")</f>
        <v>14.931100077618483</v>
      </c>
    </row>
    <row r="844" spans="1:5" x14ac:dyDescent="0.3">
      <c r="A844" s="12">
        <v>42482</v>
      </c>
      <c r="B844" s="13">
        <v>2016</v>
      </c>
      <c r="C844" s="13">
        <f>IFERROR(AVERAGEIFS(Datos!C844:E844,Datos!C844:E844,"&lt;&gt;"),"")</f>
        <v>38.362833333333334</v>
      </c>
      <c r="D844" s="13">
        <f>IFERROR(AVERAGEIFS(Datos!F844:H844,Datos!F844:H844,"&lt;&gt;"),"")</f>
        <v>59.855905000000007</v>
      </c>
      <c r="E844" s="14">
        <f>IFERROR(AVERAGEIFS(Datos!I844:L844,Datos!I844:L844,"&lt;&gt;"),"")</f>
        <v>14.822680344379759</v>
      </c>
    </row>
    <row r="845" spans="1:5" x14ac:dyDescent="0.3">
      <c r="A845" s="12">
        <v>42483</v>
      </c>
      <c r="B845" s="13">
        <v>2016</v>
      </c>
      <c r="C845" s="13" t="str">
        <f>IFERROR(AVERAGEIFS(Datos!C845:E845,Datos!C845:E845,"&lt;&gt;"),"")</f>
        <v/>
      </c>
      <c r="D845" s="13" t="str">
        <f>IFERROR(AVERAGEIFS(Datos!F845:H845,Datos!F845:H845,"&lt;&gt;"),"")</f>
        <v/>
      </c>
      <c r="E845" s="14" t="str">
        <f>IFERROR(AVERAGEIFS(Datos!I845:L845,Datos!I845:L845,"&lt;&gt;"),"")</f>
        <v/>
      </c>
    </row>
    <row r="846" spans="1:5" x14ac:dyDescent="0.3">
      <c r="A846" s="12">
        <v>42484</v>
      </c>
      <c r="B846" s="13">
        <v>2016</v>
      </c>
      <c r="C846" s="13" t="str">
        <f>IFERROR(AVERAGEIFS(Datos!C846:E846,Datos!C846:E846,"&lt;&gt;"),"")</f>
        <v/>
      </c>
      <c r="D846" s="13" t="str">
        <f>IFERROR(AVERAGEIFS(Datos!F846:H846,Datos!F846:H846,"&lt;&gt;"),"")</f>
        <v/>
      </c>
      <c r="E846" s="14" t="str">
        <f>IFERROR(AVERAGEIFS(Datos!I846:L846,Datos!I846:L846,"&lt;&gt;"),"")</f>
        <v/>
      </c>
    </row>
    <row r="847" spans="1:5" x14ac:dyDescent="0.3">
      <c r="A847" s="12">
        <v>42485</v>
      </c>
      <c r="B847" s="13">
        <v>2016</v>
      </c>
      <c r="C847" s="13">
        <f>IFERROR(AVERAGEIFS(Datos!C847:E847,Datos!C847:E847,"&lt;&gt;"),"")</f>
        <v>38.496833333333335</v>
      </c>
      <c r="D847" s="13">
        <f>IFERROR(AVERAGEIFS(Datos!F847:H847,Datos!F847:H847,"&lt;&gt;"),"")</f>
        <v>59.57828146666666</v>
      </c>
      <c r="E847" s="14">
        <f>IFERROR(AVERAGEIFS(Datos!I847:L847,Datos!I847:L847,"&lt;&gt;"),"")</f>
        <v>14.781953916883932</v>
      </c>
    </row>
    <row r="848" spans="1:5" x14ac:dyDescent="0.3">
      <c r="A848" s="12">
        <v>42486</v>
      </c>
      <c r="B848" s="13">
        <v>2016</v>
      </c>
      <c r="C848" s="13">
        <f>IFERROR(AVERAGEIFS(Datos!C848:E848,Datos!C848:E848,"&lt;&gt;"),"")</f>
        <v>37.932000000000002</v>
      </c>
      <c r="D848" s="13">
        <f>IFERROR(AVERAGEIFS(Datos!F848:H848,Datos!F848:H848,"&lt;&gt;"),"")</f>
        <v>59.822248399999999</v>
      </c>
      <c r="E848" s="14">
        <f>IFERROR(AVERAGEIFS(Datos!I848:L848,Datos!I848:L848,"&lt;&gt;"),"")</f>
        <v>14.674685541790106</v>
      </c>
    </row>
    <row r="849" spans="1:5" x14ac:dyDescent="0.3">
      <c r="A849" s="12">
        <v>42487</v>
      </c>
      <c r="B849" s="13">
        <v>2016</v>
      </c>
      <c r="C849" s="13">
        <f>IFERROR(AVERAGEIFS(Datos!C849:E849,Datos!C849:E849,"&lt;&gt;"),"")</f>
        <v>37.155999999999999</v>
      </c>
      <c r="D849" s="13">
        <f>IFERROR(AVERAGEIFS(Datos!F849:H849,Datos!F849:H849,"&lt;&gt;"),"")</f>
        <v>60.574838333333339</v>
      </c>
      <c r="E849" s="14">
        <f>IFERROR(AVERAGEIFS(Datos!I849:L849,Datos!I849:L849,"&lt;&gt;"),"")</f>
        <v>14.517278478573351</v>
      </c>
    </row>
    <row r="850" spans="1:5" x14ac:dyDescent="0.3">
      <c r="A850" s="12">
        <v>42488</v>
      </c>
      <c r="B850" s="13">
        <v>2016</v>
      </c>
      <c r="C850" s="13">
        <f>IFERROR(AVERAGEIFS(Datos!C850:E850,Datos!C850:E850,"&lt;&gt;"),"")</f>
        <v>36.286833333333334</v>
      </c>
      <c r="D850" s="13">
        <f>IFERROR(AVERAGEIFS(Datos!F850:H850,Datos!F850:H850,"&lt;&gt;"),"")</f>
        <v>60.689751316666651</v>
      </c>
      <c r="E850" s="14">
        <f>IFERROR(AVERAGEIFS(Datos!I850:L850,Datos!I850:L850,"&lt;&gt;"),"")</f>
        <v>14.238089581871883</v>
      </c>
    </row>
    <row r="851" spans="1:5" x14ac:dyDescent="0.3">
      <c r="A851" s="12">
        <v>42489</v>
      </c>
      <c r="B851" s="13">
        <v>2016</v>
      </c>
      <c r="C851" s="13">
        <f>IFERROR(AVERAGEIFS(Datos!C851:E851,Datos!C851:E851,"&lt;&gt;"),"")</f>
        <v>36.232999999999997</v>
      </c>
      <c r="D851" s="13">
        <f>IFERROR(AVERAGEIFS(Datos!F851:H851,Datos!F851:H851,"&lt;&gt;"),"")</f>
        <v>58.95611499999999</v>
      </c>
      <c r="E851" s="14" t="str">
        <f>IFERROR(AVERAGEIFS(Datos!I851:L851,Datos!I851:L851,"&lt;&gt;"),"")</f>
        <v/>
      </c>
    </row>
    <row r="852" spans="1:5" x14ac:dyDescent="0.3">
      <c r="A852" s="12">
        <v>42490</v>
      </c>
      <c r="B852" s="13">
        <v>2016</v>
      </c>
      <c r="C852" s="13" t="str">
        <f>IFERROR(AVERAGEIFS(Datos!C852:E852,Datos!C852:E852,"&lt;&gt;"),"")</f>
        <v/>
      </c>
      <c r="D852" s="13" t="str">
        <f>IFERROR(AVERAGEIFS(Datos!F852:H852,Datos!F852:H852,"&lt;&gt;"),"")</f>
        <v/>
      </c>
      <c r="E852" s="14" t="str">
        <f>IFERROR(AVERAGEIFS(Datos!I852:L852,Datos!I852:L852,"&lt;&gt;"),"")</f>
        <v/>
      </c>
    </row>
    <row r="853" spans="1:5" x14ac:dyDescent="0.3">
      <c r="A853" s="12">
        <v>42491</v>
      </c>
      <c r="B853" s="13">
        <v>2016</v>
      </c>
      <c r="C853" s="13" t="str">
        <f>IFERROR(AVERAGEIFS(Datos!C853:E853,Datos!C853:E853,"&lt;&gt;"),"")</f>
        <v/>
      </c>
      <c r="D853" s="13" t="str">
        <f>IFERROR(AVERAGEIFS(Datos!F853:H853,Datos!F853:H853,"&lt;&gt;"),"")</f>
        <v/>
      </c>
      <c r="E853" s="14" t="str">
        <f>IFERROR(AVERAGEIFS(Datos!I853:L853,Datos!I853:L853,"&lt;&gt;"),"")</f>
        <v/>
      </c>
    </row>
    <row r="854" spans="1:5" x14ac:dyDescent="0.3">
      <c r="A854" s="12">
        <v>42492</v>
      </c>
      <c r="B854" s="13">
        <v>2016</v>
      </c>
      <c r="C854" s="13">
        <f>IFERROR(AVERAGEIFS(Datos!C854:E854,Datos!C854:E854,"&lt;&gt;"),"")</f>
        <v>36.580166666666663</v>
      </c>
      <c r="D854" s="13">
        <f>IFERROR(AVERAGEIFS(Datos!F854:H854,Datos!F854:H854,"&lt;&gt;"),"")</f>
        <v>86.45304800000001</v>
      </c>
      <c r="E854" s="14">
        <f>IFERROR(AVERAGEIFS(Datos!I854:L854,Datos!I854:L854,"&lt;&gt;"),"")</f>
        <v>14.103131515642614</v>
      </c>
    </row>
    <row r="855" spans="1:5" x14ac:dyDescent="0.3">
      <c r="A855" s="12">
        <v>42493</v>
      </c>
      <c r="B855" s="13">
        <v>2016</v>
      </c>
      <c r="C855" s="13">
        <f>IFERROR(AVERAGEIFS(Datos!C855:E855,Datos!C855:E855,"&lt;&gt;"),"")</f>
        <v>36.332333333333331</v>
      </c>
      <c r="D855" s="13">
        <f>IFERROR(AVERAGEIFS(Datos!F855:H855,Datos!F855:H855,"&lt;&gt;"),"")</f>
        <v>58.266320733333338</v>
      </c>
      <c r="E855" s="14" t="str">
        <f>IFERROR(AVERAGEIFS(Datos!I855:L855,Datos!I855:L855,"&lt;&gt;"),"")</f>
        <v/>
      </c>
    </row>
    <row r="856" spans="1:5" x14ac:dyDescent="0.3">
      <c r="A856" s="12">
        <v>42494</v>
      </c>
      <c r="B856" s="13">
        <v>2016</v>
      </c>
      <c r="C856" s="13">
        <f>IFERROR(AVERAGEIFS(Datos!C856:E856,Datos!C856:E856,"&lt;&gt;"),"")</f>
        <v>36.328666666666663</v>
      </c>
      <c r="D856" s="13">
        <f>IFERROR(AVERAGEIFS(Datos!F856:H856,Datos!F856:H856,"&lt;&gt;"),"")</f>
        <v>57.198956716666665</v>
      </c>
      <c r="E856" s="14" t="str">
        <f>IFERROR(AVERAGEIFS(Datos!I856:L856,Datos!I856:L856,"&lt;&gt;"),"")</f>
        <v/>
      </c>
    </row>
    <row r="857" spans="1:5" x14ac:dyDescent="0.3">
      <c r="A857" s="12">
        <v>42495</v>
      </c>
      <c r="B857" s="13">
        <v>2016</v>
      </c>
      <c r="C857" s="13">
        <f>IFERROR(AVERAGEIFS(Datos!C857:E857,Datos!C857:E857,"&lt;&gt;"),"")</f>
        <v>36.328499999999998</v>
      </c>
      <c r="D857" s="13">
        <f>IFERROR(AVERAGEIFS(Datos!F857:H857,Datos!F857:H857,"&lt;&gt;"),"")</f>
        <v>56.547289466666662</v>
      </c>
      <c r="E857" s="14" t="str">
        <f>IFERROR(AVERAGEIFS(Datos!I857:L857,Datos!I857:L857,"&lt;&gt;"),"")</f>
        <v/>
      </c>
    </row>
    <row r="858" spans="1:5" x14ac:dyDescent="0.3">
      <c r="A858" s="12">
        <v>42496</v>
      </c>
      <c r="B858" s="13">
        <v>2016</v>
      </c>
      <c r="C858" s="13">
        <f>IFERROR(AVERAGEIFS(Datos!C858:E858,Datos!C858:E858,"&lt;&gt;"),"")</f>
        <v>36.609666666666662</v>
      </c>
      <c r="D858" s="13">
        <f>IFERROR(AVERAGEIFS(Datos!F858:H858,Datos!F858:H858,"&lt;&gt;"),"")</f>
        <v>56.563339500000005</v>
      </c>
      <c r="E858" s="14">
        <f>IFERROR(AVERAGEIFS(Datos!I858:L858,Datos!I858:L858,"&lt;&gt;"),"")</f>
        <v>13.930148776136893</v>
      </c>
    </row>
    <row r="859" spans="1:5" x14ac:dyDescent="0.3">
      <c r="A859" s="12">
        <v>42497</v>
      </c>
      <c r="B859" s="13">
        <v>2016</v>
      </c>
      <c r="C859" s="13" t="str">
        <f>IFERROR(AVERAGEIFS(Datos!C859:E859,Datos!C859:E859,"&lt;&gt;"),"")</f>
        <v/>
      </c>
      <c r="D859" s="13" t="str">
        <f>IFERROR(AVERAGEIFS(Datos!F859:H859,Datos!F859:H859,"&lt;&gt;"),"")</f>
        <v/>
      </c>
      <c r="E859" s="14" t="str">
        <f>IFERROR(AVERAGEIFS(Datos!I859:L859,Datos!I859:L859,"&lt;&gt;"),"")</f>
        <v/>
      </c>
    </row>
    <row r="860" spans="1:5" x14ac:dyDescent="0.3">
      <c r="A860" s="12">
        <v>42498</v>
      </c>
      <c r="B860" s="13">
        <v>2016</v>
      </c>
      <c r="C860" s="13" t="str">
        <f>IFERROR(AVERAGEIFS(Datos!C860:E860,Datos!C860:E860,"&lt;&gt;"),"")</f>
        <v/>
      </c>
      <c r="D860" s="13" t="str">
        <f>IFERROR(AVERAGEIFS(Datos!F860:H860,Datos!F860:H860,"&lt;&gt;"),"")</f>
        <v/>
      </c>
      <c r="E860" s="14" t="str">
        <f>IFERROR(AVERAGEIFS(Datos!I860:L860,Datos!I860:L860,"&lt;&gt;"),"")</f>
        <v/>
      </c>
    </row>
    <row r="861" spans="1:5" x14ac:dyDescent="0.3">
      <c r="A861" s="12">
        <v>42499</v>
      </c>
      <c r="B861" s="13">
        <v>2016</v>
      </c>
      <c r="C861" s="13">
        <f>IFERROR(AVERAGEIFS(Datos!C861:E861,Datos!C861:E861,"&lt;&gt;"),"")</f>
        <v>36.574666666666666</v>
      </c>
      <c r="D861" s="13">
        <f>IFERROR(AVERAGEIFS(Datos!F861:H861,Datos!F861:H861,"&lt;&gt;"),"")</f>
        <v>57.25253171666666</v>
      </c>
      <c r="E861" s="14">
        <f>IFERROR(AVERAGEIFS(Datos!I861:L861,Datos!I861:L861,"&lt;&gt;"),"")</f>
        <v>13.897315016834238</v>
      </c>
    </row>
    <row r="862" spans="1:5" x14ac:dyDescent="0.3">
      <c r="A862" s="12">
        <v>42500</v>
      </c>
      <c r="B862" s="13">
        <v>2016</v>
      </c>
      <c r="C862" s="13">
        <f>IFERROR(AVERAGEIFS(Datos!C862:E862,Datos!C862:E862,"&lt;&gt;"),"")</f>
        <v>37.114666666666665</v>
      </c>
      <c r="D862" s="13">
        <f>IFERROR(AVERAGEIFS(Datos!F862:H862,Datos!F862:H862,"&lt;&gt;"),"")</f>
        <v>57.78302133333333</v>
      </c>
      <c r="E862" s="14">
        <f>IFERROR(AVERAGEIFS(Datos!I862:L862,Datos!I862:L862,"&lt;&gt;"),"")</f>
        <v>14.09203560829978</v>
      </c>
    </row>
    <row r="863" spans="1:5" x14ac:dyDescent="0.3">
      <c r="A863" s="12">
        <v>42501</v>
      </c>
      <c r="B863" s="13">
        <v>2016</v>
      </c>
      <c r="C863" s="13">
        <f>IFERROR(AVERAGEIFS(Datos!C863:E863,Datos!C863:E863,"&lt;&gt;"),"")</f>
        <v>36.901666666666664</v>
      </c>
      <c r="D863" s="13">
        <f>IFERROR(AVERAGEIFS(Datos!F863:H863,Datos!F863:H863,"&lt;&gt;"),"")</f>
        <v>57.364301016666673</v>
      </c>
      <c r="E863" s="14">
        <f>IFERROR(AVERAGEIFS(Datos!I863:L863,Datos!I863:L863,"&lt;&gt;"),"")</f>
        <v>14.32814744286768</v>
      </c>
    </row>
    <row r="864" spans="1:5" x14ac:dyDescent="0.3">
      <c r="A864" s="12">
        <v>42502</v>
      </c>
      <c r="B864" s="13">
        <v>2016</v>
      </c>
      <c r="C864" s="13">
        <f>IFERROR(AVERAGEIFS(Datos!C864:E864,Datos!C864:E864,"&lt;&gt;"),"")</f>
        <v>36.832833333333333</v>
      </c>
      <c r="D864" s="13">
        <f>IFERROR(AVERAGEIFS(Datos!F864:H864,Datos!F864:H864,"&lt;&gt;"),"")</f>
        <v>56.778373066666667</v>
      </c>
      <c r="E864" s="14">
        <f>IFERROR(AVERAGEIFS(Datos!I864:L864,Datos!I864:L864,"&lt;&gt;"),"")</f>
        <v>14.323664272602109</v>
      </c>
    </row>
    <row r="865" spans="1:5" x14ac:dyDescent="0.3">
      <c r="A865" s="12">
        <v>42503</v>
      </c>
      <c r="B865" s="13">
        <v>2016</v>
      </c>
      <c r="C865" s="13">
        <f>IFERROR(AVERAGEIFS(Datos!C865:E865,Datos!C865:E865,"&lt;&gt;"),"")</f>
        <v>36.650500000000001</v>
      </c>
      <c r="D865" s="13">
        <f>IFERROR(AVERAGEIFS(Datos!F865:H865,Datos!F865:H865,"&lt;&gt;"),"")</f>
        <v>55.615274666666664</v>
      </c>
      <c r="E865" s="14">
        <f>IFERROR(AVERAGEIFS(Datos!I865:L865,Datos!I865:L865,"&lt;&gt;"),"")</f>
        <v>14.001603733351702</v>
      </c>
    </row>
    <row r="866" spans="1:5" x14ac:dyDescent="0.3">
      <c r="A866" s="12">
        <v>42504</v>
      </c>
      <c r="B866" s="13">
        <v>2016</v>
      </c>
      <c r="C866" s="13" t="str">
        <f>IFERROR(AVERAGEIFS(Datos!C866:E866,Datos!C866:E866,"&lt;&gt;"),"")</f>
        <v/>
      </c>
      <c r="D866" s="13" t="str">
        <f>IFERROR(AVERAGEIFS(Datos!F866:H866,Datos!F866:H866,"&lt;&gt;"),"")</f>
        <v/>
      </c>
      <c r="E866" s="14" t="str">
        <f>IFERROR(AVERAGEIFS(Datos!I866:L866,Datos!I866:L866,"&lt;&gt;"),"")</f>
        <v/>
      </c>
    </row>
    <row r="867" spans="1:5" x14ac:dyDescent="0.3">
      <c r="A867" s="12">
        <v>42505</v>
      </c>
      <c r="B867" s="13">
        <v>2016</v>
      </c>
      <c r="C867" s="13" t="str">
        <f>IFERROR(AVERAGEIFS(Datos!C867:E867,Datos!C867:E867,"&lt;&gt;"),"")</f>
        <v/>
      </c>
      <c r="D867" s="13" t="str">
        <f>IFERROR(AVERAGEIFS(Datos!F867:H867,Datos!F867:H867,"&lt;&gt;"),"")</f>
        <v/>
      </c>
      <c r="E867" s="14" t="str">
        <f>IFERROR(AVERAGEIFS(Datos!I867:L867,Datos!I867:L867,"&lt;&gt;"),"")</f>
        <v/>
      </c>
    </row>
    <row r="868" spans="1:5" x14ac:dyDescent="0.3">
      <c r="A868" s="12">
        <v>42506</v>
      </c>
      <c r="B868" s="13">
        <v>2016</v>
      </c>
      <c r="C868" s="13">
        <f>IFERROR(AVERAGEIFS(Datos!C868:E868,Datos!C868:E868,"&lt;&gt;"),"")</f>
        <v>37.271666666666668</v>
      </c>
      <c r="D868" s="13">
        <f>IFERROR(AVERAGEIFS(Datos!F868:H868,Datos!F868:H868,"&lt;&gt;"),"")</f>
        <v>6.1777216000000008</v>
      </c>
      <c r="E868" s="14">
        <f>IFERROR(AVERAGEIFS(Datos!I868:L868,Datos!I868:L868,"&lt;&gt;"),"")</f>
        <v>14.017528778562909</v>
      </c>
    </row>
    <row r="869" spans="1:5" x14ac:dyDescent="0.3">
      <c r="A869" s="12">
        <v>42507</v>
      </c>
      <c r="B869" s="13">
        <v>2016</v>
      </c>
      <c r="C869" s="13">
        <f>IFERROR(AVERAGEIFS(Datos!C869:E869,Datos!C869:E869,"&lt;&gt;"),"")</f>
        <v>36.630666666666663</v>
      </c>
      <c r="D869" s="13">
        <f>IFERROR(AVERAGEIFS(Datos!F869:H869,Datos!F869:H869,"&lt;&gt;"),"")</f>
        <v>54.896220599999999</v>
      </c>
      <c r="E869" s="14">
        <f>IFERROR(AVERAGEIFS(Datos!I869:L869,Datos!I869:L869,"&lt;&gt;"),"")</f>
        <v>14.254695726109684</v>
      </c>
    </row>
    <row r="870" spans="1:5" x14ac:dyDescent="0.3">
      <c r="A870" s="12">
        <v>42508</v>
      </c>
      <c r="B870" s="13">
        <v>2016</v>
      </c>
      <c r="C870" s="13">
        <f>IFERROR(AVERAGEIFS(Datos!C870:E870,Datos!C870:E870,"&lt;&gt;"),"")</f>
        <v>36.846333333333334</v>
      </c>
      <c r="D870" s="13">
        <f>IFERROR(AVERAGEIFS(Datos!F870:H870,Datos!F870:H870,"&lt;&gt;"),"")</f>
        <v>54.742844500000011</v>
      </c>
      <c r="E870" s="14">
        <f>IFERROR(AVERAGEIFS(Datos!I870:L870,Datos!I870:L870,"&lt;&gt;"),"")</f>
        <v>14.3237580825663</v>
      </c>
    </row>
    <row r="871" spans="1:5" x14ac:dyDescent="0.3">
      <c r="A871" s="12">
        <v>42509</v>
      </c>
      <c r="B871" s="13">
        <v>2016</v>
      </c>
      <c r="C871" s="13">
        <f>IFERROR(AVERAGEIFS(Datos!C871:E871,Datos!C871:E871,"&lt;&gt;"),"")</f>
        <v>36.545166666666667</v>
      </c>
      <c r="D871" s="13">
        <f>IFERROR(AVERAGEIFS(Datos!F871:H871,Datos!F871:H871,"&lt;&gt;"),"")</f>
        <v>54.072347966666676</v>
      </c>
      <c r="E871" s="14">
        <f>IFERROR(AVERAGEIFS(Datos!I871:L871,Datos!I871:L871,"&lt;&gt;"),"")</f>
        <v>14.298097368840512</v>
      </c>
    </row>
    <row r="872" spans="1:5" x14ac:dyDescent="0.3">
      <c r="A872" s="12">
        <v>42510</v>
      </c>
      <c r="B872" s="13">
        <v>2016</v>
      </c>
      <c r="C872" s="13">
        <f>IFERROR(AVERAGEIFS(Datos!C872:E872,Datos!C872:E872,"&lt;&gt;"),"")</f>
        <v>36.836833333333338</v>
      </c>
      <c r="D872" s="13">
        <f>IFERROR(AVERAGEIFS(Datos!F872:H872,Datos!F872:H872,"&lt;&gt;"),"")</f>
        <v>54.830281916666671</v>
      </c>
      <c r="E872" s="14">
        <f>IFERROR(AVERAGEIFS(Datos!I872:L872,Datos!I872:L872,"&lt;&gt;"),"")</f>
        <v>14.385540550728571</v>
      </c>
    </row>
    <row r="873" spans="1:5" x14ac:dyDescent="0.3">
      <c r="A873" s="12">
        <v>42511</v>
      </c>
      <c r="B873" s="13">
        <v>2016</v>
      </c>
      <c r="C873" s="13" t="str">
        <f>IFERROR(AVERAGEIFS(Datos!C873:E873,Datos!C873:E873,"&lt;&gt;"),"")</f>
        <v/>
      </c>
      <c r="D873" s="13" t="str">
        <f>IFERROR(AVERAGEIFS(Datos!F873:H873,Datos!F873:H873,"&lt;&gt;"),"")</f>
        <v/>
      </c>
      <c r="E873" s="14" t="str">
        <f>IFERROR(AVERAGEIFS(Datos!I873:L873,Datos!I873:L873,"&lt;&gt;"),"")</f>
        <v/>
      </c>
    </row>
    <row r="874" spans="1:5" x14ac:dyDescent="0.3">
      <c r="A874" s="12">
        <v>42512</v>
      </c>
      <c r="B874" s="13">
        <v>2016</v>
      </c>
      <c r="C874" s="13" t="str">
        <f>IFERROR(AVERAGEIFS(Datos!C874:E874,Datos!C874:E874,"&lt;&gt;"),"")</f>
        <v/>
      </c>
      <c r="D874" s="13" t="str">
        <f>IFERROR(AVERAGEIFS(Datos!F874:H874,Datos!F874:H874,"&lt;&gt;"),"")</f>
        <v/>
      </c>
      <c r="E874" s="14" t="str">
        <f>IFERROR(AVERAGEIFS(Datos!I874:L874,Datos!I874:L874,"&lt;&gt;"),"")</f>
        <v/>
      </c>
    </row>
    <row r="875" spans="1:5" x14ac:dyDescent="0.3">
      <c r="A875" s="12">
        <v>42513</v>
      </c>
      <c r="B875" s="13">
        <v>2016</v>
      </c>
      <c r="C875" s="13">
        <f>IFERROR(AVERAGEIFS(Datos!C875:E875,Datos!C875:E875,"&lt;&gt;"),"")</f>
        <v>36.666666666666664</v>
      </c>
      <c r="D875" s="13">
        <f>IFERROR(AVERAGEIFS(Datos!F875:H875,Datos!F875:H875,"&lt;&gt;"),"")</f>
        <v>54.589086333333334</v>
      </c>
      <c r="E875" s="14">
        <f>IFERROR(AVERAGEIFS(Datos!I875:L875,Datos!I875:L875,"&lt;&gt;"),"")</f>
        <v>14.487834454782369</v>
      </c>
    </row>
    <row r="876" spans="1:5" x14ac:dyDescent="0.3">
      <c r="A876" s="12">
        <v>42514</v>
      </c>
      <c r="B876" s="13">
        <v>2016</v>
      </c>
      <c r="C876" s="13">
        <f>IFERROR(AVERAGEIFS(Datos!C876:E876,Datos!C876:E876,"&lt;&gt;"),"")</f>
        <v>37.572166666666668</v>
      </c>
      <c r="D876" s="13">
        <f>IFERROR(AVERAGEIFS(Datos!F876:H876,Datos!F876:H876,"&lt;&gt;"),"")</f>
        <v>55.435347833333338</v>
      </c>
      <c r="E876" s="14">
        <f>IFERROR(AVERAGEIFS(Datos!I876:L876,Datos!I876:L876,"&lt;&gt;"),"")</f>
        <v>14.192710034321303</v>
      </c>
    </row>
    <row r="877" spans="1:5" x14ac:dyDescent="0.3">
      <c r="A877" s="12">
        <v>42515</v>
      </c>
      <c r="B877" s="13">
        <v>2016</v>
      </c>
      <c r="C877" s="13">
        <f>IFERROR(AVERAGEIFS(Datos!C877:E877,Datos!C877:E877,"&lt;&gt;"),"")</f>
        <v>37.976666666666667</v>
      </c>
      <c r="D877" s="13">
        <f>IFERROR(AVERAGEIFS(Datos!F877:H877,Datos!F877:H877,"&lt;&gt;"),"")</f>
        <v>56.477680266666653</v>
      </c>
      <c r="E877" s="14">
        <f>IFERROR(AVERAGEIFS(Datos!I877:L877,Datos!I877:L877,"&lt;&gt;"),"")</f>
        <v>14.506398214318118</v>
      </c>
    </row>
    <row r="878" spans="1:5" x14ac:dyDescent="0.3">
      <c r="A878" s="12">
        <v>42516</v>
      </c>
      <c r="B878" s="13">
        <v>2016</v>
      </c>
      <c r="C878" s="13">
        <f>IFERROR(AVERAGEIFS(Datos!C878:E878,Datos!C878:E878,"&lt;&gt;"),"")</f>
        <v>37.946333333333335</v>
      </c>
      <c r="D878" s="13">
        <f>IFERROR(AVERAGEIFS(Datos!F878:H878,Datos!F878:H878,"&lt;&gt;"),"")</f>
        <v>57.339327766666663</v>
      </c>
      <c r="E878" s="14">
        <f>IFERROR(AVERAGEIFS(Datos!I878:L878,Datos!I878:L878,"&lt;&gt;"),"")</f>
        <v>14.298043234972679</v>
      </c>
    </row>
    <row r="879" spans="1:5" x14ac:dyDescent="0.3">
      <c r="A879" s="12">
        <v>42517</v>
      </c>
      <c r="B879" s="13">
        <v>2016</v>
      </c>
      <c r="C879" s="13">
        <f>IFERROR(AVERAGEIFS(Datos!C879:E879,Datos!C879:E879,"&lt;&gt;"),"")</f>
        <v>38.262499999999996</v>
      </c>
      <c r="D879" s="13">
        <f>IFERROR(AVERAGEIFS(Datos!F879:H879,Datos!F879:H879,"&lt;&gt;"),"")</f>
        <v>57.104534549999983</v>
      </c>
      <c r="E879" s="14">
        <f>IFERROR(AVERAGEIFS(Datos!I879:L879,Datos!I879:L879,"&lt;&gt;"),"")</f>
        <v>14.366972439734376</v>
      </c>
    </row>
    <row r="880" spans="1:5" x14ac:dyDescent="0.3">
      <c r="A880" s="12">
        <v>42518</v>
      </c>
      <c r="B880" s="13">
        <v>2016</v>
      </c>
      <c r="C880" s="13" t="str">
        <f>IFERROR(AVERAGEIFS(Datos!C880:E880,Datos!C880:E880,"&lt;&gt;"),"")</f>
        <v/>
      </c>
      <c r="D880" s="13" t="str">
        <f>IFERROR(AVERAGEIFS(Datos!F880:H880,Datos!F880:H880,"&lt;&gt;"),"")</f>
        <v/>
      </c>
      <c r="E880" s="14" t="str">
        <f>IFERROR(AVERAGEIFS(Datos!I880:L880,Datos!I880:L880,"&lt;&gt;"),"")</f>
        <v/>
      </c>
    </row>
    <row r="881" spans="1:5" x14ac:dyDescent="0.3">
      <c r="A881" s="12">
        <v>42519</v>
      </c>
      <c r="B881" s="13">
        <v>2016</v>
      </c>
      <c r="C881" s="13" t="str">
        <f>IFERROR(AVERAGEIFS(Datos!C881:E881,Datos!C881:E881,"&lt;&gt;"),"")</f>
        <v/>
      </c>
      <c r="D881" s="13" t="str">
        <f>IFERROR(AVERAGEIFS(Datos!F881:H881,Datos!F881:H881,"&lt;&gt;"),"")</f>
        <v/>
      </c>
      <c r="E881" s="14" t="str">
        <f>IFERROR(AVERAGEIFS(Datos!I881:L881,Datos!I881:L881,"&lt;&gt;"),"")</f>
        <v/>
      </c>
    </row>
    <row r="882" spans="1:5" x14ac:dyDescent="0.3">
      <c r="A882" s="12">
        <v>42520</v>
      </c>
      <c r="B882" s="13">
        <v>2016</v>
      </c>
      <c r="C882" s="13" t="str">
        <f>IFERROR(AVERAGEIFS(Datos!C882:E882,Datos!C882:E882,"&lt;&gt;"),"")</f>
        <v/>
      </c>
      <c r="D882" s="13">
        <f>IFERROR(AVERAGEIFS(Datos!F882:H882,Datos!F882:H882,"&lt;&gt;"),"")</f>
        <v>82.775722999999999</v>
      </c>
      <c r="E882" s="14">
        <f>IFERROR(AVERAGEIFS(Datos!I882:L882,Datos!I882:L882,"&lt;&gt;"),"")</f>
        <v>14.422368505488576</v>
      </c>
    </row>
    <row r="883" spans="1:5" x14ac:dyDescent="0.3">
      <c r="A883" s="12">
        <v>42521</v>
      </c>
      <c r="B883" s="13">
        <v>2016</v>
      </c>
      <c r="C883" s="13">
        <f>IFERROR(AVERAGEIFS(Datos!C883:E883,Datos!C883:E883,"&lt;&gt;"),"")</f>
        <v>38.469166666666666</v>
      </c>
      <c r="D883" s="13">
        <f>IFERROR(AVERAGEIFS(Datos!F883:H883,Datos!F883:H883,"&lt;&gt;"),"")</f>
        <v>57.421305249999989</v>
      </c>
      <c r="E883" s="14">
        <f>IFERROR(AVERAGEIFS(Datos!I883:L883,Datos!I883:L883,"&lt;&gt;"),"")</f>
        <v>14.697645780628838</v>
      </c>
    </row>
    <row r="884" spans="1:5" x14ac:dyDescent="0.3">
      <c r="A884" s="12">
        <v>42522</v>
      </c>
      <c r="B884" s="13">
        <v>2016</v>
      </c>
      <c r="C884" s="13">
        <f>IFERROR(AVERAGEIFS(Datos!C884:E884,Datos!C884:E884,"&lt;&gt;"),"")</f>
        <v>38.295999999999999</v>
      </c>
      <c r="D884" s="13">
        <f>IFERROR(AVERAGEIFS(Datos!F884:H884,Datos!F884:H884,"&lt;&gt;"),"")</f>
        <v>56.723532233333344</v>
      </c>
      <c r="E884" s="14">
        <f>IFERROR(AVERAGEIFS(Datos!I884:L884,Datos!I884:L884,"&lt;&gt;"),"")</f>
        <v>14.747153347163962</v>
      </c>
    </row>
    <row r="885" spans="1:5" x14ac:dyDescent="0.3">
      <c r="A885" s="12">
        <v>42523</v>
      </c>
      <c r="B885" s="13">
        <v>2016</v>
      </c>
      <c r="C885" s="13">
        <f>IFERROR(AVERAGEIFS(Datos!C885:E885,Datos!C885:E885,"&lt;&gt;"),"")</f>
        <v>38.041166666666669</v>
      </c>
      <c r="D885" s="13">
        <f>IFERROR(AVERAGEIFS(Datos!F885:H885,Datos!F885:H885,"&lt;&gt;"),"")</f>
        <v>56.517499133333331</v>
      </c>
      <c r="E885" s="14">
        <f>IFERROR(AVERAGEIFS(Datos!I885:L885,Datos!I885:L885,"&lt;&gt;"),"")</f>
        <v>14.486465497562767</v>
      </c>
    </row>
    <row r="886" spans="1:5" x14ac:dyDescent="0.3">
      <c r="A886" s="12">
        <v>42524</v>
      </c>
      <c r="B886" s="13">
        <v>2016</v>
      </c>
      <c r="C886" s="13">
        <f>IFERROR(AVERAGEIFS(Datos!C886:E886,Datos!C886:E886,"&lt;&gt;"),"")</f>
        <v>37.687666666666665</v>
      </c>
      <c r="D886" s="13">
        <f>IFERROR(AVERAGEIFS(Datos!F886:H886,Datos!F886:H886,"&lt;&gt;"),"")</f>
        <v>56.4531548</v>
      </c>
      <c r="E886" s="14">
        <f>IFERROR(AVERAGEIFS(Datos!I886:L886,Datos!I886:L886,"&lt;&gt;"),"")</f>
        <v>14.78592980326026</v>
      </c>
    </row>
    <row r="887" spans="1:5" x14ac:dyDescent="0.3">
      <c r="A887" s="12">
        <v>42525</v>
      </c>
      <c r="B887" s="13">
        <v>2016</v>
      </c>
      <c r="C887" s="13" t="str">
        <f>IFERROR(AVERAGEIFS(Datos!C887:E887,Datos!C887:E887,"&lt;&gt;"),"")</f>
        <v/>
      </c>
      <c r="D887" s="13" t="str">
        <f>IFERROR(AVERAGEIFS(Datos!F887:H887,Datos!F887:H887,"&lt;&gt;"),"")</f>
        <v/>
      </c>
      <c r="E887" s="14" t="str">
        <f>IFERROR(AVERAGEIFS(Datos!I887:L887,Datos!I887:L887,"&lt;&gt;"),"")</f>
        <v/>
      </c>
    </row>
    <row r="888" spans="1:5" x14ac:dyDescent="0.3">
      <c r="A888" s="12">
        <v>42526</v>
      </c>
      <c r="B888" s="13">
        <v>2016</v>
      </c>
      <c r="C888" s="13" t="str">
        <f>IFERROR(AVERAGEIFS(Datos!C888:E888,Datos!C888:E888,"&lt;&gt;"),"")</f>
        <v/>
      </c>
      <c r="D888" s="13" t="str">
        <f>IFERROR(AVERAGEIFS(Datos!F888:H888,Datos!F888:H888,"&lt;&gt;"),"")</f>
        <v/>
      </c>
      <c r="E888" s="14" t="str">
        <f>IFERROR(AVERAGEIFS(Datos!I888:L888,Datos!I888:L888,"&lt;&gt;"),"")</f>
        <v/>
      </c>
    </row>
    <row r="889" spans="1:5" x14ac:dyDescent="0.3">
      <c r="A889" s="12">
        <v>42527</v>
      </c>
      <c r="B889" s="13">
        <v>2016</v>
      </c>
      <c r="C889" s="13">
        <f>IFERROR(AVERAGEIFS(Datos!C889:E889,Datos!C889:E889,"&lt;&gt;"),"")</f>
        <v>37.763500000000001</v>
      </c>
      <c r="D889" s="13">
        <f>IFERROR(AVERAGEIFS(Datos!F889:H889,Datos!F889:H889,"&lt;&gt;"),"")</f>
        <v>56.665609116666666</v>
      </c>
      <c r="E889" s="14">
        <f>IFERROR(AVERAGEIFS(Datos!I889:L889,Datos!I889:L889,"&lt;&gt;"),"")</f>
        <v>14.85150647325603</v>
      </c>
    </row>
    <row r="890" spans="1:5" x14ac:dyDescent="0.3">
      <c r="A890" s="12">
        <v>42528</v>
      </c>
      <c r="B890" s="13">
        <v>2016</v>
      </c>
      <c r="C890" s="13">
        <f>IFERROR(AVERAGEIFS(Datos!C890:E890,Datos!C890:E890,"&lt;&gt;"),"")</f>
        <v>37.804000000000002</v>
      </c>
      <c r="D890" s="13">
        <f>IFERROR(AVERAGEIFS(Datos!F890:H890,Datos!F890:H890,"&lt;&gt;"),"")</f>
        <v>57.473563616666667</v>
      </c>
      <c r="E890" s="14">
        <f>IFERROR(AVERAGEIFS(Datos!I890:L890,Datos!I890:L890,"&lt;&gt;"),"")</f>
        <v>14.874856303639579</v>
      </c>
    </row>
    <row r="891" spans="1:5" x14ac:dyDescent="0.3">
      <c r="A891" s="12">
        <v>42529</v>
      </c>
      <c r="B891" s="13">
        <v>2016</v>
      </c>
      <c r="C891" s="13">
        <f>IFERROR(AVERAGEIFS(Datos!C891:E891,Datos!C891:E891,"&lt;&gt;"),"")</f>
        <v>37.973833333333339</v>
      </c>
      <c r="D891" s="13">
        <f>IFERROR(AVERAGEIFS(Datos!F891:H891,Datos!F891:H891,"&lt;&gt;"),"")</f>
        <v>57.145289266666659</v>
      </c>
      <c r="E891" s="14">
        <f>IFERROR(AVERAGEIFS(Datos!I891:L891,Datos!I891:L891,"&lt;&gt;"),"")</f>
        <v>15.067379639044947</v>
      </c>
    </row>
    <row r="892" spans="1:5" x14ac:dyDescent="0.3">
      <c r="A892" s="12">
        <v>42530</v>
      </c>
      <c r="B892" s="13">
        <v>2016</v>
      </c>
      <c r="C892" s="13">
        <f>IFERROR(AVERAGEIFS(Datos!C892:E892,Datos!C892:E892,"&lt;&gt;"),"")</f>
        <v>37.886166666666668</v>
      </c>
      <c r="D892" s="13">
        <f>IFERROR(AVERAGEIFS(Datos!F892:H892,Datos!F892:H892,"&lt;&gt;"),"")</f>
        <v>56.156543399999997</v>
      </c>
      <c r="E892" s="14">
        <f>IFERROR(AVERAGEIFS(Datos!I892:L892,Datos!I892:L892,"&lt;&gt;"),"")</f>
        <v>14.982834724150877</v>
      </c>
    </row>
    <row r="893" spans="1:5" x14ac:dyDescent="0.3">
      <c r="A893" s="12">
        <v>42531</v>
      </c>
      <c r="B893" s="13">
        <v>2016</v>
      </c>
      <c r="C893" s="13">
        <f>IFERROR(AVERAGEIFS(Datos!C893:E893,Datos!C893:E893,"&lt;&gt;"),"")</f>
        <v>37.615666666666669</v>
      </c>
      <c r="D893" s="13">
        <f>IFERROR(AVERAGEIFS(Datos!F893:H893,Datos!F893:H893,"&lt;&gt;"),"")</f>
        <v>54.83889391666667</v>
      </c>
      <c r="E893" s="14">
        <f>IFERROR(AVERAGEIFS(Datos!I893:L893,Datos!I893:L893,"&lt;&gt;"),"")</f>
        <v>14.730896950616131</v>
      </c>
    </row>
    <row r="894" spans="1:5" x14ac:dyDescent="0.3">
      <c r="A894" s="12">
        <v>42532</v>
      </c>
      <c r="B894" s="13">
        <v>2016</v>
      </c>
      <c r="C894" s="13" t="str">
        <f>IFERROR(AVERAGEIFS(Datos!C894:E894,Datos!C894:E894,"&lt;&gt;"),"")</f>
        <v/>
      </c>
      <c r="D894" s="13" t="str">
        <f>IFERROR(AVERAGEIFS(Datos!F894:H894,Datos!F894:H894,"&lt;&gt;"),"")</f>
        <v/>
      </c>
      <c r="E894" s="14" t="str">
        <f>IFERROR(AVERAGEIFS(Datos!I894:L894,Datos!I894:L894,"&lt;&gt;"),"")</f>
        <v/>
      </c>
    </row>
    <row r="895" spans="1:5" x14ac:dyDescent="0.3">
      <c r="A895" s="12">
        <v>42533</v>
      </c>
      <c r="B895" s="13">
        <v>2016</v>
      </c>
      <c r="C895" s="13" t="str">
        <f>IFERROR(AVERAGEIFS(Datos!C895:E895,Datos!C895:E895,"&lt;&gt;"),"")</f>
        <v/>
      </c>
      <c r="D895" s="13" t="str">
        <f>IFERROR(AVERAGEIFS(Datos!F895:H895,Datos!F895:H895,"&lt;&gt;"),"")</f>
        <v/>
      </c>
      <c r="E895" s="14" t="str">
        <f>IFERROR(AVERAGEIFS(Datos!I895:L895,Datos!I895:L895,"&lt;&gt;"),"")</f>
        <v/>
      </c>
    </row>
    <row r="896" spans="1:5" x14ac:dyDescent="0.3">
      <c r="A896" s="12">
        <v>42534</v>
      </c>
      <c r="B896" s="13">
        <v>2016</v>
      </c>
      <c r="C896" s="13">
        <f>IFERROR(AVERAGEIFS(Datos!C896:E896,Datos!C896:E896,"&lt;&gt;"),"")</f>
        <v>37.022999999999996</v>
      </c>
      <c r="D896" s="13">
        <f>IFERROR(AVERAGEIFS(Datos!F896:H896,Datos!F896:H896,"&lt;&gt;"),"")</f>
        <v>53.773519666666665</v>
      </c>
      <c r="E896" s="14">
        <f>IFERROR(AVERAGEIFS(Datos!I896:L896,Datos!I896:L896,"&lt;&gt;"),"")</f>
        <v>14.218442763591824</v>
      </c>
    </row>
    <row r="897" spans="1:5" x14ac:dyDescent="0.3">
      <c r="A897" s="12">
        <v>42535</v>
      </c>
      <c r="B897" s="13">
        <v>2016</v>
      </c>
      <c r="C897" s="13">
        <f>IFERROR(AVERAGEIFS(Datos!C897:E897,Datos!C897:E897,"&lt;&gt;"),"")</f>
        <v>36.952499999999993</v>
      </c>
      <c r="D897" s="13">
        <f>IFERROR(AVERAGEIFS(Datos!F897:H897,Datos!F897:H897,"&lt;&gt;"),"")</f>
        <v>52.445998066666654</v>
      </c>
      <c r="E897" s="14">
        <f>IFERROR(AVERAGEIFS(Datos!I897:L897,Datos!I897:L897,"&lt;&gt;"),"")</f>
        <v>14.105032593552641</v>
      </c>
    </row>
    <row r="898" spans="1:5" x14ac:dyDescent="0.3">
      <c r="A898" s="12">
        <v>42536</v>
      </c>
      <c r="B898" s="13">
        <v>2016</v>
      </c>
      <c r="C898" s="13">
        <f>IFERROR(AVERAGEIFS(Datos!C898:E898,Datos!C898:E898,"&lt;&gt;"),"")</f>
        <v>36.861499999999999</v>
      </c>
      <c r="D898" s="13">
        <f>IFERROR(AVERAGEIFS(Datos!F898:H898,Datos!F898:H898,"&lt;&gt;"),"")</f>
        <v>53.046179333333328</v>
      </c>
      <c r="E898" s="14">
        <f>IFERROR(AVERAGEIFS(Datos!I898:L898,Datos!I898:L898,"&lt;&gt;"),"")</f>
        <v>14.1627272866717</v>
      </c>
    </row>
    <row r="899" spans="1:5" x14ac:dyDescent="0.3">
      <c r="A899" s="12">
        <v>42537</v>
      </c>
      <c r="B899" s="13">
        <v>2016</v>
      </c>
      <c r="C899" s="13">
        <f>IFERROR(AVERAGEIFS(Datos!C899:E899,Datos!C899:E899,"&lt;&gt;"),"")</f>
        <v>36.99666666666667</v>
      </c>
      <c r="D899" s="13">
        <f>IFERROR(AVERAGEIFS(Datos!F899:H899,Datos!F899:H899,"&lt;&gt;"),"")</f>
        <v>52.682343833333334</v>
      </c>
      <c r="E899" s="14">
        <f>IFERROR(AVERAGEIFS(Datos!I899:L899,Datos!I899:L899,"&lt;&gt;"),"")</f>
        <v>14.052271402596778</v>
      </c>
    </row>
    <row r="900" spans="1:5" x14ac:dyDescent="0.3">
      <c r="A900" s="12">
        <v>42538</v>
      </c>
      <c r="B900" s="13">
        <v>2016</v>
      </c>
      <c r="C900" s="13">
        <f>IFERROR(AVERAGEIFS(Datos!C900:E900,Datos!C900:E900,"&lt;&gt;"),"")</f>
        <v>36.391666666666673</v>
      </c>
      <c r="D900" s="13">
        <f>IFERROR(AVERAGEIFS(Datos!F900:H900,Datos!F900:H900,"&lt;&gt;"),"")</f>
        <v>53.412384933333328</v>
      </c>
      <c r="E900" s="14">
        <f>IFERROR(AVERAGEIFS(Datos!I900:L900,Datos!I900:L900,"&lt;&gt;"),"")</f>
        <v>14.137484180658159</v>
      </c>
    </row>
    <row r="901" spans="1:5" x14ac:dyDescent="0.3">
      <c r="A901" s="12">
        <v>42539</v>
      </c>
      <c r="B901" s="13">
        <v>2016</v>
      </c>
      <c r="C901" s="13" t="str">
        <f>IFERROR(AVERAGEIFS(Datos!C901:E901,Datos!C901:E901,"&lt;&gt;"),"")</f>
        <v/>
      </c>
      <c r="D901" s="13" t="str">
        <f>IFERROR(AVERAGEIFS(Datos!F901:H901,Datos!F901:H901,"&lt;&gt;"),"")</f>
        <v/>
      </c>
      <c r="E901" s="14" t="str">
        <f>IFERROR(AVERAGEIFS(Datos!I901:L901,Datos!I901:L901,"&lt;&gt;"),"")</f>
        <v/>
      </c>
    </row>
    <row r="902" spans="1:5" x14ac:dyDescent="0.3">
      <c r="A902" s="12">
        <v>42540</v>
      </c>
      <c r="B902" s="13">
        <v>2016</v>
      </c>
      <c r="C902" s="13" t="str">
        <f>IFERROR(AVERAGEIFS(Datos!C902:E902,Datos!C902:E902,"&lt;&gt;"),"")</f>
        <v/>
      </c>
      <c r="D902" s="13" t="str">
        <f>IFERROR(AVERAGEIFS(Datos!F902:H902,Datos!F902:H902,"&lt;&gt;"),"")</f>
        <v/>
      </c>
      <c r="E902" s="14" t="str">
        <f>IFERROR(AVERAGEIFS(Datos!I902:L902,Datos!I902:L902,"&lt;&gt;"),"")</f>
        <v/>
      </c>
    </row>
    <row r="903" spans="1:5" x14ac:dyDescent="0.3">
      <c r="A903" s="12">
        <v>42541</v>
      </c>
      <c r="B903" s="13">
        <v>2016</v>
      </c>
      <c r="C903" s="13">
        <f>IFERROR(AVERAGEIFS(Datos!C903:E903,Datos!C903:E903,"&lt;&gt;"),"")</f>
        <v>36.383833333333335</v>
      </c>
      <c r="D903" s="13">
        <f>IFERROR(AVERAGEIFS(Datos!F903:H903,Datos!F903:H903,"&lt;&gt;"),"")</f>
        <v>55.637127766666673</v>
      </c>
      <c r="E903" s="14">
        <f>IFERROR(AVERAGEIFS(Datos!I903:L903,Datos!I903:L903,"&lt;&gt;"),"")</f>
        <v>14.536122787557563</v>
      </c>
    </row>
    <row r="904" spans="1:5" x14ac:dyDescent="0.3">
      <c r="A904" s="12">
        <v>42542</v>
      </c>
      <c r="B904" s="13">
        <v>2016</v>
      </c>
      <c r="C904" s="13">
        <f>IFERROR(AVERAGEIFS(Datos!C904:E904,Datos!C904:E904,"&lt;&gt;"),"")</f>
        <v>36.8705</v>
      </c>
      <c r="D904" s="13">
        <f>IFERROR(AVERAGEIFS(Datos!F904:H904,Datos!F904:H904,"&lt;&gt;"),"")</f>
        <v>55.783572200000002</v>
      </c>
      <c r="E904" s="14">
        <f>IFERROR(AVERAGEIFS(Datos!I904:L904,Datos!I904:L904,"&lt;&gt;"),"")</f>
        <v>14.67480291531256</v>
      </c>
    </row>
    <row r="905" spans="1:5" x14ac:dyDescent="0.3">
      <c r="A905" s="12">
        <v>42543</v>
      </c>
      <c r="B905" s="13">
        <v>2016</v>
      </c>
      <c r="C905" s="13">
        <f>IFERROR(AVERAGEIFS(Datos!C905:E905,Datos!C905:E905,"&lt;&gt;"),"")</f>
        <v>36.800333333333334</v>
      </c>
      <c r="D905" s="13">
        <f>IFERROR(AVERAGEIFS(Datos!F905:H905,Datos!F905:H905,"&lt;&gt;"),"")</f>
        <v>55.888196000000001</v>
      </c>
      <c r="E905" s="14">
        <f>IFERROR(AVERAGEIFS(Datos!I905:L905,Datos!I905:L905,"&lt;&gt;"),"")</f>
        <v>14.784956981240429</v>
      </c>
    </row>
    <row r="906" spans="1:5" x14ac:dyDescent="0.3">
      <c r="A906" s="12">
        <v>42544</v>
      </c>
      <c r="B906" s="13">
        <v>2016</v>
      </c>
      <c r="C906" s="13">
        <f>IFERROR(AVERAGEIFS(Datos!C906:E906,Datos!C906:E906,"&lt;&gt;"),"")</f>
        <v>37.226166666666664</v>
      </c>
      <c r="D906" s="13">
        <f>IFERROR(AVERAGEIFS(Datos!F906:H906,Datos!F906:H906,"&lt;&gt;"),"")</f>
        <v>57.252537499999995</v>
      </c>
      <c r="E906" s="14">
        <f>IFERROR(AVERAGEIFS(Datos!I906:L906,Datos!I906:L906,"&lt;&gt;"),"")</f>
        <v>14.784871008606014</v>
      </c>
    </row>
    <row r="907" spans="1:5" x14ac:dyDescent="0.3">
      <c r="A907" s="12">
        <v>42545</v>
      </c>
      <c r="B907" s="13">
        <v>2016</v>
      </c>
      <c r="C907" s="13">
        <f>IFERROR(AVERAGEIFS(Datos!C907:E907,Datos!C907:E907,"&lt;&gt;"),"")</f>
        <v>35.81333333333334</v>
      </c>
      <c r="D907" s="13">
        <f>IFERROR(AVERAGEIFS(Datos!F907:H907,Datos!F907:H907,"&lt;&gt;"),"")</f>
        <v>52.587892699999998</v>
      </c>
      <c r="E907" s="14">
        <f>IFERROR(AVERAGEIFS(Datos!I907:L907,Datos!I907:L907,"&lt;&gt;"),"")</f>
        <v>13.963468680181943</v>
      </c>
    </row>
    <row r="908" spans="1:5" x14ac:dyDescent="0.3">
      <c r="A908" s="12">
        <v>42546</v>
      </c>
      <c r="B908" s="13">
        <v>2016</v>
      </c>
      <c r="C908" s="13" t="str">
        <f>IFERROR(AVERAGEIFS(Datos!C908:E908,Datos!C908:E908,"&lt;&gt;"),"")</f>
        <v/>
      </c>
      <c r="D908" s="13" t="str">
        <f>IFERROR(AVERAGEIFS(Datos!F908:H908,Datos!F908:H908,"&lt;&gt;"),"")</f>
        <v/>
      </c>
      <c r="E908" s="14" t="str">
        <f>IFERROR(AVERAGEIFS(Datos!I908:L908,Datos!I908:L908,"&lt;&gt;"),"")</f>
        <v/>
      </c>
    </row>
    <row r="909" spans="1:5" x14ac:dyDescent="0.3">
      <c r="A909" s="12">
        <v>42547</v>
      </c>
      <c r="B909" s="13">
        <v>2016</v>
      </c>
      <c r="C909" s="13" t="str">
        <f>IFERROR(AVERAGEIFS(Datos!C909:E909,Datos!C909:E909,"&lt;&gt;"),"")</f>
        <v/>
      </c>
      <c r="D909" s="13" t="str">
        <f>IFERROR(AVERAGEIFS(Datos!F909:H909,Datos!F909:H909,"&lt;&gt;"),"")</f>
        <v/>
      </c>
      <c r="E909" s="14" t="str">
        <f>IFERROR(AVERAGEIFS(Datos!I909:L909,Datos!I909:L909,"&lt;&gt;"),"")</f>
        <v/>
      </c>
    </row>
    <row r="910" spans="1:5" x14ac:dyDescent="0.3">
      <c r="A910" s="12">
        <v>42548</v>
      </c>
      <c r="B910" s="13">
        <v>2016</v>
      </c>
      <c r="C910" s="13">
        <f>IFERROR(AVERAGEIFS(Datos!C910:E910,Datos!C910:E910,"&lt;&gt;"),"")</f>
        <v>35.165666666666667</v>
      </c>
      <c r="D910" s="13">
        <f>IFERROR(AVERAGEIFS(Datos!F910:H910,Datos!F910:H910,"&lt;&gt;"),"")</f>
        <v>50.080679333333329</v>
      </c>
      <c r="E910" s="14">
        <f>IFERROR(AVERAGEIFS(Datos!I910:L910,Datos!I910:L910,"&lt;&gt;"),"")</f>
        <v>14.177750964352352</v>
      </c>
    </row>
    <row r="911" spans="1:5" x14ac:dyDescent="0.3">
      <c r="A911" s="12">
        <v>42549</v>
      </c>
      <c r="B911" s="13">
        <v>2016</v>
      </c>
      <c r="C911" s="13">
        <f>IFERROR(AVERAGEIFS(Datos!C911:E911,Datos!C911:E911,"&lt;&gt;"),"")</f>
        <v>35.800166666666669</v>
      </c>
      <c r="D911" s="13">
        <f>IFERROR(AVERAGEIFS(Datos!F911:H911,Datos!F911:H911,"&lt;&gt;"),"")</f>
        <v>50.689002333333327</v>
      </c>
      <c r="E911" s="14">
        <f>IFERROR(AVERAGEIFS(Datos!I911:L911,Datos!I911:L911,"&lt;&gt;"),"")</f>
        <v>14.003407145257109</v>
      </c>
    </row>
    <row r="912" spans="1:5" x14ac:dyDescent="0.3">
      <c r="A912" s="12">
        <v>42550</v>
      </c>
      <c r="B912" s="13">
        <v>2016</v>
      </c>
      <c r="C912" s="13">
        <f>IFERROR(AVERAGEIFS(Datos!C912:E912,Datos!C912:E912,"&lt;&gt;"),"")</f>
        <v>36.299833333333332</v>
      </c>
      <c r="D912" s="13">
        <f>IFERROR(AVERAGEIFS(Datos!F912:H912,Datos!F912:H912,"&lt;&gt;"),"")</f>
        <v>51.456242666666661</v>
      </c>
      <c r="E912" s="14">
        <f>IFERROR(AVERAGEIFS(Datos!I912:L912,Datos!I912:L912,"&lt;&gt;"),"")</f>
        <v>14.457548419976636</v>
      </c>
    </row>
    <row r="913" spans="1:5" x14ac:dyDescent="0.3">
      <c r="A913" s="12">
        <v>42551</v>
      </c>
      <c r="B913" s="13">
        <v>2016</v>
      </c>
      <c r="C913" s="13">
        <f>IFERROR(AVERAGEIFS(Datos!C913:E913,Datos!C913:E913,"&lt;&gt;"),"")</f>
        <v>36.74883333333333</v>
      </c>
      <c r="D913" s="13">
        <f>IFERROR(AVERAGEIFS(Datos!F913:H913,Datos!F913:H913,"&lt;&gt;"),"")</f>
        <v>51.132365399999998</v>
      </c>
      <c r="E913" s="14">
        <f>IFERROR(AVERAGEIFS(Datos!I913:L913,Datos!I913:L913,"&lt;&gt;"),"")</f>
        <v>14.374884037212908</v>
      </c>
    </row>
    <row r="914" spans="1:5" x14ac:dyDescent="0.3">
      <c r="A914" s="12">
        <v>42552</v>
      </c>
      <c r="B914" s="13">
        <v>2016</v>
      </c>
      <c r="C914" s="13">
        <f>IFERROR(AVERAGEIFS(Datos!C914:E914,Datos!C914:E914,"&lt;&gt;"),"")</f>
        <v>36.881666666666668</v>
      </c>
      <c r="D914" s="13">
        <f>IFERROR(AVERAGEIFS(Datos!F914:H914,Datos!F914:H914,"&lt;&gt;"),"")</f>
        <v>52.267216899999994</v>
      </c>
      <c r="E914" s="14">
        <f>IFERROR(AVERAGEIFS(Datos!I914:L914,Datos!I914:L914,"&lt;&gt;"),"")</f>
        <v>14.448594009852698</v>
      </c>
    </row>
    <row r="915" spans="1:5" x14ac:dyDescent="0.3">
      <c r="A915" s="12">
        <v>42553</v>
      </c>
      <c r="B915" s="13">
        <v>2016</v>
      </c>
      <c r="C915" s="13" t="str">
        <f>IFERROR(AVERAGEIFS(Datos!C915:E915,Datos!C915:E915,"&lt;&gt;"),"")</f>
        <v/>
      </c>
      <c r="D915" s="13" t="str">
        <f>IFERROR(AVERAGEIFS(Datos!F915:H915,Datos!F915:H915,"&lt;&gt;"),"")</f>
        <v/>
      </c>
      <c r="E915" s="14" t="str">
        <f>IFERROR(AVERAGEIFS(Datos!I915:L915,Datos!I915:L915,"&lt;&gt;"),"")</f>
        <v/>
      </c>
    </row>
    <row r="916" spans="1:5" x14ac:dyDescent="0.3">
      <c r="A916" s="12">
        <v>42554</v>
      </c>
      <c r="B916" s="13">
        <v>2016</v>
      </c>
      <c r="C916" s="13" t="str">
        <f>IFERROR(AVERAGEIFS(Datos!C916:E916,Datos!C916:E916,"&lt;&gt;"),"")</f>
        <v/>
      </c>
      <c r="D916" s="13" t="str">
        <f>IFERROR(AVERAGEIFS(Datos!F916:H916,Datos!F916:H916,"&lt;&gt;"),"")</f>
        <v/>
      </c>
      <c r="E916" s="14" t="str">
        <f>IFERROR(AVERAGEIFS(Datos!I916:L916,Datos!I916:L916,"&lt;&gt;"),"")</f>
        <v/>
      </c>
    </row>
    <row r="917" spans="1:5" x14ac:dyDescent="0.3">
      <c r="A917" s="12">
        <v>42555</v>
      </c>
      <c r="B917" s="13">
        <v>2016</v>
      </c>
      <c r="C917" s="13" t="str">
        <f>IFERROR(AVERAGEIFS(Datos!C917:E917,Datos!C917:E917,"&lt;&gt;"),"")</f>
        <v/>
      </c>
      <c r="D917" s="13">
        <f>IFERROR(AVERAGEIFS(Datos!F917:H917,Datos!F917:H917,"&lt;&gt;"),"")</f>
        <v>51.868010833333337</v>
      </c>
      <c r="E917" s="14">
        <f>IFERROR(AVERAGEIFS(Datos!I917:L917,Datos!I917:L917,"&lt;&gt;"),"")</f>
        <v>14.590036354146344</v>
      </c>
    </row>
    <row r="918" spans="1:5" x14ac:dyDescent="0.3">
      <c r="A918" s="12">
        <v>42556</v>
      </c>
      <c r="B918" s="13">
        <v>2016</v>
      </c>
      <c r="C918" s="13">
        <f>IFERROR(AVERAGEIFS(Datos!C918:E918,Datos!C918:E918,"&lt;&gt;"),"")</f>
        <v>36.720666666666666</v>
      </c>
      <c r="D918" s="13">
        <f>IFERROR(AVERAGEIFS(Datos!F918:H918,Datos!F918:H918,"&lt;&gt;"),"")</f>
        <v>50.899453916666666</v>
      </c>
      <c r="E918" s="14">
        <f>IFERROR(AVERAGEIFS(Datos!I918:L918,Datos!I918:L918,"&lt;&gt;"),"")</f>
        <v>14.585139367612296</v>
      </c>
    </row>
    <row r="919" spans="1:5" x14ac:dyDescent="0.3">
      <c r="A919" s="12">
        <v>42557</v>
      </c>
      <c r="B919" s="13">
        <v>2016</v>
      </c>
      <c r="C919" s="13">
        <f>IFERROR(AVERAGEIFS(Datos!C919:E919,Datos!C919:E919,"&lt;&gt;"),"")</f>
        <v>36.903666666666673</v>
      </c>
      <c r="D919" s="13">
        <f>IFERROR(AVERAGEIFS(Datos!F919:H919,Datos!F919:H919,"&lt;&gt;"),"")</f>
        <v>50.710186399999998</v>
      </c>
      <c r="E919" s="14">
        <f>IFERROR(AVERAGEIFS(Datos!I919:L919,Datos!I919:L919,"&lt;&gt;"),"")</f>
        <v>14.382081501035197</v>
      </c>
    </row>
    <row r="920" spans="1:5" x14ac:dyDescent="0.3">
      <c r="A920" s="12">
        <v>42558</v>
      </c>
      <c r="B920" s="13">
        <v>2016</v>
      </c>
      <c r="C920" s="13">
        <f>IFERROR(AVERAGEIFS(Datos!C920:E920,Datos!C920:E920,"&lt;&gt;"),"")</f>
        <v>36.909333333333336</v>
      </c>
      <c r="D920" s="13">
        <f>IFERROR(AVERAGEIFS(Datos!F920:H920,Datos!F920:H920,"&lt;&gt;"),"")</f>
        <v>51.047999449999999</v>
      </c>
      <c r="E920" s="14">
        <f>IFERROR(AVERAGEIFS(Datos!I920:L920,Datos!I920:L920,"&lt;&gt;"),"")</f>
        <v>14.532263543260157</v>
      </c>
    </row>
    <row r="921" spans="1:5" x14ac:dyDescent="0.3">
      <c r="A921" s="12">
        <v>42559</v>
      </c>
      <c r="B921" s="13">
        <v>2016</v>
      </c>
      <c r="C921" s="13">
        <f>IFERROR(AVERAGEIFS(Datos!C921:E921,Datos!C921:E921,"&lt;&gt;"),"")</f>
        <v>37.453000000000003</v>
      </c>
      <c r="D921" s="13">
        <f>IFERROR(AVERAGEIFS(Datos!F921:H921,Datos!F921:H921,"&lt;&gt;"),"")</f>
        <v>52.817311799999999</v>
      </c>
      <c r="E921" s="14">
        <f>IFERROR(AVERAGEIFS(Datos!I921:L921,Datos!I921:L921,"&lt;&gt;"),"")</f>
        <v>14.702690789316623</v>
      </c>
    </row>
    <row r="922" spans="1:5" x14ac:dyDescent="0.3">
      <c r="A922" s="12">
        <v>42560</v>
      </c>
      <c r="B922" s="13">
        <v>2016</v>
      </c>
      <c r="C922" s="13" t="str">
        <f>IFERROR(AVERAGEIFS(Datos!C922:E922,Datos!C922:E922,"&lt;&gt;"),"")</f>
        <v/>
      </c>
      <c r="D922" s="13" t="str">
        <f>IFERROR(AVERAGEIFS(Datos!F922:H922,Datos!F922:H922,"&lt;&gt;"),"")</f>
        <v/>
      </c>
      <c r="E922" s="14" t="str">
        <f>IFERROR(AVERAGEIFS(Datos!I922:L922,Datos!I922:L922,"&lt;&gt;"),"")</f>
        <v/>
      </c>
    </row>
    <row r="923" spans="1:5" x14ac:dyDescent="0.3">
      <c r="A923" s="12">
        <v>42561</v>
      </c>
      <c r="B923" s="13">
        <v>2016</v>
      </c>
      <c r="C923" s="13" t="str">
        <f>IFERROR(AVERAGEIFS(Datos!C923:E923,Datos!C923:E923,"&lt;&gt;"),"")</f>
        <v/>
      </c>
      <c r="D923" s="13" t="str">
        <f>IFERROR(AVERAGEIFS(Datos!F923:H923,Datos!F923:H923,"&lt;&gt;"),"")</f>
        <v/>
      </c>
      <c r="E923" s="14" t="str">
        <f>IFERROR(AVERAGEIFS(Datos!I923:L923,Datos!I923:L923,"&lt;&gt;"),"")</f>
        <v/>
      </c>
    </row>
    <row r="924" spans="1:5" x14ac:dyDescent="0.3">
      <c r="A924" s="12">
        <v>42562</v>
      </c>
      <c r="B924" s="13">
        <v>2016</v>
      </c>
      <c r="C924" s="13">
        <f>IFERROR(AVERAGEIFS(Datos!C924:E924,Datos!C924:E924,"&lt;&gt;"),"")</f>
        <v>37.731666666666669</v>
      </c>
      <c r="D924" s="13">
        <f>IFERROR(AVERAGEIFS(Datos!F924:H924,Datos!F924:H924,"&lt;&gt;"),"")</f>
        <v>53.886372933333327</v>
      </c>
      <c r="E924" s="14">
        <f>IFERROR(AVERAGEIFS(Datos!I924:L924,Datos!I924:L924,"&lt;&gt;"),"")</f>
        <v>15.869104389353835</v>
      </c>
    </row>
    <row r="925" spans="1:5" x14ac:dyDescent="0.3">
      <c r="A925" s="12">
        <v>42563</v>
      </c>
      <c r="B925" s="13">
        <v>2016</v>
      </c>
      <c r="C925" s="13">
        <f>IFERROR(AVERAGEIFS(Datos!C925:E925,Datos!C925:E925,"&lt;&gt;"),"")</f>
        <v>38.063499999999998</v>
      </c>
      <c r="D925" s="13">
        <f>IFERROR(AVERAGEIFS(Datos!F925:H925,Datos!F925:H925,"&lt;&gt;"),"")</f>
        <v>55.414646666666663</v>
      </c>
      <c r="E925" s="14">
        <f>IFERROR(AVERAGEIFS(Datos!I925:L925,Datos!I925:L925,"&lt;&gt;"),"")</f>
        <v>16.427427352744949</v>
      </c>
    </row>
    <row r="926" spans="1:5" x14ac:dyDescent="0.3">
      <c r="A926" s="12">
        <v>42564</v>
      </c>
      <c r="B926" s="13">
        <v>2016</v>
      </c>
      <c r="C926" s="13">
        <f>IFERROR(AVERAGEIFS(Datos!C926:E926,Datos!C926:E926,"&lt;&gt;"),"")</f>
        <v>38.067166666666658</v>
      </c>
      <c r="D926" s="13">
        <f>IFERROR(AVERAGEIFS(Datos!F926:H926,Datos!F926:H926,"&lt;&gt;"),"")</f>
        <v>55.182347333333333</v>
      </c>
      <c r="E926" s="14">
        <f>IFERROR(AVERAGEIFS(Datos!I926:L926,Datos!I926:L926,"&lt;&gt;"),"")</f>
        <v>16.37257191389395</v>
      </c>
    </row>
    <row r="927" spans="1:5" x14ac:dyDescent="0.3">
      <c r="A927" s="12">
        <v>42565</v>
      </c>
      <c r="B927" s="13">
        <v>2016</v>
      </c>
      <c r="C927" s="13">
        <f>IFERROR(AVERAGEIFS(Datos!C927:E927,Datos!C927:E927,"&lt;&gt;"),"")</f>
        <v>38.409166666666664</v>
      </c>
      <c r="D927" s="13">
        <f>IFERROR(AVERAGEIFS(Datos!F927:H927,Datos!F927:H927,"&lt;&gt;"),"")</f>
        <v>56.222199566666667</v>
      </c>
      <c r="E927" s="14">
        <f>IFERROR(AVERAGEIFS(Datos!I927:L927,Datos!I927:L927,"&lt;&gt;"),"")</f>
        <v>17.231457877895934</v>
      </c>
    </row>
    <row r="928" spans="1:5" x14ac:dyDescent="0.3">
      <c r="A928" s="12">
        <v>42566</v>
      </c>
      <c r="B928" s="13">
        <v>2016</v>
      </c>
      <c r="C928" s="13">
        <f>IFERROR(AVERAGEIFS(Datos!C928:E928,Datos!C928:E928,"&lt;&gt;"),"")</f>
        <v>38.392166666666668</v>
      </c>
      <c r="D928" s="13">
        <f>IFERROR(AVERAGEIFS(Datos!F928:H928,Datos!F928:H928,"&lt;&gt;"),"")</f>
        <v>55.885321566666669</v>
      </c>
      <c r="E928" s="14">
        <f>IFERROR(AVERAGEIFS(Datos!I928:L928,Datos!I928:L928,"&lt;&gt;"),"")</f>
        <v>17.881869406602789</v>
      </c>
    </row>
    <row r="929" spans="1:5" x14ac:dyDescent="0.3">
      <c r="A929" s="12">
        <v>42567</v>
      </c>
      <c r="B929" s="13">
        <v>2016</v>
      </c>
      <c r="C929" s="13" t="str">
        <f>IFERROR(AVERAGEIFS(Datos!C929:E929,Datos!C929:E929,"&lt;&gt;"),"")</f>
        <v/>
      </c>
      <c r="D929" s="13" t="str">
        <f>IFERROR(AVERAGEIFS(Datos!F929:H929,Datos!F929:H929,"&lt;&gt;"),"")</f>
        <v/>
      </c>
      <c r="E929" s="14" t="str">
        <f>IFERROR(AVERAGEIFS(Datos!I929:L929,Datos!I929:L929,"&lt;&gt;"),"")</f>
        <v/>
      </c>
    </row>
    <row r="930" spans="1:5" x14ac:dyDescent="0.3">
      <c r="A930" s="12">
        <v>42568</v>
      </c>
      <c r="B930" s="13">
        <v>2016</v>
      </c>
      <c r="C930" s="13" t="str">
        <f>IFERROR(AVERAGEIFS(Datos!C930:E930,Datos!C930:E930,"&lt;&gt;"),"")</f>
        <v/>
      </c>
      <c r="D930" s="13" t="str">
        <f>IFERROR(AVERAGEIFS(Datos!F930:H930,Datos!F930:H930,"&lt;&gt;"),"")</f>
        <v/>
      </c>
      <c r="E930" s="14" t="str">
        <f>IFERROR(AVERAGEIFS(Datos!I930:L930,Datos!I930:L930,"&lt;&gt;"),"")</f>
        <v/>
      </c>
    </row>
    <row r="931" spans="1:5" x14ac:dyDescent="0.3">
      <c r="A931" s="12">
        <v>42569</v>
      </c>
      <c r="B931" s="13">
        <v>2016</v>
      </c>
      <c r="C931" s="13">
        <f>IFERROR(AVERAGEIFS(Datos!C931:E931,Datos!C931:E931,"&lt;&gt;"),"")</f>
        <v>38.859166666666667</v>
      </c>
      <c r="D931" s="13">
        <f>IFERROR(AVERAGEIFS(Datos!F931:H931,Datos!F931:H931,"&lt;&gt;"),"")</f>
        <v>56.257540799999994</v>
      </c>
      <c r="E931" s="14" t="str">
        <f>IFERROR(AVERAGEIFS(Datos!I931:L931,Datos!I931:L931,"&lt;&gt;"),"")</f>
        <v/>
      </c>
    </row>
    <row r="932" spans="1:5" x14ac:dyDescent="0.3">
      <c r="A932" s="12">
        <v>42570</v>
      </c>
      <c r="B932" s="13">
        <v>2016</v>
      </c>
      <c r="C932" s="13">
        <f>IFERROR(AVERAGEIFS(Datos!C932:E932,Datos!C932:E932,"&lt;&gt;"),"")</f>
        <v>38.576000000000001</v>
      </c>
      <c r="D932" s="13">
        <f>IFERROR(AVERAGEIFS(Datos!F932:H932,Datos!F932:H932,"&lt;&gt;"),"")</f>
        <v>55.44869993333333</v>
      </c>
      <c r="E932" s="14">
        <f>IFERROR(AVERAGEIFS(Datos!I932:L932,Datos!I932:L932,"&lt;&gt;"),"")</f>
        <v>18.012687262959474</v>
      </c>
    </row>
    <row r="933" spans="1:5" x14ac:dyDescent="0.3">
      <c r="A933" s="12">
        <v>42571</v>
      </c>
      <c r="B933" s="13">
        <v>2016</v>
      </c>
      <c r="C933" s="13">
        <f>IFERROR(AVERAGEIFS(Datos!C933:E933,Datos!C933:E933,"&lt;&gt;"),"")</f>
        <v>39.584666666666664</v>
      </c>
      <c r="D933" s="13">
        <f>IFERROR(AVERAGEIFS(Datos!F933:H933,Datos!F933:H933,"&lt;&gt;"),"")</f>
        <v>57.613736350000003</v>
      </c>
      <c r="E933" s="14">
        <f>IFERROR(AVERAGEIFS(Datos!I933:L933,Datos!I933:L933,"&lt;&gt;"),"")</f>
        <v>16.994379634454965</v>
      </c>
    </row>
    <row r="934" spans="1:5" x14ac:dyDescent="0.3">
      <c r="A934" s="12">
        <v>42572</v>
      </c>
      <c r="B934" s="13">
        <v>2016</v>
      </c>
      <c r="C934" s="13">
        <f>IFERROR(AVERAGEIFS(Datos!C934:E934,Datos!C934:E934,"&lt;&gt;"),"")</f>
        <v>39.459333333333333</v>
      </c>
      <c r="D934" s="13">
        <f>IFERROR(AVERAGEIFS(Datos!F934:H934,Datos!F934:H934,"&lt;&gt;"),"")</f>
        <v>58.181015000000002</v>
      </c>
      <c r="E934" s="14">
        <f>IFERROR(AVERAGEIFS(Datos!I934:L934,Datos!I934:L934,"&lt;&gt;"),"")</f>
        <v>17.205416942738353</v>
      </c>
    </row>
    <row r="935" spans="1:5" x14ac:dyDescent="0.3">
      <c r="A935" s="12">
        <v>42573</v>
      </c>
      <c r="B935" s="13">
        <v>2016</v>
      </c>
      <c r="C935" s="13">
        <f>IFERROR(AVERAGEIFS(Datos!C935:E935,Datos!C935:E935,"&lt;&gt;"),"")</f>
        <v>39.732999999999997</v>
      </c>
      <c r="D935" s="13">
        <f>IFERROR(AVERAGEIFS(Datos!F935:H935,Datos!F935:H935,"&lt;&gt;"),"")</f>
        <v>57.774015600000006</v>
      </c>
      <c r="E935" s="14">
        <f>IFERROR(AVERAGEIFS(Datos!I935:L935,Datos!I935:L935,"&lt;&gt;"),"")</f>
        <v>17.17500296261418</v>
      </c>
    </row>
    <row r="936" spans="1:5" x14ac:dyDescent="0.3">
      <c r="A936" s="12">
        <v>42574</v>
      </c>
      <c r="B936" s="13">
        <v>2016</v>
      </c>
      <c r="C936" s="13" t="str">
        <f>IFERROR(AVERAGEIFS(Datos!C936:E936,Datos!C936:E936,"&lt;&gt;"),"")</f>
        <v/>
      </c>
      <c r="D936" s="13" t="str">
        <f>IFERROR(AVERAGEIFS(Datos!F936:H936,Datos!F936:H936,"&lt;&gt;"),"")</f>
        <v/>
      </c>
      <c r="E936" s="14" t="str">
        <f>IFERROR(AVERAGEIFS(Datos!I936:L936,Datos!I936:L936,"&lt;&gt;"),"")</f>
        <v/>
      </c>
    </row>
    <row r="937" spans="1:5" x14ac:dyDescent="0.3">
      <c r="A937" s="12">
        <v>42575</v>
      </c>
      <c r="B937" s="13">
        <v>2016</v>
      </c>
      <c r="C937" s="13" t="str">
        <f>IFERROR(AVERAGEIFS(Datos!C937:E937,Datos!C937:E937,"&lt;&gt;"),"")</f>
        <v/>
      </c>
      <c r="D937" s="13" t="str">
        <f>IFERROR(AVERAGEIFS(Datos!F937:H937,Datos!F937:H937,"&lt;&gt;"),"")</f>
        <v/>
      </c>
      <c r="E937" s="14" t="str">
        <f>IFERROR(AVERAGEIFS(Datos!I937:L937,Datos!I937:L937,"&lt;&gt;"),"")</f>
        <v/>
      </c>
    </row>
    <row r="938" spans="1:5" x14ac:dyDescent="0.3">
      <c r="A938" s="12">
        <v>42576</v>
      </c>
      <c r="B938" s="13">
        <v>2016</v>
      </c>
      <c r="C938" s="13">
        <f>IFERROR(AVERAGEIFS(Datos!C938:E938,Datos!C938:E938,"&lt;&gt;"),"")</f>
        <v>39.646999999999998</v>
      </c>
      <c r="D938" s="13">
        <f>IFERROR(AVERAGEIFS(Datos!F938:H938,Datos!F938:H938,"&lt;&gt;"),"")</f>
        <v>58.262767866666671</v>
      </c>
      <c r="E938" s="14">
        <f>IFERROR(AVERAGEIFS(Datos!I938:L938,Datos!I938:L938,"&lt;&gt;"),"")</f>
        <v>15.827477479690158</v>
      </c>
    </row>
    <row r="939" spans="1:5" x14ac:dyDescent="0.3">
      <c r="A939" s="12">
        <v>42577</v>
      </c>
      <c r="B939" s="13">
        <v>2016</v>
      </c>
      <c r="C939" s="13">
        <f>IFERROR(AVERAGEIFS(Datos!C939:E939,Datos!C939:E939,"&lt;&gt;"),"")</f>
        <v>39.603333333333332</v>
      </c>
      <c r="D939" s="13">
        <f>IFERROR(AVERAGEIFS(Datos!F939:H939,Datos!F939:H939,"&lt;&gt;"),"")</f>
        <v>58.748257333333328</v>
      </c>
      <c r="E939" s="14">
        <f>IFERROR(AVERAGEIFS(Datos!I939:L939,Datos!I939:L939,"&lt;&gt;"),"")</f>
        <v>16.193308197347076</v>
      </c>
    </row>
    <row r="940" spans="1:5" x14ac:dyDescent="0.3">
      <c r="A940" s="12">
        <v>42578</v>
      </c>
      <c r="B940" s="13">
        <v>2016</v>
      </c>
      <c r="C940" s="13">
        <f>IFERROR(AVERAGEIFS(Datos!C940:E940,Datos!C940:E940,"&lt;&gt;"),"")</f>
        <v>40.008666666666663</v>
      </c>
      <c r="D940" s="13">
        <f>IFERROR(AVERAGEIFS(Datos!F940:H940,Datos!F940:H940,"&lt;&gt;"),"")</f>
        <v>59.536964133333328</v>
      </c>
      <c r="E940" s="14">
        <f>IFERROR(AVERAGEIFS(Datos!I940:L940,Datos!I940:L940,"&lt;&gt;"),"")</f>
        <v>15.919379601665247</v>
      </c>
    </row>
    <row r="941" spans="1:5" x14ac:dyDescent="0.3">
      <c r="A941" s="12">
        <v>42579</v>
      </c>
      <c r="B941" s="13">
        <v>2016</v>
      </c>
      <c r="C941" s="13">
        <f>IFERROR(AVERAGEIFS(Datos!C941:E941,Datos!C941:E941,"&lt;&gt;"),"")</f>
        <v>40.195666666666668</v>
      </c>
      <c r="D941" s="13">
        <f>IFERROR(AVERAGEIFS(Datos!F941:H941,Datos!F941:H941,"&lt;&gt;"),"")</f>
        <v>59.088656899999989</v>
      </c>
      <c r="E941" s="14">
        <f>IFERROR(AVERAGEIFS(Datos!I941:L941,Datos!I941:L941,"&lt;&gt;"),"")</f>
        <v>15.667774262826624</v>
      </c>
    </row>
    <row r="942" spans="1:5" x14ac:dyDescent="0.3">
      <c r="A942" s="12">
        <v>42580</v>
      </c>
      <c r="B942" s="13">
        <v>2016</v>
      </c>
      <c r="C942" s="13">
        <f>IFERROR(AVERAGEIFS(Datos!C942:E942,Datos!C942:E942,"&lt;&gt;"),"")</f>
        <v>40.766500000000001</v>
      </c>
      <c r="D942" s="13">
        <f>IFERROR(AVERAGEIFS(Datos!F942:H942,Datos!F942:H942,"&lt;&gt;"),"")</f>
        <v>59.998634933333328</v>
      </c>
      <c r="E942" s="14">
        <f>IFERROR(AVERAGEIFS(Datos!I942:L942,Datos!I942:L942,"&lt;&gt;"),"")</f>
        <v>16.626427021983389</v>
      </c>
    </row>
    <row r="943" spans="1:5" x14ac:dyDescent="0.3">
      <c r="A943" s="12">
        <v>42581</v>
      </c>
      <c r="B943" s="13">
        <v>2016</v>
      </c>
      <c r="C943" s="13" t="str">
        <f>IFERROR(AVERAGEIFS(Datos!C943:E943,Datos!C943:E943,"&lt;&gt;"),"")</f>
        <v/>
      </c>
      <c r="D943" s="13" t="str">
        <f>IFERROR(AVERAGEIFS(Datos!F943:H943,Datos!F943:H943,"&lt;&gt;"),"")</f>
        <v/>
      </c>
      <c r="E943" s="14" t="str">
        <f>IFERROR(AVERAGEIFS(Datos!I943:L943,Datos!I943:L943,"&lt;&gt;"),"")</f>
        <v/>
      </c>
    </row>
    <row r="944" spans="1:5" x14ac:dyDescent="0.3">
      <c r="A944" s="12">
        <v>42582</v>
      </c>
      <c r="B944" s="13">
        <v>2016</v>
      </c>
      <c r="C944" s="13" t="str">
        <f>IFERROR(AVERAGEIFS(Datos!C944:E944,Datos!C944:E944,"&lt;&gt;"),"")</f>
        <v/>
      </c>
      <c r="D944" s="13" t="str">
        <f>IFERROR(AVERAGEIFS(Datos!F944:H944,Datos!F944:H944,"&lt;&gt;"),"")</f>
        <v/>
      </c>
      <c r="E944" s="14" t="str">
        <f>IFERROR(AVERAGEIFS(Datos!I944:L944,Datos!I944:L944,"&lt;&gt;"),"")</f>
        <v/>
      </c>
    </row>
    <row r="945" spans="1:5" x14ac:dyDescent="0.3">
      <c r="A945" s="12">
        <v>42583</v>
      </c>
      <c r="B945" s="13">
        <v>2016</v>
      </c>
      <c r="C945" s="13">
        <f>IFERROR(AVERAGEIFS(Datos!C945:E945,Datos!C945:E945,"&lt;&gt;"),"")</f>
        <v>41.046500000000002</v>
      </c>
      <c r="D945" s="13">
        <f>IFERROR(AVERAGEIFS(Datos!F945:H945,Datos!F945:H945,"&lt;&gt;"),"")</f>
        <v>60.070546416666652</v>
      </c>
      <c r="E945" s="14">
        <f>IFERROR(AVERAGEIFS(Datos!I945:L945,Datos!I945:L945,"&lt;&gt;"),"")</f>
        <v>16.768956085191707</v>
      </c>
    </row>
    <row r="946" spans="1:5" x14ac:dyDescent="0.3">
      <c r="A946" s="12">
        <v>42584</v>
      </c>
      <c r="B946" s="13">
        <v>2016</v>
      </c>
      <c r="C946" s="13">
        <f>IFERROR(AVERAGEIFS(Datos!C946:E946,Datos!C946:E946,"&lt;&gt;"),"")</f>
        <v>40.902000000000001</v>
      </c>
      <c r="D946" s="13">
        <f>IFERROR(AVERAGEIFS(Datos!F946:H946,Datos!F946:H946,"&lt;&gt;"),"")</f>
        <v>59.181653866666664</v>
      </c>
      <c r="E946" s="14">
        <f>IFERROR(AVERAGEIFS(Datos!I946:L946,Datos!I946:L946,"&lt;&gt;"),"")</f>
        <v>17.130471945905704</v>
      </c>
    </row>
    <row r="947" spans="1:5" x14ac:dyDescent="0.3">
      <c r="A947" s="12">
        <v>42585</v>
      </c>
      <c r="B947" s="13">
        <v>2016</v>
      </c>
      <c r="C947" s="13">
        <f>IFERROR(AVERAGEIFS(Datos!C947:E947,Datos!C947:E947,"&lt;&gt;"),"")</f>
        <v>41.121166666666667</v>
      </c>
      <c r="D947" s="13">
        <f>IFERROR(AVERAGEIFS(Datos!F947:H947,Datos!F947:H947,"&lt;&gt;"),"")</f>
        <v>59.209489600000005</v>
      </c>
      <c r="E947" s="14">
        <f>IFERROR(AVERAGEIFS(Datos!I947:L947,Datos!I947:L947,"&lt;&gt;"),"")</f>
        <v>16.784311839352672</v>
      </c>
    </row>
    <row r="948" spans="1:5" x14ac:dyDescent="0.3">
      <c r="A948" s="12">
        <v>42586</v>
      </c>
      <c r="B948" s="13">
        <v>2016</v>
      </c>
      <c r="C948" s="13">
        <f>IFERROR(AVERAGEIFS(Datos!C948:E948,Datos!C948:E948,"&lt;&gt;"),"")</f>
        <v>41.24</v>
      </c>
      <c r="D948" s="13">
        <f>IFERROR(AVERAGEIFS(Datos!F948:H948,Datos!F948:H948,"&lt;&gt;"),"")</f>
        <v>59.080631133333327</v>
      </c>
      <c r="E948" s="14">
        <f>IFERROR(AVERAGEIFS(Datos!I948:L948,Datos!I948:L948,"&lt;&gt;"),"")</f>
        <v>16.827813103431229</v>
      </c>
    </row>
    <row r="949" spans="1:5" x14ac:dyDescent="0.3">
      <c r="A949" s="12">
        <v>42587</v>
      </c>
      <c r="B949" s="13">
        <v>2016</v>
      </c>
      <c r="C949" s="13">
        <f>IFERROR(AVERAGEIFS(Datos!C949:E949,Datos!C949:E949,"&lt;&gt;"),"")</f>
        <v>41.725500000000004</v>
      </c>
      <c r="D949" s="13">
        <f>IFERROR(AVERAGEIFS(Datos!F949:H949,Datos!F949:H949,"&lt;&gt;"),"")</f>
        <v>59.811039200000003</v>
      </c>
      <c r="E949" s="14">
        <f>IFERROR(AVERAGEIFS(Datos!I949:L949,Datos!I949:L949,"&lt;&gt;"),"")</f>
        <v>16.635937732632406</v>
      </c>
    </row>
    <row r="950" spans="1:5" x14ac:dyDescent="0.3">
      <c r="A950" s="12">
        <v>42588</v>
      </c>
      <c r="B950" s="13">
        <v>2016</v>
      </c>
      <c r="C950" s="13" t="str">
        <f>IFERROR(AVERAGEIFS(Datos!C950:E950,Datos!C950:E950,"&lt;&gt;"),"")</f>
        <v/>
      </c>
      <c r="D950" s="13" t="str">
        <f>IFERROR(AVERAGEIFS(Datos!F950:H950,Datos!F950:H950,"&lt;&gt;"),"")</f>
        <v/>
      </c>
      <c r="E950" s="14" t="str">
        <f>IFERROR(AVERAGEIFS(Datos!I950:L950,Datos!I950:L950,"&lt;&gt;"),"")</f>
        <v/>
      </c>
    </row>
    <row r="951" spans="1:5" x14ac:dyDescent="0.3">
      <c r="A951" s="12">
        <v>42589</v>
      </c>
      <c r="B951" s="13">
        <v>2016</v>
      </c>
      <c r="C951" s="13" t="str">
        <f>IFERROR(AVERAGEIFS(Datos!C951:E951,Datos!C951:E951,"&lt;&gt;"),"")</f>
        <v/>
      </c>
      <c r="D951" s="13" t="str">
        <f>IFERROR(AVERAGEIFS(Datos!F951:H951,Datos!F951:H951,"&lt;&gt;"),"")</f>
        <v/>
      </c>
      <c r="E951" s="14" t="str">
        <f>IFERROR(AVERAGEIFS(Datos!I951:L951,Datos!I951:L951,"&lt;&gt;"),"")</f>
        <v/>
      </c>
    </row>
    <row r="952" spans="1:5" x14ac:dyDescent="0.3">
      <c r="A952" s="12">
        <v>42590</v>
      </c>
      <c r="B952" s="13">
        <v>2016</v>
      </c>
      <c r="C952" s="13">
        <f>IFERROR(AVERAGEIFS(Datos!C952:E952,Datos!C952:E952,"&lt;&gt;"),"")</f>
        <v>41.80466666666667</v>
      </c>
      <c r="D952" s="13">
        <f>IFERROR(AVERAGEIFS(Datos!F952:H952,Datos!F952:H952,"&lt;&gt;"),"")</f>
        <v>59.587122666666666</v>
      </c>
      <c r="E952" s="14">
        <f>IFERROR(AVERAGEIFS(Datos!I952:L952,Datos!I952:L952,"&lt;&gt;"),"")</f>
        <v>16.98332980842352</v>
      </c>
    </row>
    <row r="953" spans="1:5" x14ac:dyDescent="0.3">
      <c r="A953" s="12">
        <v>42591</v>
      </c>
      <c r="B953" s="13">
        <v>2016</v>
      </c>
      <c r="C953" s="13">
        <f>IFERROR(AVERAGEIFS(Datos!C953:E953,Datos!C953:E953,"&lt;&gt;"),"")</f>
        <v>41.9255</v>
      </c>
      <c r="D953" s="13">
        <f>IFERROR(AVERAGEIFS(Datos!F953:H953,Datos!F953:H953,"&lt;&gt;"),"")</f>
        <v>61.239102066666675</v>
      </c>
      <c r="E953" s="14">
        <f>IFERROR(AVERAGEIFS(Datos!I953:L953,Datos!I953:L953,"&lt;&gt;"),"")</f>
        <v>17.732488277587052</v>
      </c>
    </row>
    <row r="954" spans="1:5" x14ac:dyDescent="0.3">
      <c r="A954" s="12">
        <v>42592</v>
      </c>
      <c r="B954" s="13">
        <v>2016</v>
      </c>
      <c r="C954" s="13">
        <f>IFERROR(AVERAGEIFS(Datos!C954:E954,Datos!C954:E954,"&lt;&gt;"),"")</f>
        <v>41.814833333333333</v>
      </c>
      <c r="D954" s="13">
        <f>IFERROR(AVERAGEIFS(Datos!F954:H954,Datos!F954:H954,"&lt;&gt;"),"")</f>
        <v>61.485083166666669</v>
      </c>
      <c r="E954" s="14">
        <f>IFERROR(AVERAGEIFS(Datos!I954:L954,Datos!I954:L954,"&lt;&gt;"),"")</f>
        <v>17.989485800769685</v>
      </c>
    </row>
    <row r="955" spans="1:5" x14ac:dyDescent="0.3">
      <c r="A955" s="12">
        <v>42593</v>
      </c>
      <c r="B955" s="13">
        <v>2016</v>
      </c>
      <c r="C955" s="13">
        <f>IFERROR(AVERAGEIFS(Datos!C955:E955,Datos!C955:E955,"&lt;&gt;"),"")</f>
        <v>41.897500000000001</v>
      </c>
      <c r="D955" s="13">
        <f>IFERROR(AVERAGEIFS(Datos!F955:H955,Datos!F955:H955,"&lt;&gt;"),"")</f>
        <v>61.603638999999994</v>
      </c>
      <c r="E955" s="14" t="str">
        <f>IFERROR(AVERAGEIFS(Datos!I955:L955,Datos!I955:L955,"&lt;&gt;"),"")</f>
        <v/>
      </c>
    </row>
    <row r="956" spans="1:5" x14ac:dyDescent="0.3">
      <c r="A956" s="12">
        <v>42594</v>
      </c>
      <c r="B956" s="13">
        <v>2016</v>
      </c>
      <c r="C956" s="13">
        <f>IFERROR(AVERAGEIFS(Datos!C956:E956,Datos!C956:E956,"&lt;&gt;"),"")</f>
        <v>41.779166666666669</v>
      </c>
      <c r="D956" s="13">
        <f>IFERROR(AVERAGEIFS(Datos!F956:H956,Datos!F956:H956,"&lt;&gt;"),"")</f>
        <v>61.236179</v>
      </c>
      <c r="E956" s="14">
        <f>IFERROR(AVERAGEIFS(Datos!I956:L956,Datos!I956:L956,"&lt;&gt;"),"")</f>
        <v>17.831504138493472</v>
      </c>
    </row>
    <row r="957" spans="1:5" x14ac:dyDescent="0.3">
      <c r="A957" s="12">
        <v>42595</v>
      </c>
      <c r="B957" s="13">
        <v>2016</v>
      </c>
      <c r="C957" s="13" t="str">
        <f>IFERROR(AVERAGEIFS(Datos!C957:E957,Datos!C957:E957,"&lt;&gt;"),"")</f>
        <v/>
      </c>
      <c r="D957" s="13" t="str">
        <f>IFERROR(AVERAGEIFS(Datos!F957:H957,Datos!F957:H957,"&lt;&gt;"),"")</f>
        <v/>
      </c>
      <c r="E957" s="14" t="str">
        <f>IFERROR(AVERAGEIFS(Datos!I957:L957,Datos!I957:L957,"&lt;&gt;"),"")</f>
        <v/>
      </c>
    </row>
    <row r="958" spans="1:5" x14ac:dyDescent="0.3">
      <c r="A958" s="12">
        <v>42596</v>
      </c>
      <c r="B958" s="13">
        <v>2016</v>
      </c>
      <c r="C958" s="13" t="str">
        <f>IFERROR(AVERAGEIFS(Datos!C958:E958,Datos!C958:E958,"&lt;&gt;"),"")</f>
        <v/>
      </c>
      <c r="D958" s="13" t="str">
        <f>IFERROR(AVERAGEIFS(Datos!F958:H958,Datos!F958:H958,"&lt;&gt;"),"")</f>
        <v/>
      </c>
      <c r="E958" s="14" t="str">
        <f>IFERROR(AVERAGEIFS(Datos!I958:L958,Datos!I958:L958,"&lt;&gt;"),"")</f>
        <v/>
      </c>
    </row>
    <row r="959" spans="1:5" x14ac:dyDescent="0.3">
      <c r="A959" s="12">
        <v>42597</v>
      </c>
      <c r="B959" s="13">
        <v>2016</v>
      </c>
      <c r="C959" s="13">
        <f>IFERROR(AVERAGEIFS(Datos!C959:E959,Datos!C959:E959,"&lt;&gt;"),"")</f>
        <v>41.929333333333332</v>
      </c>
      <c r="D959" s="13">
        <f>IFERROR(AVERAGEIFS(Datos!F959:H959,Datos!F959:H959,"&lt;&gt;"),"")</f>
        <v>61.7149255</v>
      </c>
      <c r="E959" s="14">
        <f>IFERROR(AVERAGEIFS(Datos!I959:L959,Datos!I959:L959,"&lt;&gt;"),"")</f>
        <v>18.344346586980144</v>
      </c>
    </row>
    <row r="960" spans="1:5" x14ac:dyDescent="0.3">
      <c r="A960" s="12">
        <v>42598</v>
      </c>
      <c r="B960" s="13">
        <v>2016</v>
      </c>
      <c r="C960" s="13">
        <f>IFERROR(AVERAGEIFS(Datos!C960:E960,Datos!C960:E960,"&lt;&gt;"),"")</f>
        <v>41.61483333333333</v>
      </c>
      <c r="D960" s="13">
        <f>IFERROR(AVERAGEIFS(Datos!F960:H960,Datos!F960:H960,"&lt;&gt;"),"")</f>
        <v>61.512080666666662</v>
      </c>
      <c r="E960" s="14">
        <f>IFERROR(AVERAGEIFS(Datos!I960:L960,Datos!I960:L960,"&lt;&gt;"),"")</f>
        <v>18.380691326123792</v>
      </c>
    </row>
    <row r="961" spans="1:5" x14ac:dyDescent="0.3">
      <c r="A961" s="12">
        <v>42599</v>
      </c>
      <c r="B961" s="13">
        <v>2016</v>
      </c>
      <c r="C961" s="13">
        <f>IFERROR(AVERAGEIFS(Datos!C961:E961,Datos!C961:E961,"&lt;&gt;"),"")</f>
        <v>41.712000000000003</v>
      </c>
      <c r="D961" s="13">
        <f>IFERROR(AVERAGEIFS(Datos!F961:H961,Datos!F961:H961,"&lt;&gt;"),"")</f>
        <v>61.068460899999998</v>
      </c>
      <c r="E961" s="14">
        <f>IFERROR(AVERAGEIFS(Datos!I961:L961,Datos!I961:L961,"&lt;&gt;"),"")</f>
        <v>18.628457227372412</v>
      </c>
    </row>
    <row r="962" spans="1:5" x14ac:dyDescent="0.3">
      <c r="A962" s="12">
        <v>42600</v>
      </c>
      <c r="B962" s="13">
        <v>2016</v>
      </c>
      <c r="C962" s="13">
        <f>IFERROR(AVERAGEIFS(Datos!C962:E962,Datos!C962:E962,"&lt;&gt;"),"")</f>
        <v>41.669166666666669</v>
      </c>
      <c r="D962" s="13">
        <f>IFERROR(AVERAGEIFS(Datos!F962:H962,Datos!F962:H962,"&lt;&gt;"),"")</f>
        <v>61.493868133333336</v>
      </c>
      <c r="E962" s="14">
        <f>IFERROR(AVERAGEIFS(Datos!I962:L962,Datos!I962:L962,"&lt;&gt;"),"")</f>
        <v>18.296436464060783</v>
      </c>
    </row>
    <row r="963" spans="1:5" x14ac:dyDescent="0.3">
      <c r="A963" s="12">
        <v>42601</v>
      </c>
      <c r="B963" s="13">
        <v>2016</v>
      </c>
      <c r="C963" s="13">
        <f>IFERROR(AVERAGEIFS(Datos!C963:E963,Datos!C963:E963,"&lt;&gt;"),"")</f>
        <v>41.647500000000001</v>
      </c>
      <c r="D963" s="13">
        <f>IFERROR(AVERAGEIFS(Datos!F963:H963,Datos!F963:H963,"&lt;&gt;"),"")</f>
        <v>60.976460533333331</v>
      </c>
      <c r="E963" s="14">
        <f>IFERROR(AVERAGEIFS(Datos!I963:L963,Datos!I963:L963,"&lt;&gt;"),"")</f>
        <v>18.188728603293413</v>
      </c>
    </row>
    <row r="964" spans="1:5" x14ac:dyDescent="0.3">
      <c r="A964" s="12">
        <v>42602</v>
      </c>
      <c r="B964" s="13">
        <v>2016</v>
      </c>
      <c r="C964" s="13" t="str">
        <f>IFERROR(AVERAGEIFS(Datos!C964:E964,Datos!C964:E964,"&lt;&gt;"),"")</f>
        <v/>
      </c>
      <c r="D964" s="13" t="str">
        <f>IFERROR(AVERAGEIFS(Datos!F964:H964,Datos!F964:H964,"&lt;&gt;"),"")</f>
        <v/>
      </c>
      <c r="E964" s="14" t="str">
        <f>IFERROR(AVERAGEIFS(Datos!I964:L964,Datos!I964:L964,"&lt;&gt;"),"")</f>
        <v/>
      </c>
    </row>
    <row r="965" spans="1:5" x14ac:dyDescent="0.3">
      <c r="A965" s="12">
        <v>42603</v>
      </c>
      <c r="B965" s="13">
        <v>2016</v>
      </c>
      <c r="C965" s="13" t="str">
        <f>IFERROR(AVERAGEIFS(Datos!C965:E965,Datos!C965:E965,"&lt;&gt;"),"")</f>
        <v/>
      </c>
      <c r="D965" s="13" t="str">
        <f>IFERROR(AVERAGEIFS(Datos!F965:H965,Datos!F965:H965,"&lt;&gt;"),"")</f>
        <v/>
      </c>
      <c r="E965" s="14" t="str">
        <f>IFERROR(AVERAGEIFS(Datos!I965:L965,Datos!I965:L965,"&lt;&gt;"),"")</f>
        <v/>
      </c>
    </row>
    <row r="966" spans="1:5" x14ac:dyDescent="0.3">
      <c r="A966" s="12">
        <v>42604</v>
      </c>
      <c r="B966" s="13">
        <v>2016</v>
      </c>
      <c r="C966" s="13">
        <f>IFERROR(AVERAGEIFS(Datos!C966:E966,Datos!C966:E966,"&lt;&gt;"),"")</f>
        <v>41.548333333333332</v>
      </c>
      <c r="D966" s="13">
        <f>IFERROR(AVERAGEIFS(Datos!F966:H966,Datos!F966:H966,"&lt;&gt;"),"")</f>
        <v>60.568831499999995</v>
      </c>
      <c r="E966" s="14">
        <f>IFERROR(AVERAGEIFS(Datos!I966:L966,Datos!I966:L966,"&lt;&gt;"),"")</f>
        <v>18.412033221867841</v>
      </c>
    </row>
    <row r="967" spans="1:5" x14ac:dyDescent="0.3">
      <c r="A967" s="12">
        <v>42605</v>
      </c>
      <c r="B967" s="13">
        <v>2016</v>
      </c>
      <c r="C967" s="13">
        <f>IFERROR(AVERAGEIFS(Datos!C967:E967,Datos!C967:E967,"&lt;&gt;"),"")</f>
        <v>41.643999999999998</v>
      </c>
      <c r="D967" s="13">
        <f>IFERROR(AVERAGEIFS(Datos!F967:H967,Datos!F967:H967,"&lt;&gt;"),"")</f>
        <v>60.957933866666657</v>
      </c>
      <c r="E967" s="14">
        <f>IFERROR(AVERAGEIFS(Datos!I967:L967,Datos!I967:L967,"&lt;&gt;"),"")</f>
        <v>18.225589530033925</v>
      </c>
    </row>
    <row r="968" spans="1:5" x14ac:dyDescent="0.3">
      <c r="A968" s="12">
        <v>42606</v>
      </c>
      <c r="B968" s="13">
        <v>2016</v>
      </c>
      <c r="C968" s="13">
        <f>IFERROR(AVERAGEIFS(Datos!C968:E968,Datos!C968:E968,"&lt;&gt;"),"")</f>
        <v>41.545833333333341</v>
      </c>
      <c r="D968" s="13">
        <f>IFERROR(AVERAGEIFS(Datos!F968:H968,Datos!F968:H968,"&lt;&gt;"),"")</f>
        <v>60.749664566666667</v>
      </c>
      <c r="E968" s="14">
        <f>IFERROR(AVERAGEIFS(Datos!I968:L968,Datos!I968:L968,"&lt;&gt;"),"")</f>
        <v>18.421306898765678</v>
      </c>
    </row>
    <row r="969" spans="1:5" x14ac:dyDescent="0.3">
      <c r="A969" s="12">
        <v>42607</v>
      </c>
      <c r="B969" s="13">
        <v>2016</v>
      </c>
      <c r="C969" s="13">
        <f>IFERROR(AVERAGEIFS(Datos!C969:E969,Datos!C969:E969,"&lt;&gt;"),"")</f>
        <v>41.542499999999997</v>
      </c>
      <c r="D969" s="13">
        <f>IFERROR(AVERAGEIFS(Datos!F969:H969,Datos!F969:H969,"&lt;&gt;"),"")</f>
        <v>60.173121166666668</v>
      </c>
      <c r="E969" s="14">
        <f>IFERROR(AVERAGEIFS(Datos!I969:L969,Datos!I969:L969,"&lt;&gt;"),"")</f>
        <v>18.500687421424306</v>
      </c>
    </row>
    <row r="970" spans="1:5" x14ac:dyDescent="0.3">
      <c r="A970" s="12">
        <v>42608</v>
      </c>
      <c r="B970" s="13">
        <v>2016</v>
      </c>
      <c r="C970" s="13">
        <f>IFERROR(AVERAGEIFS(Datos!C970:E970,Datos!C970:E970,"&lt;&gt;"),"")</f>
        <v>41.475333333333332</v>
      </c>
      <c r="D970" s="13">
        <f>IFERROR(AVERAGEIFS(Datos!F970:H970,Datos!F970:H970,"&lt;&gt;"),"")</f>
        <v>60.561569199999987</v>
      </c>
      <c r="E970" s="14">
        <f>IFERROR(AVERAGEIFS(Datos!I970:L970,Datos!I970:L970,"&lt;&gt;"),"")</f>
        <v>18.038127560722749</v>
      </c>
    </row>
    <row r="971" spans="1:5" x14ac:dyDescent="0.3">
      <c r="A971" s="12">
        <v>42609</v>
      </c>
      <c r="B971" s="13">
        <v>2016</v>
      </c>
      <c r="C971" s="13" t="str">
        <f>IFERROR(AVERAGEIFS(Datos!C971:E971,Datos!C971:E971,"&lt;&gt;"),"")</f>
        <v/>
      </c>
      <c r="D971" s="13" t="str">
        <f>IFERROR(AVERAGEIFS(Datos!F971:H971,Datos!F971:H971,"&lt;&gt;"),"")</f>
        <v/>
      </c>
      <c r="E971" s="14" t="str">
        <f>IFERROR(AVERAGEIFS(Datos!I971:L971,Datos!I971:L971,"&lt;&gt;"),"")</f>
        <v/>
      </c>
    </row>
    <row r="972" spans="1:5" x14ac:dyDescent="0.3">
      <c r="A972" s="12">
        <v>42610</v>
      </c>
      <c r="B972" s="13">
        <v>2016</v>
      </c>
      <c r="C972" s="13" t="str">
        <f>IFERROR(AVERAGEIFS(Datos!C972:E972,Datos!C972:E972,"&lt;&gt;"),"")</f>
        <v/>
      </c>
      <c r="D972" s="13" t="str">
        <f>IFERROR(AVERAGEIFS(Datos!F972:H972,Datos!F972:H972,"&lt;&gt;"),"")</f>
        <v/>
      </c>
      <c r="E972" s="14" t="str">
        <f>IFERROR(AVERAGEIFS(Datos!I972:L972,Datos!I972:L972,"&lt;&gt;"),"")</f>
        <v/>
      </c>
    </row>
    <row r="973" spans="1:5" x14ac:dyDescent="0.3">
      <c r="A973" s="12">
        <v>42611</v>
      </c>
      <c r="B973" s="13">
        <v>2016</v>
      </c>
      <c r="C973" s="13">
        <f>IFERROR(AVERAGEIFS(Datos!C973:E973,Datos!C973:E973,"&lt;&gt;"),"")</f>
        <v>41.532000000000004</v>
      </c>
      <c r="D973" s="13">
        <f>IFERROR(AVERAGEIFS(Datos!F973:H973,Datos!F973:H973,"&lt;&gt;"),"")</f>
        <v>86.463123999999993</v>
      </c>
      <c r="E973" s="14">
        <f>IFERROR(AVERAGEIFS(Datos!I973:L973,Datos!I973:L973,"&lt;&gt;"),"")</f>
        <v>18.372793470536415</v>
      </c>
    </row>
    <row r="974" spans="1:5" x14ac:dyDescent="0.3">
      <c r="A974" s="12">
        <v>42612</v>
      </c>
      <c r="B974" s="13">
        <v>2016</v>
      </c>
      <c r="C974" s="13">
        <f>IFERROR(AVERAGEIFS(Datos!C974:E974,Datos!C974:E974,"&lt;&gt;"),"")</f>
        <v>41.328666666666663</v>
      </c>
      <c r="D974" s="13">
        <f>IFERROR(AVERAGEIFS(Datos!F974:H974,Datos!F974:H974,"&lt;&gt;"),"")</f>
        <v>61.212267166666663</v>
      </c>
      <c r="E974" s="14">
        <f>IFERROR(AVERAGEIFS(Datos!I974:L974,Datos!I974:L974,"&lt;&gt;"),"")</f>
        <v>18.002408183053479</v>
      </c>
    </row>
    <row r="975" spans="1:5" x14ac:dyDescent="0.3">
      <c r="A975" s="12">
        <v>42613</v>
      </c>
      <c r="B975" s="13">
        <v>2016</v>
      </c>
      <c r="C975" s="13">
        <f>IFERROR(AVERAGEIFS(Datos!C975:E975,Datos!C975:E975,"&lt;&gt;"),"")</f>
        <v>41.159166666666664</v>
      </c>
      <c r="D975" s="13">
        <f>IFERROR(AVERAGEIFS(Datos!F975:H975,Datos!F975:H975,"&lt;&gt;"),"")</f>
        <v>60.779810766666664</v>
      </c>
      <c r="E975" s="14">
        <f>IFERROR(AVERAGEIFS(Datos!I975:L975,Datos!I975:L975,"&lt;&gt;"),"")</f>
        <v>18.220763228601857</v>
      </c>
    </row>
    <row r="976" spans="1:5" x14ac:dyDescent="0.3">
      <c r="A976" s="12">
        <v>42614</v>
      </c>
      <c r="B976" s="13">
        <v>2016</v>
      </c>
      <c r="C976" s="13">
        <f>IFERROR(AVERAGEIFS(Datos!C976:E976,Datos!C976:E976,"&lt;&gt;"),"")</f>
        <v>41.280833333333334</v>
      </c>
      <c r="D976" s="13">
        <f>IFERROR(AVERAGEIFS(Datos!F976:H976,Datos!F976:H976,"&lt;&gt;"),"")</f>
        <v>61.015927166666664</v>
      </c>
      <c r="E976" s="14">
        <f>IFERROR(AVERAGEIFS(Datos!I976:L976,Datos!I976:L976,"&lt;&gt;"),"")</f>
        <v>18.546792574305353</v>
      </c>
    </row>
    <row r="977" spans="1:5" x14ac:dyDescent="0.3">
      <c r="A977" s="12">
        <v>42615</v>
      </c>
      <c r="B977" s="13">
        <v>2016</v>
      </c>
      <c r="C977" s="13">
        <f>IFERROR(AVERAGEIFS(Datos!C977:E977,Datos!C977:E977,"&lt;&gt;"),"")</f>
        <v>41.481999999999999</v>
      </c>
      <c r="D977" s="13">
        <f>IFERROR(AVERAGEIFS(Datos!F977:H977,Datos!F977:H977,"&lt;&gt;"),"")</f>
        <v>61.729415766666669</v>
      </c>
      <c r="E977" s="14">
        <f>IFERROR(AVERAGEIFS(Datos!I977:L977,Datos!I977:L977,"&lt;&gt;"),"")</f>
        <v>18.53951560846561</v>
      </c>
    </row>
    <row r="978" spans="1:5" x14ac:dyDescent="0.3">
      <c r="A978" s="12">
        <v>42616</v>
      </c>
      <c r="B978" s="13">
        <v>2016</v>
      </c>
      <c r="C978" s="13" t="str">
        <f>IFERROR(AVERAGEIFS(Datos!C978:E978,Datos!C978:E978,"&lt;&gt;"),"")</f>
        <v/>
      </c>
      <c r="D978" s="13" t="str">
        <f>IFERROR(AVERAGEIFS(Datos!F978:H978,Datos!F978:H978,"&lt;&gt;"),"")</f>
        <v/>
      </c>
      <c r="E978" s="14" t="str">
        <f>IFERROR(AVERAGEIFS(Datos!I978:L978,Datos!I978:L978,"&lt;&gt;"),"")</f>
        <v/>
      </c>
    </row>
    <row r="979" spans="1:5" x14ac:dyDescent="0.3">
      <c r="A979" s="12">
        <v>42617</v>
      </c>
      <c r="B979" s="13">
        <v>2016</v>
      </c>
      <c r="C979" s="13" t="str">
        <f>IFERROR(AVERAGEIFS(Datos!C979:E979,Datos!C979:E979,"&lt;&gt;"),"")</f>
        <v/>
      </c>
      <c r="D979" s="13" t="str">
        <f>IFERROR(AVERAGEIFS(Datos!F979:H979,Datos!F979:H979,"&lt;&gt;"),"")</f>
        <v/>
      </c>
      <c r="E979" s="14" t="str">
        <f>IFERROR(AVERAGEIFS(Datos!I979:L979,Datos!I979:L979,"&lt;&gt;"),"")</f>
        <v/>
      </c>
    </row>
    <row r="980" spans="1:5" x14ac:dyDescent="0.3">
      <c r="A980" s="12">
        <v>42618</v>
      </c>
      <c r="B980" s="13">
        <v>2016</v>
      </c>
      <c r="C980" s="13" t="str">
        <f>IFERROR(AVERAGEIFS(Datos!C980:E980,Datos!C980:E980,"&lt;&gt;"),"")</f>
        <v/>
      </c>
      <c r="D980" s="13">
        <f>IFERROR(AVERAGEIFS(Datos!F980:H980,Datos!F980:H980,"&lt;&gt;"),"")</f>
        <v>61.66954093333333</v>
      </c>
      <c r="E980" s="14">
        <f>IFERROR(AVERAGEIFS(Datos!I980:L980,Datos!I980:L980,"&lt;&gt;"),"")</f>
        <v>18.614023607104826</v>
      </c>
    </row>
    <row r="981" spans="1:5" x14ac:dyDescent="0.3">
      <c r="A981" s="12">
        <v>42619</v>
      </c>
      <c r="B981" s="13">
        <v>2016</v>
      </c>
      <c r="C981" s="13">
        <f>IFERROR(AVERAGEIFS(Datos!C981:E981,Datos!C981:E981,"&lt;&gt;"),"")</f>
        <v>41.645333333333333</v>
      </c>
      <c r="D981" s="13">
        <f>IFERROR(AVERAGEIFS(Datos!F981:H981,Datos!F981:H981,"&lt;&gt;"),"")</f>
        <v>61.712346000000004</v>
      </c>
      <c r="E981" s="14">
        <f>IFERROR(AVERAGEIFS(Datos!I981:L981,Datos!I981:L981,"&lt;&gt;"),"")</f>
        <v>18.860119429760154</v>
      </c>
    </row>
    <row r="982" spans="1:5" x14ac:dyDescent="0.3">
      <c r="A982" s="12">
        <v>42620</v>
      </c>
      <c r="B982" s="13">
        <v>2016</v>
      </c>
      <c r="C982" s="13">
        <f>IFERROR(AVERAGEIFS(Datos!C982:E982,Datos!C982:E982,"&lt;&gt;"),"")</f>
        <v>41.716500000000003</v>
      </c>
      <c r="D982" s="13">
        <f>IFERROR(AVERAGEIFS(Datos!F982:H982,Datos!F982:H982,"&lt;&gt;"),"")</f>
        <v>62.010972000000002</v>
      </c>
      <c r="E982" s="14">
        <f>IFERROR(AVERAGEIFS(Datos!I982:L982,Datos!I982:L982,"&lt;&gt;"),"")</f>
        <v>19.159202371108709</v>
      </c>
    </row>
    <row r="983" spans="1:5" x14ac:dyDescent="0.3">
      <c r="A983" s="12">
        <v>42621</v>
      </c>
      <c r="B983" s="13">
        <v>2016</v>
      </c>
      <c r="C983" s="13">
        <f>IFERROR(AVERAGEIFS(Datos!C983:E983,Datos!C983:E983,"&lt;&gt;"),"")</f>
        <v>41.31733333333333</v>
      </c>
      <c r="D983" s="13">
        <f>IFERROR(AVERAGEIFS(Datos!F983:H983,Datos!F983:H983,"&lt;&gt;"),"")</f>
        <v>61.573176166666677</v>
      </c>
      <c r="E983" s="14">
        <f>IFERROR(AVERAGEIFS(Datos!I983:L983,Datos!I983:L983,"&lt;&gt;"),"")</f>
        <v>19.780076784598869</v>
      </c>
    </row>
    <row r="984" spans="1:5" x14ac:dyDescent="0.3">
      <c r="A984" s="12">
        <v>42622</v>
      </c>
      <c r="B984" s="13">
        <v>2016</v>
      </c>
      <c r="C984" s="13">
        <f>IFERROR(AVERAGEIFS(Datos!C984:E984,Datos!C984:E984,"&lt;&gt;"),"")</f>
        <v>40.472166666666674</v>
      </c>
      <c r="D984" s="13">
        <f>IFERROR(AVERAGEIFS(Datos!F984:H984,Datos!F984:H984,"&lt;&gt;"),"")</f>
        <v>60.791094666666673</v>
      </c>
      <c r="E984" s="14">
        <f>IFERROR(AVERAGEIFS(Datos!I984:L984,Datos!I984:L984,"&lt;&gt;"),"")</f>
        <v>19.688278636142464</v>
      </c>
    </row>
    <row r="985" spans="1:5" x14ac:dyDescent="0.3">
      <c r="A985" s="12">
        <v>42623</v>
      </c>
      <c r="B985" s="13">
        <v>2016</v>
      </c>
      <c r="C985" s="13" t="str">
        <f>IFERROR(AVERAGEIFS(Datos!C985:E985,Datos!C985:E985,"&lt;&gt;"),"")</f>
        <v/>
      </c>
      <c r="D985" s="13" t="str">
        <f>IFERROR(AVERAGEIFS(Datos!F985:H985,Datos!F985:H985,"&lt;&gt;"),"")</f>
        <v/>
      </c>
      <c r="E985" s="14" t="str">
        <f>IFERROR(AVERAGEIFS(Datos!I985:L985,Datos!I985:L985,"&lt;&gt;"),"")</f>
        <v/>
      </c>
    </row>
    <row r="986" spans="1:5" x14ac:dyDescent="0.3">
      <c r="A986" s="12">
        <v>42624</v>
      </c>
      <c r="B986" s="13">
        <v>2016</v>
      </c>
      <c r="C986" s="13" t="str">
        <f>IFERROR(AVERAGEIFS(Datos!C986:E986,Datos!C986:E986,"&lt;&gt;"),"")</f>
        <v/>
      </c>
      <c r="D986" s="13" t="str">
        <f>IFERROR(AVERAGEIFS(Datos!F986:H986,Datos!F986:H986,"&lt;&gt;"),"")</f>
        <v/>
      </c>
      <c r="E986" s="14" t="str">
        <f>IFERROR(AVERAGEIFS(Datos!I986:L986,Datos!I986:L986,"&lt;&gt;"),"")</f>
        <v/>
      </c>
    </row>
    <row r="987" spans="1:5" x14ac:dyDescent="0.3">
      <c r="A987" s="12">
        <v>42625</v>
      </c>
      <c r="B987" s="13">
        <v>2016</v>
      </c>
      <c r="C987" s="13">
        <f>IFERROR(AVERAGEIFS(Datos!C987:E987,Datos!C987:E987,"&lt;&gt;"),"")</f>
        <v>41.116999999999997</v>
      </c>
      <c r="D987" s="13">
        <f>IFERROR(AVERAGEIFS(Datos!F987:H987,Datos!F987:H987,"&lt;&gt;"),"")</f>
        <v>60.17460453333333</v>
      </c>
      <c r="E987" s="14">
        <f>IFERROR(AVERAGEIFS(Datos!I987:L987,Datos!I987:L987,"&lt;&gt;"),"")</f>
        <v>19.28199636885487</v>
      </c>
    </row>
    <row r="988" spans="1:5" x14ac:dyDescent="0.3">
      <c r="A988" s="12">
        <v>42626</v>
      </c>
      <c r="B988" s="13">
        <v>2016</v>
      </c>
      <c r="C988" s="13">
        <f>IFERROR(AVERAGEIFS(Datos!C988:E988,Datos!C988:E988,"&lt;&gt;"),"")</f>
        <v>40.984499999999997</v>
      </c>
      <c r="D988" s="13">
        <f>IFERROR(AVERAGEIFS(Datos!F988:H988,Datos!F988:H988,"&lt;&gt;"),"")</f>
        <v>59.998913566666658</v>
      </c>
      <c r="E988" s="14">
        <f>IFERROR(AVERAGEIFS(Datos!I988:L988,Datos!I988:L988,"&lt;&gt;"),"")</f>
        <v>18.870721061154597</v>
      </c>
    </row>
    <row r="989" spans="1:5" x14ac:dyDescent="0.3">
      <c r="A989" s="12">
        <v>42627</v>
      </c>
      <c r="B989" s="13">
        <v>2016</v>
      </c>
      <c r="C989" s="13">
        <f>IFERROR(AVERAGEIFS(Datos!C989:E989,Datos!C989:E989,"&lt;&gt;"),"")</f>
        <v>41.241833333333339</v>
      </c>
      <c r="D989" s="13">
        <f>IFERROR(AVERAGEIFS(Datos!F989:H989,Datos!F989:H989,"&lt;&gt;"),"")</f>
        <v>60.102829066666665</v>
      </c>
      <c r="E989" s="14">
        <f>IFERROR(AVERAGEIFS(Datos!I989:L989,Datos!I989:L989,"&lt;&gt;"),"")</f>
        <v>18.70698890769831</v>
      </c>
    </row>
    <row r="990" spans="1:5" x14ac:dyDescent="0.3">
      <c r="A990" s="12">
        <v>42628</v>
      </c>
      <c r="B990" s="13">
        <v>2016</v>
      </c>
      <c r="C990" s="13">
        <f>IFERROR(AVERAGEIFS(Datos!C990:E990,Datos!C990:E990,"&lt;&gt;"),"")</f>
        <v>42.048000000000002</v>
      </c>
      <c r="D990" s="13">
        <f>IFERROR(AVERAGEIFS(Datos!F990:H990,Datos!F990:H990,"&lt;&gt;"),"")</f>
        <v>60.270195333333334</v>
      </c>
      <c r="E990" s="14">
        <f>IFERROR(AVERAGEIFS(Datos!I990:L990,Datos!I990:L990,"&lt;&gt;"),"")</f>
        <v>18.788476666503666</v>
      </c>
    </row>
    <row r="991" spans="1:5" x14ac:dyDescent="0.3">
      <c r="A991" s="12">
        <v>42629</v>
      </c>
      <c r="B991" s="13">
        <v>2016</v>
      </c>
      <c r="C991" s="13">
        <f>IFERROR(AVERAGEIFS(Datos!C991:E991,Datos!C991:E991,"&lt;&gt;"),"")</f>
        <v>41.959499999999998</v>
      </c>
      <c r="D991" s="13">
        <f>IFERROR(AVERAGEIFS(Datos!F991:H991,Datos!F991:H991,"&lt;&gt;"),"")</f>
        <v>58.742550500000014</v>
      </c>
      <c r="E991" s="14">
        <f>IFERROR(AVERAGEIFS(Datos!I991:L991,Datos!I991:L991,"&lt;&gt;"),"")</f>
        <v>18.826891511923385</v>
      </c>
    </row>
    <row r="992" spans="1:5" x14ac:dyDescent="0.3">
      <c r="A992" s="12">
        <v>42630</v>
      </c>
      <c r="B992" s="13">
        <v>2016</v>
      </c>
      <c r="C992" s="13" t="str">
        <f>IFERROR(AVERAGEIFS(Datos!C992:E992,Datos!C992:E992,"&lt;&gt;"),"")</f>
        <v/>
      </c>
      <c r="D992" s="13" t="str">
        <f>IFERROR(AVERAGEIFS(Datos!F992:H992,Datos!F992:H992,"&lt;&gt;"),"")</f>
        <v/>
      </c>
      <c r="E992" s="14" t="str">
        <f>IFERROR(AVERAGEIFS(Datos!I992:L992,Datos!I992:L992,"&lt;&gt;"),"")</f>
        <v/>
      </c>
    </row>
    <row r="993" spans="1:5" x14ac:dyDescent="0.3">
      <c r="A993" s="12">
        <v>42631</v>
      </c>
      <c r="B993" s="13">
        <v>2016</v>
      </c>
      <c r="C993" s="13" t="str">
        <f>IFERROR(AVERAGEIFS(Datos!C993:E993,Datos!C993:E993,"&lt;&gt;"),"")</f>
        <v/>
      </c>
      <c r="D993" s="13" t="str">
        <f>IFERROR(AVERAGEIFS(Datos!F993:H993,Datos!F993:H993,"&lt;&gt;"),"")</f>
        <v/>
      </c>
      <c r="E993" s="14" t="str">
        <f>IFERROR(AVERAGEIFS(Datos!I993:L993,Datos!I993:L993,"&lt;&gt;"),"")</f>
        <v/>
      </c>
    </row>
    <row r="994" spans="1:5" x14ac:dyDescent="0.3">
      <c r="A994" s="12">
        <v>42632</v>
      </c>
      <c r="B994" s="13">
        <v>2016</v>
      </c>
      <c r="C994" s="13">
        <f>IFERROR(AVERAGEIFS(Datos!C994:E994,Datos!C994:E994,"&lt;&gt;"),"")</f>
        <v>41.698166666666673</v>
      </c>
      <c r="D994" s="13">
        <f>IFERROR(AVERAGEIFS(Datos!F994:H994,Datos!F994:H994,"&lt;&gt;"),"")</f>
        <v>59.537548933333333</v>
      </c>
      <c r="E994" s="14" t="str">
        <f>IFERROR(AVERAGEIFS(Datos!I994:L994,Datos!I994:L994,"&lt;&gt;"),"")</f>
        <v/>
      </c>
    </row>
    <row r="995" spans="1:5" x14ac:dyDescent="0.3">
      <c r="A995" s="12">
        <v>42633</v>
      </c>
      <c r="B995" s="13">
        <v>2016</v>
      </c>
      <c r="C995" s="13">
        <f>IFERROR(AVERAGEIFS(Datos!C995:E995,Datos!C995:E995,"&lt;&gt;"),"")</f>
        <v>41.730499999999999</v>
      </c>
      <c r="D995" s="13">
        <f>IFERROR(AVERAGEIFS(Datos!F995:H995,Datos!F995:H995,"&lt;&gt;"),"")</f>
        <v>59.785935133333339</v>
      </c>
      <c r="E995" s="14">
        <f>IFERROR(AVERAGEIFS(Datos!I995:L995,Datos!I995:L995,"&lt;&gt;"),"")</f>
        <v>19.164227225336877</v>
      </c>
    </row>
    <row r="996" spans="1:5" x14ac:dyDescent="0.3">
      <c r="A996" s="12">
        <v>42634</v>
      </c>
      <c r="B996" s="13">
        <v>2016</v>
      </c>
      <c r="C996" s="13">
        <f>IFERROR(AVERAGEIFS(Datos!C996:E996,Datos!C996:E996,"&lt;&gt;"),"")</f>
        <v>42.133000000000003</v>
      </c>
      <c r="D996" s="13">
        <f>IFERROR(AVERAGEIFS(Datos!F996:H996,Datos!F996:H996,"&lt;&gt;"),"")</f>
        <v>60.033968299999991</v>
      </c>
      <c r="E996" s="14">
        <f>IFERROR(AVERAGEIFS(Datos!I996:L996,Datos!I996:L996,"&lt;&gt;"),"")</f>
        <v>19.615562857922956</v>
      </c>
    </row>
    <row r="997" spans="1:5" x14ac:dyDescent="0.3">
      <c r="A997" s="12">
        <v>42635</v>
      </c>
      <c r="B997" s="13">
        <v>2016</v>
      </c>
      <c r="C997" s="13">
        <f>IFERROR(AVERAGEIFS(Datos!C997:E997,Datos!C997:E997,"&lt;&gt;"),"")</f>
        <v>42.424166666666665</v>
      </c>
      <c r="D997" s="13">
        <f>IFERROR(AVERAGEIFS(Datos!F997:H997,Datos!F997:H997,"&lt;&gt;"),"")</f>
        <v>61.891461733333337</v>
      </c>
      <c r="E997" s="14" t="str">
        <f>IFERROR(AVERAGEIFS(Datos!I997:L997,Datos!I997:L997,"&lt;&gt;"),"")</f>
        <v/>
      </c>
    </row>
    <row r="998" spans="1:5" x14ac:dyDescent="0.3">
      <c r="A998" s="12">
        <v>42636</v>
      </c>
      <c r="B998" s="13">
        <v>2016</v>
      </c>
      <c r="C998" s="13">
        <f>IFERROR(AVERAGEIFS(Datos!C998:E998,Datos!C998:E998,"&lt;&gt;"),"")</f>
        <v>42.118500000000004</v>
      </c>
      <c r="D998" s="13">
        <f>IFERROR(AVERAGEIFS(Datos!F998:H998,Datos!F998:H998,"&lt;&gt;"),"")</f>
        <v>61.345866899999997</v>
      </c>
      <c r="E998" s="14">
        <f>IFERROR(AVERAGEIFS(Datos!I998:L998,Datos!I998:L998,"&lt;&gt;"),"")</f>
        <v>19.502100108921674</v>
      </c>
    </row>
    <row r="999" spans="1:5" x14ac:dyDescent="0.3">
      <c r="A999" s="12">
        <v>42637</v>
      </c>
      <c r="B999" s="13">
        <v>2016</v>
      </c>
      <c r="C999" s="13" t="str">
        <f>IFERROR(AVERAGEIFS(Datos!C999:E999,Datos!C999:E999,"&lt;&gt;"),"")</f>
        <v/>
      </c>
      <c r="D999" s="13" t="str">
        <f>IFERROR(AVERAGEIFS(Datos!F999:H999,Datos!F999:H999,"&lt;&gt;"),"")</f>
        <v/>
      </c>
      <c r="E999" s="14" t="str">
        <f>IFERROR(AVERAGEIFS(Datos!I999:L999,Datos!I999:L999,"&lt;&gt;"),"")</f>
        <v/>
      </c>
    </row>
    <row r="1000" spans="1:5" x14ac:dyDescent="0.3">
      <c r="A1000" s="12">
        <v>42638</v>
      </c>
      <c r="B1000" s="13">
        <v>2016</v>
      </c>
      <c r="C1000" s="13" t="str">
        <f>IFERROR(AVERAGEIFS(Datos!C1000:E1000,Datos!C1000:E1000,"&lt;&gt;"),"")</f>
        <v/>
      </c>
      <c r="D1000" s="13" t="str">
        <f>IFERROR(AVERAGEIFS(Datos!F1000:H1000,Datos!F1000:H1000,"&lt;&gt;"),"")</f>
        <v/>
      </c>
      <c r="E1000" s="14" t="str">
        <f>IFERROR(AVERAGEIFS(Datos!I1000:L1000,Datos!I1000:L1000,"&lt;&gt;"),"")</f>
        <v/>
      </c>
    </row>
    <row r="1001" spans="1:5" x14ac:dyDescent="0.3">
      <c r="A1001" s="12">
        <v>42639</v>
      </c>
      <c r="B1001" s="13">
        <v>2016</v>
      </c>
      <c r="C1001" s="13">
        <f>IFERROR(AVERAGEIFS(Datos!C1001:E1001,Datos!C1001:E1001,"&lt;&gt;"),"")</f>
        <v>41.750833333333333</v>
      </c>
      <c r="D1001" s="13">
        <f>IFERROR(AVERAGEIFS(Datos!F1001:H1001,Datos!F1001:H1001,"&lt;&gt;"),"")</f>
        <v>60.298838466666666</v>
      </c>
      <c r="E1001" s="14">
        <f>IFERROR(AVERAGEIFS(Datos!I1001:L1001,Datos!I1001:L1001,"&lt;&gt;"),"")</f>
        <v>19.452222462128759</v>
      </c>
    </row>
    <row r="1002" spans="1:5" x14ac:dyDescent="0.3">
      <c r="A1002" s="12">
        <v>42640</v>
      </c>
      <c r="B1002" s="13">
        <v>2016</v>
      </c>
      <c r="C1002" s="13">
        <f>IFERROR(AVERAGEIFS(Datos!C1002:E1002,Datos!C1002:E1002,"&lt;&gt;"),"")</f>
        <v>42.252999999999993</v>
      </c>
      <c r="D1002" s="13">
        <f>IFERROR(AVERAGEIFS(Datos!F1002:H1002,Datos!F1002:H1002,"&lt;&gt;"),"")</f>
        <v>60.106892033333317</v>
      </c>
      <c r="E1002" s="14">
        <f>IFERROR(AVERAGEIFS(Datos!I1002:L1002,Datos!I1002:L1002,"&lt;&gt;"),"")</f>
        <v>19.636524213410382</v>
      </c>
    </row>
    <row r="1003" spans="1:5" x14ac:dyDescent="0.3">
      <c r="A1003" s="12">
        <v>42641</v>
      </c>
      <c r="B1003" s="13">
        <v>2016</v>
      </c>
      <c r="C1003" s="13">
        <f>IFERROR(AVERAGEIFS(Datos!C1003:E1003,Datos!C1003:E1003,"&lt;&gt;"),"")</f>
        <v>42.340166666666669</v>
      </c>
      <c r="D1003" s="13">
        <f>IFERROR(AVERAGEIFS(Datos!F1003:H1003,Datos!F1003:H1003,"&lt;&gt;"),"")</f>
        <v>60.406760133333329</v>
      </c>
      <c r="E1003" s="14">
        <f>IFERROR(AVERAGEIFS(Datos!I1003:L1003,Datos!I1003:L1003,"&lt;&gt;"),"")</f>
        <v>19.376029496917877</v>
      </c>
    </row>
    <row r="1004" spans="1:5" x14ac:dyDescent="0.3">
      <c r="A1004" s="12">
        <v>42642</v>
      </c>
      <c r="B1004" s="13">
        <v>2016</v>
      </c>
      <c r="C1004" s="13">
        <f>IFERROR(AVERAGEIFS(Datos!C1004:E1004,Datos!C1004:E1004,"&lt;&gt;"),"")</f>
        <v>41.859000000000002</v>
      </c>
      <c r="D1004" s="13">
        <f>IFERROR(AVERAGEIFS(Datos!F1004:H1004,Datos!F1004:H1004,"&lt;&gt;"),"")</f>
        <v>60.277537033333338</v>
      </c>
      <c r="E1004" s="14">
        <f>IFERROR(AVERAGEIFS(Datos!I1004:L1004,Datos!I1004:L1004,"&lt;&gt;"),"")</f>
        <v>19.510443693030147</v>
      </c>
    </row>
    <row r="1005" spans="1:5" x14ac:dyDescent="0.3">
      <c r="A1005" s="12">
        <v>42643</v>
      </c>
      <c r="B1005" s="13">
        <v>2016</v>
      </c>
      <c r="C1005" s="13">
        <f>IFERROR(AVERAGEIFS(Datos!C1005:E1005,Datos!C1005:E1005,"&lt;&gt;"),"")</f>
        <v>42.021833333333333</v>
      </c>
      <c r="D1005" s="13">
        <f>IFERROR(AVERAGEIFS(Datos!F1005:H1005,Datos!F1005:H1005,"&lt;&gt;"),"")</f>
        <v>60.786461000000003</v>
      </c>
      <c r="E1005" s="14">
        <f>IFERROR(AVERAGEIFS(Datos!I1005:L1005,Datos!I1005:L1005,"&lt;&gt;"),"")</f>
        <v>18.992057409543527</v>
      </c>
    </row>
    <row r="1006" spans="1:5" x14ac:dyDescent="0.3">
      <c r="A1006" s="12">
        <v>42644</v>
      </c>
      <c r="B1006" s="13">
        <v>2016</v>
      </c>
      <c r="C1006" s="13" t="str">
        <f>IFERROR(AVERAGEIFS(Datos!C1006:E1006,Datos!C1006:E1006,"&lt;&gt;"),"")</f>
        <v/>
      </c>
      <c r="D1006" s="13" t="str">
        <f>IFERROR(AVERAGEIFS(Datos!F1006:H1006,Datos!F1006:H1006,"&lt;&gt;"),"")</f>
        <v/>
      </c>
      <c r="E1006" s="14" t="str">
        <f>IFERROR(AVERAGEIFS(Datos!I1006:L1006,Datos!I1006:L1006,"&lt;&gt;"),"")</f>
        <v/>
      </c>
    </row>
    <row r="1007" spans="1:5" x14ac:dyDescent="0.3">
      <c r="A1007" s="12">
        <v>42645</v>
      </c>
      <c r="B1007" s="13">
        <v>2016</v>
      </c>
      <c r="C1007" s="13" t="str">
        <f>IFERROR(AVERAGEIFS(Datos!C1007:E1007,Datos!C1007:E1007,"&lt;&gt;"),"")</f>
        <v/>
      </c>
      <c r="D1007" s="13" t="str">
        <f>IFERROR(AVERAGEIFS(Datos!F1007:H1007,Datos!F1007:H1007,"&lt;&gt;"),"")</f>
        <v/>
      </c>
      <c r="E1007" s="14" t="str">
        <f>IFERROR(AVERAGEIFS(Datos!I1007:L1007,Datos!I1007:L1007,"&lt;&gt;"),"")</f>
        <v/>
      </c>
    </row>
    <row r="1008" spans="1:5" x14ac:dyDescent="0.3">
      <c r="A1008" s="12">
        <v>42646</v>
      </c>
      <c r="B1008" s="13">
        <v>2016</v>
      </c>
      <c r="C1008" s="13">
        <f>IFERROR(AVERAGEIFS(Datos!C1008:E1008,Datos!C1008:E1008,"&lt;&gt;"),"")</f>
        <v>41.856333333333332</v>
      </c>
      <c r="D1008" s="13">
        <f>IFERROR(AVERAGEIFS(Datos!F1008:H1008,Datos!F1008:H1008,"&lt;&gt;"),"")</f>
        <v>7.5530104000000007</v>
      </c>
      <c r="E1008" s="14">
        <f>IFERROR(AVERAGEIFS(Datos!I1008:L1008,Datos!I1008:L1008,"&lt;&gt;"),"")</f>
        <v>18.905420218162121</v>
      </c>
    </row>
    <row r="1009" spans="1:5" x14ac:dyDescent="0.3">
      <c r="A1009" s="12">
        <v>42647</v>
      </c>
      <c r="B1009" s="13">
        <v>2016</v>
      </c>
      <c r="C1009" s="13">
        <f>IFERROR(AVERAGEIFS(Datos!C1009:E1009,Datos!C1009:E1009,"&lt;&gt;"),"")</f>
        <v>41.8765</v>
      </c>
      <c r="D1009" s="13">
        <f>IFERROR(AVERAGEIFS(Datos!F1009:H1009,Datos!F1009:H1009,"&lt;&gt;"),"")</f>
        <v>61.769715733333328</v>
      </c>
      <c r="E1009" s="14">
        <f>IFERROR(AVERAGEIFS(Datos!I1009:L1009,Datos!I1009:L1009,"&lt;&gt;"),"")</f>
        <v>18.719855399222922</v>
      </c>
    </row>
    <row r="1010" spans="1:5" x14ac:dyDescent="0.3">
      <c r="A1010" s="12">
        <v>42648</v>
      </c>
      <c r="B1010" s="13">
        <v>2016</v>
      </c>
      <c r="C1010" s="13">
        <f>IFERROR(AVERAGEIFS(Datos!C1010:E1010,Datos!C1010:E1010,"&lt;&gt;"),"")</f>
        <v>41.988</v>
      </c>
      <c r="D1010" s="13">
        <f>IFERROR(AVERAGEIFS(Datos!F1010:H1010,Datos!F1010:H1010,"&lt;&gt;"),"")</f>
        <v>62.11867666666668</v>
      </c>
      <c r="E1010" s="14">
        <f>IFERROR(AVERAGEIFS(Datos!I1010:L1010,Datos!I1010:L1010,"&lt;&gt;"),"")</f>
        <v>18.852387008018553</v>
      </c>
    </row>
    <row r="1011" spans="1:5" x14ac:dyDescent="0.3">
      <c r="A1011" s="12">
        <v>42649</v>
      </c>
      <c r="B1011" s="13">
        <v>2016</v>
      </c>
      <c r="C1011" s="13">
        <f>IFERROR(AVERAGEIFS(Datos!C1011:E1011,Datos!C1011:E1011,"&lt;&gt;"),"")</f>
        <v>42.122166666666665</v>
      </c>
      <c r="D1011" s="13">
        <f>IFERROR(AVERAGEIFS(Datos!F1011:H1011,Datos!F1011:H1011,"&lt;&gt;"),"")</f>
        <v>61.838352000000008</v>
      </c>
      <c r="E1011" s="14">
        <f>IFERROR(AVERAGEIFS(Datos!I1011:L1011,Datos!I1011:L1011,"&lt;&gt;"),"")</f>
        <v>18.76408616883117</v>
      </c>
    </row>
    <row r="1012" spans="1:5" x14ac:dyDescent="0.3">
      <c r="A1012" s="12">
        <v>42650</v>
      </c>
      <c r="B1012" s="13">
        <v>2016</v>
      </c>
      <c r="C1012" s="13">
        <f>IFERROR(AVERAGEIFS(Datos!C1012:E1012,Datos!C1012:E1012,"&lt;&gt;"),"")</f>
        <v>42.116833333333332</v>
      </c>
      <c r="D1012" s="13">
        <f>IFERROR(AVERAGEIFS(Datos!F1012:H1012,Datos!F1012:H1012,"&lt;&gt;"),"")</f>
        <v>61.219880666666661</v>
      </c>
      <c r="E1012" s="14">
        <f>IFERROR(AVERAGEIFS(Datos!I1012:L1012,Datos!I1012:L1012,"&lt;&gt;"),"")</f>
        <v>18.880957278020382</v>
      </c>
    </row>
    <row r="1013" spans="1:5" x14ac:dyDescent="0.3">
      <c r="A1013" s="12">
        <v>42651</v>
      </c>
      <c r="B1013" s="13">
        <v>2016</v>
      </c>
      <c r="C1013" s="13" t="str">
        <f>IFERROR(AVERAGEIFS(Datos!C1013:E1013,Datos!C1013:E1013,"&lt;&gt;"),"")</f>
        <v/>
      </c>
      <c r="D1013" s="13" t="str">
        <f>IFERROR(AVERAGEIFS(Datos!F1013:H1013,Datos!F1013:H1013,"&lt;&gt;"),"")</f>
        <v/>
      </c>
      <c r="E1013" s="14" t="str">
        <f>IFERROR(AVERAGEIFS(Datos!I1013:L1013,Datos!I1013:L1013,"&lt;&gt;"),"")</f>
        <v/>
      </c>
    </row>
    <row r="1014" spans="1:5" x14ac:dyDescent="0.3">
      <c r="A1014" s="12">
        <v>42652</v>
      </c>
      <c r="B1014" s="13">
        <v>2016</v>
      </c>
      <c r="C1014" s="13" t="str">
        <f>IFERROR(AVERAGEIFS(Datos!C1014:E1014,Datos!C1014:E1014,"&lt;&gt;"),"")</f>
        <v/>
      </c>
      <c r="D1014" s="13" t="str">
        <f>IFERROR(AVERAGEIFS(Datos!F1014:H1014,Datos!F1014:H1014,"&lt;&gt;"),"")</f>
        <v/>
      </c>
      <c r="E1014" s="14" t="str">
        <f>IFERROR(AVERAGEIFS(Datos!I1014:L1014,Datos!I1014:L1014,"&lt;&gt;"),"")</f>
        <v/>
      </c>
    </row>
    <row r="1015" spans="1:5" x14ac:dyDescent="0.3">
      <c r="A1015" s="12">
        <v>42653</v>
      </c>
      <c r="B1015" s="13">
        <v>2016</v>
      </c>
      <c r="C1015" s="13">
        <f>IFERROR(AVERAGEIFS(Datos!C1015:E1015,Datos!C1015:E1015,"&lt;&gt;"),"")</f>
        <v>42.586999999999996</v>
      </c>
      <c r="D1015" s="13">
        <f>IFERROR(AVERAGEIFS(Datos!F1015:H1015,Datos!F1015:H1015,"&lt;&gt;"),"")</f>
        <v>61.608317599999999</v>
      </c>
      <c r="E1015" s="14" t="str">
        <f>IFERROR(AVERAGEIFS(Datos!I1015:L1015,Datos!I1015:L1015,"&lt;&gt;"),"")</f>
        <v/>
      </c>
    </row>
    <row r="1016" spans="1:5" x14ac:dyDescent="0.3">
      <c r="A1016" s="12">
        <v>42654</v>
      </c>
      <c r="B1016" s="13">
        <v>2016</v>
      </c>
      <c r="C1016" s="13">
        <f>IFERROR(AVERAGEIFS(Datos!C1016:E1016,Datos!C1016:E1016,"&lt;&gt;"),"")</f>
        <v>42.247833333333332</v>
      </c>
      <c r="D1016" s="13">
        <f>IFERROR(AVERAGEIFS(Datos!F1016:H1016,Datos!F1016:H1016,"&lt;&gt;"),"")</f>
        <v>60.829135333333333</v>
      </c>
      <c r="E1016" s="14">
        <f>IFERROR(AVERAGEIFS(Datos!I1016:L1016,Datos!I1016:L1016,"&lt;&gt;"),"")</f>
        <v>19.02604614247052</v>
      </c>
    </row>
    <row r="1017" spans="1:5" x14ac:dyDescent="0.3">
      <c r="A1017" s="12">
        <v>42655</v>
      </c>
      <c r="B1017" s="13">
        <v>2016</v>
      </c>
      <c r="C1017" s="13">
        <f>IFERROR(AVERAGEIFS(Datos!C1017:E1017,Datos!C1017:E1017,"&lt;&gt;"),"")</f>
        <v>42.344500000000004</v>
      </c>
      <c r="D1017" s="13">
        <f>IFERROR(AVERAGEIFS(Datos!F1017:H1017,Datos!F1017:H1017,"&lt;&gt;"),"")</f>
        <v>59.918888833333334</v>
      </c>
      <c r="E1017" s="14">
        <f>IFERROR(AVERAGEIFS(Datos!I1017:L1017,Datos!I1017:L1017,"&lt;&gt;"),"")</f>
        <v>18.47196846522322</v>
      </c>
    </row>
    <row r="1018" spans="1:5" x14ac:dyDescent="0.3">
      <c r="A1018" s="12">
        <v>42656</v>
      </c>
      <c r="B1018" s="13">
        <v>2016</v>
      </c>
      <c r="C1018" s="13">
        <f>IFERROR(AVERAGEIFS(Datos!C1018:E1018,Datos!C1018:E1018,"&lt;&gt;"),"")</f>
        <v>42.122999999999998</v>
      </c>
      <c r="D1018" s="13">
        <f>IFERROR(AVERAGEIFS(Datos!F1018:H1018,Datos!F1018:H1018,"&lt;&gt;"),"")</f>
        <v>59.356858699999997</v>
      </c>
      <c r="E1018" s="14">
        <f>IFERROR(AVERAGEIFS(Datos!I1018:L1018,Datos!I1018:L1018,"&lt;&gt;"),"")</f>
        <v>18.583444734150341</v>
      </c>
    </row>
    <row r="1019" spans="1:5" x14ac:dyDescent="0.3">
      <c r="A1019" s="12">
        <v>42657</v>
      </c>
      <c r="B1019" s="13">
        <v>2016</v>
      </c>
      <c r="C1019" s="13">
        <f>IFERROR(AVERAGEIFS(Datos!C1019:E1019,Datos!C1019:E1019,"&lt;&gt;"),"")</f>
        <v>42.352499999999999</v>
      </c>
      <c r="D1019" s="13">
        <f>IFERROR(AVERAGEIFS(Datos!F1019:H1019,Datos!F1019:H1019,"&lt;&gt;"),"")</f>
        <v>59.622058933333328</v>
      </c>
      <c r="E1019" s="14">
        <f>IFERROR(AVERAGEIFS(Datos!I1019:L1019,Datos!I1019:L1019,"&lt;&gt;"),"")</f>
        <v>18.81396110721154</v>
      </c>
    </row>
    <row r="1020" spans="1:5" x14ac:dyDescent="0.3">
      <c r="A1020" s="12">
        <v>42658</v>
      </c>
      <c r="B1020" s="13">
        <v>2016</v>
      </c>
      <c r="C1020" s="13" t="str">
        <f>IFERROR(AVERAGEIFS(Datos!C1020:E1020,Datos!C1020:E1020,"&lt;&gt;"),"")</f>
        <v/>
      </c>
      <c r="D1020" s="13" t="str">
        <f>IFERROR(AVERAGEIFS(Datos!F1020:H1020,Datos!F1020:H1020,"&lt;&gt;"),"")</f>
        <v/>
      </c>
      <c r="E1020" s="14" t="str">
        <f>IFERROR(AVERAGEIFS(Datos!I1020:L1020,Datos!I1020:L1020,"&lt;&gt;"),"")</f>
        <v/>
      </c>
    </row>
    <row r="1021" spans="1:5" x14ac:dyDescent="0.3">
      <c r="A1021" s="12">
        <v>42659</v>
      </c>
      <c r="B1021" s="13">
        <v>2016</v>
      </c>
      <c r="C1021" s="13" t="str">
        <f>IFERROR(AVERAGEIFS(Datos!C1021:E1021,Datos!C1021:E1021,"&lt;&gt;"),"")</f>
        <v/>
      </c>
      <c r="D1021" s="13" t="str">
        <f>IFERROR(AVERAGEIFS(Datos!F1021:H1021,Datos!F1021:H1021,"&lt;&gt;"),"")</f>
        <v/>
      </c>
      <c r="E1021" s="14" t="str">
        <f>IFERROR(AVERAGEIFS(Datos!I1021:L1021,Datos!I1021:L1021,"&lt;&gt;"),"")</f>
        <v/>
      </c>
    </row>
    <row r="1022" spans="1:5" x14ac:dyDescent="0.3">
      <c r="A1022" s="12">
        <v>42660</v>
      </c>
      <c r="B1022" s="13">
        <v>2016</v>
      </c>
      <c r="C1022" s="13">
        <f>IFERROR(AVERAGEIFS(Datos!C1022:E1022,Datos!C1022:E1022,"&lt;&gt;"),"")</f>
        <v>42.316499999999998</v>
      </c>
      <c r="D1022" s="13">
        <f>IFERROR(AVERAGEIFS(Datos!F1022:H1022,Datos!F1022:H1022,"&lt;&gt;"),"")</f>
        <v>59.300394600000004</v>
      </c>
      <c r="E1022" s="14">
        <f>IFERROR(AVERAGEIFS(Datos!I1022:L1022,Datos!I1022:L1022,"&lt;&gt;"),"")</f>
        <v>18.824643957852199</v>
      </c>
    </row>
    <row r="1023" spans="1:5" x14ac:dyDescent="0.3">
      <c r="A1023" s="12">
        <v>42661</v>
      </c>
      <c r="B1023" s="13">
        <v>2016</v>
      </c>
      <c r="C1023" s="13">
        <f>IFERROR(AVERAGEIFS(Datos!C1023:E1023,Datos!C1023:E1023,"&lt;&gt;"),"")</f>
        <v>42.70066666666667</v>
      </c>
      <c r="D1023" s="13">
        <f>IFERROR(AVERAGEIFS(Datos!F1023:H1023,Datos!F1023:H1023,"&lt;&gt;"),"")</f>
        <v>60.022809899999999</v>
      </c>
      <c r="E1023" s="14">
        <f>IFERROR(AVERAGEIFS(Datos!I1023:L1023,Datos!I1023:L1023,"&lt;&gt;"),"")</f>
        <v>18.777211933744219</v>
      </c>
    </row>
    <row r="1024" spans="1:5" x14ac:dyDescent="0.3">
      <c r="A1024" s="12">
        <v>42662</v>
      </c>
      <c r="B1024" s="13">
        <v>2016</v>
      </c>
      <c r="C1024" s="13">
        <f>IFERROR(AVERAGEIFS(Datos!C1024:E1024,Datos!C1024:E1024,"&lt;&gt;"),"")</f>
        <v>42.721499999999999</v>
      </c>
      <c r="D1024" s="13">
        <f>IFERROR(AVERAGEIFS(Datos!F1024:H1024,Datos!F1024:H1024,"&lt;&gt;"),"")</f>
        <v>60.134616399999999</v>
      </c>
      <c r="E1024" s="14">
        <f>IFERROR(AVERAGEIFS(Datos!I1024:L1024,Datos!I1024:L1024,"&lt;&gt;"),"")</f>
        <v>18.704730005810013</v>
      </c>
    </row>
    <row r="1025" spans="1:5" x14ac:dyDescent="0.3">
      <c r="A1025" s="12">
        <v>42663</v>
      </c>
      <c r="B1025" s="13">
        <v>2016</v>
      </c>
      <c r="C1025" s="13">
        <f>IFERROR(AVERAGEIFS(Datos!C1025:E1025,Datos!C1025:E1025,"&lt;&gt;"),"")</f>
        <v>42.532166666666662</v>
      </c>
      <c r="D1025" s="13">
        <f>IFERROR(AVERAGEIFS(Datos!F1025:H1025,Datos!F1025:H1025,"&lt;&gt;"),"")</f>
        <v>60.361550333333334</v>
      </c>
      <c r="E1025" s="14">
        <f>IFERROR(AVERAGEIFS(Datos!I1025:L1025,Datos!I1025:L1025,"&lt;&gt;"),"")</f>
        <v>18.961617667628673</v>
      </c>
    </row>
    <row r="1026" spans="1:5" x14ac:dyDescent="0.3">
      <c r="A1026" s="12">
        <v>42664</v>
      </c>
      <c r="B1026" s="13">
        <v>2016</v>
      </c>
      <c r="C1026" s="13">
        <f>IFERROR(AVERAGEIFS(Datos!C1026:E1026,Datos!C1026:E1026,"&lt;&gt;"),"")</f>
        <v>43.337666666666671</v>
      </c>
      <c r="D1026" s="13">
        <f>IFERROR(AVERAGEIFS(Datos!F1026:H1026,Datos!F1026:H1026,"&lt;&gt;"),"")</f>
        <v>60.770856933333327</v>
      </c>
      <c r="E1026" s="14">
        <f>IFERROR(AVERAGEIFS(Datos!I1026:L1026,Datos!I1026:L1026,"&lt;&gt;"),"")</f>
        <v>18.360672287597424</v>
      </c>
    </row>
    <row r="1027" spans="1:5" x14ac:dyDescent="0.3">
      <c r="A1027" s="12">
        <v>42665</v>
      </c>
      <c r="B1027" s="13">
        <v>2016</v>
      </c>
      <c r="C1027" s="13" t="str">
        <f>IFERROR(AVERAGEIFS(Datos!C1027:E1027,Datos!C1027:E1027,"&lt;&gt;"),"")</f>
        <v/>
      </c>
      <c r="D1027" s="13" t="str">
        <f>IFERROR(AVERAGEIFS(Datos!F1027:H1027,Datos!F1027:H1027,"&lt;&gt;"),"")</f>
        <v/>
      </c>
      <c r="E1027" s="14" t="str">
        <f>IFERROR(AVERAGEIFS(Datos!I1027:L1027,Datos!I1027:L1027,"&lt;&gt;"),"")</f>
        <v/>
      </c>
    </row>
    <row r="1028" spans="1:5" x14ac:dyDescent="0.3">
      <c r="A1028" s="12">
        <v>42666</v>
      </c>
      <c r="B1028" s="13">
        <v>2016</v>
      </c>
      <c r="C1028" s="13" t="str">
        <f>IFERROR(AVERAGEIFS(Datos!C1028:E1028,Datos!C1028:E1028,"&lt;&gt;"),"")</f>
        <v/>
      </c>
      <c r="D1028" s="13" t="str">
        <f>IFERROR(AVERAGEIFS(Datos!F1028:H1028,Datos!F1028:H1028,"&lt;&gt;"),"")</f>
        <v/>
      </c>
      <c r="E1028" s="14" t="str">
        <f>IFERROR(AVERAGEIFS(Datos!I1028:L1028,Datos!I1028:L1028,"&lt;&gt;"),"")</f>
        <v/>
      </c>
    </row>
    <row r="1029" spans="1:5" x14ac:dyDescent="0.3">
      <c r="A1029" s="12">
        <v>42667</v>
      </c>
      <c r="B1029" s="13">
        <v>2016</v>
      </c>
      <c r="C1029" s="13">
        <f>IFERROR(AVERAGEIFS(Datos!C1029:E1029,Datos!C1029:E1029,"&lt;&gt;"),"")</f>
        <v>44.066499999999998</v>
      </c>
      <c r="D1029" s="13">
        <f>IFERROR(AVERAGEIFS(Datos!F1029:H1029,Datos!F1029:H1029,"&lt;&gt;"),"")</f>
        <v>60.926961100000007</v>
      </c>
      <c r="E1029" s="14">
        <f>IFERROR(AVERAGEIFS(Datos!I1029:L1029,Datos!I1029:L1029,"&lt;&gt;"),"")</f>
        <v>17.948590658159837</v>
      </c>
    </row>
    <row r="1030" spans="1:5" x14ac:dyDescent="0.3">
      <c r="A1030" s="12">
        <v>42668</v>
      </c>
      <c r="B1030" s="13">
        <v>2016</v>
      </c>
      <c r="C1030" s="13">
        <f>IFERROR(AVERAGEIFS(Datos!C1030:E1030,Datos!C1030:E1030,"&lt;&gt;"),"")</f>
        <v>43.993333333333332</v>
      </c>
      <c r="D1030" s="13">
        <f>IFERROR(AVERAGEIFS(Datos!F1030:H1030,Datos!F1030:H1030,"&lt;&gt;"),"")</f>
        <v>60.885992466666664</v>
      </c>
      <c r="E1030" s="14">
        <f>IFERROR(AVERAGEIFS(Datos!I1030:L1030,Datos!I1030:L1030,"&lt;&gt;"),"")</f>
        <v>18.17126014868105</v>
      </c>
    </row>
    <row r="1031" spans="1:5" x14ac:dyDescent="0.3">
      <c r="A1031" s="12">
        <v>42669</v>
      </c>
      <c r="B1031" s="13">
        <v>2016</v>
      </c>
      <c r="C1031" s="13">
        <f>IFERROR(AVERAGEIFS(Datos!C1031:E1031,Datos!C1031:E1031,"&lt;&gt;"),"")</f>
        <v>43.544166666666662</v>
      </c>
      <c r="D1031" s="13">
        <f>IFERROR(AVERAGEIFS(Datos!F1031:H1031,Datos!F1031:H1031,"&lt;&gt;"),"")</f>
        <v>61.057950999999996</v>
      </c>
      <c r="E1031" s="14">
        <f>IFERROR(AVERAGEIFS(Datos!I1031:L1031,Datos!I1031:L1031,"&lt;&gt;"),"")</f>
        <v>18.129091855517306</v>
      </c>
    </row>
    <row r="1032" spans="1:5" x14ac:dyDescent="0.3">
      <c r="A1032" s="12">
        <v>42670</v>
      </c>
      <c r="B1032" s="13">
        <v>2016</v>
      </c>
      <c r="C1032" s="13">
        <f>IFERROR(AVERAGEIFS(Datos!C1032:E1032,Datos!C1032:E1032,"&lt;&gt;"),"")</f>
        <v>43.195833333333333</v>
      </c>
      <c r="D1032" s="13">
        <f>IFERROR(AVERAGEIFS(Datos!F1032:H1032,Datos!F1032:H1032,"&lt;&gt;"),"")</f>
        <v>60.861326333333331</v>
      </c>
      <c r="E1032" s="14">
        <f>IFERROR(AVERAGEIFS(Datos!I1032:L1032,Datos!I1032:L1032,"&lt;&gt;"),"")</f>
        <v>18.118765033244678</v>
      </c>
    </row>
    <row r="1033" spans="1:5" x14ac:dyDescent="0.3">
      <c r="A1033" s="12">
        <v>42671</v>
      </c>
      <c r="B1033" s="13">
        <v>2016</v>
      </c>
      <c r="C1033" s="13">
        <f>IFERROR(AVERAGEIFS(Datos!C1033:E1033,Datos!C1033:E1033,"&lt;&gt;"),"")</f>
        <v>43.092666666666666</v>
      </c>
      <c r="D1033" s="13">
        <f>IFERROR(AVERAGEIFS(Datos!F1033:H1033,Datos!F1033:H1033,"&lt;&gt;"),"")</f>
        <v>61.180854833333342</v>
      </c>
      <c r="E1033" s="14">
        <f>IFERROR(AVERAGEIFS(Datos!I1033:L1033,Datos!I1033:L1033,"&lt;&gt;"),"")</f>
        <v>18.329598528713813</v>
      </c>
    </row>
    <row r="1034" spans="1:5" x14ac:dyDescent="0.3">
      <c r="A1034" s="12">
        <v>42672</v>
      </c>
      <c r="B1034" s="13">
        <v>2016</v>
      </c>
      <c r="C1034" s="13" t="str">
        <f>IFERROR(AVERAGEIFS(Datos!C1034:E1034,Datos!C1034:E1034,"&lt;&gt;"),"")</f>
        <v/>
      </c>
      <c r="D1034" s="13" t="str">
        <f>IFERROR(AVERAGEIFS(Datos!F1034:H1034,Datos!F1034:H1034,"&lt;&gt;"),"")</f>
        <v/>
      </c>
      <c r="E1034" s="14" t="str">
        <f>IFERROR(AVERAGEIFS(Datos!I1034:L1034,Datos!I1034:L1034,"&lt;&gt;"),"")</f>
        <v/>
      </c>
    </row>
    <row r="1035" spans="1:5" x14ac:dyDescent="0.3">
      <c r="A1035" s="12">
        <v>42673</v>
      </c>
      <c r="B1035" s="13">
        <v>2016</v>
      </c>
      <c r="C1035" s="13" t="str">
        <f>IFERROR(AVERAGEIFS(Datos!C1035:E1035,Datos!C1035:E1035,"&lt;&gt;"),"")</f>
        <v/>
      </c>
      <c r="D1035" s="13" t="str">
        <f>IFERROR(AVERAGEIFS(Datos!F1035:H1035,Datos!F1035:H1035,"&lt;&gt;"),"")</f>
        <v/>
      </c>
      <c r="E1035" s="14" t="str">
        <f>IFERROR(AVERAGEIFS(Datos!I1035:L1035,Datos!I1035:L1035,"&lt;&gt;"),"")</f>
        <v/>
      </c>
    </row>
    <row r="1036" spans="1:5" x14ac:dyDescent="0.3">
      <c r="A1036" s="12">
        <v>42674</v>
      </c>
      <c r="B1036" s="13">
        <v>2016</v>
      </c>
      <c r="C1036" s="13">
        <f>IFERROR(AVERAGEIFS(Datos!C1036:E1036,Datos!C1036:E1036,"&lt;&gt;"),"")</f>
        <v>42.933333333333337</v>
      </c>
      <c r="D1036" s="13">
        <f>IFERROR(AVERAGEIFS(Datos!F1036:H1036,Datos!F1036:H1036,"&lt;&gt;"),"")</f>
        <v>60.838445533333335</v>
      </c>
      <c r="E1036" s="14">
        <f>IFERROR(AVERAGEIFS(Datos!I1036:L1036,Datos!I1036:L1036,"&lt;&gt;"),"")</f>
        <v>18.339672586436805</v>
      </c>
    </row>
    <row r="1037" spans="1:5" x14ac:dyDescent="0.3">
      <c r="A1037" s="12">
        <v>42675</v>
      </c>
      <c r="B1037" s="13">
        <v>2016</v>
      </c>
      <c r="C1037" s="13">
        <f>IFERROR(AVERAGEIFS(Datos!C1037:E1037,Datos!C1037:E1037,"&lt;&gt;"),"")</f>
        <v>42.648833333333336</v>
      </c>
      <c r="D1037" s="13">
        <f>IFERROR(AVERAGEIFS(Datos!F1037:H1037,Datos!F1037:H1037,"&lt;&gt;"),"")</f>
        <v>60.298951333333321</v>
      </c>
      <c r="E1037" s="14">
        <f>IFERROR(AVERAGEIFS(Datos!I1037:L1037,Datos!I1037:L1037,"&lt;&gt;"),"")</f>
        <v>18.389997048464487</v>
      </c>
    </row>
    <row r="1038" spans="1:5" x14ac:dyDescent="0.3">
      <c r="A1038" s="12">
        <v>42676</v>
      </c>
      <c r="B1038" s="13">
        <v>2016</v>
      </c>
      <c r="C1038" s="13">
        <f>IFERROR(AVERAGEIFS(Datos!C1038:E1038,Datos!C1038:E1038,"&lt;&gt;"),"")</f>
        <v>42.249500000000005</v>
      </c>
      <c r="D1038" s="13">
        <f>IFERROR(AVERAGEIFS(Datos!F1038:H1038,Datos!F1038:H1038,"&lt;&gt;"),"")</f>
        <v>59.049615800000005</v>
      </c>
      <c r="E1038" s="14">
        <f>IFERROR(AVERAGEIFS(Datos!I1038:L1038,Datos!I1038:L1038,"&lt;&gt;"),"")</f>
        <v>18.204820432110715</v>
      </c>
    </row>
    <row r="1039" spans="1:5" x14ac:dyDescent="0.3">
      <c r="A1039" s="12">
        <v>42677</v>
      </c>
      <c r="B1039" s="13">
        <v>2016</v>
      </c>
      <c r="C1039" s="13">
        <f>IFERROR(AVERAGEIFS(Datos!C1039:E1039,Datos!C1039:E1039,"&lt;&gt;"),"")</f>
        <v>41.925666666666665</v>
      </c>
      <c r="D1039" s="13">
        <f>IFERROR(AVERAGEIFS(Datos!F1039:H1039,Datos!F1039:H1039,"&lt;&gt;"),"")</f>
        <v>58.754844599999991</v>
      </c>
      <c r="E1039" s="14" t="str">
        <f>IFERROR(AVERAGEIFS(Datos!I1039:L1039,Datos!I1039:L1039,"&lt;&gt;"),"")</f>
        <v/>
      </c>
    </row>
    <row r="1040" spans="1:5" x14ac:dyDescent="0.3">
      <c r="A1040" s="12">
        <v>42678</v>
      </c>
      <c r="B1040" s="13">
        <v>2016</v>
      </c>
      <c r="C1040" s="13">
        <f>IFERROR(AVERAGEIFS(Datos!C1040:E1040,Datos!C1040:E1040,"&lt;&gt;"),"")</f>
        <v>41.658333333333331</v>
      </c>
      <c r="D1040" s="13">
        <f>IFERROR(AVERAGEIFS(Datos!F1040:H1040,Datos!F1040:H1040,"&lt;&gt;"),"")</f>
        <v>59.001813333333324</v>
      </c>
      <c r="E1040" s="14">
        <f>IFERROR(AVERAGEIFS(Datos!I1040:L1040,Datos!I1040:L1040,"&lt;&gt;"),"")</f>
        <v>17.693692206124624</v>
      </c>
    </row>
    <row r="1041" spans="1:5" x14ac:dyDescent="0.3">
      <c r="A1041" s="12">
        <v>42679</v>
      </c>
      <c r="B1041" s="13">
        <v>2016</v>
      </c>
      <c r="C1041" s="13" t="str">
        <f>IFERROR(AVERAGEIFS(Datos!C1041:E1041,Datos!C1041:E1041,"&lt;&gt;"),"")</f>
        <v/>
      </c>
      <c r="D1041" s="13" t="str">
        <f>IFERROR(AVERAGEIFS(Datos!F1041:H1041,Datos!F1041:H1041,"&lt;&gt;"),"")</f>
        <v/>
      </c>
      <c r="E1041" s="14" t="str">
        <f>IFERROR(AVERAGEIFS(Datos!I1041:L1041,Datos!I1041:L1041,"&lt;&gt;"),"")</f>
        <v/>
      </c>
    </row>
    <row r="1042" spans="1:5" x14ac:dyDescent="0.3">
      <c r="A1042" s="12">
        <v>42680</v>
      </c>
      <c r="B1042" s="13">
        <v>2016</v>
      </c>
      <c r="C1042" s="13" t="str">
        <f>IFERROR(AVERAGEIFS(Datos!C1042:E1042,Datos!C1042:E1042,"&lt;&gt;"),"")</f>
        <v/>
      </c>
      <c r="D1042" s="13" t="str">
        <f>IFERROR(AVERAGEIFS(Datos!F1042:H1042,Datos!F1042:H1042,"&lt;&gt;"),"")</f>
        <v/>
      </c>
      <c r="E1042" s="14" t="str">
        <f>IFERROR(AVERAGEIFS(Datos!I1042:L1042,Datos!I1042:L1042,"&lt;&gt;"),"")</f>
        <v/>
      </c>
    </row>
    <row r="1043" spans="1:5" x14ac:dyDescent="0.3">
      <c r="A1043" s="12">
        <v>42681</v>
      </c>
      <c r="B1043" s="13">
        <v>2016</v>
      </c>
      <c r="C1043" s="13">
        <f>IFERROR(AVERAGEIFS(Datos!C1043:E1043,Datos!C1043:E1043,"&lt;&gt;"),"")</f>
        <v>42.708000000000006</v>
      </c>
      <c r="D1043" s="13">
        <f>IFERROR(AVERAGEIFS(Datos!F1043:H1043,Datos!F1043:H1043,"&lt;&gt;"),"")</f>
        <v>59.812553066666673</v>
      </c>
      <c r="E1043" s="14">
        <f>IFERROR(AVERAGEIFS(Datos!I1043:L1043,Datos!I1043:L1043,"&lt;&gt;"),"")</f>
        <v>17.712576026144415</v>
      </c>
    </row>
    <row r="1044" spans="1:5" x14ac:dyDescent="0.3">
      <c r="A1044" s="12">
        <v>42682</v>
      </c>
      <c r="B1044" s="13">
        <v>2016</v>
      </c>
      <c r="C1044" s="13">
        <f>IFERROR(AVERAGEIFS(Datos!C1044:E1044,Datos!C1044:E1044,"&lt;&gt;"),"")</f>
        <v>42.94466666666667</v>
      </c>
      <c r="D1044" s="13">
        <f>IFERROR(AVERAGEIFS(Datos!F1044:H1044,Datos!F1044:H1044,"&lt;&gt;"),"")</f>
        <v>59.814062000000007</v>
      </c>
      <c r="E1044" s="14">
        <f>IFERROR(AVERAGEIFS(Datos!I1044:L1044,Datos!I1044:L1044,"&lt;&gt;"),"")</f>
        <v>17.726627210220784</v>
      </c>
    </row>
    <row r="1045" spans="1:5" x14ac:dyDescent="0.3">
      <c r="A1045" s="12">
        <v>42683</v>
      </c>
      <c r="B1045" s="13">
        <v>2016</v>
      </c>
      <c r="C1045" s="13">
        <f>IFERROR(AVERAGEIFS(Datos!C1045:E1045,Datos!C1045:E1045,"&lt;&gt;"),"")</f>
        <v>42.723166666666664</v>
      </c>
      <c r="D1045" s="13">
        <f>IFERROR(AVERAGEIFS(Datos!F1045:H1045,Datos!F1045:H1045,"&lt;&gt;"),"")</f>
        <v>59.228780700000009</v>
      </c>
      <c r="E1045" s="14">
        <f>IFERROR(AVERAGEIFS(Datos!I1045:L1045,Datos!I1045:L1045,"&lt;&gt;"),"")</f>
        <v>16.566186347285498</v>
      </c>
    </row>
    <row r="1046" spans="1:5" x14ac:dyDescent="0.3">
      <c r="A1046" s="12">
        <v>42684</v>
      </c>
      <c r="B1046" s="13">
        <v>2016</v>
      </c>
      <c r="C1046" s="13">
        <f>IFERROR(AVERAGEIFS(Datos!C1046:E1046,Datos!C1046:E1046,"&lt;&gt;"),"")</f>
        <v>41.554000000000002</v>
      </c>
      <c r="D1046" s="13">
        <f>IFERROR(AVERAGEIFS(Datos!F1046:H1046,Datos!F1046:H1046,"&lt;&gt;"),"")</f>
        <v>58.579389533333334</v>
      </c>
      <c r="E1046" s="14">
        <f>IFERROR(AVERAGEIFS(Datos!I1046:L1046,Datos!I1046:L1046,"&lt;&gt;"),"")</f>
        <v>17.598107285044534</v>
      </c>
    </row>
    <row r="1047" spans="1:5" x14ac:dyDescent="0.3">
      <c r="A1047" s="12">
        <v>42685</v>
      </c>
      <c r="B1047" s="13">
        <v>2016</v>
      </c>
      <c r="C1047" s="13">
        <f>IFERROR(AVERAGEIFS(Datos!C1047:E1047,Datos!C1047:E1047,"&lt;&gt;"),"")</f>
        <v>41.571666666666665</v>
      </c>
      <c r="D1047" s="13">
        <f>IFERROR(AVERAGEIFS(Datos!F1047:H1047,Datos!F1047:H1047,"&lt;&gt;"),"")</f>
        <v>59.278506633333336</v>
      </c>
      <c r="E1047" s="14">
        <f>IFERROR(AVERAGEIFS(Datos!I1047:L1047,Datos!I1047:L1047,"&lt;&gt;"),"")</f>
        <v>17.561776151210807</v>
      </c>
    </row>
    <row r="1048" spans="1:5" x14ac:dyDescent="0.3">
      <c r="A1048" s="12">
        <v>42686</v>
      </c>
      <c r="B1048" s="13">
        <v>2016</v>
      </c>
      <c r="C1048" s="13" t="str">
        <f>IFERROR(AVERAGEIFS(Datos!C1048:E1048,Datos!C1048:E1048,"&lt;&gt;"),"")</f>
        <v/>
      </c>
      <c r="D1048" s="13" t="str">
        <f>IFERROR(AVERAGEIFS(Datos!F1048:H1048,Datos!F1048:H1048,"&lt;&gt;"),"")</f>
        <v/>
      </c>
      <c r="E1048" s="14" t="str">
        <f>IFERROR(AVERAGEIFS(Datos!I1048:L1048,Datos!I1048:L1048,"&lt;&gt;"),"")</f>
        <v/>
      </c>
    </row>
    <row r="1049" spans="1:5" x14ac:dyDescent="0.3">
      <c r="A1049" s="12">
        <v>42687</v>
      </c>
      <c r="B1049" s="13">
        <v>2016</v>
      </c>
      <c r="C1049" s="13" t="str">
        <f>IFERROR(AVERAGEIFS(Datos!C1049:E1049,Datos!C1049:E1049,"&lt;&gt;"),"")</f>
        <v/>
      </c>
      <c r="D1049" s="13" t="str">
        <f>IFERROR(AVERAGEIFS(Datos!F1049:H1049,Datos!F1049:H1049,"&lt;&gt;"),"")</f>
        <v/>
      </c>
      <c r="E1049" s="14" t="str">
        <f>IFERROR(AVERAGEIFS(Datos!I1049:L1049,Datos!I1049:L1049,"&lt;&gt;"),"")</f>
        <v/>
      </c>
    </row>
    <row r="1050" spans="1:5" x14ac:dyDescent="0.3">
      <c r="A1050" s="12">
        <v>42688</v>
      </c>
      <c r="B1050" s="13">
        <v>2016</v>
      </c>
      <c r="C1050" s="13">
        <f>IFERROR(AVERAGEIFS(Datos!C1050:E1050,Datos!C1050:E1050,"&lt;&gt;"),"")</f>
        <v>40.736166666666669</v>
      </c>
      <c r="D1050" s="13">
        <f>IFERROR(AVERAGEIFS(Datos!F1050:H1050,Datos!F1050:H1050,"&lt;&gt;"),"")</f>
        <v>58.797352799999999</v>
      </c>
      <c r="E1050" s="14">
        <f>IFERROR(AVERAGEIFS(Datos!I1050:L1050,Datos!I1050:L1050,"&lt;&gt;"),"")</f>
        <v>17.580611896105097</v>
      </c>
    </row>
    <row r="1051" spans="1:5" x14ac:dyDescent="0.3">
      <c r="A1051" s="12">
        <v>42689</v>
      </c>
      <c r="B1051" s="13">
        <v>2016</v>
      </c>
      <c r="C1051" s="13">
        <f>IFERROR(AVERAGEIFS(Datos!C1051:E1051,Datos!C1051:E1051,"&lt;&gt;"),"")</f>
        <v>41.468499999999999</v>
      </c>
      <c r="D1051" s="13">
        <f>IFERROR(AVERAGEIFS(Datos!F1051:H1051,Datos!F1051:H1051,"&lt;&gt;"),"")</f>
        <v>58.995280099999995</v>
      </c>
      <c r="E1051" s="14">
        <f>IFERROR(AVERAGEIFS(Datos!I1051:L1051,Datos!I1051:L1051,"&lt;&gt;"),"")</f>
        <v>17.424176649669235</v>
      </c>
    </row>
    <row r="1052" spans="1:5" x14ac:dyDescent="0.3">
      <c r="A1052" s="12">
        <v>42690</v>
      </c>
      <c r="B1052" s="13">
        <v>2016</v>
      </c>
      <c r="C1052" s="13">
        <f>IFERROR(AVERAGEIFS(Datos!C1052:E1052,Datos!C1052:E1052,"&lt;&gt;"),"")</f>
        <v>42.048833333333334</v>
      </c>
      <c r="D1052" s="13">
        <f>IFERROR(AVERAGEIFS(Datos!F1052:H1052,Datos!F1052:H1052,"&lt;&gt;"),"")</f>
        <v>58.762061400000015</v>
      </c>
      <c r="E1052" s="14">
        <f>IFERROR(AVERAGEIFS(Datos!I1052:L1052,Datos!I1052:L1052,"&lt;&gt;"),"")</f>
        <v>17.728392427655681</v>
      </c>
    </row>
    <row r="1053" spans="1:5" x14ac:dyDescent="0.3">
      <c r="A1053" s="12">
        <v>42691</v>
      </c>
      <c r="B1053" s="13">
        <v>2016</v>
      </c>
      <c r="C1053" s="13">
        <f>IFERROR(AVERAGEIFS(Datos!C1053:E1053,Datos!C1053:E1053,"&lt;&gt;"),"")</f>
        <v>42.478499999999997</v>
      </c>
      <c r="D1053" s="13">
        <f>IFERROR(AVERAGEIFS(Datos!F1053:H1053,Datos!F1053:H1053,"&lt;&gt;"),"")</f>
        <v>58.483246666666673</v>
      </c>
      <c r="E1053" s="14">
        <f>IFERROR(AVERAGEIFS(Datos!I1053:L1053,Datos!I1053:L1053,"&lt;&gt;"),"")</f>
        <v>17.787105034131248</v>
      </c>
    </row>
    <row r="1054" spans="1:5" x14ac:dyDescent="0.3">
      <c r="A1054" s="12">
        <v>42692</v>
      </c>
      <c r="B1054" s="13">
        <v>2016</v>
      </c>
      <c r="C1054" s="13">
        <f>IFERROR(AVERAGEIFS(Datos!C1054:E1054,Datos!C1054:E1054,"&lt;&gt;"),"")</f>
        <v>42.221166666666669</v>
      </c>
      <c r="D1054" s="13">
        <f>IFERROR(AVERAGEIFS(Datos!F1054:H1054,Datos!F1054:H1054,"&lt;&gt;"),"")</f>
        <v>58.815162000000008</v>
      </c>
      <c r="E1054" s="14">
        <f>IFERROR(AVERAGEIFS(Datos!I1054:L1054,Datos!I1054:L1054,"&lt;&gt;"),"")</f>
        <v>17.940989706147874</v>
      </c>
    </row>
    <row r="1055" spans="1:5" x14ac:dyDescent="0.3">
      <c r="A1055" s="12">
        <v>42693</v>
      </c>
      <c r="B1055" s="13">
        <v>2016</v>
      </c>
      <c r="C1055" s="13" t="str">
        <f>IFERROR(AVERAGEIFS(Datos!C1055:E1055,Datos!C1055:E1055,"&lt;&gt;"),"")</f>
        <v/>
      </c>
      <c r="D1055" s="13" t="str">
        <f>IFERROR(AVERAGEIFS(Datos!F1055:H1055,Datos!F1055:H1055,"&lt;&gt;"),"")</f>
        <v/>
      </c>
      <c r="E1055" s="14" t="str">
        <f>IFERROR(AVERAGEIFS(Datos!I1055:L1055,Datos!I1055:L1055,"&lt;&gt;"),"")</f>
        <v/>
      </c>
    </row>
    <row r="1056" spans="1:5" x14ac:dyDescent="0.3">
      <c r="A1056" s="12">
        <v>42694</v>
      </c>
      <c r="B1056" s="13">
        <v>2016</v>
      </c>
      <c r="C1056" s="13" t="str">
        <f>IFERROR(AVERAGEIFS(Datos!C1056:E1056,Datos!C1056:E1056,"&lt;&gt;"),"")</f>
        <v/>
      </c>
      <c r="D1056" s="13" t="str">
        <f>IFERROR(AVERAGEIFS(Datos!F1056:H1056,Datos!F1056:H1056,"&lt;&gt;"),"")</f>
        <v/>
      </c>
      <c r="E1056" s="14" t="str">
        <f>IFERROR(AVERAGEIFS(Datos!I1056:L1056,Datos!I1056:L1056,"&lt;&gt;"),"")</f>
        <v/>
      </c>
    </row>
    <row r="1057" spans="1:5" x14ac:dyDescent="0.3">
      <c r="A1057" s="12">
        <v>42695</v>
      </c>
      <c r="B1057" s="13">
        <v>2016</v>
      </c>
      <c r="C1057" s="13">
        <f>IFERROR(AVERAGEIFS(Datos!C1057:E1057,Datos!C1057:E1057,"&lt;&gt;"),"")</f>
        <v>42.677500000000002</v>
      </c>
      <c r="D1057" s="13">
        <f>IFERROR(AVERAGEIFS(Datos!F1057:H1057,Datos!F1057:H1057,"&lt;&gt;"),"")</f>
        <v>59.69916873333333</v>
      </c>
      <c r="E1057" s="14">
        <f>IFERROR(AVERAGEIFS(Datos!I1057:L1057,Datos!I1057:L1057,"&lt;&gt;"),"")</f>
        <v>18.211730018001802</v>
      </c>
    </row>
    <row r="1058" spans="1:5" x14ac:dyDescent="0.3">
      <c r="A1058" s="12">
        <v>42696</v>
      </c>
      <c r="B1058" s="13">
        <v>2016</v>
      </c>
      <c r="C1058" s="13">
        <f>IFERROR(AVERAGEIFS(Datos!C1058:E1058,Datos!C1058:E1058,"&lt;&gt;"),"")</f>
        <v>42.773333333333333</v>
      </c>
      <c r="D1058" s="13">
        <f>IFERROR(AVERAGEIFS(Datos!F1058:H1058,Datos!F1058:H1058,"&lt;&gt;"),"")</f>
        <v>60.42942446666666</v>
      </c>
      <c r="E1058" s="14">
        <f>IFERROR(AVERAGEIFS(Datos!I1058:L1058,Datos!I1058:L1058,"&lt;&gt;"),"")</f>
        <v>18.305080076999282</v>
      </c>
    </row>
    <row r="1059" spans="1:5" x14ac:dyDescent="0.3">
      <c r="A1059" s="12">
        <v>42697</v>
      </c>
      <c r="B1059" s="13">
        <v>2016</v>
      </c>
      <c r="C1059" s="13">
        <f>IFERROR(AVERAGEIFS(Datos!C1059:E1059,Datos!C1059:E1059,"&lt;&gt;"),"")</f>
        <v>42.385833333333331</v>
      </c>
      <c r="D1059" s="13">
        <f>IFERROR(AVERAGEIFS(Datos!F1059:H1059,Datos!F1059:H1059,"&lt;&gt;"),"")</f>
        <v>59.656260599999996</v>
      </c>
      <c r="E1059" s="14" t="str">
        <f>IFERROR(AVERAGEIFS(Datos!I1059:L1059,Datos!I1059:L1059,"&lt;&gt;"),"")</f>
        <v/>
      </c>
    </row>
    <row r="1060" spans="1:5" x14ac:dyDescent="0.3">
      <c r="A1060" s="12">
        <v>42698</v>
      </c>
      <c r="B1060" s="13">
        <v>2016</v>
      </c>
      <c r="C1060" s="13" t="str">
        <f>IFERROR(AVERAGEIFS(Datos!C1060:E1060,Datos!C1060:E1060,"&lt;&gt;"),"")</f>
        <v/>
      </c>
      <c r="D1060" s="13">
        <f>IFERROR(AVERAGEIFS(Datos!F1060:H1060,Datos!F1060:H1060,"&lt;&gt;"),"")</f>
        <v>60.110042400000005</v>
      </c>
      <c r="E1060" s="14">
        <f>IFERROR(AVERAGEIFS(Datos!I1060:L1060,Datos!I1060:L1060,"&lt;&gt;"),"")</f>
        <v>18.030248949550185</v>
      </c>
    </row>
    <row r="1061" spans="1:5" x14ac:dyDescent="0.3">
      <c r="A1061" s="12">
        <v>42699</v>
      </c>
      <c r="B1061" s="13">
        <v>2016</v>
      </c>
      <c r="C1061" s="13">
        <f>IFERROR(AVERAGEIFS(Datos!C1061:E1061,Datos!C1061:E1061,"&lt;&gt;"),"")</f>
        <v>42.496333333333332</v>
      </c>
      <c r="D1061" s="13">
        <f>IFERROR(AVERAGEIFS(Datos!F1061:H1061,Datos!F1061:H1061,"&lt;&gt;"),"")</f>
        <v>60.449778000000002</v>
      </c>
      <c r="E1061" s="14">
        <f>IFERROR(AVERAGEIFS(Datos!I1061:L1061,Datos!I1061:L1061,"&lt;&gt;"),"")</f>
        <v>18.020880756250556</v>
      </c>
    </row>
    <row r="1062" spans="1:5" x14ac:dyDescent="0.3">
      <c r="A1062" s="12">
        <v>42700</v>
      </c>
      <c r="B1062" s="13">
        <v>2016</v>
      </c>
      <c r="C1062" s="13" t="str">
        <f>IFERROR(AVERAGEIFS(Datos!C1062:E1062,Datos!C1062:E1062,"&lt;&gt;"),"")</f>
        <v/>
      </c>
      <c r="D1062" s="13" t="str">
        <f>IFERROR(AVERAGEIFS(Datos!F1062:H1062,Datos!F1062:H1062,"&lt;&gt;"),"")</f>
        <v/>
      </c>
      <c r="E1062" s="14" t="str">
        <f>IFERROR(AVERAGEIFS(Datos!I1062:L1062,Datos!I1062:L1062,"&lt;&gt;"),"")</f>
        <v/>
      </c>
    </row>
    <row r="1063" spans="1:5" x14ac:dyDescent="0.3">
      <c r="A1063" s="12">
        <v>42701</v>
      </c>
      <c r="B1063" s="13">
        <v>2016</v>
      </c>
      <c r="C1063" s="13" t="str">
        <f>IFERROR(AVERAGEIFS(Datos!C1063:E1063,Datos!C1063:E1063,"&lt;&gt;"),"")</f>
        <v/>
      </c>
      <c r="D1063" s="13" t="str">
        <f>IFERROR(AVERAGEIFS(Datos!F1063:H1063,Datos!F1063:H1063,"&lt;&gt;"),"")</f>
        <v/>
      </c>
      <c r="E1063" s="14" t="str">
        <f>IFERROR(AVERAGEIFS(Datos!I1063:L1063,Datos!I1063:L1063,"&lt;&gt;"),"")</f>
        <v/>
      </c>
    </row>
    <row r="1064" spans="1:5" x14ac:dyDescent="0.3">
      <c r="A1064" s="12">
        <v>42702</v>
      </c>
      <c r="B1064" s="13">
        <v>2016</v>
      </c>
      <c r="C1064" s="13">
        <f>IFERROR(AVERAGEIFS(Datos!C1064:E1064,Datos!C1064:E1064,"&lt;&gt;"),"")</f>
        <v>42.597333333333331</v>
      </c>
      <c r="D1064" s="13">
        <f>IFERROR(AVERAGEIFS(Datos!F1064:H1064,Datos!F1064:H1064,"&lt;&gt;"),"")</f>
        <v>59.858467133333335</v>
      </c>
      <c r="E1064" s="14">
        <f>IFERROR(AVERAGEIFS(Datos!I1064:L1064,Datos!I1064:L1064,"&lt;&gt;"),"")</f>
        <v>18.051802835336005</v>
      </c>
    </row>
    <row r="1065" spans="1:5" x14ac:dyDescent="0.3">
      <c r="A1065" s="12">
        <v>42703</v>
      </c>
      <c r="B1065" s="13">
        <v>2016</v>
      </c>
      <c r="C1065" s="13">
        <f>IFERROR(AVERAGEIFS(Datos!C1065:E1065,Datos!C1065:E1065,"&lt;&gt;"),"")</f>
        <v>42.808999999999997</v>
      </c>
      <c r="D1065" s="13">
        <f>IFERROR(AVERAGEIFS(Datos!F1065:H1065,Datos!F1065:H1065,"&lt;&gt;"),"")</f>
        <v>59.62362679999999</v>
      </c>
      <c r="E1065" s="14">
        <f>IFERROR(AVERAGEIFS(Datos!I1065:L1065,Datos!I1065:L1065,"&lt;&gt;"),"")</f>
        <v>17.964167767373745</v>
      </c>
    </row>
    <row r="1066" spans="1:5" x14ac:dyDescent="0.3">
      <c r="A1066" s="12">
        <v>42704</v>
      </c>
      <c r="B1066" s="13">
        <v>2016</v>
      </c>
      <c r="C1066" s="13">
        <f>IFERROR(AVERAGEIFS(Datos!C1066:E1066,Datos!C1066:E1066,"&lt;&gt;"),"")</f>
        <v>42.228000000000002</v>
      </c>
      <c r="D1066" s="13">
        <f>IFERROR(AVERAGEIFS(Datos!F1066:H1066,Datos!F1066:H1066,"&lt;&gt;"),"")</f>
        <v>58.923400200000003</v>
      </c>
      <c r="E1066" s="14">
        <f>IFERROR(AVERAGEIFS(Datos!I1066:L1066,Datos!I1066:L1066,"&lt;&gt;"),"")</f>
        <v>17.722123357574699</v>
      </c>
    </row>
    <row r="1067" spans="1:5" x14ac:dyDescent="0.3">
      <c r="A1067" s="12">
        <v>42705</v>
      </c>
      <c r="B1067" s="13">
        <v>2016</v>
      </c>
      <c r="C1067" s="13">
        <f>IFERROR(AVERAGEIFS(Datos!C1067:E1067,Datos!C1067:E1067,"&lt;&gt;"),"")</f>
        <v>41.596333333333341</v>
      </c>
      <c r="D1067" s="13">
        <f>IFERROR(AVERAGEIFS(Datos!F1067:H1067,Datos!F1067:H1067,"&lt;&gt;"),"")</f>
        <v>58.460144866666667</v>
      </c>
      <c r="E1067" s="14">
        <f>IFERROR(AVERAGEIFS(Datos!I1067:L1067,Datos!I1067:L1067,"&lt;&gt;"),"")</f>
        <v>17.88682160393013</v>
      </c>
    </row>
    <row r="1068" spans="1:5" x14ac:dyDescent="0.3">
      <c r="A1068" s="12">
        <v>42706</v>
      </c>
      <c r="B1068" s="13">
        <v>2016</v>
      </c>
      <c r="C1068" s="13">
        <f>IFERROR(AVERAGEIFS(Datos!C1068:E1068,Datos!C1068:E1068,"&lt;&gt;"),"")</f>
        <v>41.649333333333331</v>
      </c>
      <c r="D1068" s="13">
        <f>IFERROR(AVERAGEIFS(Datos!F1068:H1068,Datos!F1068:H1068,"&lt;&gt;"),"")</f>
        <v>58.432230199999992</v>
      </c>
      <c r="E1068" s="14">
        <f>IFERROR(AVERAGEIFS(Datos!I1068:L1068,Datos!I1068:L1068,"&lt;&gt;"),"")</f>
        <v>17.782400394088668</v>
      </c>
    </row>
    <row r="1069" spans="1:5" x14ac:dyDescent="0.3">
      <c r="A1069" s="12">
        <v>42707</v>
      </c>
      <c r="B1069" s="13">
        <v>2016</v>
      </c>
      <c r="C1069" s="13" t="str">
        <f>IFERROR(AVERAGEIFS(Datos!C1069:E1069,Datos!C1069:E1069,"&lt;&gt;"),"")</f>
        <v/>
      </c>
      <c r="D1069" s="13" t="str">
        <f>IFERROR(AVERAGEIFS(Datos!F1069:H1069,Datos!F1069:H1069,"&lt;&gt;"),"")</f>
        <v/>
      </c>
      <c r="E1069" s="14" t="str">
        <f>IFERROR(AVERAGEIFS(Datos!I1069:L1069,Datos!I1069:L1069,"&lt;&gt;"),"")</f>
        <v/>
      </c>
    </row>
    <row r="1070" spans="1:5" x14ac:dyDescent="0.3">
      <c r="A1070" s="12">
        <v>42708</v>
      </c>
      <c r="B1070" s="13">
        <v>2016</v>
      </c>
      <c r="C1070" s="13" t="str">
        <f>IFERROR(AVERAGEIFS(Datos!C1070:E1070,Datos!C1070:E1070,"&lt;&gt;"),"")</f>
        <v/>
      </c>
      <c r="D1070" s="13" t="str">
        <f>IFERROR(AVERAGEIFS(Datos!F1070:H1070,Datos!F1070:H1070,"&lt;&gt;"),"")</f>
        <v/>
      </c>
      <c r="E1070" s="14" t="str">
        <f>IFERROR(AVERAGEIFS(Datos!I1070:L1070,Datos!I1070:L1070,"&lt;&gt;"),"")</f>
        <v/>
      </c>
    </row>
    <row r="1071" spans="1:5" x14ac:dyDescent="0.3">
      <c r="A1071" s="12">
        <v>42709</v>
      </c>
      <c r="B1071" s="13">
        <v>2016</v>
      </c>
      <c r="C1071" s="13">
        <f>IFERROR(AVERAGEIFS(Datos!C1071:E1071,Datos!C1071:E1071,"&lt;&gt;"),"")</f>
        <v>42.136166666666668</v>
      </c>
      <c r="D1071" s="13">
        <f>IFERROR(AVERAGEIFS(Datos!F1071:H1071,Datos!F1071:H1071,"&lt;&gt;"),"")</f>
        <v>59.977127000000003</v>
      </c>
      <c r="E1071" s="14">
        <f>IFERROR(AVERAGEIFS(Datos!I1071:L1071,Datos!I1071:L1071,"&lt;&gt;"),"")</f>
        <v>17.713778575207193</v>
      </c>
    </row>
    <row r="1072" spans="1:5" x14ac:dyDescent="0.3">
      <c r="A1072" s="12">
        <v>42710</v>
      </c>
      <c r="B1072" s="13">
        <v>2016</v>
      </c>
      <c r="C1072" s="13">
        <f>IFERROR(AVERAGEIFS(Datos!C1072:E1072,Datos!C1072:E1072,"&lt;&gt;"),"")</f>
        <v>42.082166666666666</v>
      </c>
      <c r="D1072" s="13">
        <f>IFERROR(AVERAGEIFS(Datos!F1072:H1072,Datos!F1072:H1072,"&lt;&gt;"),"")</f>
        <v>60.071041999999998</v>
      </c>
      <c r="E1072" s="14">
        <f>IFERROR(AVERAGEIFS(Datos!I1072:L1072,Datos!I1072:L1072,"&lt;&gt;"),"")</f>
        <v>18.017754644017206</v>
      </c>
    </row>
    <row r="1073" spans="1:5" x14ac:dyDescent="0.3">
      <c r="A1073" s="12">
        <v>42711</v>
      </c>
      <c r="B1073" s="13">
        <v>2016</v>
      </c>
      <c r="C1073" s="13">
        <f>IFERROR(AVERAGEIFS(Datos!C1073:E1073,Datos!C1073:E1073,"&lt;&gt;"),"")</f>
        <v>42.900333333333329</v>
      </c>
      <c r="D1073" s="13">
        <f>IFERROR(AVERAGEIFS(Datos!F1073:H1073,Datos!F1073:H1073,"&lt;&gt;"),"")</f>
        <v>61.753381066666662</v>
      </c>
      <c r="E1073" s="14">
        <f>IFERROR(AVERAGEIFS(Datos!I1073:L1073,Datos!I1073:L1073,"&lt;&gt;"),"")</f>
        <v>18.618664362365969</v>
      </c>
    </row>
    <row r="1074" spans="1:5" x14ac:dyDescent="0.3">
      <c r="A1074" s="12">
        <v>42712</v>
      </c>
      <c r="B1074" s="13">
        <v>2016</v>
      </c>
      <c r="C1074" s="13">
        <f>IFERROR(AVERAGEIFS(Datos!C1074:E1074,Datos!C1074:E1074,"&lt;&gt;"),"")</f>
        <v>42.932833333333328</v>
      </c>
      <c r="D1074" s="13">
        <f>IFERROR(AVERAGEIFS(Datos!F1074:H1074,Datos!F1074:H1074,"&lt;&gt;"),"")</f>
        <v>62.384712333333333</v>
      </c>
      <c r="E1074" s="14">
        <f>IFERROR(AVERAGEIFS(Datos!I1074:L1074,Datos!I1074:L1074,"&lt;&gt;"),"")</f>
        <v>19.128980995271043</v>
      </c>
    </row>
    <row r="1075" spans="1:5" x14ac:dyDescent="0.3">
      <c r="A1075" s="12">
        <v>42713</v>
      </c>
      <c r="B1075" s="13">
        <v>2016</v>
      </c>
      <c r="C1075" s="13">
        <f>IFERROR(AVERAGEIFS(Datos!C1075:E1075,Datos!C1075:E1075,"&lt;&gt;"),"")</f>
        <v>43.643333333333338</v>
      </c>
      <c r="D1075" s="13">
        <f>IFERROR(AVERAGEIFS(Datos!F1075:H1075,Datos!F1075:H1075,"&lt;&gt;"),"")</f>
        <v>62.073647533333336</v>
      </c>
      <c r="E1075" s="14">
        <f>IFERROR(AVERAGEIFS(Datos!I1075:L1075,Datos!I1075:L1075,"&lt;&gt;"),"")</f>
        <v>19.254757148556067</v>
      </c>
    </row>
    <row r="1076" spans="1:5" x14ac:dyDescent="0.3">
      <c r="A1076" s="12">
        <v>42714</v>
      </c>
      <c r="B1076" s="13">
        <v>2016</v>
      </c>
      <c r="C1076" s="13" t="str">
        <f>IFERROR(AVERAGEIFS(Datos!C1076:E1076,Datos!C1076:E1076,"&lt;&gt;"),"")</f>
        <v/>
      </c>
      <c r="D1076" s="13" t="str">
        <f>IFERROR(AVERAGEIFS(Datos!F1076:H1076,Datos!F1076:H1076,"&lt;&gt;"),"")</f>
        <v/>
      </c>
      <c r="E1076" s="14" t="str">
        <f>IFERROR(AVERAGEIFS(Datos!I1076:L1076,Datos!I1076:L1076,"&lt;&gt;"),"")</f>
        <v/>
      </c>
    </row>
    <row r="1077" spans="1:5" x14ac:dyDescent="0.3">
      <c r="A1077" s="12">
        <v>42715</v>
      </c>
      <c r="B1077" s="13">
        <v>2016</v>
      </c>
      <c r="C1077" s="13" t="str">
        <f>IFERROR(AVERAGEIFS(Datos!C1077:E1077,Datos!C1077:E1077,"&lt;&gt;"),"")</f>
        <v/>
      </c>
      <c r="D1077" s="13" t="str">
        <f>IFERROR(AVERAGEIFS(Datos!F1077:H1077,Datos!F1077:H1077,"&lt;&gt;"),"")</f>
        <v/>
      </c>
      <c r="E1077" s="14" t="str">
        <f>IFERROR(AVERAGEIFS(Datos!I1077:L1077,Datos!I1077:L1077,"&lt;&gt;"),"")</f>
        <v/>
      </c>
    </row>
    <row r="1078" spans="1:5" x14ac:dyDescent="0.3">
      <c r="A1078" s="12">
        <v>42716</v>
      </c>
      <c r="B1078" s="13">
        <v>2016</v>
      </c>
      <c r="C1078" s="13">
        <f>IFERROR(AVERAGEIFS(Datos!C1078:E1078,Datos!C1078:E1078,"&lt;&gt;"),"")</f>
        <v>43.63</v>
      </c>
      <c r="D1078" s="13">
        <f>IFERROR(AVERAGEIFS(Datos!F1078:H1078,Datos!F1078:H1078,"&lt;&gt;"),"")</f>
        <v>62.229243666666669</v>
      </c>
      <c r="E1078" s="14">
        <f>IFERROR(AVERAGEIFS(Datos!I1078:L1078,Datos!I1078:L1078,"&lt;&gt;"),"")</f>
        <v>19.293100270481823</v>
      </c>
    </row>
    <row r="1079" spans="1:5" x14ac:dyDescent="0.3">
      <c r="A1079" s="12">
        <v>42717</v>
      </c>
      <c r="B1079" s="13">
        <v>2016</v>
      </c>
      <c r="C1079" s="13">
        <f>IFERROR(AVERAGEIFS(Datos!C1079:E1079,Datos!C1079:E1079,"&lt;&gt;"),"")</f>
        <v>44.1815</v>
      </c>
      <c r="D1079" s="13">
        <f>IFERROR(AVERAGEIFS(Datos!F1079:H1079,Datos!F1079:H1079,"&lt;&gt;"),"")</f>
        <v>62.819384033333336</v>
      </c>
      <c r="E1079" s="14">
        <f>IFERROR(AVERAGEIFS(Datos!I1079:L1079,Datos!I1079:L1079,"&lt;&gt;"),"")</f>
        <v>19.014295066793899</v>
      </c>
    </row>
    <row r="1080" spans="1:5" x14ac:dyDescent="0.3">
      <c r="A1080" s="12">
        <v>42718</v>
      </c>
      <c r="B1080" s="13">
        <v>2016</v>
      </c>
      <c r="C1080" s="13">
        <f>IFERROR(AVERAGEIFS(Datos!C1080:E1080,Datos!C1080:E1080,"&lt;&gt;"),"")</f>
        <v>44.123999999999995</v>
      </c>
      <c r="D1080" s="13">
        <f>IFERROR(AVERAGEIFS(Datos!F1080:H1080,Datos!F1080:H1080,"&lt;&gt;"),"")</f>
        <v>62.973588799999995</v>
      </c>
      <c r="E1080" s="14">
        <f>IFERROR(AVERAGEIFS(Datos!I1080:L1080,Datos!I1080:L1080,"&lt;&gt;"),"")</f>
        <v>19.161226139284473</v>
      </c>
    </row>
    <row r="1081" spans="1:5" x14ac:dyDescent="0.3">
      <c r="A1081" s="12">
        <v>42719</v>
      </c>
      <c r="B1081" s="13">
        <v>2016</v>
      </c>
      <c r="C1081" s="13">
        <f>IFERROR(AVERAGEIFS(Datos!C1081:E1081,Datos!C1081:E1081,"&lt;&gt;"),"")</f>
        <v>44.105833333333329</v>
      </c>
      <c r="D1081" s="13">
        <f>IFERROR(AVERAGEIFS(Datos!F1081:H1081,Datos!F1081:H1081,"&lt;&gt;"),"")</f>
        <v>62.195636099999994</v>
      </c>
      <c r="E1081" s="14">
        <f>IFERROR(AVERAGEIFS(Datos!I1081:L1081,Datos!I1081:L1081,"&lt;&gt;"),"")</f>
        <v>18.565257323806293</v>
      </c>
    </row>
    <row r="1082" spans="1:5" x14ac:dyDescent="0.3">
      <c r="A1082" s="12">
        <v>42720</v>
      </c>
      <c r="B1082" s="13">
        <v>2016</v>
      </c>
      <c r="C1082" s="13">
        <f>IFERROR(AVERAGEIFS(Datos!C1082:E1082,Datos!C1082:E1082,"&lt;&gt;"),"")</f>
        <v>43.928166666666662</v>
      </c>
      <c r="D1082" s="13">
        <f>IFERROR(AVERAGEIFS(Datos!F1082:H1082,Datos!F1082:H1082,"&lt;&gt;"),"")</f>
        <v>62.470009099999999</v>
      </c>
      <c r="E1082" s="14">
        <f>IFERROR(AVERAGEIFS(Datos!I1082:L1082,Datos!I1082:L1082,"&lt;&gt;"),"")</f>
        <v>18.328640722056946</v>
      </c>
    </row>
    <row r="1083" spans="1:5" x14ac:dyDescent="0.3">
      <c r="A1083" s="12">
        <v>42721</v>
      </c>
      <c r="B1083" s="13">
        <v>2016</v>
      </c>
      <c r="C1083" s="13" t="str">
        <f>IFERROR(AVERAGEIFS(Datos!C1083:E1083,Datos!C1083:E1083,"&lt;&gt;"),"")</f>
        <v/>
      </c>
      <c r="D1083" s="13" t="str">
        <f>IFERROR(AVERAGEIFS(Datos!F1083:H1083,Datos!F1083:H1083,"&lt;&gt;"),"")</f>
        <v/>
      </c>
      <c r="E1083" s="14" t="str">
        <f>IFERROR(AVERAGEIFS(Datos!I1083:L1083,Datos!I1083:L1083,"&lt;&gt;"),"")</f>
        <v/>
      </c>
    </row>
    <row r="1084" spans="1:5" x14ac:dyDescent="0.3">
      <c r="A1084" s="12">
        <v>42722</v>
      </c>
      <c r="B1084" s="13">
        <v>2016</v>
      </c>
      <c r="C1084" s="13" t="str">
        <f>IFERROR(AVERAGEIFS(Datos!C1084:E1084,Datos!C1084:E1084,"&lt;&gt;"),"")</f>
        <v/>
      </c>
      <c r="D1084" s="13" t="str">
        <f>IFERROR(AVERAGEIFS(Datos!F1084:H1084,Datos!F1084:H1084,"&lt;&gt;"),"")</f>
        <v/>
      </c>
      <c r="E1084" s="14" t="str">
        <f>IFERROR(AVERAGEIFS(Datos!I1084:L1084,Datos!I1084:L1084,"&lt;&gt;"),"")</f>
        <v/>
      </c>
    </row>
    <row r="1085" spans="1:5" x14ac:dyDescent="0.3">
      <c r="A1085" s="12">
        <v>42723</v>
      </c>
      <c r="B1085" s="13">
        <v>2016</v>
      </c>
      <c r="C1085" s="13">
        <f>IFERROR(AVERAGEIFS(Datos!C1085:E1085,Datos!C1085:E1085,"&lt;&gt;"),"")</f>
        <v>44.468333333333334</v>
      </c>
      <c r="D1085" s="13">
        <f>IFERROR(AVERAGEIFS(Datos!F1085:H1085,Datos!F1085:H1085,"&lt;&gt;"),"")</f>
        <v>62.707274000000005</v>
      </c>
      <c r="E1085" s="14">
        <f>IFERROR(AVERAGEIFS(Datos!I1085:L1085,Datos!I1085:L1085,"&lt;&gt;"),"")</f>
        <v>18.074760125514054</v>
      </c>
    </row>
    <row r="1086" spans="1:5" x14ac:dyDescent="0.3">
      <c r="A1086" s="12">
        <v>42724</v>
      </c>
      <c r="B1086" s="13">
        <v>2016</v>
      </c>
      <c r="C1086" s="13">
        <f>IFERROR(AVERAGEIFS(Datos!C1086:E1086,Datos!C1086:E1086,"&lt;&gt;"),"")</f>
        <v>44.51250000000001</v>
      </c>
      <c r="D1086" s="13">
        <f>IFERROR(AVERAGEIFS(Datos!F1086:H1086,Datos!F1086:H1086,"&lt;&gt;"),"")</f>
        <v>62.63916733333334</v>
      </c>
      <c r="E1086" s="14">
        <f>IFERROR(AVERAGEIFS(Datos!I1086:L1086,Datos!I1086:L1086,"&lt;&gt;"),"")</f>
        <v>18.11490715425758</v>
      </c>
    </row>
    <row r="1087" spans="1:5" x14ac:dyDescent="0.3">
      <c r="A1087" s="12">
        <v>42725</v>
      </c>
      <c r="B1087" s="13">
        <v>2016</v>
      </c>
      <c r="C1087" s="13">
        <f>IFERROR(AVERAGEIFS(Datos!C1087:E1087,Datos!C1087:E1087,"&lt;&gt;"),"")</f>
        <v>44.471666666666671</v>
      </c>
      <c r="D1087" s="13">
        <f>IFERROR(AVERAGEIFS(Datos!F1087:H1087,Datos!F1087:H1087,"&lt;&gt;"),"")</f>
        <v>62.682185833333335</v>
      </c>
      <c r="E1087" s="14">
        <f>IFERROR(AVERAGEIFS(Datos!I1087:L1087,Datos!I1087:L1087,"&lt;&gt;"),"")</f>
        <v>18.009099443830259</v>
      </c>
    </row>
    <row r="1088" spans="1:5" x14ac:dyDescent="0.3">
      <c r="A1088" s="12">
        <v>42726</v>
      </c>
      <c r="B1088" s="13">
        <v>2016</v>
      </c>
      <c r="C1088" s="13">
        <f>IFERROR(AVERAGEIFS(Datos!C1088:E1088,Datos!C1088:E1088,"&lt;&gt;"),"")</f>
        <v>44.368833333333328</v>
      </c>
      <c r="D1088" s="13">
        <f>IFERROR(AVERAGEIFS(Datos!F1088:H1088,Datos!F1088:H1088,"&lt;&gt;"),"")</f>
        <v>62.543781466666665</v>
      </c>
      <c r="E1088" s="14">
        <f>IFERROR(AVERAGEIFS(Datos!I1088:L1088,Datos!I1088:L1088,"&lt;&gt;"),"")</f>
        <v>17.800656035890455</v>
      </c>
    </row>
    <row r="1089" spans="1:5" x14ac:dyDescent="0.3">
      <c r="A1089" s="12">
        <v>42727</v>
      </c>
      <c r="B1089" s="13">
        <v>2016</v>
      </c>
      <c r="C1089" s="13">
        <f>IFERROR(AVERAGEIFS(Datos!C1089:E1089,Datos!C1089:E1089,"&lt;&gt;"),"")</f>
        <v>44.25333333333333</v>
      </c>
      <c r="D1089" s="13">
        <f>IFERROR(AVERAGEIFS(Datos!F1089:H1089,Datos!F1089:H1089,"&lt;&gt;"),"")</f>
        <v>62.536034666666666</v>
      </c>
      <c r="E1089" s="14" t="str">
        <f>IFERROR(AVERAGEIFS(Datos!I1089:L1089,Datos!I1089:L1089,"&lt;&gt;"),"")</f>
        <v/>
      </c>
    </row>
    <row r="1090" spans="1:5" x14ac:dyDescent="0.3">
      <c r="A1090" s="12">
        <v>42728</v>
      </c>
      <c r="B1090" s="13">
        <v>2016</v>
      </c>
      <c r="C1090" s="13" t="str">
        <f>IFERROR(AVERAGEIFS(Datos!C1090:E1090,Datos!C1090:E1090,"&lt;&gt;"),"")</f>
        <v/>
      </c>
      <c r="D1090" s="13" t="str">
        <f>IFERROR(AVERAGEIFS(Datos!F1090:H1090,Datos!F1090:H1090,"&lt;&gt;"),"")</f>
        <v/>
      </c>
      <c r="E1090" s="14" t="str">
        <f>IFERROR(AVERAGEIFS(Datos!I1090:L1090,Datos!I1090:L1090,"&lt;&gt;"),"")</f>
        <v/>
      </c>
    </row>
    <row r="1091" spans="1:5" x14ac:dyDescent="0.3">
      <c r="A1091" s="12">
        <v>42729</v>
      </c>
      <c r="B1091" s="13">
        <v>2016</v>
      </c>
      <c r="C1091" s="13" t="str">
        <f>IFERROR(AVERAGEIFS(Datos!C1091:E1091,Datos!C1091:E1091,"&lt;&gt;"),"")</f>
        <v/>
      </c>
      <c r="D1091" s="13" t="str">
        <f>IFERROR(AVERAGEIFS(Datos!F1091:H1091,Datos!F1091:H1091,"&lt;&gt;"),"")</f>
        <v/>
      </c>
      <c r="E1091" s="14" t="str">
        <f>IFERROR(AVERAGEIFS(Datos!I1091:L1091,Datos!I1091:L1091,"&lt;&gt;"),"")</f>
        <v/>
      </c>
    </row>
    <row r="1092" spans="1:5" x14ac:dyDescent="0.3">
      <c r="A1092" s="12">
        <v>42730</v>
      </c>
      <c r="B1092" s="13">
        <v>2016</v>
      </c>
      <c r="C1092" s="13" t="str">
        <f>IFERROR(AVERAGEIFS(Datos!C1092:E1092,Datos!C1092:E1092,"&lt;&gt;"),"")</f>
        <v/>
      </c>
      <c r="D1092" s="13" t="str">
        <f>IFERROR(AVERAGEIFS(Datos!F1092:H1092,Datos!F1092:H1092,"&lt;&gt;"),"")</f>
        <v/>
      </c>
      <c r="E1092" s="14">
        <f>IFERROR(AVERAGEIFS(Datos!I1092:L1092,Datos!I1092:L1092,"&lt;&gt;"),"")</f>
        <v>17.956517860923764</v>
      </c>
    </row>
    <row r="1093" spans="1:5" x14ac:dyDescent="0.3">
      <c r="A1093" s="12">
        <v>42731</v>
      </c>
      <c r="B1093" s="13">
        <v>2016</v>
      </c>
      <c r="C1093" s="13">
        <f>IFERROR(AVERAGEIFS(Datos!C1093:E1093,Datos!C1093:E1093,"&lt;&gt;"),"")</f>
        <v>44.363833333333332</v>
      </c>
      <c r="D1093" s="13">
        <f>IFERROR(AVERAGEIFS(Datos!F1093:H1093,Datos!F1093:H1093,"&lt;&gt;"),"")</f>
        <v>89.94774000000001</v>
      </c>
      <c r="E1093" s="14">
        <f>IFERROR(AVERAGEIFS(Datos!I1093:L1093,Datos!I1093:L1093,"&lt;&gt;"),"")</f>
        <v>17.914973075089392</v>
      </c>
    </row>
    <row r="1094" spans="1:5" x14ac:dyDescent="0.3">
      <c r="A1094" s="12">
        <v>42732</v>
      </c>
      <c r="B1094" s="13">
        <v>2016</v>
      </c>
      <c r="C1094" s="13">
        <f>IFERROR(AVERAGEIFS(Datos!C1094:E1094,Datos!C1094:E1094,"&lt;&gt;"),"")</f>
        <v>44.136166666666668</v>
      </c>
      <c r="D1094" s="13">
        <f>IFERROR(AVERAGEIFS(Datos!F1094:H1094,Datos!F1094:H1094,"&lt;&gt;"),"")</f>
        <v>62.393232099999999</v>
      </c>
      <c r="E1094" s="14">
        <f>IFERROR(AVERAGEIFS(Datos!I1094:L1094,Datos!I1094:L1094,"&lt;&gt;"),"")</f>
        <v>17.852491546575926</v>
      </c>
    </row>
    <row r="1095" spans="1:5" x14ac:dyDescent="0.3">
      <c r="A1095" s="12">
        <v>42733</v>
      </c>
      <c r="B1095" s="13">
        <v>2016</v>
      </c>
      <c r="C1095" s="13">
        <f>IFERROR(AVERAGEIFS(Datos!C1095:E1095,Datos!C1095:E1095,"&lt;&gt;"),"")</f>
        <v>44.075499999999998</v>
      </c>
      <c r="D1095" s="13">
        <f>IFERROR(AVERAGEIFS(Datos!F1095:H1095,Datos!F1095:H1095,"&lt;&gt;"),"")</f>
        <v>62.416976399999989</v>
      </c>
      <c r="E1095" s="14">
        <f>IFERROR(AVERAGEIFS(Datos!I1095:L1095,Datos!I1095:L1095,"&lt;&gt;"),"")</f>
        <v>17.816313443347639</v>
      </c>
    </row>
    <row r="1096" spans="1:5" x14ac:dyDescent="0.3">
      <c r="A1096" s="12">
        <v>42734</v>
      </c>
      <c r="B1096" s="13">
        <v>2016</v>
      </c>
      <c r="C1096" s="13">
        <f>IFERROR(AVERAGEIFS(Datos!C1096:E1096,Datos!C1096:E1096,"&lt;&gt;"),"")</f>
        <v>43.572499999999998</v>
      </c>
      <c r="D1096" s="13">
        <f>IFERROR(AVERAGEIFS(Datos!F1096:H1096,Datos!F1096:H1096,"&lt;&gt;"),"")</f>
        <v>63.017920833333335</v>
      </c>
      <c r="E1096" s="14">
        <f>IFERROR(AVERAGEIFS(Datos!I1096:L1096,Datos!I1096:L1096,"&lt;&gt;"),"")</f>
        <v>17.868706993741426</v>
      </c>
    </row>
    <row r="1097" spans="1:5" x14ac:dyDescent="0.3">
      <c r="A1097" s="12">
        <v>42735</v>
      </c>
      <c r="B1097" s="13">
        <v>2016</v>
      </c>
      <c r="C1097" s="13" t="str">
        <f>IFERROR(AVERAGEIFS(Datos!C1097:E1097,Datos!C1097:E1097,"&lt;&gt;"),"")</f>
        <v/>
      </c>
      <c r="D1097" s="13" t="str">
        <f>IFERROR(AVERAGEIFS(Datos!F1097:H1097,Datos!F1097:H1097,"&lt;&gt;"),"")</f>
        <v/>
      </c>
      <c r="E1097" s="14" t="str">
        <f>IFERROR(AVERAGEIFS(Datos!I1097:L1097,Datos!I1097:L1097,"&lt;&gt;"),"")</f>
        <v/>
      </c>
    </row>
    <row r="1098" spans="1:5" x14ac:dyDescent="0.3">
      <c r="A1098" s="12">
        <v>42736</v>
      </c>
      <c r="B1098" s="13">
        <v>2017</v>
      </c>
      <c r="C1098" s="13" t="str">
        <f>IFERROR(AVERAGEIFS(Datos!C1098:E1098,Datos!C1098:E1098,"&lt;&gt;"),"")</f>
        <v/>
      </c>
      <c r="D1098" s="13" t="str">
        <f>IFERROR(AVERAGEIFS(Datos!F1098:H1098,Datos!F1098:H1098,"&lt;&gt;"),"")</f>
        <v/>
      </c>
      <c r="E1098" s="14" t="str">
        <f>IFERROR(AVERAGEIFS(Datos!I1098:L1098,Datos!I1098:L1098,"&lt;&gt;"),"")</f>
        <v/>
      </c>
    </row>
    <row r="1099" spans="1:5" x14ac:dyDescent="0.3">
      <c r="A1099" s="12">
        <v>42737</v>
      </c>
      <c r="B1099" s="13">
        <v>2017</v>
      </c>
      <c r="C1099" s="13" t="str">
        <f>IFERROR(AVERAGEIFS(Datos!C1099:E1099,Datos!C1099:E1099,"&lt;&gt;"),"")</f>
        <v/>
      </c>
      <c r="D1099" s="13">
        <f>IFERROR(AVERAGEIFS(Datos!F1099:H1099,Datos!F1099:H1099,"&lt;&gt;"),"")</f>
        <v>90.803016</v>
      </c>
      <c r="E1099" s="14" t="str">
        <f>IFERROR(AVERAGEIFS(Datos!I1099:L1099,Datos!I1099:L1099,"&lt;&gt;"),"")</f>
        <v/>
      </c>
    </row>
    <row r="1100" spans="1:5" x14ac:dyDescent="0.3">
      <c r="A1100" s="12">
        <v>42738</v>
      </c>
      <c r="B1100" s="13">
        <v>2017</v>
      </c>
      <c r="C1100" s="13">
        <f>IFERROR(AVERAGEIFS(Datos!C1100:E1100,Datos!C1100:E1100,"&lt;&gt;"),"")</f>
        <v>44.006</v>
      </c>
      <c r="D1100" s="13">
        <f>IFERROR(AVERAGEIFS(Datos!F1100:H1100,Datos!F1100:H1100,"&lt;&gt;"),"")</f>
        <v>63.100183999999992</v>
      </c>
      <c r="E1100" s="14" t="str">
        <f>IFERROR(AVERAGEIFS(Datos!I1100:L1100,Datos!I1100:L1100,"&lt;&gt;"),"")</f>
        <v/>
      </c>
    </row>
    <row r="1101" spans="1:5" x14ac:dyDescent="0.3">
      <c r="A1101" s="12">
        <v>42739</v>
      </c>
      <c r="B1101" s="13">
        <v>2017</v>
      </c>
      <c r="C1101" s="13">
        <f>IFERROR(AVERAGEIFS(Datos!C1101:E1101,Datos!C1101:E1101,"&lt;&gt;"),"")</f>
        <v>43.897833333333331</v>
      </c>
      <c r="D1101" s="13">
        <f>IFERROR(AVERAGEIFS(Datos!F1101:H1101,Datos!F1101:H1101,"&lt;&gt;"),"")</f>
        <v>63.003604566666667</v>
      </c>
      <c r="E1101" s="14">
        <f>IFERROR(AVERAGEIFS(Datos!I1101:L1101,Datos!I1101:L1101,"&lt;&gt;"),"")</f>
        <v>18.105059951013803</v>
      </c>
    </row>
    <row r="1102" spans="1:5" x14ac:dyDescent="0.3">
      <c r="A1102" s="12">
        <v>42740</v>
      </c>
      <c r="B1102" s="13">
        <v>2017</v>
      </c>
      <c r="C1102" s="13">
        <f>IFERROR(AVERAGEIFS(Datos!C1102:E1102,Datos!C1102:E1102,"&lt;&gt;"),"")</f>
        <v>44.034500000000001</v>
      </c>
      <c r="D1102" s="13">
        <f>IFERROR(AVERAGEIFS(Datos!F1102:H1102,Datos!F1102:H1102,"&lt;&gt;"),"")</f>
        <v>63.863900333333333</v>
      </c>
      <c r="E1102" s="14">
        <f>IFERROR(AVERAGEIFS(Datos!I1102:L1102,Datos!I1102:L1102,"&lt;&gt;"),"")</f>
        <v>18.46358590763365</v>
      </c>
    </row>
    <row r="1103" spans="1:5" x14ac:dyDescent="0.3">
      <c r="A1103" s="12">
        <v>42741</v>
      </c>
      <c r="B1103" s="13">
        <v>2017</v>
      </c>
      <c r="C1103" s="13">
        <f>IFERROR(AVERAGEIFS(Datos!C1103:E1103,Datos!C1103:E1103,"&lt;&gt;"),"")</f>
        <v>44.526000000000003</v>
      </c>
      <c r="D1103" s="13">
        <f>IFERROR(AVERAGEIFS(Datos!F1103:H1103,Datos!F1103:H1103,"&lt;&gt;"),"")</f>
        <v>63.992906333333337</v>
      </c>
      <c r="E1103" s="14">
        <f>IFERROR(AVERAGEIFS(Datos!I1103:L1103,Datos!I1103:L1103,"&lt;&gt;"),"")</f>
        <v>18.405725758042436</v>
      </c>
    </row>
    <row r="1104" spans="1:5" x14ac:dyDescent="0.3">
      <c r="A1104" s="12">
        <v>42742</v>
      </c>
      <c r="B1104" s="13">
        <v>2017</v>
      </c>
      <c r="C1104" s="13" t="str">
        <f>IFERROR(AVERAGEIFS(Datos!C1104:E1104,Datos!C1104:E1104,"&lt;&gt;"),"")</f>
        <v/>
      </c>
      <c r="D1104" s="13" t="str">
        <f>IFERROR(AVERAGEIFS(Datos!F1104:H1104,Datos!F1104:H1104,"&lt;&gt;"),"")</f>
        <v/>
      </c>
      <c r="E1104" s="14" t="str">
        <f>IFERROR(AVERAGEIFS(Datos!I1104:L1104,Datos!I1104:L1104,"&lt;&gt;"),"")</f>
        <v/>
      </c>
    </row>
    <row r="1105" spans="1:5" x14ac:dyDescent="0.3">
      <c r="A1105" s="12">
        <v>42743</v>
      </c>
      <c r="B1105" s="13">
        <v>2017</v>
      </c>
      <c r="C1105" s="13" t="str">
        <f>IFERROR(AVERAGEIFS(Datos!C1105:E1105,Datos!C1105:E1105,"&lt;&gt;"),"")</f>
        <v/>
      </c>
      <c r="D1105" s="13" t="str">
        <f>IFERROR(AVERAGEIFS(Datos!F1105:H1105,Datos!F1105:H1105,"&lt;&gt;"),"")</f>
        <v/>
      </c>
      <c r="E1105" s="14" t="str">
        <f>IFERROR(AVERAGEIFS(Datos!I1105:L1105,Datos!I1105:L1105,"&lt;&gt;"),"")</f>
        <v/>
      </c>
    </row>
    <row r="1106" spans="1:5" x14ac:dyDescent="0.3">
      <c r="A1106" s="12">
        <v>42744</v>
      </c>
      <c r="B1106" s="13">
        <v>2017</v>
      </c>
      <c r="C1106" s="13">
        <f>IFERROR(AVERAGEIFS(Datos!C1106:E1106,Datos!C1106:E1106,"&lt;&gt;"),"")</f>
        <v>44.582166666666666</v>
      </c>
      <c r="D1106" s="13">
        <f>IFERROR(AVERAGEIFS(Datos!F1106:H1106,Datos!F1106:H1106,"&lt;&gt;"),"")</f>
        <v>64.084983699999995</v>
      </c>
      <c r="E1106" s="14" t="str">
        <f>IFERROR(AVERAGEIFS(Datos!I1106:L1106,Datos!I1106:L1106,"&lt;&gt;"),"")</f>
        <v/>
      </c>
    </row>
    <row r="1107" spans="1:5" x14ac:dyDescent="0.3">
      <c r="A1107" s="12">
        <v>42745</v>
      </c>
      <c r="B1107" s="13">
        <v>2017</v>
      </c>
      <c r="C1107" s="13">
        <f>IFERROR(AVERAGEIFS(Datos!C1107:E1107,Datos!C1107:E1107,"&lt;&gt;"),"")</f>
        <v>44.565999999999995</v>
      </c>
      <c r="D1107" s="13">
        <f>IFERROR(AVERAGEIFS(Datos!F1107:H1107,Datos!F1107:H1107,"&lt;&gt;"),"")</f>
        <v>63.943301200000008</v>
      </c>
      <c r="E1107" s="14">
        <f>IFERROR(AVERAGEIFS(Datos!I1107:L1107,Datos!I1107:L1107,"&lt;&gt;"),"")</f>
        <v>18.707104255006907</v>
      </c>
    </row>
    <row r="1108" spans="1:5" x14ac:dyDescent="0.3">
      <c r="A1108" s="12">
        <v>42746</v>
      </c>
      <c r="B1108" s="13">
        <v>2017</v>
      </c>
      <c r="C1108" s="13">
        <f>IFERROR(AVERAGEIFS(Datos!C1108:E1108,Datos!C1108:E1108,"&lt;&gt;"),"")</f>
        <v>44.8735</v>
      </c>
      <c r="D1108" s="13">
        <f>IFERROR(AVERAGEIFS(Datos!F1108:H1108,Datos!F1108:H1108,"&lt;&gt;"),"")</f>
        <v>64.007753533333343</v>
      </c>
      <c r="E1108" s="14">
        <f>IFERROR(AVERAGEIFS(Datos!I1108:L1108,Datos!I1108:L1108,"&lt;&gt;"),"")</f>
        <v>19.097658723348932</v>
      </c>
    </row>
    <row r="1109" spans="1:5" x14ac:dyDescent="0.3">
      <c r="A1109" s="12">
        <v>42747</v>
      </c>
      <c r="B1109" s="13">
        <v>2017</v>
      </c>
      <c r="C1109" s="13">
        <f>IFERROR(AVERAGEIFS(Datos!C1109:E1109,Datos!C1109:E1109,"&lt;&gt;"),"")</f>
        <v>44.633000000000003</v>
      </c>
      <c r="D1109" s="13">
        <f>IFERROR(AVERAGEIFS(Datos!F1109:H1109,Datos!F1109:H1109,"&lt;&gt;"),"")</f>
        <v>63.448485866666658</v>
      </c>
      <c r="E1109" s="14">
        <f>IFERROR(AVERAGEIFS(Datos!I1109:L1109,Datos!I1109:L1109,"&lt;&gt;"),"")</f>
        <v>19.24269570501578</v>
      </c>
    </row>
    <row r="1110" spans="1:5" x14ac:dyDescent="0.3">
      <c r="A1110" s="12">
        <v>42748</v>
      </c>
      <c r="B1110" s="13">
        <v>2017</v>
      </c>
      <c r="C1110" s="13">
        <f>IFERROR(AVERAGEIFS(Datos!C1110:E1110,Datos!C1110:E1110,"&lt;&gt;"),"")</f>
        <v>44.669000000000004</v>
      </c>
      <c r="D1110" s="13">
        <f>IFERROR(AVERAGEIFS(Datos!F1110:H1110,Datos!F1110:H1110,"&lt;&gt;"),"")</f>
        <v>63.740025000000003</v>
      </c>
      <c r="E1110" s="14">
        <f>IFERROR(AVERAGEIFS(Datos!I1110:L1110,Datos!I1110:L1110,"&lt;&gt;"),"")</f>
        <v>18.8788248553629</v>
      </c>
    </row>
    <row r="1111" spans="1:5" x14ac:dyDescent="0.3">
      <c r="A1111" s="12">
        <v>42749</v>
      </c>
      <c r="B1111" s="13">
        <v>2017</v>
      </c>
      <c r="C1111" s="13" t="str">
        <f>IFERROR(AVERAGEIFS(Datos!C1111:E1111,Datos!C1111:E1111,"&lt;&gt;"),"")</f>
        <v/>
      </c>
      <c r="D1111" s="13" t="str">
        <f>IFERROR(AVERAGEIFS(Datos!F1111:H1111,Datos!F1111:H1111,"&lt;&gt;"),"")</f>
        <v/>
      </c>
      <c r="E1111" s="14" t="str">
        <f>IFERROR(AVERAGEIFS(Datos!I1111:L1111,Datos!I1111:L1111,"&lt;&gt;"),"")</f>
        <v/>
      </c>
    </row>
    <row r="1112" spans="1:5" x14ac:dyDescent="0.3">
      <c r="A1112" s="12">
        <v>42750</v>
      </c>
      <c r="B1112" s="13">
        <v>2017</v>
      </c>
      <c r="C1112" s="13" t="str">
        <f>IFERROR(AVERAGEIFS(Datos!C1112:E1112,Datos!C1112:E1112,"&lt;&gt;"),"")</f>
        <v/>
      </c>
      <c r="D1112" s="13" t="str">
        <f>IFERROR(AVERAGEIFS(Datos!F1112:H1112,Datos!F1112:H1112,"&lt;&gt;"),"")</f>
        <v/>
      </c>
      <c r="E1112" s="14" t="str">
        <f>IFERROR(AVERAGEIFS(Datos!I1112:L1112,Datos!I1112:L1112,"&lt;&gt;"),"")</f>
        <v/>
      </c>
    </row>
    <row r="1113" spans="1:5" x14ac:dyDescent="0.3">
      <c r="A1113" s="12">
        <v>42751</v>
      </c>
      <c r="B1113" s="13">
        <v>2017</v>
      </c>
      <c r="C1113" s="13" t="str">
        <f>IFERROR(AVERAGEIFS(Datos!C1113:E1113,Datos!C1113:E1113,"&lt;&gt;"),"")</f>
        <v/>
      </c>
      <c r="D1113" s="13">
        <f>IFERROR(AVERAGEIFS(Datos!F1113:H1113,Datos!F1113:H1113,"&lt;&gt;"),"")</f>
        <v>62.917854800000008</v>
      </c>
      <c r="E1113" s="14">
        <f>IFERROR(AVERAGEIFS(Datos!I1113:L1113,Datos!I1113:L1113,"&lt;&gt;"),"")</f>
        <v>18.689673288055385</v>
      </c>
    </row>
    <row r="1114" spans="1:5" x14ac:dyDescent="0.3">
      <c r="A1114" s="12">
        <v>42752</v>
      </c>
      <c r="B1114" s="13">
        <v>2017</v>
      </c>
      <c r="C1114" s="13">
        <f>IFERROR(AVERAGEIFS(Datos!C1114:E1114,Datos!C1114:E1114,"&lt;&gt;"),"")</f>
        <v>44.634333333333331</v>
      </c>
      <c r="D1114" s="13">
        <f>IFERROR(AVERAGEIFS(Datos!F1114:H1114,Datos!F1114:H1114,"&lt;&gt;"),"")</f>
        <v>63.359009566666678</v>
      </c>
      <c r="E1114" s="14">
        <f>IFERROR(AVERAGEIFS(Datos!I1114:L1114,Datos!I1114:L1114,"&lt;&gt;"),"")</f>
        <v>18.727215604745879</v>
      </c>
    </row>
    <row r="1115" spans="1:5" x14ac:dyDescent="0.3">
      <c r="A1115" s="12">
        <v>42753</v>
      </c>
      <c r="B1115" s="13">
        <v>2017</v>
      </c>
      <c r="C1115" s="13">
        <f>IFERROR(AVERAGEIFS(Datos!C1115:E1115,Datos!C1115:E1115,"&lt;&gt;"),"")</f>
        <v>44.649499999999996</v>
      </c>
      <c r="D1115" s="13">
        <f>IFERROR(AVERAGEIFS(Datos!F1115:H1115,Datos!F1115:H1115,"&lt;&gt;"),"")</f>
        <v>63.536002666666661</v>
      </c>
      <c r="E1115" s="14">
        <f>IFERROR(AVERAGEIFS(Datos!I1115:L1115,Datos!I1115:L1115,"&lt;&gt;"),"")</f>
        <v>18.691675808129794</v>
      </c>
    </row>
    <row r="1116" spans="1:5" x14ac:dyDescent="0.3">
      <c r="A1116" s="12">
        <v>42754</v>
      </c>
      <c r="B1116" s="13">
        <v>2017</v>
      </c>
      <c r="C1116" s="13">
        <f>IFERROR(AVERAGEIFS(Datos!C1116:E1116,Datos!C1116:E1116,"&lt;&gt;"),"")</f>
        <v>44.487833333333334</v>
      </c>
      <c r="D1116" s="13">
        <f>IFERROR(AVERAGEIFS(Datos!F1116:H1116,Datos!F1116:H1116,"&lt;&gt;"),"")</f>
        <v>63.239134866666667</v>
      </c>
      <c r="E1116" s="14">
        <f>IFERROR(AVERAGEIFS(Datos!I1116:L1116,Datos!I1116:L1116,"&lt;&gt;"),"")</f>
        <v>18.591894959708863</v>
      </c>
    </row>
    <row r="1117" spans="1:5" x14ac:dyDescent="0.3">
      <c r="A1117" s="12">
        <v>42755</v>
      </c>
      <c r="B1117" s="13">
        <v>2017</v>
      </c>
      <c r="C1117" s="13">
        <f>IFERROR(AVERAGEIFS(Datos!C1117:E1117,Datos!C1117:E1117,"&lt;&gt;"),"")</f>
        <v>44.716166666666673</v>
      </c>
      <c r="D1117" s="13">
        <f>IFERROR(AVERAGEIFS(Datos!F1117:H1117,Datos!F1117:H1117,"&lt;&gt;"),"")</f>
        <v>63.619515266666667</v>
      </c>
      <c r="E1117" s="14">
        <f>IFERROR(AVERAGEIFS(Datos!I1117:L1117,Datos!I1117:L1117,"&lt;&gt;"),"")</f>
        <v>18.736406016189399</v>
      </c>
    </row>
    <row r="1118" spans="1:5" x14ac:dyDescent="0.3">
      <c r="A1118" s="12">
        <v>42756</v>
      </c>
      <c r="B1118" s="13">
        <v>2017</v>
      </c>
      <c r="C1118" s="13" t="str">
        <f>IFERROR(AVERAGEIFS(Datos!C1118:E1118,Datos!C1118:E1118,"&lt;&gt;"),"")</f>
        <v/>
      </c>
      <c r="D1118" s="13" t="str">
        <f>IFERROR(AVERAGEIFS(Datos!F1118:H1118,Datos!F1118:H1118,"&lt;&gt;"),"")</f>
        <v/>
      </c>
      <c r="E1118" s="14" t="str">
        <f>IFERROR(AVERAGEIFS(Datos!I1118:L1118,Datos!I1118:L1118,"&lt;&gt;"),"")</f>
        <v/>
      </c>
    </row>
    <row r="1119" spans="1:5" x14ac:dyDescent="0.3">
      <c r="A1119" s="12">
        <v>42757</v>
      </c>
      <c r="B1119" s="13">
        <v>2017</v>
      </c>
      <c r="C1119" s="13" t="str">
        <f>IFERROR(AVERAGEIFS(Datos!C1119:E1119,Datos!C1119:E1119,"&lt;&gt;"),"")</f>
        <v/>
      </c>
      <c r="D1119" s="13" t="str">
        <f>IFERROR(AVERAGEIFS(Datos!F1119:H1119,Datos!F1119:H1119,"&lt;&gt;"),"")</f>
        <v/>
      </c>
      <c r="E1119" s="14" t="str">
        <f>IFERROR(AVERAGEIFS(Datos!I1119:L1119,Datos!I1119:L1119,"&lt;&gt;"),"")</f>
        <v/>
      </c>
    </row>
    <row r="1120" spans="1:5" x14ac:dyDescent="0.3">
      <c r="A1120" s="12">
        <v>42758</v>
      </c>
      <c r="B1120" s="13">
        <v>2017</v>
      </c>
      <c r="C1120" s="13">
        <f>IFERROR(AVERAGEIFS(Datos!C1120:E1120,Datos!C1120:E1120,"&lt;&gt;"),"")</f>
        <v>45.067166666666672</v>
      </c>
      <c r="D1120" s="13">
        <f>IFERROR(AVERAGEIFS(Datos!F1120:H1120,Datos!F1120:H1120,"&lt;&gt;"),"")</f>
        <v>63.262196233333334</v>
      </c>
      <c r="E1120" s="14">
        <f>IFERROR(AVERAGEIFS(Datos!I1120:L1120,Datos!I1120:L1120,"&lt;&gt;"),"")</f>
        <v>18.869787132496022</v>
      </c>
    </row>
    <row r="1121" spans="1:5" x14ac:dyDescent="0.3">
      <c r="A1121" s="12">
        <v>42759</v>
      </c>
      <c r="B1121" s="13">
        <v>2017</v>
      </c>
      <c r="C1121" s="13">
        <f>IFERROR(AVERAGEIFS(Datos!C1121:E1121,Datos!C1121:E1121,"&lt;&gt;"),"")</f>
        <v>45.329666666666668</v>
      </c>
      <c r="D1121" s="13">
        <f>IFERROR(AVERAGEIFS(Datos!F1121:H1121,Datos!F1121:H1121,"&lt;&gt;"),"")</f>
        <v>64.048989533333341</v>
      </c>
      <c r="E1121" s="14">
        <f>IFERROR(AVERAGEIFS(Datos!I1121:L1121,Datos!I1121:L1121,"&lt;&gt;"),"")</f>
        <v>18.73085143800634</v>
      </c>
    </row>
    <row r="1122" spans="1:5" x14ac:dyDescent="0.3">
      <c r="A1122" s="12">
        <v>42760</v>
      </c>
      <c r="B1122" s="13">
        <v>2017</v>
      </c>
      <c r="C1122" s="13">
        <f>IFERROR(AVERAGEIFS(Datos!C1122:E1122,Datos!C1122:E1122,"&lt;&gt;"),"")</f>
        <v>45.69083333333333</v>
      </c>
      <c r="D1122" s="13">
        <f>IFERROR(AVERAGEIFS(Datos!F1122:H1122,Datos!F1122:H1122,"&lt;&gt;"),"")</f>
        <v>64.935457533333349</v>
      </c>
      <c r="E1122" s="14">
        <f>IFERROR(AVERAGEIFS(Datos!I1122:L1122,Datos!I1122:L1122,"&lt;&gt;"),"")</f>
        <v>19.137310532682328</v>
      </c>
    </row>
    <row r="1123" spans="1:5" x14ac:dyDescent="0.3">
      <c r="A1123" s="12">
        <v>42761</v>
      </c>
      <c r="B1123" s="13">
        <v>2017</v>
      </c>
      <c r="C1123" s="13">
        <f>IFERROR(AVERAGEIFS(Datos!C1123:E1123,Datos!C1123:E1123,"&lt;&gt;"),"")</f>
        <v>45.867999999999995</v>
      </c>
      <c r="D1123" s="13">
        <f>IFERROR(AVERAGEIFS(Datos!F1123:H1123,Datos!F1123:H1123,"&lt;&gt;"),"")</f>
        <v>64.552129966666669</v>
      </c>
      <c r="E1123" s="14">
        <f>IFERROR(AVERAGEIFS(Datos!I1123:L1123,Datos!I1123:L1123,"&lt;&gt;"),"")</f>
        <v>19.32310898621532</v>
      </c>
    </row>
    <row r="1124" spans="1:5" x14ac:dyDescent="0.3">
      <c r="A1124" s="12">
        <v>42762</v>
      </c>
      <c r="B1124" s="13">
        <v>2017</v>
      </c>
      <c r="C1124" s="13">
        <f>IFERROR(AVERAGEIFS(Datos!C1124:E1124,Datos!C1124:E1124,"&lt;&gt;"),"")</f>
        <v>46.173000000000002</v>
      </c>
      <c r="D1124" s="13">
        <f>IFERROR(AVERAGEIFS(Datos!F1124:H1124,Datos!F1124:H1124,"&lt;&gt;"),"")</f>
        <v>64.350813599999995</v>
      </c>
      <c r="E1124" s="14">
        <f>IFERROR(AVERAGEIFS(Datos!I1124:L1124,Datos!I1124:L1124,"&lt;&gt;"),"")</f>
        <v>19.195664114303078</v>
      </c>
    </row>
    <row r="1125" spans="1:5" x14ac:dyDescent="0.3">
      <c r="A1125" s="12">
        <v>42763</v>
      </c>
      <c r="B1125" s="13">
        <v>2017</v>
      </c>
      <c r="C1125" s="13" t="str">
        <f>IFERROR(AVERAGEIFS(Datos!C1125:E1125,Datos!C1125:E1125,"&lt;&gt;"),"")</f>
        <v/>
      </c>
      <c r="D1125" s="13" t="str">
        <f>IFERROR(AVERAGEIFS(Datos!F1125:H1125,Datos!F1125:H1125,"&lt;&gt;"),"")</f>
        <v/>
      </c>
      <c r="E1125" s="14" t="str">
        <f>IFERROR(AVERAGEIFS(Datos!I1125:L1125,Datos!I1125:L1125,"&lt;&gt;"),"")</f>
        <v/>
      </c>
    </row>
    <row r="1126" spans="1:5" x14ac:dyDescent="0.3">
      <c r="A1126" s="12">
        <v>42764</v>
      </c>
      <c r="B1126" s="13">
        <v>2017</v>
      </c>
      <c r="C1126" s="13" t="str">
        <f>IFERROR(AVERAGEIFS(Datos!C1126:E1126,Datos!C1126:E1126,"&lt;&gt;"),"")</f>
        <v/>
      </c>
      <c r="D1126" s="13" t="str">
        <f>IFERROR(AVERAGEIFS(Datos!F1126:H1126,Datos!F1126:H1126,"&lt;&gt;"),"")</f>
        <v/>
      </c>
      <c r="E1126" s="14" t="str">
        <f>IFERROR(AVERAGEIFS(Datos!I1126:L1126,Datos!I1126:L1126,"&lt;&gt;"),"")</f>
        <v/>
      </c>
    </row>
    <row r="1127" spans="1:5" x14ac:dyDescent="0.3">
      <c r="A1127" s="12">
        <v>42765</v>
      </c>
      <c r="B1127" s="13">
        <v>2017</v>
      </c>
      <c r="C1127" s="13">
        <f>IFERROR(AVERAGEIFS(Datos!C1127:E1127,Datos!C1127:E1127,"&lt;&gt;"),"")</f>
        <v>45.576333333333331</v>
      </c>
      <c r="D1127" s="13">
        <f>IFERROR(AVERAGEIFS(Datos!F1127:H1127,Datos!F1127:H1127,"&lt;&gt;"),"")</f>
        <v>63.931939666666665</v>
      </c>
      <c r="E1127" s="14">
        <f>IFERROR(AVERAGEIFS(Datos!I1127:L1127,Datos!I1127:L1127,"&lt;&gt;"),"")</f>
        <v>19.348647470950706</v>
      </c>
    </row>
    <row r="1128" spans="1:5" x14ac:dyDescent="0.3">
      <c r="A1128" s="12">
        <v>42766</v>
      </c>
      <c r="B1128" s="13">
        <v>2017</v>
      </c>
      <c r="C1128" s="13">
        <f>IFERROR(AVERAGEIFS(Datos!C1128:E1128,Datos!C1128:E1128,"&lt;&gt;"),"")</f>
        <v>45.332333333333338</v>
      </c>
      <c r="D1128" s="13">
        <f>IFERROR(AVERAGEIFS(Datos!F1128:H1128,Datos!F1128:H1128,"&lt;&gt;"),"")</f>
        <v>63.512089333333336</v>
      </c>
      <c r="E1128" s="14">
        <f>IFERROR(AVERAGEIFS(Datos!I1128:L1128,Datos!I1128:L1128,"&lt;&gt;"),"")</f>
        <v>19.097910916371681</v>
      </c>
    </row>
    <row r="1129" spans="1:5" x14ac:dyDescent="0.3">
      <c r="A1129" s="12">
        <v>42767</v>
      </c>
      <c r="B1129" s="13">
        <v>2017</v>
      </c>
      <c r="C1129" s="13">
        <f>IFERROR(AVERAGEIFS(Datos!C1129:E1129,Datos!C1129:E1129,"&lt;&gt;"),"")</f>
        <v>45.509833333333326</v>
      </c>
      <c r="D1129" s="13">
        <f>IFERROR(AVERAGEIFS(Datos!F1129:H1129,Datos!F1129:H1129,"&lt;&gt;"),"")</f>
        <v>63.325553599999999</v>
      </c>
      <c r="E1129" s="14">
        <f>IFERROR(AVERAGEIFS(Datos!I1129:L1129,Datos!I1129:L1129,"&lt;&gt;"),"")</f>
        <v>19.0021060941218</v>
      </c>
    </row>
    <row r="1130" spans="1:5" x14ac:dyDescent="0.3">
      <c r="A1130" s="12">
        <v>42768</v>
      </c>
      <c r="B1130" s="13">
        <v>2017</v>
      </c>
      <c r="C1130" s="13">
        <f>IFERROR(AVERAGEIFS(Datos!C1130:E1130,Datos!C1130:E1130,"&lt;&gt;"),"")</f>
        <v>45.405166666666673</v>
      </c>
      <c r="D1130" s="13">
        <f>IFERROR(AVERAGEIFS(Datos!F1130:H1130,Datos!F1130:H1130,"&lt;&gt;"),"")</f>
        <v>63.821663399999998</v>
      </c>
      <c r="E1130" s="14">
        <f>IFERROR(AVERAGEIFS(Datos!I1130:L1130,Datos!I1130:L1130,"&lt;&gt;"),"")</f>
        <v>18.899456635476717</v>
      </c>
    </row>
    <row r="1131" spans="1:5" x14ac:dyDescent="0.3">
      <c r="A1131" s="12">
        <v>42769</v>
      </c>
      <c r="B1131" s="13">
        <v>2017</v>
      </c>
      <c r="C1131" s="13">
        <f>IFERROR(AVERAGEIFS(Datos!C1131:E1131,Datos!C1131:E1131,"&lt;&gt;"),"")</f>
        <v>45.652166666666666</v>
      </c>
      <c r="D1131" s="13">
        <f>IFERROR(AVERAGEIFS(Datos!F1131:H1131,Datos!F1131:H1131,"&lt;&gt;"),"")</f>
        <v>63.790935466666667</v>
      </c>
      <c r="E1131" s="14">
        <f>IFERROR(AVERAGEIFS(Datos!I1131:L1131,Datos!I1131:L1131,"&lt;&gt;"),"")</f>
        <v>19.155268435806306</v>
      </c>
    </row>
    <row r="1132" spans="1:5" x14ac:dyDescent="0.3">
      <c r="A1132" s="12">
        <v>42770</v>
      </c>
      <c r="B1132" s="13">
        <v>2017</v>
      </c>
      <c r="C1132" s="13" t="str">
        <f>IFERROR(AVERAGEIFS(Datos!C1132:E1132,Datos!C1132:E1132,"&lt;&gt;"),"")</f>
        <v/>
      </c>
      <c r="D1132" s="13" t="str">
        <f>IFERROR(AVERAGEIFS(Datos!F1132:H1132,Datos!F1132:H1132,"&lt;&gt;"),"")</f>
        <v/>
      </c>
      <c r="E1132" s="14" t="str">
        <f>IFERROR(AVERAGEIFS(Datos!I1132:L1132,Datos!I1132:L1132,"&lt;&gt;"),"")</f>
        <v/>
      </c>
    </row>
    <row r="1133" spans="1:5" x14ac:dyDescent="0.3">
      <c r="A1133" s="12">
        <v>42771</v>
      </c>
      <c r="B1133" s="13">
        <v>2017</v>
      </c>
      <c r="C1133" s="13" t="str">
        <f>IFERROR(AVERAGEIFS(Datos!C1133:E1133,Datos!C1133:E1133,"&lt;&gt;"),"")</f>
        <v/>
      </c>
      <c r="D1133" s="13" t="str">
        <f>IFERROR(AVERAGEIFS(Datos!F1133:H1133,Datos!F1133:H1133,"&lt;&gt;"),"")</f>
        <v/>
      </c>
      <c r="E1133" s="14" t="str">
        <f>IFERROR(AVERAGEIFS(Datos!I1133:L1133,Datos!I1133:L1133,"&lt;&gt;"),"")</f>
        <v/>
      </c>
    </row>
    <row r="1134" spans="1:5" x14ac:dyDescent="0.3">
      <c r="A1134" s="12">
        <v>42772</v>
      </c>
      <c r="B1134" s="13">
        <v>2017</v>
      </c>
      <c r="C1134" s="13">
        <f>IFERROR(AVERAGEIFS(Datos!C1134:E1134,Datos!C1134:E1134,"&lt;&gt;"),"")</f>
        <v>45.764499999999998</v>
      </c>
      <c r="D1134" s="13">
        <f>IFERROR(AVERAGEIFS(Datos!F1134:H1134,Datos!F1134:H1134,"&lt;&gt;"),"")</f>
        <v>62.866008833333325</v>
      </c>
      <c r="E1134" s="14">
        <f>IFERROR(AVERAGEIFS(Datos!I1134:L1134,Datos!I1134:L1134,"&lt;&gt;"),"")</f>
        <v>19.370083721334879</v>
      </c>
    </row>
    <row r="1135" spans="1:5" x14ac:dyDescent="0.3">
      <c r="A1135" s="12">
        <v>42773</v>
      </c>
      <c r="B1135" s="13">
        <v>2017</v>
      </c>
      <c r="C1135" s="13">
        <f>IFERROR(AVERAGEIFS(Datos!C1135:E1135,Datos!C1135:E1135,"&lt;&gt;"),"")</f>
        <v>45.924666666666667</v>
      </c>
      <c r="D1135" s="13">
        <f>IFERROR(AVERAGEIFS(Datos!F1135:H1135,Datos!F1135:H1135,"&lt;&gt;"),"")</f>
        <v>62.797832466666669</v>
      </c>
      <c r="E1135" s="14">
        <f>IFERROR(AVERAGEIFS(Datos!I1135:L1135,Datos!I1135:L1135,"&lt;&gt;"),"")</f>
        <v>19.232396776110065</v>
      </c>
    </row>
    <row r="1136" spans="1:5" x14ac:dyDescent="0.3">
      <c r="A1136" s="12">
        <v>42774</v>
      </c>
      <c r="B1136" s="13">
        <v>2017</v>
      </c>
      <c r="C1136" s="13">
        <f>IFERROR(AVERAGEIFS(Datos!C1136:E1136,Datos!C1136:E1136,"&lt;&gt;"),"")</f>
        <v>45.948</v>
      </c>
      <c r="D1136" s="13">
        <f>IFERROR(AVERAGEIFS(Datos!F1136:H1136,Datos!F1136:H1136,"&lt;&gt;"),"")</f>
        <v>63.265089433333344</v>
      </c>
      <c r="E1136" s="14">
        <f>IFERROR(AVERAGEIFS(Datos!I1136:L1136,Datos!I1136:L1136,"&lt;&gt;"),"")</f>
        <v>19.297085370884034</v>
      </c>
    </row>
    <row r="1137" spans="1:5" x14ac:dyDescent="0.3">
      <c r="A1137" s="12">
        <v>42775</v>
      </c>
      <c r="B1137" s="13">
        <v>2017</v>
      </c>
      <c r="C1137" s="13">
        <f>IFERROR(AVERAGEIFS(Datos!C1137:E1137,Datos!C1137:E1137,"&lt;&gt;"),"")</f>
        <v>46.222666666666669</v>
      </c>
      <c r="D1137" s="13">
        <f>IFERROR(AVERAGEIFS(Datos!F1137:H1137,Datos!F1137:H1137,"&lt;&gt;"),"")</f>
        <v>63.644836633333341</v>
      </c>
      <c r="E1137" s="14">
        <f>IFERROR(AVERAGEIFS(Datos!I1137:L1137,Datos!I1137:L1137,"&lt;&gt;"),"")</f>
        <v>19.086485724323847</v>
      </c>
    </row>
    <row r="1138" spans="1:5" x14ac:dyDescent="0.3">
      <c r="A1138" s="12">
        <v>42776</v>
      </c>
      <c r="B1138" s="13">
        <v>2017</v>
      </c>
      <c r="C1138" s="13">
        <f>IFERROR(AVERAGEIFS(Datos!C1138:E1138,Datos!C1138:E1138,"&lt;&gt;"),"")</f>
        <v>46.2575</v>
      </c>
      <c r="D1138" s="13">
        <f>IFERROR(AVERAGEIFS(Datos!F1138:H1138,Datos!F1138:H1138,"&lt;&gt;"),"")</f>
        <v>63.598572866666665</v>
      </c>
      <c r="E1138" s="14">
        <f>IFERROR(AVERAGEIFS(Datos!I1138:L1138,Datos!I1138:L1138,"&lt;&gt;"),"")</f>
        <v>19.261074106906587</v>
      </c>
    </row>
    <row r="1139" spans="1:5" x14ac:dyDescent="0.3">
      <c r="A1139" s="12">
        <v>42777</v>
      </c>
      <c r="B1139" s="13">
        <v>2017</v>
      </c>
      <c r="C1139" s="13" t="str">
        <f>IFERROR(AVERAGEIFS(Datos!C1139:E1139,Datos!C1139:E1139,"&lt;&gt;"),"")</f>
        <v/>
      </c>
      <c r="D1139" s="13" t="str">
        <f>IFERROR(AVERAGEIFS(Datos!F1139:H1139,Datos!F1139:H1139,"&lt;&gt;"),"")</f>
        <v/>
      </c>
      <c r="E1139" s="14" t="str">
        <f>IFERROR(AVERAGEIFS(Datos!I1139:L1139,Datos!I1139:L1139,"&lt;&gt;"),"")</f>
        <v/>
      </c>
    </row>
    <row r="1140" spans="1:5" x14ac:dyDescent="0.3">
      <c r="A1140" s="12">
        <v>42778</v>
      </c>
      <c r="B1140" s="13">
        <v>2017</v>
      </c>
      <c r="C1140" s="13" t="str">
        <f>IFERROR(AVERAGEIFS(Datos!C1140:E1140,Datos!C1140:E1140,"&lt;&gt;"),"")</f>
        <v/>
      </c>
      <c r="D1140" s="13" t="str">
        <f>IFERROR(AVERAGEIFS(Datos!F1140:H1140,Datos!F1140:H1140,"&lt;&gt;"),"")</f>
        <v/>
      </c>
      <c r="E1140" s="14" t="str">
        <f>IFERROR(AVERAGEIFS(Datos!I1140:L1140,Datos!I1140:L1140,"&lt;&gt;"),"")</f>
        <v/>
      </c>
    </row>
    <row r="1141" spans="1:5" x14ac:dyDescent="0.3">
      <c r="A1141" s="12">
        <v>42779</v>
      </c>
      <c r="B1141" s="13">
        <v>2017</v>
      </c>
      <c r="C1141" s="13">
        <f>IFERROR(AVERAGEIFS(Datos!C1141:E1141,Datos!C1141:E1141,"&lt;&gt;"),"")</f>
        <v>46.663499999999999</v>
      </c>
      <c r="D1141" s="13">
        <f>IFERROR(AVERAGEIFS(Datos!F1141:H1141,Datos!F1141:H1141,"&lt;&gt;"),"")</f>
        <v>64.349524799999998</v>
      </c>
      <c r="E1141" s="14">
        <f>IFERROR(AVERAGEIFS(Datos!I1141:L1141,Datos!I1141:L1141,"&lt;&gt;"),"")</f>
        <v>19.067943262283553</v>
      </c>
    </row>
    <row r="1142" spans="1:5" x14ac:dyDescent="0.3">
      <c r="A1142" s="12">
        <v>42780</v>
      </c>
      <c r="B1142" s="13">
        <v>2017</v>
      </c>
      <c r="C1142" s="13">
        <f>IFERROR(AVERAGEIFS(Datos!C1142:E1142,Datos!C1142:E1142,"&lt;&gt;"),"")</f>
        <v>46.775499999999994</v>
      </c>
      <c r="D1142" s="13">
        <f>IFERROR(AVERAGEIFS(Datos!F1142:H1142,Datos!F1142:H1142,"&lt;&gt;"),"")</f>
        <v>64.03416133333333</v>
      </c>
      <c r="E1142" s="14">
        <f>IFERROR(AVERAGEIFS(Datos!I1142:L1142,Datos!I1142:L1142,"&lt;&gt;"),"")</f>
        <v>18.717066446988898</v>
      </c>
    </row>
    <row r="1143" spans="1:5" x14ac:dyDescent="0.3">
      <c r="A1143" s="12">
        <v>42781</v>
      </c>
      <c r="B1143" s="13">
        <v>2017</v>
      </c>
      <c r="C1143" s="13">
        <f>IFERROR(AVERAGEIFS(Datos!C1143:E1143,Datos!C1143:E1143,"&lt;&gt;"),"")</f>
        <v>46.757833333333338</v>
      </c>
      <c r="D1143" s="13">
        <f>IFERROR(AVERAGEIFS(Datos!F1143:H1143,Datos!F1143:H1143,"&lt;&gt;"),"")</f>
        <v>64.086950000000002</v>
      </c>
      <c r="E1143" s="14">
        <f>IFERROR(AVERAGEIFS(Datos!I1143:L1143,Datos!I1143:L1143,"&lt;&gt;"),"")</f>
        <v>18.796983153125549</v>
      </c>
    </row>
    <row r="1144" spans="1:5" x14ac:dyDescent="0.3">
      <c r="A1144" s="12">
        <v>42782</v>
      </c>
      <c r="B1144" s="13">
        <v>2017</v>
      </c>
      <c r="C1144" s="13">
        <f>IFERROR(AVERAGEIFS(Datos!C1144:E1144,Datos!C1144:E1144,"&lt;&gt;"),"")</f>
        <v>46.821583333333329</v>
      </c>
      <c r="D1144" s="13">
        <f>IFERROR(AVERAGEIFS(Datos!F1144:H1144,Datos!F1144:H1144,"&lt;&gt;"),"")</f>
        <v>64.142226533333329</v>
      </c>
      <c r="E1144" s="14">
        <f>IFERROR(AVERAGEIFS(Datos!I1144:L1144,Datos!I1144:L1144,"&lt;&gt;"),"")</f>
        <v>18.990360850388143</v>
      </c>
    </row>
    <row r="1145" spans="1:5" x14ac:dyDescent="0.3">
      <c r="A1145" s="12">
        <v>42783</v>
      </c>
      <c r="B1145" s="13">
        <v>2017</v>
      </c>
      <c r="C1145" s="13">
        <f>IFERROR(AVERAGEIFS(Datos!C1145:E1145,Datos!C1145:E1145,"&lt;&gt;"),"")</f>
        <v>46.959166666666668</v>
      </c>
      <c r="D1145" s="13">
        <f>IFERROR(AVERAGEIFS(Datos!F1145:H1145,Datos!F1145:H1145,"&lt;&gt;"),"")</f>
        <v>63.759770166666662</v>
      </c>
      <c r="E1145" s="14">
        <f>IFERROR(AVERAGEIFS(Datos!I1145:L1145,Datos!I1145:L1145,"&lt;&gt;"),"")</f>
        <v>18.945208711006728</v>
      </c>
    </row>
    <row r="1146" spans="1:5" x14ac:dyDescent="0.3">
      <c r="A1146" s="12">
        <v>42784</v>
      </c>
      <c r="B1146" s="13">
        <v>2017</v>
      </c>
      <c r="C1146" s="13" t="str">
        <f>IFERROR(AVERAGEIFS(Datos!C1146:E1146,Datos!C1146:E1146,"&lt;&gt;"),"")</f>
        <v/>
      </c>
      <c r="D1146" s="13" t="str">
        <f>IFERROR(AVERAGEIFS(Datos!F1146:H1146,Datos!F1146:H1146,"&lt;&gt;"),"")</f>
        <v/>
      </c>
      <c r="E1146" s="14" t="str">
        <f>IFERROR(AVERAGEIFS(Datos!I1146:L1146,Datos!I1146:L1146,"&lt;&gt;"),"")</f>
        <v/>
      </c>
    </row>
    <row r="1147" spans="1:5" x14ac:dyDescent="0.3">
      <c r="A1147" s="12">
        <v>42785</v>
      </c>
      <c r="B1147" s="13">
        <v>2017</v>
      </c>
      <c r="C1147" s="13" t="str">
        <f>IFERROR(AVERAGEIFS(Datos!C1147:E1147,Datos!C1147:E1147,"&lt;&gt;"),"")</f>
        <v/>
      </c>
      <c r="D1147" s="13" t="str">
        <f>IFERROR(AVERAGEIFS(Datos!F1147:H1147,Datos!F1147:H1147,"&lt;&gt;"),"")</f>
        <v/>
      </c>
      <c r="E1147" s="14" t="str">
        <f>IFERROR(AVERAGEIFS(Datos!I1147:L1147,Datos!I1147:L1147,"&lt;&gt;"),"")</f>
        <v/>
      </c>
    </row>
    <row r="1148" spans="1:5" x14ac:dyDescent="0.3">
      <c r="A1148" s="12">
        <v>42786</v>
      </c>
      <c r="B1148" s="13">
        <v>2017</v>
      </c>
      <c r="C1148" s="13" t="str">
        <f>IFERROR(AVERAGEIFS(Datos!C1148:E1148,Datos!C1148:E1148,"&lt;&gt;"),"")</f>
        <v/>
      </c>
      <c r="D1148" s="13">
        <f>IFERROR(AVERAGEIFS(Datos!F1148:H1148,Datos!F1148:H1148,"&lt;&gt;"),"")</f>
        <v>63.848259599999984</v>
      </c>
      <c r="E1148" s="14">
        <f>IFERROR(AVERAGEIFS(Datos!I1148:L1148,Datos!I1148:L1148,"&lt;&gt;"),"")</f>
        <v>19.132942870525852</v>
      </c>
    </row>
    <row r="1149" spans="1:5" x14ac:dyDescent="0.3">
      <c r="A1149" s="12">
        <v>42787</v>
      </c>
      <c r="B1149" s="13">
        <v>2017</v>
      </c>
      <c r="C1149" s="13">
        <f>IFERROR(AVERAGEIFS(Datos!C1149:E1149,Datos!C1149:E1149,"&lt;&gt;"),"")</f>
        <v>47.042833333333334</v>
      </c>
      <c r="D1149" s="13">
        <f>IFERROR(AVERAGEIFS(Datos!F1149:H1149,Datos!F1149:H1149,"&lt;&gt;"),"")</f>
        <v>64.166322566666665</v>
      </c>
      <c r="E1149" s="14">
        <f>IFERROR(AVERAGEIFS(Datos!I1149:L1149,Datos!I1149:L1149,"&lt;&gt;"),"")</f>
        <v>19.021379609388763</v>
      </c>
    </row>
    <row r="1150" spans="1:5" x14ac:dyDescent="0.3">
      <c r="A1150" s="12">
        <v>42788</v>
      </c>
      <c r="B1150" s="13">
        <v>2017</v>
      </c>
      <c r="C1150" s="13">
        <f>IFERROR(AVERAGEIFS(Datos!C1150:E1150,Datos!C1150:E1150,"&lt;&gt;"),"")</f>
        <v>47.0685</v>
      </c>
      <c r="D1150" s="13">
        <f>IFERROR(AVERAGEIFS(Datos!F1150:H1150,Datos!F1150:H1150,"&lt;&gt;"),"")</f>
        <v>64.615971733333325</v>
      </c>
      <c r="E1150" s="14">
        <f>IFERROR(AVERAGEIFS(Datos!I1150:L1150,Datos!I1150:L1150,"&lt;&gt;"),"")</f>
        <v>19.100106492333445</v>
      </c>
    </row>
    <row r="1151" spans="1:5" x14ac:dyDescent="0.3">
      <c r="A1151" s="12">
        <v>42789</v>
      </c>
      <c r="B1151" s="13">
        <v>2017</v>
      </c>
      <c r="C1151" s="13">
        <f>IFERROR(AVERAGEIFS(Datos!C1151:E1151,Datos!C1151:E1151,"&lt;&gt;"),"")</f>
        <v>47.100833333333334</v>
      </c>
      <c r="D1151" s="13">
        <f>IFERROR(AVERAGEIFS(Datos!F1151:H1151,Datos!F1151:H1151,"&lt;&gt;"),"")</f>
        <v>64.286089333333337</v>
      </c>
      <c r="E1151" s="14">
        <f>IFERROR(AVERAGEIFS(Datos!I1151:L1151,Datos!I1151:L1151,"&lt;&gt;"),"")</f>
        <v>19.099550281671398</v>
      </c>
    </row>
    <row r="1152" spans="1:5" x14ac:dyDescent="0.3">
      <c r="A1152" s="12">
        <v>42790</v>
      </c>
      <c r="B1152" s="13">
        <v>2017</v>
      </c>
      <c r="C1152" s="13">
        <f>IFERROR(AVERAGEIFS(Datos!C1152:E1152,Datos!C1152:E1152,"&lt;&gt;"),"")</f>
        <v>47.058500000000002</v>
      </c>
      <c r="D1152" s="13">
        <f>IFERROR(AVERAGEIFS(Datos!F1152:H1152,Datos!F1152:H1152,"&lt;&gt;"),"")</f>
        <v>63.375319266666658</v>
      </c>
      <c r="E1152" s="14">
        <f>IFERROR(AVERAGEIFS(Datos!I1152:L1152,Datos!I1152:L1152,"&lt;&gt;"),"")</f>
        <v>19.218593094198383</v>
      </c>
    </row>
    <row r="1153" spans="1:5" x14ac:dyDescent="0.3">
      <c r="A1153" s="12">
        <v>42791</v>
      </c>
      <c r="B1153" s="13">
        <v>2017</v>
      </c>
      <c r="C1153" s="13" t="str">
        <f>IFERROR(AVERAGEIFS(Datos!C1153:E1153,Datos!C1153:E1153,"&lt;&gt;"),"")</f>
        <v/>
      </c>
      <c r="D1153" s="13" t="str">
        <f>IFERROR(AVERAGEIFS(Datos!F1153:H1153,Datos!F1153:H1153,"&lt;&gt;"),"")</f>
        <v/>
      </c>
      <c r="E1153" s="14" t="str">
        <f>IFERROR(AVERAGEIFS(Datos!I1153:L1153,Datos!I1153:L1153,"&lt;&gt;"),"")</f>
        <v/>
      </c>
    </row>
    <row r="1154" spans="1:5" x14ac:dyDescent="0.3">
      <c r="A1154" s="12">
        <v>42792</v>
      </c>
      <c r="B1154" s="13">
        <v>2017</v>
      </c>
      <c r="C1154" s="13" t="str">
        <f>IFERROR(AVERAGEIFS(Datos!C1154:E1154,Datos!C1154:E1154,"&lt;&gt;"),"")</f>
        <v/>
      </c>
      <c r="D1154" s="13" t="str">
        <f>IFERROR(AVERAGEIFS(Datos!F1154:H1154,Datos!F1154:H1154,"&lt;&gt;"),"")</f>
        <v/>
      </c>
      <c r="E1154" s="14" t="str">
        <f>IFERROR(AVERAGEIFS(Datos!I1154:L1154,Datos!I1154:L1154,"&lt;&gt;"),"")</f>
        <v/>
      </c>
    </row>
    <row r="1155" spans="1:5" x14ac:dyDescent="0.3">
      <c r="A1155" s="12">
        <v>42793</v>
      </c>
      <c r="B1155" s="13">
        <v>2017</v>
      </c>
      <c r="C1155" s="13">
        <f>IFERROR(AVERAGEIFS(Datos!C1155:E1155,Datos!C1155:E1155,"&lt;&gt;"),"")</f>
        <v>46.981999999999999</v>
      </c>
      <c r="D1155" s="13">
        <f>IFERROR(AVERAGEIFS(Datos!F1155:H1155,Datos!F1155:H1155,"&lt;&gt;"),"")</f>
        <v>63.578290666666668</v>
      </c>
      <c r="E1155" s="14">
        <f>IFERROR(AVERAGEIFS(Datos!I1155:L1155,Datos!I1155:L1155,"&lt;&gt;"),"")</f>
        <v>18.937759756836197</v>
      </c>
    </row>
    <row r="1156" spans="1:5" x14ac:dyDescent="0.3">
      <c r="A1156" s="12">
        <v>42794</v>
      </c>
      <c r="B1156" s="13">
        <v>2017</v>
      </c>
      <c r="C1156" s="13">
        <f>IFERROR(AVERAGEIFS(Datos!C1156:E1156,Datos!C1156:E1156,"&lt;&gt;"),"")</f>
        <v>46.824666666666666</v>
      </c>
      <c r="D1156" s="13">
        <f>IFERROR(AVERAGEIFS(Datos!F1156:H1156,Datos!F1156:H1156,"&lt;&gt;"),"")</f>
        <v>63.6082155</v>
      </c>
      <c r="E1156" s="14">
        <f>IFERROR(AVERAGEIFS(Datos!I1156:L1156,Datos!I1156:L1156,"&lt;&gt;"),"")</f>
        <v>18.910682689833841</v>
      </c>
    </row>
    <row r="1157" spans="1:5" x14ac:dyDescent="0.3">
      <c r="A1157" s="12">
        <v>42795</v>
      </c>
      <c r="B1157" s="13">
        <v>2017</v>
      </c>
      <c r="C1157" s="13">
        <f>IFERROR(AVERAGEIFS(Datos!C1157:E1157,Datos!C1157:E1157,"&lt;&gt;"),"")</f>
        <v>47.574999999999996</v>
      </c>
      <c r="D1157" s="13">
        <f>IFERROR(AVERAGEIFS(Datos!F1157:H1157,Datos!F1157:H1157,"&lt;&gt;"),"")</f>
        <v>64.709587200000001</v>
      </c>
      <c r="E1157" s="14">
        <f>IFERROR(AVERAGEIFS(Datos!I1157:L1157,Datos!I1157:L1157,"&lt;&gt;"),"")</f>
        <v>18.886098466039066</v>
      </c>
    </row>
    <row r="1158" spans="1:5" x14ac:dyDescent="0.3">
      <c r="A1158" s="12">
        <v>42796</v>
      </c>
      <c r="B1158" s="13">
        <v>2017</v>
      </c>
      <c r="C1158" s="13">
        <f>IFERROR(AVERAGEIFS(Datos!C1158:E1158,Datos!C1158:E1158,"&lt;&gt;"),"")</f>
        <v>47.080833333333338</v>
      </c>
      <c r="D1158" s="13">
        <f>IFERROR(AVERAGEIFS(Datos!F1158:H1158,Datos!F1158:H1158,"&lt;&gt;"),"")</f>
        <v>64.566977333333341</v>
      </c>
      <c r="E1158" s="14">
        <f>IFERROR(AVERAGEIFS(Datos!I1158:L1158,Datos!I1158:L1158,"&lt;&gt;"),"")</f>
        <v>18.677896502620086</v>
      </c>
    </row>
    <row r="1159" spans="1:5" x14ac:dyDescent="0.3">
      <c r="A1159" s="12">
        <v>42797</v>
      </c>
      <c r="B1159" s="13">
        <v>2017</v>
      </c>
      <c r="C1159" s="13">
        <f>IFERROR(AVERAGEIFS(Datos!C1159:E1159,Datos!C1159:E1159,"&lt;&gt;"),"")</f>
        <v>47.216333333333331</v>
      </c>
      <c r="D1159" s="13">
        <f>IFERROR(AVERAGEIFS(Datos!F1159:H1159,Datos!F1159:H1159,"&lt;&gt;"),"")</f>
        <v>64.790942799999996</v>
      </c>
      <c r="E1159" s="14">
        <f>IFERROR(AVERAGEIFS(Datos!I1159:L1159,Datos!I1159:L1159,"&lt;&gt;"),"")</f>
        <v>18.719636820167775</v>
      </c>
    </row>
    <row r="1160" spans="1:5" x14ac:dyDescent="0.3">
      <c r="A1160" s="12">
        <v>42798</v>
      </c>
      <c r="B1160" s="13">
        <v>2017</v>
      </c>
      <c r="C1160" s="13" t="str">
        <f>IFERROR(AVERAGEIFS(Datos!C1160:E1160,Datos!C1160:E1160,"&lt;&gt;"),"")</f>
        <v/>
      </c>
      <c r="D1160" s="13" t="str">
        <f>IFERROR(AVERAGEIFS(Datos!F1160:H1160,Datos!F1160:H1160,"&lt;&gt;"),"")</f>
        <v/>
      </c>
      <c r="E1160" s="14" t="str">
        <f>IFERROR(AVERAGEIFS(Datos!I1160:L1160,Datos!I1160:L1160,"&lt;&gt;"),"")</f>
        <v/>
      </c>
    </row>
    <row r="1161" spans="1:5" x14ac:dyDescent="0.3">
      <c r="A1161" s="12">
        <v>42799</v>
      </c>
      <c r="B1161" s="13">
        <v>2017</v>
      </c>
      <c r="C1161" s="13" t="str">
        <f>IFERROR(AVERAGEIFS(Datos!C1161:E1161,Datos!C1161:E1161,"&lt;&gt;"),"")</f>
        <v/>
      </c>
      <c r="D1161" s="13" t="str">
        <f>IFERROR(AVERAGEIFS(Datos!F1161:H1161,Datos!F1161:H1161,"&lt;&gt;"),"")</f>
        <v/>
      </c>
      <c r="E1161" s="14" t="str">
        <f>IFERROR(AVERAGEIFS(Datos!I1161:L1161,Datos!I1161:L1161,"&lt;&gt;"),"")</f>
        <v/>
      </c>
    </row>
    <row r="1162" spans="1:5" x14ac:dyDescent="0.3">
      <c r="A1162" s="12">
        <v>42800</v>
      </c>
      <c r="B1162" s="13">
        <v>2017</v>
      </c>
      <c r="C1162" s="13">
        <f>IFERROR(AVERAGEIFS(Datos!C1162:E1162,Datos!C1162:E1162,"&lt;&gt;"),"")</f>
        <v>47.156166666666671</v>
      </c>
      <c r="D1162" s="13">
        <f>IFERROR(AVERAGEIFS(Datos!F1162:H1162,Datos!F1162:H1162,"&lt;&gt;"),"")</f>
        <v>64.519052666666667</v>
      </c>
      <c r="E1162" s="14">
        <f>IFERROR(AVERAGEIFS(Datos!I1162:L1162,Datos!I1162:L1162,"&lt;&gt;"),"")</f>
        <v>18.878001631006661</v>
      </c>
    </row>
    <row r="1163" spans="1:5" x14ac:dyDescent="0.3">
      <c r="A1163" s="12">
        <v>42801</v>
      </c>
      <c r="B1163" s="13">
        <v>2017</v>
      </c>
      <c r="C1163" s="13">
        <f>IFERROR(AVERAGEIFS(Datos!C1163:E1163,Datos!C1163:E1163,"&lt;&gt;"),"")</f>
        <v>47.279166666666669</v>
      </c>
      <c r="D1163" s="13">
        <f>IFERROR(AVERAGEIFS(Datos!F1163:H1163,Datos!F1163:H1163,"&lt;&gt;"),"")</f>
        <v>64.563398800000002</v>
      </c>
      <c r="E1163" s="14">
        <f>IFERROR(AVERAGEIFS(Datos!I1163:L1163,Datos!I1163:L1163,"&lt;&gt;"),"")</f>
        <v>19.007370851903843</v>
      </c>
    </row>
    <row r="1164" spans="1:5" x14ac:dyDescent="0.3">
      <c r="A1164" s="12">
        <v>42802</v>
      </c>
      <c r="B1164" s="13">
        <v>2017</v>
      </c>
      <c r="C1164" s="13">
        <f>IFERROR(AVERAGEIFS(Datos!C1164:E1164,Datos!C1164:E1164,"&lt;&gt;"),"")</f>
        <v>47.473999999999997</v>
      </c>
      <c r="D1164" s="13">
        <f>IFERROR(AVERAGEIFS(Datos!F1164:H1164,Datos!F1164:H1164,"&lt;&gt;"),"")</f>
        <v>64.585141366666676</v>
      </c>
      <c r="E1164" s="14">
        <f>IFERROR(AVERAGEIFS(Datos!I1164:L1164,Datos!I1164:L1164,"&lt;&gt;"),"")</f>
        <v>18.845702207922521</v>
      </c>
    </row>
    <row r="1165" spans="1:5" x14ac:dyDescent="0.3">
      <c r="A1165" s="12">
        <v>42803</v>
      </c>
      <c r="B1165" s="13">
        <v>2017</v>
      </c>
      <c r="C1165" s="13">
        <f>IFERROR(AVERAGEIFS(Datos!C1165:E1165,Datos!C1165:E1165,"&lt;&gt;"),"")</f>
        <v>47.430666666666667</v>
      </c>
      <c r="D1165" s="13">
        <f>IFERROR(AVERAGEIFS(Datos!F1165:H1165,Datos!F1165:H1165,"&lt;&gt;"),"")</f>
        <v>64.047544000000002</v>
      </c>
      <c r="E1165" s="14">
        <f>IFERROR(AVERAGEIFS(Datos!I1165:L1165,Datos!I1165:L1165,"&lt;&gt;"),"")</f>
        <v>18.712529565217395</v>
      </c>
    </row>
    <row r="1166" spans="1:5" x14ac:dyDescent="0.3">
      <c r="A1166" s="12">
        <v>42804</v>
      </c>
      <c r="B1166" s="13">
        <v>2017</v>
      </c>
      <c r="C1166" s="13">
        <f>IFERROR(AVERAGEIFS(Datos!C1166:E1166,Datos!C1166:E1166,"&lt;&gt;"),"")</f>
        <v>47.595083333333342</v>
      </c>
      <c r="D1166" s="13">
        <f>IFERROR(AVERAGEIFS(Datos!F1166:H1166,Datos!F1166:H1166,"&lt;&gt;"),"")</f>
        <v>64.076001766666664</v>
      </c>
      <c r="E1166" s="14">
        <f>IFERROR(AVERAGEIFS(Datos!I1166:L1166,Datos!I1166:L1166,"&lt;&gt;"),"")</f>
        <v>18.845454290875846</v>
      </c>
    </row>
    <row r="1167" spans="1:5" x14ac:dyDescent="0.3">
      <c r="A1167" s="12">
        <v>42805</v>
      </c>
      <c r="B1167" s="13">
        <v>2017</v>
      </c>
      <c r="C1167" s="13" t="str">
        <f>IFERROR(AVERAGEIFS(Datos!C1167:E1167,Datos!C1167:E1167,"&lt;&gt;"),"")</f>
        <v/>
      </c>
      <c r="D1167" s="13" t="str">
        <f>IFERROR(AVERAGEIFS(Datos!F1167:H1167,Datos!F1167:H1167,"&lt;&gt;"),"")</f>
        <v/>
      </c>
      <c r="E1167" s="14" t="str">
        <f>IFERROR(AVERAGEIFS(Datos!I1167:L1167,Datos!I1167:L1167,"&lt;&gt;"),"")</f>
        <v/>
      </c>
    </row>
    <row r="1168" spans="1:5" x14ac:dyDescent="0.3">
      <c r="A1168" s="12">
        <v>42806</v>
      </c>
      <c r="B1168" s="13">
        <v>2017</v>
      </c>
      <c r="C1168" s="13" t="str">
        <f>IFERROR(AVERAGEIFS(Datos!C1168:E1168,Datos!C1168:E1168,"&lt;&gt;"),"")</f>
        <v/>
      </c>
      <c r="D1168" s="13" t="str">
        <f>IFERROR(AVERAGEIFS(Datos!F1168:H1168,Datos!F1168:H1168,"&lt;&gt;"),"")</f>
        <v/>
      </c>
      <c r="E1168" s="14" t="str">
        <f>IFERROR(AVERAGEIFS(Datos!I1168:L1168,Datos!I1168:L1168,"&lt;&gt;"),"")</f>
        <v/>
      </c>
    </row>
    <row r="1169" spans="1:5" x14ac:dyDescent="0.3">
      <c r="A1169" s="12">
        <v>42807</v>
      </c>
      <c r="B1169" s="13">
        <v>2017</v>
      </c>
      <c r="C1169" s="13">
        <f>IFERROR(AVERAGEIFS(Datos!C1169:E1169,Datos!C1169:E1169,"&lt;&gt;"),"")</f>
        <v>47.579666666666661</v>
      </c>
      <c r="D1169" s="13">
        <f>IFERROR(AVERAGEIFS(Datos!F1169:H1169,Datos!F1169:H1169,"&lt;&gt;"),"")</f>
        <v>64.225712833333333</v>
      </c>
      <c r="E1169" s="14">
        <f>IFERROR(AVERAGEIFS(Datos!I1169:L1169,Datos!I1169:L1169,"&lt;&gt;"),"")</f>
        <v>18.97541392601952</v>
      </c>
    </row>
    <row r="1170" spans="1:5" x14ac:dyDescent="0.3">
      <c r="A1170" s="12">
        <v>42808</v>
      </c>
      <c r="B1170" s="13">
        <v>2017</v>
      </c>
      <c r="C1170" s="13">
        <f>IFERROR(AVERAGEIFS(Datos!C1170:E1170,Datos!C1170:E1170,"&lt;&gt;"),"")</f>
        <v>47.484333333333332</v>
      </c>
      <c r="D1170" s="13">
        <f>IFERROR(AVERAGEIFS(Datos!F1170:H1170,Datos!F1170:H1170,"&lt;&gt;"),"")</f>
        <v>63.879648666666668</v>
      </c>
      <c r="E1170" s="14">
        <f>IFERROR(AVERAGEIFS(Datos!I1170:L1170,Datos!I1170:L1170,"&lt;&gt;"),"")</f>
        <v>18.946097233365307</v>
      </c>
    </row>
    <row r="1171" spans="1:5" x14ac:dyDescent="0.3">
      <c r="A1171" s="12">
        <v>42809</v>
      </c>
      <c r="B1171" s="13">
        <v>2017</v>
      </c>
      <c r="C1171" s="13">
        <f>IFERROR(AVERAGEIFS(Datos!C1171:E1171,Datos!C1171:E1171,"&lt;&gt;"),"")</f>
        <v>47.761500000000005</v>
      </c>
      <c r="D1171" s="13">
        <f>IFERROR(AVERAGEIFS(Datos!F1171:H1171,Datos!F1171:H1171,"&lt;&gt;"),"")</f>
        <v>63.981277200000001</v>
      </c>
      <c r="E1171" s="14">
        <f>IFERROR(AVERAGEIFS(Datos!I1171:L1171,Datos!I1171:L1171,"&lt;&gt;"),"")</f>
        <v>18.917406539837682</v>
      </c>
    </row>
    <row r="1172" spans="1:5" x14ac:dyDescent="0.3">
      <c r="A1172" s="12">
        <v>42810</v>
      </c>
      <c r="B1172" s="13">
        <v>2017</v>
      </c>
      <c r="C1172" s="13">
        <f>IFERROR(AVERAGEIFS(Datos!C1172:E1172,Datos!C1172:E1172,"&lt;&gt;"),"")</f>
        <v>47.770833333333336</v>
      </c>
      <c r="D1172" s="13">
        <f>IFERROR(AVERAGEIFS(Datos!F1172:H1172,Datos!F1172:H1172,"&lt;&gt;"),"")</f>
        <v>65.017714066666656</v>
      </c>
      <c r="E1172" s="14">
        <f>IFERROR(AVERAGEIFS(Datos!I1172:L1172,Datos!I1172:L1172,"&lt;&gt;"),"")</f>
        <v>19.321266750352983</v>
      </c>
    </row>
    <row r="1173" spans="1:5" x14ac:dyDescent="0.3">
      <c r="A1173" s="12">
        <v>42811</v>
      </c>
      <c r="B1173" s="13">
        <v>2017</v>
      </c>
      <c r="C1173" s="13">
        <f>IFERROR(AVERAGEIFS(Datos!C1173:E1173,Datos!C1173:E1173,"&lt;&gt;"),"")</f>
        <v>47.828666666666663</v>
      </c>
      <c r="D1173" s="13">
        <f>IFERROR(AVERAGEIFS(Datos!F1173:H1173,Datos!F1173:H1173,"&lt;&gt;"),"")</f>
        <v>64.992449800000003</v>
      </c>
      <c r="E1173" s="14">
        <f>IFERROR(AVERAGEIFS(Datos!I1173:L1173,Datos!I1173:L1173,"&lt;&gt;"),"")</f>
        <v>19.404258545494898</v>
      </c>
    </row>
    <row r="1174" spans="1:5" x14ac:dyDescent="0.3">
      <c r="A1174" s="12">
        <v>42812</v>
      </c>
      <c r="B1174" s="13">
        <v>2017</v>
      </c>
      <c r="C1174" s="13" t="str">
        <f>IFERROR(AVERAGEIFS(Datos!C1174:E1174,Datos!C1174:E1174,"&lt;&gt;"),"")</f>
        <v/>
      </c>
      <c r="D1174" s="13" t="str">
        <f>IFERROR(AVERAGEIFS(Datos!F1174:H1174,Datos!F1174:H1174,"&lt;&gt;"),"")</f>
        <v/>
      </c>
      <c r="E1174" s="14" t="str">
        <f>IFERROR(AVERAGEIFS(Datos!I1174:L1174,Datos!I1174:L1174,"&lt;&gt;"),"")</f>
        <v/>
      </c>
    </row>
    <row r="1175" spans="1:5" x14ac:dyDescent="0.3">
      <c r="A1175" s="12">
        <v>42813</v>
      </c>
      <c r="B1175" s="13">
        <v>2017</v>
      </c>
      <c r="C1175" s="13" t="str">
        <f>IFERROR(AVERAGEIFS(Datos!C1175:E1175,Datos!C1175:E1175,"&lt;&gt;"),"")</f>
        <v/>
      </c>
      <c r="D1175" s="13" t="str">
        <f>IFERROR(AVERAGEIFS(Datos!F1175:H1175,Datos!F1175:H1175,"&lt;&gt;"),"")</f>
        <v/>
      </c>
      <c r="E1175" s="14" t="str">
        <f>IFERROR(AVERAGEIFS(Datos!I1175:L1175,Datos!I1175:L1175,"&lt;&gt;"),"")</f>
        <v/>
      </c>
    </row>
    <row r="1176" spans="1:5" x14ac:dyDescent="0.3">
      <c r="A1176" s="12">
        <v>42814</v>
      </c>
      <c r="B1176" s="13">
        <v>2017</v>
      </c>
      <c r="C1176" s="13">
        <f>IFERROR(AVERAGEIFS(Datos!C1176:E1176,Datos!C1176:E1176,"&lt;&gt;"),"")</f>
        <v>47.89683333333334</v>
      </c>
      <c r="D1176" s="13">
        <f>IFERROR(AVERAGEIFS(Datos!F1176:H1176,Datos!F1176:H1176,"&lt;&gt;"),"")</f>
        <v>64.780828499999998</v>
      </c>
      <c r="E1176" s="14" t="str">
        <f>IFERROR(AVERAGEIFS(Datos!I1176:L1176,Datos!I1176:L1176,"&lt;&gt;"),"")</f>
        <v/>
      </c>
    </row>
    <row r="1177" spans="1:5" x14ac:dyDescent="0.3">
      <c r="A1177" s="12">
        <v>42815</v>
      </c>
      <c r="B1177" s="13">
        <v>2017</v>
      </c>
      <c r="C1177" s="13">
        <f>IFERROR(AVERAGEIFS(Datos!C1177:E1177,Datos!C1177:E1177,"&lt;&gt;"),"")</f>
        <v>47.225666666666662</v>
      </c>
      <c r="D1177" s="13">
        <f>IFERROR(AVERAGEIFS(Datos!F1177:H1177,Datos!F1177:H1177,"&lt;&gt;"),"")</f>
        <v>65.124720333333343</v>
      </c>
      <c r="E1177" s="14">
        <f>IFERROR(AVERAGEIFS(Datos!I1177:L1177,Datos!I1177:L1177,"&lt;&gt;"),"")</f>
        <v>19.533629812494407</v>
      </c>
    </row>
    <row r="1178" spans="1:5" x14ac:dyDescent="0.3">
      <c r="A1178" s="12">
        <v>42816</v>
      </c>
      <c r="B1178" s="13">
        <v>2017</v>
      </c>
      <c r="C1178" s="13">
        <f>IFERROR(AVERAGEIFS(Datos!C1178:E1178,Datos!C1178:E1178,"&lt;&gt;"),"")</f>
        <v>47.624999999999993</v>
      </c>
      <c r="D1178" s="13">
        <f>IFERROR(AVERAGEIFS(Datos!F1178:H1178,Datos!F1178:H1178,"&lt;&gt;"),"")</f>
        <v>65.123521333333329</v>
      </c>
      <c r="E1178" s="14">
        <f>IFERROR(AVERAGEIFS(Datos!I1178:L1178,Datos!I1178:L1178,"&lt;&gt;"),"")</f>
        <v>19.583266986097318</v>
      </c>
    </row>
    <row r="1179" spans="1:5" x14ac:dyDescent="0.3">
      <c r="A1179" s="12">
        <v>42817</v>
      </c>
      <c r="B1179" s="13">
        <v>2017</v>
      </c>
      <c r="C1179" s="13">
        <f>IFERROR(AVERAGEIFS(Datos!C1179:E1179,Datos!C1179:E1179,"&lt;&gt;"),"")</f>
        <v>47.360833333333325</v>
      </c>
      <c r="D1179" s="13">
        <f>IFERROR(AVERAGEIFS(Datos!F1179:H1179,Datos!F1179:H1179,"&lt;&gt;"),"")</f>
        <v>65.240483666666663</v>
      </c>
      <c r="E1179" s="14">
        <f>IFERROR(AVERAGEIFS(Datos!I1179:L1179,Datos!I1179:L1179,"&lt;&gt;"),"")</f>
        <v>19.395654980187317</v>
      </c>
    </row>
    <row r="1180" spans="1:5" x14ac:dyDescent="0.3">
      <c r="A1180" s="12">
        <v>42818</v>
      </c>
      <c r="B1180" s="13">
        <v>2017</v>
      </c>
      <c r="C1180" s="13">
        <f>IFERROR(AVERAGEIFS(Datos!C1180:E1180,Datos!C1180:E1180,"&lt;&gt;"),"")</f>
        <v>47.298999999999999</v>
      </c>
      <c r="D1180" s="13">
        <f>IFERROR(AVERAGEIFS(Datos!F1180:H1180,Datos!F1180:H1180,"&lt;&gt;"),"")</f>
        <v>65.536449600000012</v>
      </c>
      <c r="E1180" s="14">
        <f>IFERROR(AVERAGEIFS(Datos!I1180:L1180,Datos!I1180:L1180,"&lt;&gt;"),"")</f>
        <v>19.447532484441233</v>
      </c>
    </row>
    <row r="1181" spans="1:5" x14ac:dyDescent="0.3">
      <c r="A1181" s="12">
        <v>42819</v>
      </c>
      <c r="B1181" s="13">
        <v>2017</v>
      </c>
      <c r="C1181" s="13" t="str">
        <f>IFERROR(AVERAGEIFS(Datos!C1181:E1181,Datos!C1181:E1181,"&lt;&gt;"),"")</f>
        <v/>
      </c>
      <c r="D1181" s="13" t="str">
        <f>IFERROR(AVERAGEIFS(Datos!F1181:H1181,Datos!F1181:H1181,"&lt;&gt;"),"")</f>
        <v/>
      </c>
      <c r="E1181" s="14" t="str">
        <f>IFERROR(AVERAGEIFS(Datos!I1181:L1181,Datos!I1181:L1181,"&lt;&gt;"),"")</f>
        <v/>
      </c>
    </row>
    <row r="1182" spans="1:5" x14ac:dyDescent="0.3">
      <c r="A1182" s="12">
        <v>42820</v>
      </c>
      <c r="B1182" s="13">
        <v>2017</v>
      </c>
      <c r="C1182" s="13" t="str">
        <f>IFERROR(AVERAGEIFS(Datos!C1182:E1182,Datos!C1182:E1182,"&lt;&gt;"),"")</f>
        <v/>
      </c>
      <c r="D1182" s="13" t="str">
        <f>IFERROR(AVERAGEIFS(Datos!F1182:H1182,Datos!F1182:H1182,"&lt;&gt;"),"")</f>
        <v/>
      </c>
      <c r="E1182" s="14" t="str">
        <f>IFERROR(AVERAGEIFS(Datos!I1182:L1182,Datos!I1182:L1182,"&lt;&gt;"),"")</f>
        <v/>
      </c>
    </row>
    <row r="1183" spans="1:5" x14ac:dyDescent="0.3">
      <c r="A1183" s="12">
        <v>42821</v>
      </c>
      <c r="B1183" s="13">
        <v>2017</v>
      </c>
      <c r="C1183" s="13">
        <f>IFERROR(AVERAGEIFS(Datos!C1183:E1183,Datos!C1183:E1183,"&lt;&gt;"),"")</f>
        <v>47.415166666666664</v>
      </c>
      <c r="D1183" s="13">
        <f>IFERROR(AVERAGEIFS(Datos!F1183:H1183,Datos!F1183:H1183,"&lt;&gt;"),"")</f>
        <v>65.312518400000002</v>
      </c>
      <c r="E1183" s="14">
        <f>IFERROR(AVERAGEIFS(Datos!I1183:L1183,Datos!I1183:L1183,"&lt;&gt;"),"")</f>
        <v>19.292440011304031</v>
      </c>
    </row>
    <row r="1184" spans="1:5" x14ac:dyDescent="0.3">
      <c r="A1184" s="12">
        <v>42822</v>
      </c>
      <c r="B1184" s="13">
        <v>2017</v>
      </c>
      <c r="C1184" s="13">
        <f>IFERROR(AVERAGEIFS(Datos!C1184:E1184,Datos!C1184:E1184,"&lt;&gt;"),"")</f>
        <v>47.75716666666667</v>
      </c>
      <c r="D1184" s="13">
        <f>IFERROR(AVERAGEIFS(Datos!F1184:H1184,Datos!F1184:H1184,"&lt;&gt;"),"")</f>
        <v>65.951265433333333</v>
      </c>
      <c r="E1184" s="14">
        <f>IFERROR(AVERAGEIFS(Datos!I1184:L1184,Datos!I1184:L1184,"&lt;&gt;"),"")</f>
        <v>19.342009075915044</v>
      </c>
    </row>
    <row r="1185" spans="1:5" x14ac:dyDescent="0.3">
      <c r="A1185" s="12">
        <v>42823</v>
      </c>
      <c r="B1185" s="13">
        <v>2017</v>
      </c>
      <c r="C1185" s="13">
        <f>IFERROR(AVERAGEIFS(Datos!C1185:E1185,Datos!C1185:E1185,"&lt;&gt;"),"")</f>
        <v>47.997833333333325</v>
      </c>
      <c r="D1185" s="13">
        <f>IFERROR(AVERAGEIFS(Datos!F1185:H1185,Datos!F1185:H1185,"&lt;&gt;"),"")</f>
        <v>65.752004666666664</v>
      </c>
      <c r="E1185" s="14">
        <f>IFERROR(AVERAGEIFS(Datos!I1185:L1185,Datos!I1185:L1185,"&lt;&gt;"),"")</f>
        <v>19.395222876181901</v>
      </c>
    </row>
    <row r="1186" spans="1:5" x14ac:dyDescent="0.3">
      <c r="A1186" s="12">
        <v>42824</v>
      </c>
      <c r="B1186" s="13">
        <v>2017</v>
      </c>
      <c r="C1186" s="13">
        <f>IFERROR(AVERAGEIFS(Datos!C1186:E1186,Datos!C1186:E1186,"&lt;&gt;"),"")</f>
        <v>48.055499999999995</v>
      </c>
      <c r="D1186" s="13">
        <f>IFERROR(AVERAGEIFS(Datos!F1186:H1186,Datos!F1186:H1186,"&lt;&gt;"),"")</f>
        <v>65.870762666666664</v>
      </c>
      <c r="E1186" s="14">
        <f>IFERROR(AVERAGEIFS(Datos!I1186:L1186,Datos!I1186:L1186,"&lt;&gt;"),"")</f>
        <v>19.07707303977018</v>
      </c>
    </row>
    <row r="1187" spans="1:5" x14ac:dyDescent="0.3">
      <c r="A1187" s="12">
        <v>42825</v>
      </c>
      <c r="B1187" s="13">
        <v>2017</v>
      </c>
      <c r="C1187" s="13">
        <f>IFERROR(AVERAGEIFS(Datos!C1187:E1187,Datos!C1187:E1187,"&lt;&gt;"),"")</f>
        <v>48.055000000000007</v>
      </c>
      <c r="D1187" s="13">
        <f>IFERROR(AVERAGEIFS(Datos!F1187:H1187,Datos!F1187:H1187,"&lt;&gt;"),"")</f>
        <v>66.008213600000019</v>
      </c>
      <c r="E1187" s="14">
        <f>IFERROR(AVERAGEIFS(Datos!I1187:L1187,Datos!I1187:L1187,"&lt;&gt;"),"")</f>
        <v>18.958954353607041</v>
      </c>
    </row>
    <row r="1188" spans="1:5" x14ac:dyDescent="0.3">
      <c r="A1188" s="12">
        <v>42826</v>
      </c>
      <c r="B1188" s="13">
        <v>2017</v>
      </c>
      <c r="C1188" s="13" t="str">
        <f>IFERROR(AVERAGEIFS(Datos!C1188:E1188,Datos!C1188:E1188,"&lt;&gt;"),"")</f>
        <v/>
      </c>
      <c r="D1188" s="13" t="str">
        <f>IFERROR(AVERAGEIFS(Datos!F1188:H1188,Datos!F1188:H1188,"&lt;&gt;"),"")</f>
        <v/>
      </c>
      <c r="E1188" s="14" t="str">
        <f>IFERROR(AVERAGEIFS(Datos!I1188:L1188,Datos!I1188:L1188,"&lt;&gt;"),"")</f>
        <v/>
      </c>
    </row>
    <row r="1189" spans="1:5" x14ac:dyDescent="0.3">
      <c r="A1189" s="12">
        <v>42827</v>
      </c>
      <c r="B1189" s="13">
        <v>2017</v>
      </c>
      <c r="C1189" s="13" t="str">
        <f>IFERROR(AVERAGEIFS(Datos!C1189:E1189,Datos!C1189:E1189,"&lt;&gt;"),"")</f>
        <v/>
      </c>
      <c r="D1189" s="13" t="str">
        <f>IFERROR(AVERAGEIFS(Datos!F1189:H1189,Datos!F1189:H1189,"&lt;&gt;"),"")</f>
        <v/>
      </c>
      <c r="E1189" s="14" t="str">
        <f>IFERROR(AVERAGEIFS(Datos!I1189:L1189,Datos!I1189:L1189,"&lt;&gt;"),"")</f>
        <v/>
      </c>
    </row>
    <row r="1190" spans="1:5" x14ac:dyDescent="0.3">
      <c r="A1190" s="12">
        <v>42828</v>
      </c>
      <c r="B1190" s="13">
        <v>2017</v>
      </c>
      <c r="C1190" s="13">
        <f>IFERROR(AVERAGEIFS(Datos!C1190:E1190,Datos!C1190:E1190,"&lt;&gt;"),"")</f>
        <v>48.104166666666664</v>
      </c>
      <c r="D1190" s="13">
        <f>IFERROR(AVERAGEIFS(Datos!F1190:H1190,Datos!F1190:H1190,"&lt;&gt;"),"")</f>
        <v>65.510713200000012</v>
      </c>
      <c r="E1190" s="14">
        <f>IFERROR(AVERAGEIFS(Datos!I1190:L1190,Datos!I1190:L1190,"&lt;&gt;"),"")</f>
        <v>19.197279286615021</v>
      </c>
    </row>
    <row r="1191" spans="1:5" x14ac:dyDescent="0.3">
      <c r="A1191" s="12">
        <v>42829</v>
      </c>
      <c r="B1191" s="13">
        <v>2017</v>
      </c>
      <c r="C1191" s="13">
        <f>IFERROR(AVERAGEIFS(Datos!C1191:E1191,Datos!C1191:E1191,"&lt;&gt;"),"")</f>
        <v>48.183666666666674</v>
      </c>
      <c r="D1191" s="13">
        <f>IFERROR(AVERAGEIFS(Datos!F1191:H1191,Datos!F1191:H1191,"&lt;&gt;"),"")</f>
        <v>65.31382760000001</v>
      </c>
      <c r="E1191" s="14">
        <f>IFERROR(AVERAGEIFS(Datos!I1191:L1191,Datos!I1191:L1191,"&lt;&gt;"),"")</f>
        <v>18.923650148161535</v>
      </c>
    </row>
    <row r="1192" spans="1:5" x14ac:dyDescent="0.3">
      <c r="A1192" s="12">
        <v>42830</v>
      </c>
      <c r="B1192" s="13">
        <v>2017</v>
      </c>
      <c r="C1192" s="13">
        <f>IFERROR(AVERAGEIFS(Datos!C1192:E1192,Datos!C1192:E1192,"&lt;&gt;"),"")</f>
        <v>48.003500000000003</v>
      </c>
      <c r="D1192" s="13">
        <f>IFERROR(AVERAGEIFS(Datos!F1192:H1192,Datos!F1192:H1192,"&lt;&gt;"),"")</f>
        <v>64.810272600000005</v>
      </c>
      <c r="E1192" s="14">
        <f>IFERROR(AVERAGEIFS(Datos!I1192:L1192,Datos!I1192:L1192,"&lt;&gt;"),"")</f>
        <v>19.022398658909154</v>
      </c>
    </row>
    <row r="1193" spans="1:5" x14ac:dyDescent="0.3">
      <c r="A1193" s="12">
        <v>42831</v>
      </c>
      <c r="B1193" s="13">
        <v>2017</v>
      </c>
      <c r="C1193" s="13">
        <f>IFERROR(AVERAGEIFS(Datos!C1193:E1193,Datos!C1193:E1193,"&lt;&gt;"),"")</f>
        <v>47.96658333333334</v>
      </c>
      <c r="D1193" s="13">
        <f>IFERROR(AVERAGEIFS(Datos!F1193:H1193,Datos!F1193:H1193,"&lt;&gt;"),"")</f>
        <v>64.615736200000001</v>
      </c>
      <c r="E1193" s="14">
        <f>IFERROR(AVERAGEIFS(Datos!I1193:L1193,Datos!I1193:L1193,"&lt;&gt;"),"")</f>
        <v>19.003957988365805</v>
      </c>
    </row>
    <row r="1194" spans="1:5" x14ac:dyDescent="0.3">
      <c r="A1194" s="12">
        <v>42832</v>
      </c>
      <c r="B1194" s="13">
        <v>2017</v>
      </c>
      <c r="C1194" s="13">
        <f>IFERROR(AVERAGEIFS(Datos!C1194:E1194,Datos!C1194:E1194,"&lt;&gt;"),"")</f>
        <v>47.873333333333335</v>
      </c>
      <c r="D1194" s="13">
        <f>IFERROR(AVERAGEIFS(Datos!F1194:H1194,Datos!F1194:H1194,"&lt;&gt;"),"")</f>
        <v>64.380695333333335</v>
      </c>
      <c r="E1194" s="14">
        <f>IFERROR(AVERAGEIFS(Datos!I1194:L1194,Datos!I1194:L1194,"&lt;&gt;"),"")</f>
        <v>18.932769689158793</v>
      </c>
    </row>
    <row r="1195" spans="1:5" x14ac:dyDescent="0.3">
      <c r="A1195" s="12">
        <v>42833</v>
      </c>
      <c r="B1195" s="13">
        <v>2017</v>
      </c>
      <c r="C1195" s="13" t="str">
        <f>IFERROR(AVERAGEIFS(Datos!C1195:E1195,Datos!C1195:E1195,"&lt;&gt;"),"")</f>
        <v/>
      </c>
      <c r="D1195" s="13" t="str">
        <f>IFERROR(AVERAGEIFS(Datos!F1195:H1195,Datos!F1195:H1195,"&lt;&gt;"),"")</f>
        <v/>
      </c>
      <c r="E1195" s="14" t="str">
        <f>IFERROR(AVERAGEIFS(Datos!I1195:L1195,Datos!I1195:L1195,"&lt;&gt;"),"")</f>
        <v/>
      </c>
    </row>
    <row r="1196" spans="1:5" x14ac:dyDescent="0.3">
      <c r="A1196" s="12">
        <v>42834</v>
      </c>
      <c r="B1196" s="13">
        <v>2017</v>
      </c>
      <c r="C1196" s="13" t="str">
        <f>IFERROR(AVERAGEIFS(Datos!C1196:E1196,Datos!C1196:E1196,"&lt;&gt;"),"")</f>
        <v/>
      </c>
      <c r="D1196" s="13" t="str">
        <f>IFERROR(AVERAGEIFS(Datos!F1196:H1196,Datos!F1196:H1196,"&lt;&gt;"),"")</f>
        <v/>
      </c>
      <c r="E1196" s="14" t="str">
        <f>IFERROR(AVERAGEIFS(Datos!I1196:L1196,Datos!I1196:L1196,"&lt;&gt;"),"")</f>
        <v/>
      </c>
    </row>
    <row r="1197" spans="1:5" x14ac:dyDescent="0.3">
      <c r="A1197" s="12">
        <v>42835</v>
      </c>
      <c r="B1197" s="13">
        <v>2017</v>
      </c>
      <c r="C1197" s="13">
        <f>IFERROR(AVERAGEIFS(Datos!C1197:E1197,Datos!C1197:E1197,"&lt;&gt;"),"")</f>
        <v>47.802500000000002</v>
      </c>
      <c r="D1197" s="13">
        <f>IFERROR(AVERAGEIFS(Datos!F1197:H1197,Datos!F1197:H1197,"&lt;&gt;"),"")</f>
        <v>64.364999733333335</v>
      </c>
      <c r="E1197" s="14">
        <f>IFERROR(AVERAGEIFS(Datos!I1197:L1197,Datos!I1197:L1197,"&lt;&gt;"),"")</f>
        <v>19.010664900874112</v>
      </c>
    </row>
    <row r="1198" spans="1:5" x14ac:dyDescent="0.3">
      <c r="A1198" s="12">
        <v>42836</v>
      </c>
      <c r="B1198" s="13">
        <v>2017</v>
      </c>
      <c r="C1198" s="13">
        <f>IFERROR(AVERAGEIFS(Datos!C1198:E1198,Datos!C1198:E1198,"&lt;&gt;"),"")</f>
        <v>47.627166666666675</v>
      </c>
      <c r="D1198" s="13">
        <f>IFERROR(AVERAGEIFS(Datos!F1198:H1198,Datos!F1198:H1198,"&lt;&gt;"),"")</f>
        <v>64.150906366666661</v>
      </c>
      <c r="E1198" s="14">
        <f>IFERROR(AVERAGEIFS(Datos!I1198:L1198,Datos!I1198:L1198,"&lt;&gt;"),"")</f>
        <v>19.200410151239062</v>
      </c>
    </row>
    <row r="1199" spans="1:5" x14ac:dyDescent="0.3">
      <c r="A1199" s="12">
        <v>42837</v>
      </c>
      <c r="B1199" s="13">
        <v>2017</v>
      </c>
      <c r="C1199" s="13">
        <f>IFERROR(AVERAGEIFS(Datos!C1199:E1199,Datos!C1199:E1199,"&lt;&gt;"),"")</f>
        <v>47.58433333333334</v>
      </c>
      <c r="D1199" s="13">
        <f>IFERROR(AVERAGEIFS(Datos!F1199:H1199,Datos!F1199:H1199,"&lt;&gt;"),"")</f>
        <v>64.531042766666658</v>
      </c>
      <c r="E1199" s="14">
        <f>IFERROR(AVERAGEIFS(Datos!I1199:L1199,Datos!I1199:L1199,"&lt;&gt;"),"")</f>
        <v>18.925582002554513</v>
      </c>
    </row>
    <row r="1200" spans="1:5" x14ac:dyDescent="0.3">
      <c r="A1200" s="12">
        <v>42838</v>
      </c>
      <c r="B1200" s="13">
        <v>2017</v>
      </c>
      <c r="C1200" s="13">
        <f>IFERROR(AVERAGEIFS(Datos!C1200:E1200,Datos!C1200:E1200,"&lt;&gt;"),"")</f>
        <v>47.407166666666662</v>
      </c>
      <c r="D1200" s="13">
        <f>IFERROR(AVERAGEIFS(Datos!F1200:H1200,Datos!F1200:H1200,"&lt;&gt;"),"")</f>
        <v>64.269166133333329</v>
      </c>
      <c r="E1200" s="14">
        <f>IFERROR(AVERAGEIFS(Datos!I1200:L1200,Datos!I1200:L1200,"&lt;&gt;"),"")</f>
        <v>18.821713971033091</v>
      </c>
    </row>
    <row r="1201" spans="1:5" x14ac:dyDescent="0.3">
      <c r="A1201" s="12">
        <v>42839</v>
      </c>
      <c r="B1201" s="13">
        <v>2017</v>
      </c>
      <c r="C1201" s="13" t="str">
        <f>IFERROR(AVERAGEIFS(Datos!C1201:E1201,Datos!C1201:E1201,"&lt;&gt;"),"")</f>
        <v/>
      </c>
      <c r="D1201" s="13" t="str">
        <f>IFERROR(AVERAGEIFS(Datos!F1201:H1201,Datos!F1201:H1201,"&lt;&gt;"),"")</f>
        <v/>
      </c>
      <c r="E1201" s="14">
        <f>IFERROR(AVERAGEIFS(Datos!I1201:L1201,Datos!I1201:L1201,"&lt;&gt;"),"")</f>
        <v>18.961992494706806</v>
      </c>
    </row>
    <row r="1202" spans="1:5" x14ac:dyDescent="0.3">
      <c r="A1202" s="12">
        <v>42840</v>
      </c>
      <c r="B1202" s="13">
        <v>2017</v>
      </c>
      <c r="C1202" s="13" t="str">
        <f>IFERROR(AVERAGEIFS(Datos!C1202:E1202,Datos!C1202:E1202,"&lt;&gt;"),"")</f>
        <v/>
      </c>
      <c r="D1202" s="13" t="str">
        <f>IFERROR(AVERAGEIFS(Datos!F1202:H1202,Datos!F1202:H1202,"&lt;&gt;"),"")</f>
        <v/>
      </c>
      <c r="E1202" s="14" t="str">
        <f>IFERROR(AVERAGEIFS(Datos!I1202:L1202,Datos!I1202:L1202,"&lt;&gt;"),"")</f>
        <v/>
      </c>
    </row>
    <row r="1203" spans="1:5" x14ac:dyDescent="0.3">
      <c r="A1203" s="12">
        <v>42841</v>
      </c>
      <c r="B1203" s="13">
        <v>2017</v>
      </c>
      <c r="C1203" s="13" t="str">
        <f>IFERROR(AVERAGEIFS(Datos!C1203:E1203,Datos!C1203:E1203,"&lt;&gt;"),"")</f>
        <v/>
      </c>
      <c r="D1203" s="13" t="str">
        <f>IFERROR(AVERAGEIFS(Datos!F1203:H1203,Datos!F1203:H1203,"&lt;&gt;"),"")</f>
        <v/>
      </c>
      <c r="E1203" s="14" t="str">
        <f>IFERROR(AVERAGEIFS(Datos!I1203:L1203,Datos!I1203:L1203,"&lt;&gt;"),"")</f>
        <v/>
      </c>
    </row>
    <row r="1204" spans="1:5" x14ac:dyDescent="0.3">
      <c r="A1204" s="12">
        <v>42842</v>
      </c>
      <c r="B1204" s="13">
        <v>2017</v>
      </c>
      <c r="C1204" s="13">
        <f>IFERROR(AVERAGEIFS(Datos!C1204:E1204,Datos!C1204:E1204,"&lt;&gt;"),"")</f>
        <v>47.898000000000003</v>
      </c>
      <c r="D1204" s="13" t="str">
        <f>IFERROR(AVERAGEIFS(Datos!F1204:H1204,Datos!F1204:H1204,"&lt;&gt;"),"")</f>
        <v/>
      </c>
      <c r="E1204" s="14">
        <f>IFERROR(AVERAGEIFS(Datos!I1204:L1204,Datos!I1204:L1204,"&lt;&gt;"),"")</f>
        <v>19.026396968761521</v>
      </c>
    </row>
    <row r="1205" spans="1:5" x14ac:dyDescent="0.3">
      <c r="A1205" s="12">
        <v>42843</v>
      </c>
      <c r="B1205" s="13">
        <v>2017</v>
      </c>
      <c r="C1205" s="13">
        <f>IFERROR(AVERAGEIFS(Datos!C1205:E1205,Datos!C1205:E1205,"&lt;&gt;"),"")</f>
        <v>47.796500000000002</v>
      </c>
      <c r="D1205" s="13">
        <f>IFERROR(AVERAGEIFS(Datos!F1205:H1205,Datos!F1205:H1205,"&lt;&gt;"),"")</f>
        <v>64.342769733333327</v>
      </c>
      <c r="E1205" s="14">
        <f>IFERROR(AVERAGEIFS(Datos!I1205:L1205,Datos!I1205:L1205,"&lt;&gt;"),"")</f>
        <v>19.226329205236958</v>
      </c>
    </row>
    <row r="1206" spans="1:5" x14ac:dyDescent="0.3">
      <c r="A1206" s="12">
        <v>42844</v>
      </c>
      <c r="B1206" s="13">
        <v>2017</v>
      </c>
      <c r="C1206" s="13">
        <f>IFERROR(AVERAGEIFS(Datos!C1206:E1206,Datos!C1206:E1206,"&lt;&gt;"),"")</f>
        <v>47.678500000000007</v>
      </c>
      <c r="D1206" s="13">
        <f>IFERROR(AVERAGEIFS(Datos!F1206:H1206,Datos!F1206:H1206,"&lt;&gt;"),"")</f>
        <v>64.99212266666666</v>
      </c>
      <c r="E1206" s="14">
        <f>IFERROR(AVERAGEIFS(Datos!I1206:L1206,Datos!I1206:L1206,"&lt;&gt;"),"")</f>
        <v>19.422396730663234</v>
      </c>
    </row>
    <row r="1207" spans="1:5" x14ac:dyDescent="0.3">
      <c r="A1207" s="12">
        <v>42845</v>
      </c>
      <c r="B1207" s="13">
        <v>2017</v>
      </c>
      <c r="C1207" s="13">
        <f>IFERROR(AVERAGEIFS(Datos!C1207:E1207,Datos!C1207:E1207,"&lt;&gt;"),"")</f>
        <v>48.038000000000004</v>
      </c>
      <c r="D1207" s="13">
        <f>IFERROR(AVERAGEIFS(Datos!F1207:H1207,Datos!F1207:H1207,"&lt;&gt;"),"")</f>
        <v>65.158458666666675</v>
      </c>
      <c r="E1207" s="14">
        <f>IFERROR(AVERAGEIFS(Datos!I1207:L1207,Datos!I1207:L1207,"&lt;&gt;"),"")</f>
        <v>19.455976249428339</v>
      </c>
    </row>
    <row r="1208" spans="1:5" x14ac:dyDescent="0.3">
      <c r="A1208" s="12">
        <v>42846</v>
      </c>
      <c r="B1208" s="13">
        <v>2017</v>
      </c>
      <c r="C1208" s="13">
        <f>IFERROR(AVERAGEIFS(Datos!C1208:E1208,Datos!C1208:E1208,"&lt;&gt;"),"")</f>
        <v>48.305000000000007</v>
      </c>
      <c r="D1208" s="13">
        <f>IFERROR(AVERAGEIFS(Datos!F1208:H1208,Datos!F1208:H1208,"&lt;&gt;"),"")</f>
        <v>65.340577666666661</v>
      </c>
      <c r="E1208" s="14">
        <f>IFERROR(AVERAGEIFS(Datos!I1208:L1208,Datos!I1208:L1208,"&lt;&gt;"),"")</f>
        <v>19.732275180767115</v>
      </c>
    </row>
    <row r="1209" spans="1:5" x14ac:dyDescent="0.3">
      <c r="A1209" s="12">
        <v>42847</v>
      </c>
      <c r="B1209" s="13">
        <v>2017</v>
      </c>
      <c r="C1209" s="13" t="str">
        <f>IFERROR(AVERAGEIFS(Datos!C1209:E1209,Datos!C1209:E1209,"&lt;&gt;"),"")</f>
        <v/>
      </c>
      <c r="D1209" s="13" t="str">
        <f>IFERROR(AVERAGEIFS(Datos!F1209:H1209,Datos!F1209:H1209,"&lt;&gt;"),"")</f>
        <v/>
      </c>
      <c r="E1209" s="14" t="str">
        <f>IFERROR(AVERAGEIFS(Datos!I1209:L1209,Datos!I1209:L1209,"&lt;&gt;"),"")</f>
        <v/>
      </c>
    </row>
    <row r="1210" spans="1:5" x14ac:dyDescent="0.3">
      <c r="A1210" s="12">
        <v>42848</v>
      </c>
      <c r="B1210" s="13">
        <v>2017</v>
      </c>
      <c r="C1210" s="13" t="str">
        <f>IFERROR(AVERAGEIFS(Datos!C1210:E1210,Datos!C1210:E1210,"&lt;&gt;"),"")</f>
        <v/>
      </c>
      <c r="D1210" s="13" t="str">
        <f>IFERROR(AVERAGEIFS(Datos!F1210:H1210,Datos!F1210:H1210,"&lt;&gt;"),"")</f>
        <v/>
      </c>
      <c r="E1210" s="14" t="str">
        <f>IFERROR(AVERAGEIFS(Datos!I1210:L1210,Datos!I1210:L1210,"&lt;&gt;"),"")</f>
        <v/>
      </c>
    </row>
    <row r="1211" spans="1:5" x14ac:dyDescent="0.3">
      <c r="A1211" s="12">
        <v>42849</v>
      </c>
      <c r="B1211" s="13">
        <v>2017</v>
      </c>
      <c r="C1211" s="13">
        <f>IFERROR(AVERAGEIFS(Datos!C1211:E1211,Datos!C1211:E1211,"&lt;&gt;"),"")</f>
        <v>49.12883333333334</v>
      </c>
      <c r="D1211" s="13">
        <f>IFERROR(AVERAGEIFS(Datos!F1211:H1211,Datos!F1211:H1211,"&lt;&gt;"),"")</f>
        <v>67.923371533333338</v>
      </c>
      <c r="E1211" s="14">
        <f>IFERROR(AVERAGEIFS(Datos!I1211:L1211,Datos!I1211:L1211,"&lt;&gt;"),"")</f>
        <v>19.839961840786955</v>
      </c>
    </row>
    <row r="1212" spans="1:5" x14ac:dyDescent="0.3">
      <c r="A1212" s="12">
        <v>42850</v>
      </c>
      <c r="B1212" s="13">
        <v>2017</v>
      </c>
      <c r="C1212" s="13">
        <f>IFERROR(AVERAGEIFS(Datos!C1212:E1212,Datos!C1212:E1212,"&lt;&gt;"),"")</f>
        <v>49.49816666666667</v>
      </c>
      <c r="D1212" s="13">
        <f>IFERROR(AVERAGEIFS(Datos!F1212:H1212,Datos!F1212:H1212,"&lt;&gt;"),"")</f>
        <v>68.772370000000009</v>
      </c>
      <c r="E1212" s="14">
        <f>IFERROR(AVERAGEIFS(Datos!I1212:L1212,Datos!I1212:L1212,"&lt;&gt;"),"")</f>
        <v>19.993819406649845</v>
      </c>
    </row>
    <row r="1213" spans="1:5" x14ac:dyDescent="0.3">
      <c r="A1213" s="12">
        <v>42851</v>
      </c>
      <c r="B1213" s="13">
        <v>2017</v>
      </c>
      <c r="C1213" s="13">
        <f>IFERROR(AVERAGEIFS(Datos!C1213:E1213,Datos!C1213:E1213,"&lt;&gt;"),"")</f>
        <v>49.402333333333331</v>
      </c>
      <c r="D1213" s="13">
        <f>IFERROR(AVERAGEIFS(Datos!F1213:H1213,Datos!F1213:H1213,"&lt;&gt;"),"")</f>
        <v>68.398636699999997</v>
      </c>
      <c r="E1213" s="14">
        <f>IFERROR(AVERAGEIFS(Datos!I1213:L1213,Datos!I1213:L1213,"&lt;&gt;"),"")</f>
        <v>19.894384358607113</v>
      </c>
    </row>
    <row r="1214" spans="1:5" x14ac:dyDescent="0.3">
      <c r="A1214" s="12">
        <v>42852</v>
      </c>
      <c r="B1214" s="13">
        <v>2017</v>
      </c>
      <c r="C1214" s="13">
        <f>IFERROR(AVERAGEIFS(Datos!C1214:E1214,Datos!C1214:E1214,"&lt;&gt;"),"")</f>
        <v>49.596499999999999</v>
      </c>
      <c r="D1214" s="13">
        <f>IFERROR(AVERAGEIFS(Datos!F1214:H1214,Datos!F1214:H1214,"&lt;&gt;"),"")</f>
        <v>68.029350233333332</v>
      </c>
      <c r="E1214" s="14">
        <f>IFERROR(AVERAGEIFS(Datos!I1214:L1214,Datos!I1214:L1214,"&lt;&gt;"),"")</f>
        <v>19.958711841301223</v>
      </c>
    </row>
    <row r="1215" spans="1:5" x14ac:dyDescent="0.3">
      <c r="A1215" s="12">
        <v>42853</v>
      </c>
      <c r="B1215" s="13">
        <v>2017</v>
      </c>
      <c r="C1215" s="13">
        <f>IFERROR(AVERAGEIFS(Datos!C1215:E1215,Datos!C1215:E1215,"&lt;&gt;"),"")</f>
        <v>50.1995</v>
      </c>
      <c r="D1215" s="13">
        <f>IFERROR(AVERAGEIFS(Datos!F1215:H1215,Datos!F1215:H1215,"&lt;&gt;"),"")</f>
        <v>68.051815666666656</v>
      </c>
      <c r="E1215" s="14">
        <f>IFERROR(AVERAGEIFS(Datos!I1215:L1215,Datos!I1215:L1215,"&lt;&gt;"),"")</f>
        <v>20.08066224331359</v>
      </c>
    </row>
    <row r="1216" spans="1:5" x14ac:dyDescent="0.3">
      <c r="A1216" s="12">
        <v>42854</v>
      </c>
      <c r="B1216" s="13">
        <v>2017</v>
      </c>
      <c r="C1216" s="13" t="str">
        <f>IFERROR(AVERAGEIFS(Datos!C1216:E1216,Datos!C1216:E1216,"&lt;&gt;"),"")</f>
        <v/>
      </c>
      <c r="D1216" s="13" t="str">
        <f>IFERROR(AVERAGEIFS(Datos!F1216:H1216,Datos!F1216:H1216,"&lt;&gt;"),"")</f>
        <v/>
      </c>
      <c r="E1216" s="14" t="str">
        <f>IFERROR(AVERAGEIFS(Datos!I1216:L1216,Datos!I1216:L1216,"&lt;&gt;"),"")</f>
        <v/>
      </c>
    </row>
    <row r="1217" spans="1:5" x14ac:dyDescent="0.3">
      <c r="A1217" s="12">
        <v>42855</v>
      </c>
      <c r="B1217" s="13">
        <v>2017</v>
      </c>
      <c r="C1217" s="13" t="str">
        <f>IFERROR(AVERAGEIFS(Datos!C1217:E1217,Datos!C1217:E1217,"&lt;&gt;"),"")</f>
        <v/>
      </c>
      <c r="D1217" s="13" t="str">
        <f>IFERROR(AVERAGEIFS(Datos!F1217:H1217,Datos!F1217:H1217,"&lt;&gt;"),"")</f>
        <v/>
      </c>
      <c r="E1217" s="14" t="str">
        <f>IFERROR(AVERAGEIFS(Datos!I1217:L1217,Datos!I1217:L1217,"&lt;&gt;"),"")</f>
        <v/>
      </c>
    </row>
    <row r="1218" spans="1:5" x14ac:dyDescent="0.3">
      <c r="A1218" s="12">
        <v>42856</v>
      </c>
      <c r="B1218" s="13">
        <v>2017</v>
      </c>
      <c r="C1218" s="13">
        <f>IFERROR(AVERAGEIFS(Datos!C1218:E1218,Datos!C1218:E1218,"&lt;&gt;"),"")</f>
        <v>50.898666666666678</v>
      </c>
      <c r="D1218" s="13" t="str">
        <f>IFERROR(AVERAGEIFS(Datos!F1218:H1218,Datos!F1218:H1218,"&lt;&gt;"),"")</f>
        <v/>
      </c>
      <c r="E1218" s="14">
        <f>IFERROR(AVERAGEIFS(Datos!I1218:L1218,Datos!I1218:L1218,"&lt;&gt;"),"")</f>
        <v>20.150325870693514</v>
      </c>
    </row>
    <row r="1219" spans="1:5" x14ac:dyDescent="0.3">
      <c r="A1219" s="12">
        <v>42857</v>
      </c>
      <c r="B1219" s="13">
        <v>2017</v>
      </c>
      <c r="C1219" s="13">
        <f>IFERROR(AVERAGEIFS(Datos!C1219:E1219,Datos!C1219:E1219,"&lt;&gt;"),"")</f>
        <v>51.010666666666658</v>
      </c>
      <c r="D1219" s="13">
        <f>IFERROR(AVERAGEIFS(Datos!F1219:H1219,Datos!F1219:H1219,"&lt;&gt;"),"")</f>
        <v>68.377664600000003</v>
      </c>
      <c r="E1219" s="14">
        <f>IFERROR(AVERAGEIFS(Datos!I1219:L1219,Datos!I1219:L1219,"&lt;&gt;"),"")</f>
        <v>20.150897521180774</v>
      </c>
    </row>
    <row r="1220" spans="1:5" x14ac:dyDescent="0.3">
      <c r="A1220" s="12">
        <v>42858</v>
      </c>
      <c r="B1220" s="13">
        <v>2017</v>
      </c>
      <c r="C1220" s="13">
        <f>IFERROR(AVERAGEIFS(Datos!C1220:E1220,Datos!C1220:E1220,"&lt;&gt;"),"")</f>
        <v>51.089166666666664</v>
      </c>
      <c r="D1220" s="13">
        <f>IFERROR(AVERAGEIFS(Datos!F1220:H1220,Datos!F1220:H1220,"&lt;&gt;"),"")</f>
        <v>68.053752933333328</v>
      </c>
      <c r="E1220" s="14" t="str">
        <f>IFERROR(AVERAGEIFS(Datos!I1220:L1220,Datos!I1220:L1220,"&lt;&gt;"),"")</f>
        <v/>
      </c>
    </row>
    <row r="1221" spans="1:5" x14ac:dyDescent="0.3">
      <c r="A1221" s="12">
        <v>42859</v>
      </c>
      <c r="B1221" s="13">
        <v>2017</v>
      </c>
      <c r="C1221" s="13">
        <f>IFERROR(AVERAGEIFS(Datos!C1221:E1221,Datos!C1221:E1221,"&lt;&gt;"),"")</f>
        <v>51.059499999999993</v>
      </c>
      <c r="D1221" s="13">
        <f>IFERROR(AVERAGEIFS(Datos!F1221:H1221,Datos!F1221:H1221,"&lt;&gt;"),"")</f>
        <v>68.889544599999994</v>
      </c>
      <c r="E1221" s="14" t="str">
        <f>IFERROR(AVERAGEIFS(Datos!I1221:L1221,Datos!I1221:L1221,"&lt;&gt;"),"")</f>
        <v/>
      </c>
    </row>
    <row r="1222" spans="1:5" x14ac:dyDescent="0.3">
      <c r="A1222" s="12">
        <v>42860</v>
      </c>
      <c r="B1222" s="13">
        <v>2017</v>
      </c>
      <c r="C1222" s="13">
        <f>IFERROR(AVERAGEIFS(Datos!C1222:E1222,Datos!C1222:E1222,"&lt;&gt;"),"")</f>
        <v>51.251333333333342</v>
      </c>
      <c r="D1222" s="13">
        <f>IFERROR(AVERAGEIFS(Datos!F1222:H1222,Datos!F1222:H1222,"&lt;&gt;"),"")</f>
        <v>69.861732933333329</v>
      </c>
      <c r="E1222" s="14" t="str">
        <f>IFERROR(AVERAGEIFS(Datos!I1222:L1222,Datos!I1222:L1222,"&lt;&gt;"),"")</f>
        <v/>
      </c>
    </row>
    <row r="1223" spans="1:5" x14ac:dyDescent="0.3">
      <c r="A1223" s="12">
        <v>42861</v>
      </c>
      <c r="B1223" s="13">
        <v>2017</v>
      </c>
      <c r="C1223" s="13" t="str">
        <f>IFERROR(AVERAGEIFS(Datos!C1223:E1223,Datos!C1223:E1223,"&lt;&gt;"),"")</f>
        <v/>
      </c>
      <c r="D1223" s="13" t="str">
        <f>IFERROR(AVERAGEIFS(Datos!F1223:H1223,Datos!F1223:H1223,"&lt;&gt;"),"")</f>
        <v/>
      </c>
      <c r="E1223" s="14" t="str">
        <f>IFERROR(AVERAGEIFS(Datos!I1223:L1223,Datos!I1223:L1223,"&lt;&gt;"),"")</f>
        <v/>
      </c>
    </row>
    <row r="1224" spans="1:5" x14ac:dyDescent="0.3">
      <c r="A1224" s="12">
        <v>42862</v>
      </c>
      <c r="B1224" s="13">
        <v>2017</v>
      </c>
      <c r="C1224" s="13" t="str">
        <f>IFERROR(AVERAGEIFS(Datos!C1224:E1224,Datos!C1224:E1224,"&lt;&gt;"),"")</f>
        <v/>
      </c>
      <c r="D1224" s="13" t="str">
        <f>IFERROR(AVERAGEIFS(Datos!F1224:H1224,Datos!F1224:H1224,"&lt;&gt;"),"")</f>
        <v/>
      </c>
      <c r="E1224" s="14" t="str">
        <f>IFERROR(AVERAGEIFS(Datos!I1224:L1224,Datos!I1224:L1224,"&lt;&gt;"),"")</f>
        <v/>
      </c>
    </row>
    <row r="1225" spans="1:5" x14ac:dyDescent="0.3">
      <c r="A1225" s="12">
        <v>42863</v>
      </c>
      <c r="B1225" s="13">
        <v>2017</v>
      </c>
      <c r="C1225" s="13">
        <f>IFERROR(AVERAGEIFS(Datos!C1225:E1225,Datos!C1225:E1225,"&lt;&gt;"),"")</f>
        <v>51.709000000000003</v>
      </c>
      <c r="D1225" s="13">
        <f>IFERROR(AVERAGEIFS(Datos!F1225:H1225,Datos!F1225:H1225,"&lt;&gt;"),"")</f>
        <v>69.938411400000007</v>
      </c>
      <c r="E1225" s="14">
        <f>IFERROR(AVERAGEIFS(Datos!I1225:L1225,Datos!I1225:L1225,"&lt;&gt;"),"")</f>
        <v>20.353401386405881</v>
      </c>
    </row>
    <row r="1226" spans="1:5" x14ac:dyDescent="0.3">
      <c r="A1226" s="12">
        <v>42864</v>
      </c>
      <c r="B1226" s="13">
        <v>2017</v>
      </c>
      <c r="C1226" s="13">
        <f>IFERROR(AVERAGEIFS(Datos!C1226:E1226,Datos!C1226:E1226,"&lt;&gt;"),"")</f>
        <v>51.791000000000004</v>
      </c>
      <c r="D1226" s="13">
        <f>IFERROR(AVERAGEIFS(Datos!F1226:H1226,Datos!F1226:H1226,"&lt;&gt;"),"")</f>
        <v>69.963201133333328</v>
      </c>
      <c r="E1226" s="14">
        <f>IFERROR(AVERAGEIFS(Datos!I1226:L1226,Datos!I1226:L1226,"&lt;&gt;"),"")</f>
        <v>20.048606869854616</v>
      </c>
    </row>
    <row r="1227" spans="1:5" x14ac:dyDescent="0.3">
      <c r="A1227" s="12">
        <v>42865</v>
      </c>
      <c r="B1227" s="13">
        <v>2017</v>
      </c>
      <c r="C1227" s="13">
        <f>IFERROR(AVERAGEIFS(Datos!C1227:E1227,Datos!C1227:E1227,"&lt;&gt;"),"")</f>
        <v>51.788999999999994</v>
      </c>
      <c r="D1227" s="13">
        <f>IFERROR(AVERAGEIFS(Datos!F1227:H1227,Datos!F1227:H1227,"&lt;&gt;"),"")</f>
        <v>70.116241633333331</v>
      </c>
      <c r="E1227" s="14">
        <f>IFERROR(AVERAGEIFS(Datos!I1227:L1227,Datos!I1227:L1227,"&lt;&gt;"),"")</f>
        <v>20.372332078292128</v>
      </c>
    </row>
    <row r="1228" spans="1:5" x14ac:dyDescent="0.3">
      <c r="A1228" s="12">
        <v>42866</v>
      </c>
      <c r="B1228" s="13">
        <v>2017</v>
      </c>
      <c r="C1228" s="13">
        <f>IFERROR(AVERAGEIFS(Datos!C1228:E1228,Datos!C1228:E1228,"&lt;&gt;"),"")</f>
        <v>51.580666666666666</v>
      </c>
      <c r="D1228" s="13">
        <f>IFERROR(AVERAGEIFS(Datos!F1228:H1228,Datos!F1228:H1228,"&lt;&gt;"),"")</f>
        <v>69.604377333333332</v>
      </c>
      <c r="E1228" s="14">
        <f>IFERROR(AVERAGEIFS(Datos!I1228:L1228,Datos!I1228:L1228,"&lt;&gt;"),"")</f>
        <v>20.636086872144116</v>
      </c>
    </row>
    <row r="1229" spans="1:5" x14ac:dyDescent="0.3">
      <c r="A1229" s="12">
        <v>42867</v>
      </c>
      <c r="B1229" s="13">
        <v>2017</v>
      </c>
      <c r="C1229" s="13">
        <f>IFERROR(AVERAGEIFS(Datos!C1229:E1229,Datos!C1229:E1229,"&lt;&gt;"),"")</f>
        <v>51.720666666666666</v>
      </c>
      <c r="D1229" s="13">
        <f>IFERROR(AVERAGEIFS(Datos!F1229:H1229,Datos!F1229:H1229,"&lt;&gt;"),"")</f>
        <v>69.115263766666672</v>
      </c>
      <c r="E1229" s="14">
        <f>IFERROR(AVERAGEIFS(Datos!I1229:L1229,Datos!I1229:L1229,"&lt;&gt;"),"")</f>
        <v>20.40578458032093</v>
      </c>
    </row>
    <row r="1230" spans="1:5" x14ac:dyDescent="0.3">
      <c r="A1230" s="12">
        <v>42868</v>
      </c>
      <c r="B1230" s="13">
        <v>2017</v>
      </c>
      <c r="C1230" s="13" t="str">
        <f>IFERROR(AVERAGEIFS(Datos!C1230:E1230,Datos!C1230:E1230,"&lt;&gt;"),"")</f>
        <v/>
      </c>
      <c r="D1230" s="13" t="str">
        <f>IFERROR(AVERAGEIFS(Datos!F1230:H1230,Datos!F1230:H1230,"&lt;&gt;"),"")</f>
        <v/>
      </c>
      <c r="E1230" s="14" t="str">
        <f>IFERROR(AVERAGEIFS(Datos!I1230:L1230,Datos!I1230:L1230,"&lt;&gt;"),"")</f>
        <v/>
      </c>
    </row>
    <row r="1231" spans="1:5" x14ac:dyDescent="0.3">
      <c r="A1231" s="12">
        <v>42869</v>
      </c>
      <c r="B1231" s="13">
        <v>2017</v>
      </c>
      <c r="C1231" s="13" t="str">
        <f>IFERROR(AVERAGEIFS(Datos!C1231:E1231,Datos!C1231:E1231,"&lt;&gt;"),"")</f>
        <v/>
      </c>
      <c r="D1231" s="13" t="str">
        <f>IFERROR(AVERAGEIFS(Datos!F1231:H1231,Datos!F1231:H1231,"&lt;&gt;"),"")</f>
        <v/>
      </c>
      <c r="E1231" s="14" t="str">
        <f>IFERROR(AVERAGEIFS(Datos!I1231:L1231,Datos!I1231:L1231,"&lt;&gt;"),"")</f>
        <v/>
      </c>
    </row>
    <row r="1232" spans="1:5" x14ac:dyDescent="0.3">
      <c r="A1232" s="12">
        <v>42870</v>
      </c>
      <c r="B1232" s="13">
        <v>2017</v>
      </c>
      <c r="C1232" s="13">
        <f>IFERROR(AVERAGEIFS(Datos!C1232:E1232,Datos!C1232:E1232,"&lt;&gt;"),"")</f>
        <v>51.771999999999998</v>
      </c>
      <c r="D1232" s="13">
        <f>IFERROR(AVERAGEIFS(Datos!F1232:H1232,Datos!F1232:H1232,"&lt;&gt;"),"")</f>
        <v>69.362835199999992</v>
      </c>
      <c r="E1232" s="14">
        <f>IFERROR(AVERAGEIFS(Datos!I1232:L1232,Datos!I1232:L1232,"&lt;&gt;"),"")</f>
        <v>20.217375389524651</v>
      </c>
    </row>
    <row r="1233" spans="1:5" x14ac:dyDescent="0.3">
      <c r="A1233" s="12">
        <v>42871</v>
      </c>
      <c r="B1233" s="13">
        <v>2017</v>
      </c>
      <c r="C1233" s="13">
        <f>IFERROR(AVERAGEIFS(Datos!C1233:E1233,Datos!C1233:E1233,"&lt;&gt;"),"")</f>
        <v>52.169333333333334</v>
      </c>
      <c r="D1233" s="13">
        <f>IFERROR(AVERAGEIFS(Datos!F1233:H1233,Datos!F1233:H1233,"&lt;&gt;"),"")</f>
        <v>69.7510276</v>
      </c>
      <c r="E1233" s="14">
        <f>IFERROR(AVERAGEIFS(Datos!I1233:L1233,Datos!I1233:L1233,"&lt;&gt;"),"")</f>
        <v>20.49260128543672</v>
      </c>
    </row>
    <row r="1234" spans="1:5" x14ac:dyDescent="0.3">
      <c r="A1234" s="12">
        <v>42872</v>
      </c>
      <c r="B1234" s="13">
        <v>2017</v>
      </c>
      <c r="C1234" s="13">
        <f>IFERROR(AVERAGEIFS(Datos!C1234:E1234,Datos!C1234:E1234,"&lt;&gt;"),"")</f>
        <v>50.717000000000006</v>
      </c>
      <c r="D1234" s="13">
        <f>IFERROR(AVERAGEIFS(Datos!F1234:H1234,Datos!F1234:H1234,"&lt;&gt;"),"")</f>
        <v>69.894815333333327</v>
      </c>
      <c r="E1234" s="14">
        <f>IFERROR(AVERAGEIFS(Datos!I1234:L1234,Datos!I1234:L1234,"&lt;&gt;"),"")</f>
        <v>20.951028920653442</v>
      </c>
    </row>
    <row r="1235" spans="1:5" x14ac:dyDescent="0.3">
      <c r="A1235" s="12">
        <v>42873</v>
      </c>
      <c r="B1235" s="13">
        <v>2017</v>
      </c>
      <c r="C1235" s="13">
        <f>IFERROR(AVERAGEIFS(Datos!C1235:E1235,Datos!C1235:E1235,"&lt;&gt;"),"")</f>
        <v>51.123333333333335</v>
      </c>
      <c r="D1235" s="13">
        <f>IFERROR(AVERAGEIFS(Datos!F1235:H1235,Datos!F1235:H1235,"&lt;&gt;"),"")</f>
        <v>69.239752933333335</v>
      </c>
      <c r="E1235" s="14">
        <f>IFERROR(AVERAGEIFS(Datos!I1235:L1235,Datos!I1235:L1235,"&lt;&gt;"),"")</f>
        <v>20.57528563305398</v>
      </c>
    </row>
    <row r="1236" spans="1:5" x14ac:dyDescent="0.3">
      <c r="A1236" s="12">
        <v>42874</v>
      </c>
      <c r="B1236" s="13">
        <v>2017</v>
      </c>
      <c r="C1236" s="13">
        <f>IFERROR(AVERAGEIFS(Datos!C1236:E1236,Datos!C1236:E1236,"&lt;&gt;"),"")</f>
        <v>51.229166666666664</v>
      </c>
      <c r="D1236" s="13">
        <f>IFERROR(AVERAGEIFS(Datos!F1236:H1236,Datos!F1236:H1236,"&lt;&gt;"),"")</f>
        <v>70.139384833333338</v>
      </c>
      <c r="E1236" s="14">
        <f>IFERROR(AVERAGEIFS(Datos!I1236:L1236,Datos!I1236:L1236,"&lt;&gt;"),"")</f>
        <v>20.555190690444146</v>
      </c>
    </row>
    <row r="1237" spans="1:5" x14ac:dyDescent="0.3">
      <c r="A1237" s="12">
        <v>42875</v>
      </c>
      <c r="B1237" s="13">
        <v>2017</v>
      </c>
      <c r="C1237" s="13" t="str">
        <f>IFERROR(AVERAGEIFS(Datos!C1237:E1237,Datos!C1237:E1237,"&lt;&gt;"),"")</f>
        <v/>
      </c>
      <c r="D1237" s="13" t="str">
        <f>IFERROR(AVERAGEIFS(Datos!F1237:H1237,Datos!F1237:H1237,"&lt;&gt;"),"")</f>
        <v/>
      </c>
      <c r="E1237" s="14" t="str">
        <f>IFERROR(AVERAGEIFS(Datos!I1237:L1237,Datos!I1237:L1237,"&lt;&gt;"),"")</f>
        <v/>
      </c>
    </row>
    <row r="1238" spans="1:5" x14ac:dyDescent="0.3">
      <c r="A1238" s="12">
        <v>42876</v>
      </c>
      <c r="B1238" s="13">
        <v>2017</v>
      </c>
      <c r="C1238" s="13" t="str">
        <f>IFERROR(AVERAGEIFS(Datos!C1238:E1238,Datos!C1238:E1238,"&lt;&gt;"),"")</f>
        <v/>
      </c>
      <c r="D1238" s="13" t="str">
        <f>IFERROR(AVERAGEIFS(Datos!F1238:H1238,Datos!F1238:H1238,"&lt;&gt;"),"")</f>
        <v/>
      </c>
      <c r="E1238" s="14" t="str">
        <f>IFERROR(AVERAGEIFS(Datos!I1238:L1238,Datos!I1238:L1238,"&lt;&gt;"),"")</f>
        <v/>
      </c>
    </row>
    <row r="1239" spans="1:5" x14ac:dyDescent="0.3">
      <c r="A1239" s="12">
        <v>42877</v>
      </c>
      <c r="B1239" s="13">
        <v>2017</v>
      </c>
      <c r="C1239" s="13">
        <f>IFERROR(AVERAGEIFS(Datos!C1239:E1239,Datos!C1239:E1239,"&lt;&gt;"),"")</f>
        <v>51.717000000000006</v>
      </c>
      <c r="D1239" s="13">
        <f>IFERROR(AVERAGEIFS(Datos!F1239:H1239,Datos!F1239:H1239,"&lt;&gt;"),"")</f>
        <v>70.258041933333331</v>
      </c>
      <c r="E1239" s="14">
        <f>IFERROR(AVERAGEIFS(Datos!I1239:L1239,Datos!I1239:L1239,"&lt;&gt;"),"")</f>
        <v>20.847688820856575</v>
      </c>
    </row>
    <row r="1240" spans="1:5" x14ac:dyDescent="0.3">
      <c r="A1240" s="12">
        <v>42878</v>
      </c>
      <c r="B1240" s="13">
        <v>2017</v>
      </c>
      <c r="C1240" s="13">
        <f>IFERROR(AVERAGEIFS(Datos!C1240:E1240,Datos!C1240:E1240,"&lt;&gt;"),"")</f>
        <v>51.885833333333345</v>
      </c>
      <c r="D1240" s="13">
        <f>IFERROR(AVERAGEIFS(Datos!F1240:H1240,Datos!F1240:H1240,"&lt;&gt;"),"")</f>
        <v>70.391867333333337</v>
      </c>
      <c r="E1240" s="14">
        <f>IFERROR(AVERAGEIFS(Datos!I1240:L1240,Datos!I1240:L1240,"&lt;&gt;"),"")</f>
        <v>20.815016831900412</v>
      </c>
    </row>
    <row r="1241" spans="1:5" x14ac:dyDescent="0.3">
      <c r="A1241" s="12">
        <v>42879</v>
      </c>
      <c r="B1241" s="13">
        <v>2017</v>
      </c>
      <c r="C1241" s="13">
        <f>IFERROR(AVERAGEIFS(Datos!C1241:E1241,Datos!C1241:E1241,"&lt;&gt;"),"")</f>
        <v>51.99516666666667</v>
      </c>
      <c r="D1241" s="13">
        <f>IFERROR(AVERAGEIFS(Datos!F1241:H1241,Datos!F1241:H1241,"&lt;&gt;"),"")</f>
        <v>70.205327866666664</v>
      </c>
      <c r="E1241" s="14">
        <f>IFERROR(AVERAGEIFS(Datos!I1241:L1241,Datos!I1241:L1241,"&lt;&gt;"),"")</f>
        <v>20.991788113005445</v>
      </c>
    </row>
    <row r="1242" spans="1:5" x14ac:dyDescent="0.3">
      <c r="A1242" s="12">
        <v>42880</v>
      </c>
      <c r="B1242" s="13">
        <v>2017</v>
      </c>
      <c r="C1242" s="13">
        <f>IFERROR(AVERAGEIFS(Datos!C1242:E1242,Datos!C1242:E1242,"&lt;&gt;"),"")</f>
        <v>52.560166666666667</v>
      </c>
      <c r="D1242" s="13">
        <f>IFERROR(AVERAGEIFS(Datos!F1242:H1242,Datos!F1242:H1242,"&lt;&gt;"),"")</f>
        <v>70.302558333333323</v>
      </c>
      <c r="E1242" s="14">
        <f>IFERROR(AVERAGEIFS(Datos!I1242:L1242,Datos!I1242:L1242,"&lt;&gt;"),"")</f>
        <v>21.37598969795955</v>
      </c>
    </row>
    <row r="1243" spans="1:5" x14ac:dyDescent="0.3">
      <c r="A1243" s="12">
        <v>42881</v>
      </c>
      <c r="B1243" s="13">
        <v>2017</v>
      </c>
      <c r="C1243" s="13">
        <f>IFERROR(AVERAGEIFS(Datos!C1243:E1243,Datos!C1243:E1243,"&lt;&gt;"),"")</f>
        <v>52.675333333333334</v>
      </c>
      <c r="D1243" s="13">
        <f>IFERROR(AVERAGEIFS(Datos!F1243:H1243,Datos!F1243:H1243,"&lt;&gt;"),"")</f>
        <v>69.616967000000002</v>
      </c>
      <c r="E1243" s="14">
        <f>IFERROR(AVERAGEIFS(Datos!I1243:L1243,Datos!I1243:L1243,"&lt;&gt;"),"")</f>
        <v>21.893943962374284</v>
      </c>
    </row>
    <row r="1244" spans="1:5" x14ac:dyDescent="0.3">
      <c r="A1244" s="12">
        <v>42882</v>
      </c>
      <c r="B1244" s="13">
        <v>2017</v>
      </c>
      <c r="C1244" s="13" t="str">
        <f>IFERROR(AVERAGEIFS(Datos!C1244:E1244,Datos!C1244:E1244,"&lt;&gt;"),"")</f>
        <v/>
      </c>
      <c r="D1244" s="13" t="str">
        <f>IFERROR(AVERAGEIFS(Datos!F1244:H1244,Datos!F1244:H1244,"&lt;&gt;"),"")</f>
        <v/>
      </c>
      <c r="E1244" s="14" t="str">
        <f>IFERROR(AVERAGEIFS(Datos!I1244:L1244,Datos!I1244:L1244,"&lt;&gt;"),"")</f>
        <v/>
      </c>
    </row>
    <row r="1245" spans="1:5" x14ac:dyDescent="0.3">
      <c r="A1245" s="12">
        <v>42883</v>
      </c>
      <c r="B1245" s="13">
        <v>2017</v>
      </c>
      <c r="C1245" s="13" t="str">
        <f>IFERROR(AVERAGEIFS(Datos!C1245:E1245,Datos!C1245:E1245,"&lt;&gt;"),"")</f>
        <v/>
      </c>
      <c r="D1245" s="13" t="str">
        <f>IFERROR(AVERAGEIFS(Datos!F1245:H1245,Datos!F1245:H1245,"&lt;&gt;"),"")</f>
        <v/>
      </c>
      <c r="E1245" s="14" t="str">
        <f>IFERROR(AVERAGEIFS(Datos!I1245:L1245,Datos!I1245:L1245,"&lt;&gt;"),"")</f>
        <v/>
      </c>
    </row>
    <row r="1246" spans="1:5" x14ac:dyDescent="0.3">
      <c r="A1246" s="12">
        <v>42884</v>
      </c>
      <c r="B1246" s="13">
        <v>2017</v>
      </c>
      <c r="C1246" s="13" t="str">
        <f>IFERROR(AVERAGEIFS(Datos!C1246:E1246,Datos!C1246:E1246,"&lt;&gt;"),"")</f>
        <v/>
      </c>
      <c r="D1246" s="13">
        <f>IFERROR(AVERAGEIFS(Datos!F1246:H1246,Datos!F1246:H1246,"&lt;&gt;"),"")</f>
        <v>100.44308599999999</v>
      </c>
      <c r="E1246" s="14">
        <f>IFERROR(AVERAGEIFS(Datos!I1246:L1246,Datos!I1246:L1246,"&lt;&gt;"),"")</f>
        <v>21.844722159029651</v>
      </c>
    </row>
    <row r="1247" spans="1:5" x14ac:dyDescent="0.3">
      <c r="A1247" s="12">
        <v>42885</v>
      </c>
      <c r="B1247" s="13">
        <v>2017</v>
      </c>
      <c r="C1247" s="13">
        <f>IFERROR(AVERAGEIFS(Datos!C1247:E1247,Datos!C1247:E1247,"&lt;&gt;"),"")</f>
        <v>52.878666666666668</v>
      </c>
      <c r="D1247" s="13">
        <f>IFERROR(AVERAGEIFS(Datos!F1247:H1247,Datos!F1247:H1247,"&lt;&gt;"),"")</f>
        <v>69.694906266666649</v>
      </c>
      <c r="E1247" s="14">
        <f>IFERROR(AVERAGEIFS(Datos!I1247:L1247,Datos!I1247:L1247,"&lt;&gt;"),"")</f>
        <v>22.240579062641029</v>
      </c>
    </row>
    <row r="1248" spans="1:5" x14ac:dyDescent="0.3">
      <c r="A1248" s="12">
        <v>42886</v>
      </c>
      <c r="B1248" s="13">
        <v>2017</v>
      </c>
      <c r="C1248" s="13">
        <f>IFERROR(AVERAGEIFS(Datos!C1248:E1248,Datos!C1248:E1248,"&lt;&gt;"),"")</f>
        <v>52.461500000000001</v>
      </c>
      <c r="D1248" s="13">
        <f>IFERROR(AVERAGEIFS(Datos!F1248:H1248,Datos!F1248:H1248,"&lt;&gt;"),"")</f>
        <v>69.84912833333334</v>
      </c>
      <c r="E1248" s="14">
        <f>IFERROR(AVERAGEIFS(Datos!I1248:L1248,Datos!I1248:L1248,"&lt;&gt;"),"")</f>
        <v>22.188504751965304</v>
      </c>
    </row>
    <row r="1249" spans="1:5" x14ac:dyDescent="0.3">
      <c r="A1249" s="12">
        <v>42887</v>
      </c>
      <c r="B1249" s="13">
        <v>2017</v>
      </c>
      <c r="C1249" s="13">
        <f>IFERROR(AVERAGEIFS(Datos!C1249:E1249,Datos!C1249:E1249,"&lt;&gt;"),"")</f>
        <v>52.60316666666666</v>
      </c>
      <c r="D1249" s="13">
        <f>IFERROR(AVERAGEIFS(Datos!F1249:H1249,Datos!F1249:H1249,"&lt;&gt;"),"")</f>
        <v>70.256965499999993</v>
      </c>
      <c r="E1249" s="14">
        <f>IFERROR(AVERAGEIFS(Datos!I1249:L1249,Datos!I1249:L1249,"&lt;&gt;"),"")</f>
        <v>21.896555724995512</v>
      </c>
    </row>
    <row r="1250" spans="1:5" x14ac:dyDescent="0.3">
      <c r="A1250" s="12">
        <v>42888</v>
      </c>
      <c r="B1250" s="13">
        <v>2017</v>
      </c>
      <c r="C1250" s="13">
        <f>IFERROR(AVERAGEIFS(Datos!C1250:E1250,Datos!C1250:E1250,"&lt;&gt;"),"")</f>
        <v>53.476166666666664</v>
      </c>
      <c r="D1250" s="13">
        <f>IFERROR(AVERAGEIFS(Datos!F1250:H1250,Datos!F1250:H1250,"&lt;&gt;"),"")</f>
        <v>71.2961052</v>
      </c>
      <c r="E1250" s="14">
        <f>IFERROR(AVERAGEIFS(Datos!I1250:L1250,Datos!I1250:L1250,"&lt;&gt;"),"")</f>
        <v>22.321109144111524</v>
      </c>
    </row>
    <row r="1251" spans="1:5" x14ac:dyDescent="0.3">
      <c r="A1251" s="12">
        <v>42889</v>
      </c>
      <c r="B1251" s="13">
        <v>2017</v>
      </c>
      <c r="C1251" s="13" t="str">
        <f>IFERROR(AVERAGEIFS(Datos!C1251:E1251,Datos!C1251:E1251,"&lt;&gt;"),"")</f>
        <v/>
      </c>
      <c r="D1251" s="13" t="str">
        <f>IFERROR(AVERAGEIFS(Datos!F1251:H1251,Datos!F1251:H1251,"&lt;&gt;"),"")</f>
        <v/>
      </c>
      <c r="E1251" s="14" t="str">
        <f>IFERROR(AVERAGEIFS(Datos!I1251:L1251,Datos!I1251:L1251,"&lt;&gt;"),"")</f>
        <v/>
      </c>
    </row>
    <row r="1252" spans="1:5" x14ac:dyDescent="0.3">
      <c r="A1252" s="12">
        <v>42890</v>
      </c>
      <c r="B1252" s="13">
        <v>2017</v>
      </c>
      <c r="C1252" s="13" t="str">
        <f>IFERROR(AVERAGEIFS(Datos!C1252:E1252,Datos!C1252:E1252,"&lt;&gt;"),"")</f>
        <v/>
      </c>
      <c r="D1252" s="13" t="str">
        <f>IFERROR(AVERAGEIFS(Datos!F1252:H1252,Datos!F1252:H1252,"&lt;&gt;"),"")</f>
        <v/>
      </c>
      <c r="E1252" s="14" t="str">
        <f>IFERROR(AVERAGEIFS(Datos!I1252:L1252,Datos!I1252:L1252,"&lt;&gt;"),"")</f>
        <v/>
      </c>
    </row>
    <row r="1253" spans="1:5" x14ac:dyDescent="0.3">
      <c r="A1253" s="12">
        <v>42891</v>
      </c>
      <c r="B1253" s="13">
        <v>2017</v>
      </c>
      <c r="C1253" s="13">
        <f>IFERROR(AVERAGEIFS(Datos!C1253:E1253,Datos!C1253:E1253,"&lt;&gt;"),"")</f>
        <v>53.652166666666666</v>
      </c>
      <c r="D1253" s="13">
        <f>IFERROR(AVERAGEIFS(Datos!F1253:H1253,Datos!F1253:H1253,"&lt;&gt;"),"")</f>
        <v>8.8064135999999991</v>
      </c>
      <c r="E1253" s="14">
        <f>IFERROR(AVERAGEIFS(Datos!I1253:L1253,Datos!I1253:L1253,"&lt;&gt;"),"")</f>
        <v>22.66502136429477</v>
      </c>
    </row>
    <row r="1254" spans="1:5" x14ac:dyDescent="0.3">
      <c r="A1254" s="12">
        <v>42892</v>
      </c>
      <c r="B1254" s="13">
        <v>2017</v>
      </c>
      <c r="C1254" s="13">
        <f>IFERROR(AVERAGEIFS(Datos!C1254:E1254,Datos!C1254:E1254,"&lt;&gt;"),"")</f>
        <v>53.655499999999996</v>
      </c>
      <c r="D1254" s="13">
        <f>IFERROR(AVERAGEIFS(Datos!F1254:H1254,Datos!F1254:H1254,"&lt;&gt;"),"")</f>
        <v>70.749038133333329</v>
      </c>
      <c r="E1254" s="14">
        <f>IFERROR(AVERAGEIFS(Datos!I1254:L1254,Datos!I1254:L1254,"&lt;&gt;"),"")</f>
        <v>22.652115133887769</v>
      </c>
    </row>
    <row r="1255" spans="1:5" x14ac:dyDescent="0.3">
      <c r="A1255" s="12">
        <v>42893</v>
      </c>
      <c r="B1255" s="13">
        <v>2017</v>
      </c>
      <c r="C1255" s="13">
        <f>IFERROR(AVERAGEIFS(Datos!C1255:E1255,Datos!C1255:E1255,"&lt;&gt;"),"")</f>
        <v>53.770666666666671</v>
      </c>
      <c r="D1255" s="13">
        <f>IFERROR(AVERAGEIFS(Datos!F1255:H1255,Datos!F1255:H1255,"&lt;&gt;"),"")</f>
        <v>70.475737100000003</v>
      </c>
      <c r="E1255" s="14">
        <f>IFERROR(AVERAGEIFS(Datos!I1255:L1255,Datos!I1255:L1255,"&lt;&gt;"),"")</f>
        <v>22.568234711582413</v>
      </c>
    </row>
    <row r="1256" spans="1:5" x14ac:dyDescent="0.3">
      <c r="A1256" s="12">
        <v>42894</v>
      </c>
      <c r="B1256" s="13">
        <v>2017</v>
      </c>
      <c r="C1256" s="13">
        <f>IFERROR(AVERAGEIFS(Datos!C1256:E1256,Datos!C1256:E1256,"&lt;&gt;"),"")</f>
        <v>53.637166666666666</v>
      </c>
      <c r="D1256" s="13">
        <f>IFERROR(AVERAGEIFS(Datos!F1256:H1256,Datos!F1256:H1256,"&lt;&gt;"),"")</f>
        <v>70.195846733333326</v>
      </c>
      <c r="E1256" s="14">
        <f>IFERROR(AVERAGEIFS(Datos!I1256:L1256,Datos!I1256:L1256,"&lt;&gt;"),"")</f>
        <v>22.149975536784744</v>
      </c>
    </row>
    <row r="1257" spans="1:5" x14ac:dyDescent="0.3">
      <c r="A1257" s="12">
        <v>42895</v>
      </c>
      <c r="B1257" s="13">
        <v>2017</v>
      </c>
      <c r="C1257" s="13">
        <f>IFERROR(AVERAGEIFS(Datos!C1257:E1257,Datos!C1257:E1257,"&lt;&gt;"),"")</f>
        <v>52.023666666666664</v>
      </c>
      <c r="D1257" s="13">
        <f>IFERROR(AVERAGEIFS(Datos!F1257:H1257,Datos!F1257:H1257,"&lt;&gt;"),"")</f>
        <v>70.302910666666662</v>
      </c>
      <c r="E1257" s="14">
        <f>IFERROR(AVERAGEIFS(Datos!I1257:L1257,Datos!I1257:L1257,"&lt;&gt;"),"")</f>
        <v>23.017352761335868</v>
      </c>
    </row>
    <row r="1258" spans="1:5" x14ac:dyDescent="0.3">
      <c r="A1258" s="12">
        <v>42896</v>
      </c>
      <c r="B1258" s="13">
        <v>2017</v>
      </c>
      <c r="C1258" s="13" t="str">
        <f>IFERROR(AVERAGEIFS(Datos!C1258:E1258,Datos!C1258:E1258,"&lt;&gt;"),"")</f>
        <v/>
      </c>
      <c r="D1258" s="13" t="str">
        <f>IFERROR(AVERAGEIFS(Datos!F1258:H1258,Datos!F1258:H1258,"&lt;&gt;"),"")</f>
        <v/>
      </c>
      <c r="E1258" s="14" t="str">
        <f>IFERROR(AVERAGEIFS(Datos!I1258:L1258,Datos!I1258:L1258,"&lt;&gt;"),"")</f>
        <v/>
      </c>
    </row>
    <row r="1259" spans="1:5" x14ac:dyDescent="0.3">
      <c r="A1259" s="12">
        <v>42897</v>
      </c>
      <c r="B1259" s="13">
        <v>2017</v>
      </c>
      <c r="C1259" s="13" t="str">
        <f>IFERROR(AVERAGEIFS(Datos!C1259:E1259,Datos!C1259:E1259,"&lt;&gt;"),"")</f>
        <v/>
      </c>
      <c r="D1259" s="13" t="str">
        <f>IFERROR(AVERAGEIFS(Datos!F1259:H1259,Datos!F1259:H1259,"&lt;&gt;"),"")</f>
        <v/>
      </c>
      <c r="E1259" s="14" t="str">
        <f>IFERROR(AVERAGEIFS(Datos!I1259:L1259,Datos!I1259:L1259,"&lt;&gt;"),"")</f>
        <v/>
      </c>
    </row>
    <row r="1260" spans="1:5" x14ac:dyDescent="0.3">
      <c r="A1260" s="12">
        <v>42898</v>
      </c>
      <c r="B1260" s="13">
        <v>2017</v>
      </c>
      <c r="C1260" s="13">
        <f>IFERROR(AVERAGEIFS(Datos!C1260:E1260,Datos!C1260:E1260,"&lt;&gt;"),"")</f>
        <v>51.408499999999997</v>
      </c>
      <c r="D1260" s="13">
        <f>IFERROR(AVERAGEIFS(Datos!F1260:H1260,Datos!F1260:H1260,"&lt;&gt;"),"")</f>
        <v>69.156149333333346</v>
      </c>
      <c r="E1260" s="14">
        <f>IFERROR(AVERAGEIFS(Datos!I1260:L1260,Datos!I1260:L1260,"&lt;&gt;"),"")</f>
        <v>22.717684967636067</v>
      </c>
    </row>
    <row r="1261" spans="1:5" x14ac:dyDescent="0.3">
      <c r="A1261" s="12">
        <v>42899</v>
      </c>
      <c r="B1261" s="13">
        <v>2017</v>
      </c>
      <c r="C1261" s="13">
        <f>IFERROR(AVERAGEIFS(Datos!C1261:E1261,Datos!C1261:E1261,"&lt;&gt;"),"")</f>
        <v>51.940833333333337</v>
      </c>
      <c r="D1261" s="13">
        <f>IFERROR(AVERAGEIFS(Datos!F1261:H1261,Datos!F1261:H1261,"&lt;&gt;"),"")</f>
        <v>69.631383600000007</v>
      </c>
      <c r="E1261" s="14">
        <f>IFERROR(AVERAGEIFS(Datos!I1261:L1261,Datos!I1261:L1261,"&lt;&gt;"),"")</f>
        <v>22.483374704305959</v>
      </c>
    </row>
    <row r="1262" spans="1:5" x14ac:dyDescent="0.3">
      <c r="A1262" s="12">
        <v>42900</v>
      </c>
      <c r="B1262" s="13">
        <v>2017</v>
      </c>
      <c r="C1262" s="13">
        <f>IFERROR(AVERAGEIFS(Datos!C1262:E1262,Datos!C1262:E1262,"&lt;&gt;"),"")</f>
        <v>51.652166666666666</v>
      </c>
      <c r="D1262" s="13">
        <f>IFERROR(AVERAGEIFS(Datos!F1262:H1262,Datos!F1262:H1262,"&lt;&gt;"),"")</f>
        <v>69.924928166666675</v>
      </c>
      <c r="E1262" s="14">
        <f>IFERROR(AVERAGEIFS(Datos!I1262:L1262,Datos!I1262:L1262,"&lt;&gt;"),"")</f>
        <v>22.724967742231183</v>
      </c>
    </row>
    <row r="1263" spans="1:5" x14ac:dyDescent="0.3">
      <c r="A1263" s="12">
        <v>42901</v>
      </c>
      <c r="B1263" s="13">
        <v>2017</v>
      </c>
      <c r="C1263" s="13">
        <f>IFERROR(AVERAGEIFS(Datos!C1263:E1263,Datos!C1263:E1263,"&lt;&gt;"),"")</f>
        <v>51.327166666666663</v>
      </c>
      <c r="D1263" s="13">
        <f>IFERROR(AVERAGEIFS(Datos!F1263:H1263,Datos!F1263:H1263,"&lt;&gt;"),"")</f>
        <v>68.574594199999993</v>
      </c>
      <c r="E1263" s="14">
        <f>IFERROR(AVERAGEIFS(Datos!I1263:L1263,Datos!I1263:L1263,"&lt;&gt;"),"")</f>
        <v>22.536380904010816</v>
      </c>
    </row>
    <row r="1264" spans="1:5" x14ac:dyDescent="0.3">
      <c r="A1264" s="12">
        <v>42902</v>
      </c>
      <c r="B1264" s="13">
        <v>2017</v>
      </c>
      <c r="C1264" s="13">
        <f>IFERROR(AVERAGEIFS(Datos!C1264:E1264,Datos!C1264:E1264,"&lt;&gt;"),"")</f>
        <v>51.166166666666662</v>
      </c>
      <c r="D1264" s="13">
        <f>IFERROR(AVERAGEIFS(Datos!F1264:H1264,Datos!F1264:H1264,"&lt;&gt;"),"")</f>
        <v>69.227171999999996</v>
      </c>
      <c r="E1264" s="14">
        <f>IFERROR(AVERAGEIFS(Datos!I1264:L1264,Datos!I1264:L1264,"&lt;&gt;"),"")</f>
        <v>22.803967991067399</v>
      </c>
    </row>
    <row r="1265" spans="1:5" x14ac:dyDescent="0.3">
      <c r="A1265" s="12">
        <v>42903</v>
      </c>
      <c r="B1265" s="13">
        <v>2017</v>
      </c>
      <c r="C1265" s="13" t="str">
        <f>IFERROR(AVERAGEIFS(Datos!C1265:E1265,Datos!C1265:E1265,"&lt;&gt;"),"")</f>
        <v/>
      </c>
      <c r="D1265" s="13" t="str">
        <f>IFERROR(AVERAGEIFS(Datos!F1265:H1265,Datos!F1265:H1265,"&lt;&gt;"),"")</f>
        <v/>
      </c>
      <c r="E1265" s="14" t="str">
        <f>IFERROR(AVERAGEIFS(Datos!I1265:L1265,Datos!I1265:L1265,"&lt;&gt;"),"")</f>
        <v/>
      </c>
    </row>
    <row r="1266" spans="1:5" x14ac:dyDescent="0.3">
      <c r="A1266" s="12">
        <v>42904</v>
      </c>
      <c r="B1266" s="13">
        <v>2017</v>
      </c>
      <c r="C1266" s="13" t="str">
        <f>IFERROR(AVERAGEIFS(Datos!C1266:E1266,Datos!C1266:E1266,"&lt;&gt;"),"")</f>
        <v/>
      </c>
      <c r="D1266" s="13" t="str">
        <f>IFERROR(AVERAGEIFS(Datos!F1266:H1266,Datos!F1266:H1266,"&lt;&gt;"),"")</f>
        <v/>
      </c>
      <c r="E1266" s="14" t="str">
        <f>IFERROR(AVERAGEIFS(Datos!I1266:L1266,Datos!I1266:L1266,"&lt;&gt;"),"")</f>
        <v/>
      </c>
    </row>
    <row r="1267" spans="1:5" x14ac:dyDescent="0.3">
      <c r="A1267" s="12">
        <v>42905</v>
      </c>
      <c r="B1267" s="13">
        <v>2017</v>
      </c>
      <c r="C1267" s="13">
        <f>IFERROR(AVERAGEIFS(Datos!C1267:E1267,Datos!C1267:E1267,"&lt;&gt;"),"")</f>
        <v>52.072000000000003</v>
      </c>
      <c r="D1267" s="13">
        <f>IFERROR(AVERAGEIFS(Datos!F1267:H1267,Datos!F1267:H1267,"&lt;&gt;"),"")</f>
        <v>69.691054800000003</v>
      </c>
      <c r="E1267" s="14">
        <f>IFERROR(AVERAGEIFS(Datos!I1267:L1267,Datos!I1267:L1267,"&lt;&gt;"),"")</f>
        <v>23.064346823117646</v>
      </c>
    </row>
    <row r="1268" spans="1:5" x14ac:dyDescent="0.3">
      <c r="A1268" s="12">
        <v>42906</v>
      </c>
      <c r="B1268" s="13">
        <v>2017</v>
      </c>
      <c r="C1268" s="13">
        <f>IFERROR(AVERAGEIFS(Datos!C1268:E1268,Datos!C1268:E1268,"&lt;&gt;"),"")</f>
        <v>51.537333333333329</v>
      </c>
      <c r="D1268" s="13">
        <f>IFERROR(AVERAGEIFS(Datos!F1268:H1268,Datos!F1268:H1268,"&lt;&gt;"),"")</f>
        <v>69.09034583333333</v>
      </c>
      <c r="E1268" s="14">
        <f>IFERROR(AVERAGEIFS(Datos!I1268:L1268,Datos!I1268:L1268,"&lt;&gt;"),"")</f>
        <v>23.23558137717567</v>
      </c>
    </row>
    <row r="1269" spans="1:5" x14ac:dyDescent="0.3">
      <c r="A1269" s="12">
        <v>42907</v>
      </c>
      <c r="B1269" s="13">
        <v>2017</v>
      </c>
      <c r="C1269" s="13">
        <f>IFERROR(AVERAGEIFS(Datos!C1269:E1269,Datos!C1269:E1269,"&lt;&gt;"),"")</f>
        <v>51.889000000000003</v>
      </c>
      <c r="D1269" s="13">
        <f>IFERROR(AVERAGEIFS(Datos!F1269:H1269,Datos!F1269:H1269,"&lt;&gt;"),"")</f>
        <v>69.336718866666658</v>
      </c>
      <c r="E1269" s="14">
        <f>IFERROR(AVERAGEIFS(Datos!I1269:L1269,Datos!I1269:L1269,"&lt;&gt;"),"")</f>
        <v>23.088609659692914</v>
      </c>
    </row>
    <row r="1270" spans="1:5" x14ac:dyDescent="0.3">
      <c r="A1270" s="12">
        <v>42908</v>
      </c>
      <c r="B1270" s="13">
        <v>2017</v>
      </c>
      <c r="C1270" s="13">
        <f>IFERROR(AVERAGEIFS(Datos!C1270:E1270,Datos!C1270:E1270,"&lt;&gt;"),"")</f>
        <v>51.832833333333333</v>
      </c>
      <c r="D1270" s="13">
        <f>IFERROR(AVERAGEIFS(Datos!F1270:H1270,Datos!F1270:H1270,"&lt;&gt;"),"")</f>
        <v>69.89016753333334</v>
      </c>
      <c r="E1270" s="14">
        <f>IFERROR(AVERAGEIFS(Datos!I1270:L1270,Datos!I1270:L1270,"&lt;&gt;"),"")</f>
        <v>23.257433727991376</v>
      </c>
    </row>
    <row r="1271" spans="1:5" x14ac:dyDescent="0.3">
      <c r="A1271" s="12">
        <v>42909</v>
      </c>
      <c r="B1271" s="13">
        <v>2017</v>
      </c>
      <c r="C1271" s="13">
        <f>IFERROR(AVERAGEIFS(Datos!C1271:E1271,Datos!C1271:E1271,"&lt;&gt;"),"")</f>
        <v>52.361499999999999</v>
      </c>
      <c r="D1271" s="13">
        <f>IFERROR(AVERAGEIFS(Datos!F1271:H1271,Datos!F1271:H1271,"&lt;&gt;"),"")</f>
        <v>69.892067633333326</v>
      </c>
      <c r="E1271" s="14">
        <f>IFERROR(AVERAGEIFS(Datos!I1271:L1271,Datos!I1271:L1271,"&lt;&gt;"),"")</f>
        <v>23.468057805480687</v>
      </c>
    </row>
    <row r="1272" spans="1:5" x14ac:dyDescent="0.3">
      <c r="A1272" s="12">
        <v>42910</v>
      </c>
      <c r="B1272" s="13">
        <v>2017</v>
      </c>
      <c r="C1272" s="13" t="str">
        <f>IFERROR(AVERAGEIFS(Datos!C1272:E1272,Datos!C1272:E1272,"&lt;&gt;"),"")</f>
        <v/>
      </c>
      <c r="D1272" s="13" t="str">
        <f>IFERROR(AVERAGEIFS(Datos!F1272:H1272,Datos!F1272:H1272,"&lt;&gt;"),"")</f>
        <v/>
      </c>
      <c r="E1272" s="14" t="str">
        <f>IFERROR(AVERAGEIFS(Datos!I1272:L1272,Datos!I1272:L1272,"&lt;&gt;"),"")</f>
        <v/>
      </c>
    </row>
    <row r="1273" spans="1:5" x14ac:dyDescent="0.3">
      <c r="A1273" s="12">
        <v>42911</v>
      </c>
      <c r="B1273" s="13">
        <v>2017</v>
      </c>
      <c r="C1273" s="13" t="str">
        <f>IFERROR(AVERAGEIFS(Datos!C1273:E1273,Datos!C1273:E1273,"&lt;&gt;"),"")</f>
        <v/>
      </c>
      <c r="D1273" s="13" t="str">
        <f>IFERROR(AVERAGEIFS(Datos!F1273:H1273,Datos!F1273:H1273,"&lt;&gt;"),"")</f>
        <v/>
      </c>
      <c r="E1273" s="14" t="str">
        <f>IFERROR(AVERAGEIFS(Datos!I1273:L1273,Datos!I1273:L1273,"&lt;&gt;"),"")</f>
        <v/>
      </c>
    </row>
    <row r="1274" spans="1:5" x14ac:dyDescent="0.3">
      <c r="A1274" s="12">
        <v>42912</v>
      </c>
      <c r="B1274" s="13">
        <v>2017</v>
      </c>
      <c r="C1274" s="13">
        <f>IFERROR(AVERAGEIFS(Datos!C1274:E1274,Datos!C1274:E1274,"&lt;&gt;"),"")</f>
        <v>51.863166666666665</v>
      </c>
      <c r="D1274" s="13">
        <f>IFERROR(AVERAGEIFS(Datos!F1274:H1274,Datos!F1274:H1274,"&lt;&gt;"),"")</f>
        <v>69.743819566666659</v>
      </c>
      <c r="E1274" s="14">
        <f>IFERROR(AVERAGEIFS(Datos!I1274:L1274,Datos!I1274:L1274,"&lt;&gt;"),"")</f>
        <v>23.602083242009133</v>
      </c>
    </row>
    <row r="1275" spans="1:5" x14ac:dyDescent="0.3">
      <c r="A1275" s="12">
        <v>42913</v>
      </c>
      <c r="B1275" s="13">
        <v>2017</v>
      </c>
      <c r="C1275" s="13">
        <f>IFERROR(AVERAGEIFS(Datos!C1275:E1275,Datos!C1275:E1275,"&lt;&gt;"),"")</f>
        <v>50.84899999999999</v>
      </c>
      <c r="D1275" s="13">
        <f>IFERROR(AVERAGEIFS(Datos!F1275:H1275,Datos!F1275:H1275,"&lt;&gt;"),"")</f>
        <v>69.759417933333324</v>
      </c>
      <c r="E1275" s="14">
        <f>IFERROR(AVERAGEIFS(Datos!I1275:L1275,Datos!I1275:L1275,"&lt;&gt;"),"")</f>
        <v>23.492381283591385</v>
      </c>
    </row>
    <row r="1276" spans="1:5" x14ac:dyDescent="0.3">
      <c r="A1276" s="12">
        <v>42914</v>
      </c>
      <c r="B1276" s="13">
        <v>2017</v>
      </c>
      <c r="C1276" s="13">
        <f>IFERROR(AVERAGEIFS(Datos!C1276:E1276,Datos!C1276:E1276,"&lt;&gt;"),"")</f>
        <v>51.436</v>
      </c>
      <c r="D1276" s="13">
        <f>IFERROR(AVERAGEIFS(Datos!F1276:H1276,Datos!F1276:H1276,"&lt;&gt;"),"")</f>
        <v>70.157080800000003</v>
      </c>
      <c r="E1276" s="14">
        <f>IFERROR(AVERAGEIFS(Datos!I1276:L1276,Datos!I1276:L1276,"&lt;&gt;"),"")</f>
        <v>23.144189100953394</v>
      </c>
    </row>
    <row r="1277" spans="1:5" x14ac:dyDescent="0.3">
      <c r="A1277" s="12">
        <v>42915</v>
      </c>
      <c r="B1277" s="13">
        <v>2017</v>
      </c>
      <c r="C1277" s="13">
        <f>IFERROR(AVERAGEIFS(Datos!C1277:E1277,Datos!C1277:E1277,"&lt;&gt;"),"")</f>
        <v>50.433666666666674</v>
      </c>
      <c r="D1277" s="13">
        <f>IFERROR(AVERAGEIFS(Datos!F1277:H1277,Datos!F1277:H1277,"&lt;&gt;"),"")</f>
        <v>69.243286499999996</v>
      </c>
      <c r="E1277" s="14">
        <f>IFERROR(AVERAGEIFS(Datos!I1277:L1277,Datos!I1277:L1277,"&lt;&gt;"),"")</f>
        <v>23.485414220326874</v>
      </c>
    </row>
    <row r="1278" spans="1:5" x14ac:dyDescent="0.3">
      <c r="A1278" s="12">
        <v>42916</v>
      </c>
      <c r="B1278" s="13">
        <v>2017</v>
      </c>
      <c r="C1278" s="13">
        <f>IFERROR(AVERAGEIFS(Datos!C1278:E1278,Datos!C1278:E1278,"&lt;&gt;"),"")</f>
        <v>50.472999999999992</v>
      </c>
      <c r="D1278" s="13">
        <f>IFERROR(AVERAGEIFS(Datos!F1278:H1278,Datos!F1278:H1278,"&lt;&gt;"),"")</f>
        <v>68.798180866666669</v>
      </c>
      <c r="E1278" s="14">
        <f>IFERROR(AVERAGEIFS(Datos!I1278:L1278,Datos!I1278:L1278,"&lt;&gt;"),"")</f>
        <v>22.947658309746327</v>
      </c>
    </row>
    <row r="1279" spans="1:5" x14ac:dyDescent="0.3">
      <c r="A1279" s="12">
        <v>42917</v>
      </c>
      <c r="B1279" s="13">
        <v>2017</v>
      </c>
      <c r="C1279" s="13" t="str">
        <f>IFERROR(AVERAGEIFS(Datos!C1279:E1279,Datos!C1279:E1279,"&lt;&gt;"),"")</f>
        <v/>
      </c>
      <c r="D1279" s="13" t="str">
        <f>IFERROR(AVERAGEIFS(Datos!F1279:H1279,Datos!F1279:H1279,"&lt;&gt;"),"")</f>
        <v/>
      </c>
      <c r="E1279" s="14" t="str">
        <f>IFERROR(AVERAGEIFS(Datos!I1279:L1279,Datos!I1279:L1279,"&lt;&gt;"),"")</f>
        <v/>
      </c>
    </row>
    <row r="1280" spans="1:5" x14ac:dyDescent="0.3">
      <c r="A1280" s="12">
        <v>42918</v>
      </c>
      <c r="B1280" s="13">
        <v>2017</v>
      </c>
      <c r="C1280" s="13" t="str">
        <f>IFERROR(AVERAGEIFS(Datos!C1280:E1280,Datos!C1280:E1280,"&lt;&gt;"),"")</f>
        <v/>
      </c>
      <c r="D1280" s="13" t="str">
        <f>IFERROR(AVERAGEIFS(Datos!F1280:H1280,Datos!F1280:H1280,"&lt;&gt;"),"")</f>
        <v/>
      </c>
      <c r="E1280" s="14" t="str">
        <f>IFERROR(AVERAGEIFS(Datos!I1280:L1280,Datos!I1280:L1280,"&lt;&gt;"),"")</f>
        <v/>
      </c>
    </row>
    <row r="1281" spans="1:5" x14ac:dyDescent="0.3">
      <c r="A1281" s="12">
        <v>42919</v>
      </c>
      <c r="B1281" s="13">
        <v>2017</v>
      </c>
      <c r="C1281" s="13">
        <f>IFERROR(AVERAGEIFS(Datos!C1281:E1281,Datos!C1281:E1281,"&lt;&gt;"),"")</f>
        <v>50.006</v>
      </c>
      <c r="D1281" s="13">
        <f>IFERROR(AVERAGEIFS(Datos!F1281:H1281,Datos!F1281:H1281,"&lt;&gt;"),"")</f>
        <v>69.083176866666676</v>
      </c>
      <c r="E1281" s="14">
        <f>IFERROR(AVERAGEIFS(Datos!I1281:L1281,Datos!I1281:L1281,"&lt;&gt;"),"")</f>
        <v>22.618288743386245</v>
      </c>
    </row>
    <row r="1282" spans="1:5" x14ac:dyDescent="0.3">
      <c r="A1282" s="12">
        <v>42920</v>
      </c>
      <c r="B1282" s="13">
        <v>2017</v>
      </c>
      <c r="C1282" s="13" t="str">
        <f>IFERROR(AVERAGEIFS(Datos!C1282:E1282,Datos!C1282:E1282,"&lt;&gt;"),"")</f>
        <v/>
      </c>
      <c r="D1282" s="13">
        <f>IFERROR(AVERAGEIFS(Datos!F1282:H1282,Datos!F1282:H1282,"&lt;&gt;"),"")</f>
        <v>68.571022299999996</v>
      </c>
      <c r="E1282" s="14">
        <f>IFERROR(AVERAGEIFS(Datos!I1282:L1282,Datos!I1282:L1282,"&lt;&gt;"),"")</f>
        <v>22.138917277345818</v>
      </c>
    </row>
    <row r="1283" spans="1:5" x14ac:dyDescent="0.3">
      <c r="A1283" s="12">
        <v>42921</v>
      </c>
      <c r="B1283" s="13">
        <v>2017</v>
      </c>
      <c r="C1283" s="13">
        <f>IFERROR(AVERAGEIFS(Datos!C1283:E1283,Datos!C1283:E1283,"&lt;&gt;"),"")</f>
        <v>50.571833333333331</v>
      </c>
      <c r="D1283" s="13">
        <f>IFERROR(AVERAGEIFS(Datos!F1283:H1283,Datos!F1283:H1283,"&lt;&gt;"),"")</f>
        <v>68.336269333333334</v>
      </c>
      <c r="E1283" s="14">
        <f>IFERROR(AVERAGEIFS(Datos!I1283:L1283,Datos!I1283:L1283,"&lt;&gt;"),"")</f>
        <v>22.224290289675878</v>
      </c>
    </row>
    <row r="1284" spans="1:5" x14ac:dyDescent="0.3">
      <c r="A1284" s="12">
        <v>42922</v>
      </c>
      <c r="B1284" s="13">
        <v>2017</v>
      </c>
      <c r="C1284" s="13">
        <f>IFERROR(AVERAGEIFS(Datos!C1284:E1284,Datos!C1284:E1284,"&lt;&gt;"),"")</f>
        <v>50.212333333333333</v>
      </c>
      <c r="D1284" s="13">
        <f>IFERROR(AVERAGEIFS(Datos!F1284:H1284,Datos!F1284:H1284,"&lt;&gt;"),"")</f>
        <v>68.447568599999997</v>
      </c>
      <c r="E1284" s="14">
        <f>IFERROR(AVERAGEIFS(Datos!I1284:L1284,Datos!I1284:L1284,"&lt;&gt;"),"")</f>
        <v>22.101375096196275</v>
      </c>
    </row>
    <row r="1285" spans="1:5" x14ac:dyDescent="0.3">
      <c r="A1285" s="12">
        <v>42923</v>
      </c>
      <c r="B1285" s="13">
        <v>2017</v>
      </c>
      <c r="C1285" s="13">
        <f>IFERROR(AVERAGEIFS(Datos!C1285:E1285,Datos!C1285:E1285,"&lt;&gt;"),"")</f>
        <v>50.848499999999994</v>
      </c>
      <c r="D1285" s="13">
        <f>IFERROR(AVERAGEIFS(Datos!F1285:H1285,Datos!F1285:H1285,"&lt;&gt;"),"")</f>
        <v>68.435101799999998</v>
      </c>
      <c r="E1285" s="14">
        <f>IFERROR(AVERAGEIFS(Datos!I1285:L1285,Datos!I1285:L1285,"&lt;&gt;"),"")</f>
        <v>21.973162369574744</v>
      </c>
    </row>
    <row r="1286" spans="1:5" x14ac:dyDescent="0.3">
      <c r="A1286" s="12">
        <v>42924</v>
      </c>
      <c r="B1286" s="13">
        <v>2017</v>
      </c>
      <c r="C1286" s="13" t="str">
        <f>IFERROR(AVERAGEIFS(Datos!C1286:E1286,Datos!C1286:E1286,"&lt;&gt;"),"")</f>
        <v/>
      </c>
      <c r="D1286" s="13" t="str">
        <f>IFERROR(AVERAGEIFS(Datos!F1286:H1286,Datos!F1286:H1286,"&lt;&gt;"),"")</f>
        <v/>
      </c>
      <c r="E1286" s="14" t="str">
        <f>IFERROR(AVERAGEIFS(Datos!I1286:L1286,Datos!I1286:L1286,"&lt;&gt;"),"")</f>
        <v/>
      </c>
    </row>
    <row r="1287" spans="1:5" x14ac:dyDescent="0.3">
      <c r="A1287" s="12">
        <v>42925</v>
      </c>
      <c r="B1287" s="13">
        <v>2017</v>
      </c>
      <c r="C1287" s="13" t="str">
        <f>IFERROR(AVERAGEIFS(Datos!C1287:E1287,Datos!C1287:E1287,"&lt;&gt;"),"")</f>
        <v/>
      </c>
      <c r="D1287" s="13" t="str">
        <f>IFERROR(AVERAGEIFS(Datos!F1287:H1287,Datos!F1287:H1287,"&lt;&gt;"),"")</f>
        <v/>
      </c>
      <c r="E1287" s="14" t="str">
        <f>IFERROR(AVERAGEIFS(Datos!I1287:L1287,Datos!I1287:L1287,"&lt;&gt;"),"")</f>
        <v/>
      </c>
    </row>
    <row r="1288" spans="1:5" x14ac:dyDescent="0.3">
      <c r="A1288" s="12">
        <v>42926</v>
      </c>
      <c r="B1288" s="13">
        <v>2017</v>
      </c>
      <c r="C1288" s="13">
        <f>IFERROR(AVERAGEIFS(Datos!C1288:E1288,Datos!C1288:E1288,"&lt;&gt;"),"")</f>
        <v>51.265000000000008</v>
      </c>
      <c r="D1288" s="13">
        <f>IFERROR(AVERAGEIFS(Datos!F1288:H1288,Datos!F1288:H1288,"&lt;&gt;"),"")</f>
        <v>68.859618466666674</v>
      </c>
      <c r="E1288" s="14">
        <f>IFERROR(AVERAGEIFS(Datos!I1288:L1288,Datos!I1288:L1288,"&lt;&gt;"),"")</f>
        <v>22.275932500875967</v>
      </c>
    </row>
    <row r="1289" spans="1:5" x14ac:dyDescent="0.3">
      <c r="A1289" s="12">
        <v>42927</v>
      </c>
      <c r="B1289" s="13">
        <v>2017</v>
      </c>
      <c r="C1289" s="13">
        <f>IFERROR(AVERAGEIFS(Datos!C1289:E1289,Datos!C1289:E1289,"&lt;&gt;"),"")</f>
        <v>51.349666666666671</v>
      </c>
      <c r="D1289" s="13">
        <f>IFERROR(AVERAGEIFS(Datos!F1289:H1289,Datos!F1289:H1289,"&lt;&gt;"),"")</f>
        <v>69.28087579999999</v>
      </c>
      <c r="E1289" s="14">
        <f>IFERROR(AVERAGEIFS(Datos!I1289:L1289,Datos!I1289:L1289,"&lt;&gt;"),"")</f>
        <v>22.506281747696356</v>
      </c>
    </row>
    <row r="1290" spans="1:5" x14ac:dyDescent="0.3">
      <c r="A1290" s="12">
        <v>42928</v>
      </c>
      <c r="B1290" s="13">
        <v>2017</v>
      </c>
      <c r="C1290" s="13">
        <f>IFERROR(AVERAGEIFS(Datos!C1290:E1290,Datos!C1290:E1290,"&lt;&gt;"),"")</f>
        <v>51.989333333333342</v>
      </c>
      <c r="D1290" s="13">
        <f>IFERROR(AVERAGEIFS(Datos!F1290:H1290,Datos!F1290:H1290,"&lt;&gt;"),"")</f>
        <v>70.124417533333329</v>
      </c>
      <c r="E1290" s="14">
        <f>IFERROR(AVERAGEIFS(Datos!I1290:L1290,Datos!I1290:L1290,"&lt;&gt;"),"")</f>
        <v>22.579531638250884</v>
      </c>
    </row>
    <row r="1291" spans="1:5" x14ac:dyDescent="0.3">
      <c r="A1291" s="12">
        <v>42929</v>
      </c>
      <c r="B1291" s="13">
        <v>2017</v>
      </c>
      <c r="C1291" s="13">
        <f>IFERROR(AVERAGEIFS(Datos!C1291:E1291,Datos!C1291:E1291,"&lt;&gt;"),"")</f>
        <v>52.384999999999998</v>
      </c>
      <c r="D1291" s="13">
        <f>IFERROR(AVERAGEIFS(Datos!F1291:H1291,Datos!F1291:H1291,"&lt;&gt;"),"")</f>
        <v>69.925787999999997</v>
      </c>
      <c r="E1291" s="14">
        <f>IFERROR(AVERAGEIFS(Datos!I1291:L1291,Datos!I1291:L1291,"&lt;&gt;"),"")</f>
        <v>22.619809992939722</v>
      </c>
    </row>
    <row r="1292" spans="1:5" x14ac:dyDescent="0.3">
      <c r="A1292" s="12">
        <v>42930</v>
      </c>
      <c r="B1292" s="13">
        <v>2017</v>
      </c>
      <c r="C1292" s="13">
        <f>IFERROR(AVERAGEIFS(Datos!C1292:E1292,Datos!C1292:E1292,"&lt;&gt;"),"")</f>
        <v>52.961833333333324</v>
      </c>
      <c r="D1292" s="13">
        <f>IFERROR(AVERAGEIFS(Datos!F1292:H1292,Datos!F1292:H1292,"&lt;&gt;"),"")</f>
        <v>70.074528000000001</v>
      </c>
      <c r="E1292" s="14">
        <f>IFERROR(AVERAGEIFS(Datos!I1292:L1292,Datos!I1292:L1292,"&lt;&gt;"),"")</f>
        <v>22.761365451194596</v>
      </c>
    </row>
    <row r="1293" spans="1:5" x14ac:dyDescent="0.3">
      <c r="A1293" s="12">
        <v>42931</v>
      </c>
      <c r="B1293" s="13">
        <v>2017</v>
      </c>
      <c r="C1293" s="13" t="str">
        <f>IFERROR(AVERAGEIFS(Datos!C1293:E1293,Datos!C1293:E1293,"&lt;&gt;"),"")</f>
        <v/>
      </c>
      <c r="D1293" s="13" t="str">
        <f>IFERROR(AVERAGEIFS(Datos!F1293:H1293,Datos!F1293:H1293,"&lt;&gt;"),"")</f>
        <v/>
      </c>
      <c r="E1293" s="14" t="str">
        <f>IFERROR(AVERAGEIFS(Datos!I1293:L1293,Datos!I1293:L1293,"&lt;&gt;"),"")</f>
        <v/>
      </c>
    </row>
    <row r="1294" spans="1:5" x14ac:dyDescent="0.3">
      <c r="A1294" s="12">
        <v>42932</v>
      </c>
      <c r="B1294" s="13">
        <v>2017</v>
      </c>
      <c r="C1294" s="13" t="str">
        <f>IFERROR(AVERAGEIFS(Datos!C1294:E1294,Datos!C1294:E1294,"&lt;&gt;"),"")</f>
        <v/>
      </c>
      <c r="D1294" s="13" t="str">
        <f>IFERROR(AVERAGEIFS(Datos!F1294:H1294,Datos!F1294:H1294,"&lt;&gt;"),"")</f>
        <v/>
      </c>
      <c r="E1294" s="14" t="str">
        <f>IFERROR(AVERAGEIFS(Datos!I1294:L1294,Datos!I1294:L1294,"&lt;&gt;"),"")</f>
        <v/>
      </c>
    </row>
    <row r="1295" spans="1:5" x14ac:dyDescent="0.3">
      <c r="A1295" s="12">
        <v>42933</v>
      </c>
      <c r="B1295" s="13">
        <v>2017</v>
      </c>
      <c r="C1295" s="13">
        <f>IFERROR(AVERAGEIFS(Datos!C1295:E1295,Datos!C1295:E1295,"&lt;&gt;"),"")</f>
        <v>53.179333333333339</v>
      </c>
      <c r="D1295" s="13">
        <f>IFERROR(AVERAGEIFS(Datos!F1295:H1295,Datos!F1295:H1295,"&lt;&gt;"),"")</f>
        <v>69.990742666666677</v>
      </c>
      <c r="E1295" s="14" t="str">
        <f>IFERROR(AVERAGEIFS(Datos!I1295:L1295,Datos!I1295:L1295,"&lt;&gt;"),"")</f>
        <v/>
      </c>
    </row>
    <row r="1296" spans="1:5" x14ac:dyDescent="0.3">
      <c r="A1296" s="12">
        <v>42934</v>
      </c>
      <c r="B1296" s="13">
        <v>2017</v>
      </c>
      <c r="C1296" s="13">
        <f>IFERROR(AVERAGEIFS(Datos!C1296:E1296,Datos!C1296:E1296,"&lt;&gt;"),"")</f>
        <v>53.389166666666661</v>
      </c>
      <c r="D1296" s="13">
        <f>IFERROR(AVERAGEIFS(Datos!F1296:H1296,Datos!F1296:H1296,"&lt;&gt;"),"")</f>
        <v>69.908080466666661</v>
      </c>
      <c r="E1296" s="14">
        <f>IFERROR(AVERAGEIFS(Datos!I1296:L1296,Datos!I1296:L1296,"&lt;&gt;"),"")</f>
        <v>23.02064497322624</v>
      </c>
    </row>
    <row r="1297" spans="1:5" x14ac:dyDescent="0.3">
      <c r="A1297" s="12">
        <v>42935</v>
      </c>
      <c r="B1297" s="13">
        <v>2017</v>
      </c>
      <c r="C1297" s="13">
        <f>IFERROR(AVERAGEIFS(Datos!C1297:E1297,Datos!C1297:E1297,"&lt;&gt;"),"")</f>
        <v>53.75116666666667</v>
      </c>
      <c r="D1297" s="13">
        <f>IFERROR(AVERAGEIFS(Datos!F1297:H1297,Datos!F1297:H1297,"&lt;&gt;"),"")</f>
        <v>70.266146333333324</v>
      </c>
      <c r="E1297" s="14">
        <f>IFERROR(AVERAGEIFS(Datos!I1297:L1297,Datos!I1297:L1297,"&lt;&gt;"),"")</f>
        <v>23.449926217099375</v>
      </c>
    </row>
    <row r="1298" spans="1:5" x14ac:dyDescent="0.3">
      <c r="A1298" s="12">
        <v>42936</v>
      </c>
      <c r="B1298" s="13">
        <v>2017</v>
      </c>
      <c r="C1298" s="13">
        <f>IFERROR(AVERAGEIFS(Datos!C1298:E1298,Datos!C1298:E1298,"&lt;&gt;"),"")</f>
        <v>53.804833333333335</v>
      </c>
      <c r="D1298" s="13">
        <f>IFERROR(AVERAGEIFS(Datos!F1298:H1298,Datos!F1298:H1298,"&lt;&gt;"),"")</f>
        <v>70.872316166666664</v>
      </c>
      <c r="E1298" s="14">
        <f>IFERROR(AVERAGEIFS(Datos!I1298:L1298,Datos!I1298:L1298,"&lt;&gt;"),"")</f>
        <v>23.419064309110432</v>
      </c>
    </row>
    <row r="1299" spans="1:5" x14ac:dyDescent="0.3">
      <c r="A1299" s="12">
        <v>42937</v>
      </c>
      <c r="B1299" s="13">
        <v>2017</v>
      </c>
      <c r="C1299" s="13">
        <f>IFERROR(AVERAGEIFS(Datos!C1299:E1299,Datos!C1299:E1299,"&lt;&gt;"),"")</f>
        <v>53.683166666666672</v>
      </c>
      <c r="D1299" s="13">
        <f>IFERROR(AVERAGEIFS(Datos!F1299:H1299,Datos!F1299:H1299,"&lt;&gt;"),"")</f>
        <v>69.31484163333333</v>
      </c>
      <c r="E1299" s="14">
        <f>IFERROR(AVERAGEIFS(Datos!I1299:L1299,Datos!I1299:L1299,"&lt;&gt;"),"")</f>
        <v>23.462906825261072</v>
      </c>
    </row>
    <row r="1300" spans="1:5" x14ac:dyDescent="0.3">
      <c r="A1300" s="12">
        <v>42938</v>
      </c>
      <c r="B1300" s="13">
        <v>2017</v>
      </c>
      <c r="C1300" s="13" t="str">
        <f>IFERROR(AVERAGEIFS(Datos!C1300:E1300,Datos!C1300:E1300,"&lt;&gt;"),"")</f>
        <v/>
      </c>
      <c r="D1300" s="13" t="str">
        <f>IFERROR(AVERAGEIFS(Datos!F1300:H1300,Datos!F1300:H1300,"&lt;&gt;"),"")</f>
        <v/>
      </c>
      <c r="E1300" s="14" t="str">
        <f>IFERROR(AVERAGEIFS(Datos!I1300:L1300,Datos!I1300:L1300,"&lt;&gt;"),"")</f>
        <v/>
      </c>
    </row>
    <row r="1301" spans="1:5" x14ac:dyDescent="0.3">
      <c r="A1301" s="12">
        <v>42939</v>
      </c>
      <c r="B1301" s="13">
        <v>2017</v>
      </c>
      <c r="C1301" s="13" t="str">
        <f>IFERROR(AVERAGEIFS(Datos!C1301:E1301,Datos!C1301:E1301,"&lt;&gt;"),"")</f>
        <v/>
      </c>
      <c r="D1301" s="13" t="str">
        <f>IFERROR(AVERAGEIFS(Datos!F1301:H1301,Datos!F1301:H1301,"&lt;&gt;"),"")</f>
        <v/>
      </c>
      <c r="E1301" s="14" t="str">
        <f>IFERROR(AVERAGEIFS(Datos!I1301:L1301,Datos!I1301:L1301,"&lt;&gt;"),"")</f>
        <v/>
      </c>
    </row>
    <row r="1302" spans="1:5" x14ac:dyDescent="0.3">
      <c r="A1302" s="12">
        <v>42940</v>
      </c>
      <c r="B1302" s="13">
        <v>2017</v>
      </c>
      <c r="C1302" s="13">
        <f>IFERROR(AVERAGEIFS(Datos!C1302:E1302,Datos!C1302:E1302,"&lt;&gt;"),"")</f>
        <v>53.845999999999997</v>
      </c>
      <c r="D1302" s="13">
        <f>IFERROR(AVERAGEIFS(Datos!F1302:H1302,Datos!F1302:H1302,"&lt;&gt;"),"")</f>
        <v>68.253463066666669</v>
      </c>
      <c r="E1302" s="14">
        <f>IFERROR(AVERAGEIFS(Datos!I1302:L1302,Datos!I1302:L1302,"&lt;&gt;"),"")</f>
        <v>23.206856328117979</v>
      </c>
    </row>
    <row r="1303" spans="1:5" x14ac:dyDescent="0.3">
      <c r="A1303" s="12">
        <v>42941</v>
      </c>
      <c r="B1303" s="13">
        <v>2017</v>
      </c>
      <c r="C1303" s="13">
        <f>IFERROR(AVERAGEIFS(Datos!C1303:E1303,Datos!C1303:E1303,"&lt;&gt;"),"")</f>
        <v>53.608833333333337</v>
      </c>
      <c r="D1303" s="13">
        <f>IFERROR(AVERAGEIFS(Datos!F1303:H1303,Datos!F1303:H1303,"&lt;&gt;"),"")</f>
        <v>68.753433799999996</v>
      </c>
      <c r="E1303" s="14">
        <f>IFERROR(AVERAGEIFS(Datos!I1303:L1303,Datos!I1303:L1303,"&lt;&gt;"),"")</f>
        <v>22.992440818255108</v>
      </c>
    </row>
    <row r="1304" spans="1:5" x14ac:dyDescent="0.3">
      <c r="A1304" s="12">
        <v>42942</v>
      </c>
      <c r="B1304" s="13">
        <v>2017</v>
      </c>
      <c r="C1304" s="13">
        <f>IFERROR(AVERAGEIFS(Datos!C1304:E1304,Datos!C1304:E1304,"&lt;&gt;"),"")</f>
        <v>53.560166666666667</v>
      </c>
      <c r="D1304" s="13">
        <f>IFERROR(AVERAGEIFS(Datos!F1304:H1304,Datos!F1304:H1304,"&lt;&gt;"),"")</f>
        <v>68.873499633333338</v>
      </c>
      <c r="E1304" s="14">
        <f>IFERROR(AVERAGEIFS(Datos!I1304:L1304,Datos!I1304:L1304,"&lt;&gt;"),"")</f>
        <v>23.064372335265272</v>
      </c>
    </row>
    <row r="1305" spans="1:5" x14ac:dyDescent="0.3">
      <c r="A1305" s="12">
        <v>42943</v>
      </c>
      <c r="B1305" s="13">
        <v>2017</v>
      </c>
      <c r="C1305" s="13">
        <f>IFERROR(AVERAGEIFS(Datos!C1305:E1305,Datos!C1305:E1305,"&lt;&gt;"),"")</f>
        <v>52.808500000000002</v>
      </c>
      <c r="D1305" s="13">
        <f>IFERROR(AVERAGEIFS(Datos!F1305:H1305,Datos!F1305:H1305,"&lt;&gt;"),"")</f>
        <v>69.108264000000005</v>
      </c>
      <c r="E1305" s="14">
        <f>IFERROR(AVERAGEIFS(Datos!I1305:L1305,Datos!I1305:L1305,"&lt;&gt;"),"")</f>
        <v>23.950840611749911</v>
      </c>
    </row>
    <row r="1306" spans="1:5" x14ac:dyDescent="0.3">
      <c r="A1306" s="12">
        <v>42944</v>
      </c>
      <c r="B1306" s="13">
        <v>2017</v>
      </c>
      <c r="C1306" s="13">
        <f>IFERROR(AVERAGEIFS(Datos!C1306:E1306,Datos!C1306:E1306,"&lt;&gt;"),"")</f>
        <v>52.777166666666666</v>
      </c>
      <c r="D1306" s="13">
        <f>IFERROR(AVERAGEIFS(Datos!F1306:H1306,Datos!F1306:H1306,"&lt;&gt;"),"")</f>
        <v>69.060811399999992</v>
      </c>
      <c r="E1306" s="14">
        <f>IFERROR(AVERAGEIFS(Datos!I1306:L1306,Datos!I1306:L1306,"&lt;&gt;"),"")</f>
        <v>23.548119424846625</v>
      </c>
    </row>
    <row r="1307" spans="1:5" x14ac:dyDescent="0.3">
      <c r="A1307" s="12">
        <v>42945</v>
      </c>
      <c r="B1307" s="13">
        <v>2017</v>
      </c>
      <c r="C1307" s="13" t="str">
        <f>IFERROR(AVERAGEIFS(Datos!C1307:E1307,Datos!C1307:E1307,"&lt;&gt;"),"")</f>
        <v/>
      </c>
      <c r="D1307" s="13" t="str">
        <f>IFERROR(AVERAGEIFS(Datos!F1307:H1307,Datos!F1307:H1307,"&lt;&gt;"),"")</f>
        <v/>
      </c>
      <c r="E1307" s="14" t="str">
        <f>IFERROR(AVERAGEIFS(Datos!I1307:L1307,Datos!I1307:L1307,"&lt;&gt;"),"")</f>
        <v/>
      </c>
    </row>
    <row r="1308" spans="1:5" x14ac:dyDescent="0.3">
      <c r="A1308" s="12">
        <v>42946</v>
      </c>
      <c r="B1308" s="13">
        <v>2017</v>
      </c>
      <c r="C1308" s="13" t="str">
        <f>IFERROR(AVERAGEIFS(Datos!C1308:E1308,Datos!C1308:E1308,"&lt;&gt;"),"")</f>
        <v/>
      </c>
      <c r="D1308" s="13" t="str">
        <f>IFERROR(AVERAGEIFS(Datos!F1308:H1308,Datos!F1308:H1308,"&lt;&gt;"),"")</f>
        <v/>
      </c>
      <c r="E1308" s="14" t="str">
        <f>IFERROR(AVERAGEIFS(Datos!I1308:L1308,Datos!I1308:L1308,"&lt;&gt;"),"")</f>
        <v/>
      </c>
    </row>
    <row r="1309" spans="1:5" x14ac:dyDescent="0.3">
      <c r="A1309" s="12">
        <v>42947</v>
      </c>
      <c r="B1309" s="13">
        <v>2017</v>
      </c>
      <c r="C1309" s="13">
        <f>IFERROR(AVERAGEIFS(Datos!C1309:E1309,Datos!C1309:E1309,"&lt;&gt;"),"")</f>
        <v>52.385833333333331</v>
      </c>
      <c r="D1309" s="13">
        <f>IFERROR(AVERAGEIFS(Datos!F1309:H1309,Datos!F1309:H1309,"&lt;&gt;"),"")</f>
        <v>69.229719666666668</v>
      </c>
      <c r="E1309" s="14">
        <f>IFERROR(AVERAGEIFS(Datos!I1309:L1309,Datos!I1309:L1309,"&lt;&gt;"),"")</f>
        <v>23.412348328955716</v>
      </c>
    </row>
    <row r="1310" spans="1:5" x14ac:dyDescent="0.3">
      <c r="A1310" s="12">
        <v>42948</v>
      </c>
      <c r="B1310" s="13">
        <v>2017</v>
      </c>
      <c r="C1310" s="13">
        <f>IFERROR(AVERAGEIFS(Datos!C1310:E1310,Datos!C1310:E1310,"&lt;&gt;"),"")</f>
        <v>52.473500000000001</v>
      </c>
      <c r="D1310" s="13">
        <f>IFERROR(AVERAGEIFS(Datos!F1310:H1310,Datos!F1310:H1310,"&lt;&gt;"),"")</f>
        <v>70.038374333333337</v>
      </c>
      <c r="E1310" s="14">
        <f>IFERROR(AVERAGEIFS(Datos!I1310:L1310,Datos!I1310:L1310,"&lt;&gt;"),"")</f>
        <v>23.237618626677548</v>
      </c>
    </row>
    <row r="1311" spans="1:5" x14ac:dyDescent="0.3">
      <c r="A1311" s="12">
        <v>42949</v>
      </c>
      <c r="B1311" s="13">
        <v>2017</v>
      </c>
      <c r="C1311" s="13">
        <f>IFERROR(AVERAGEIFS(Datos!C1311:E1311,Datos!C1311:E1311,"&lt;&gt;"),"")</f>
        <v>52.975666666666662</v>
      </c>
      <c r="D1311" s="13">
        <f>IFERROR(AVERAGEIFS(Datos!F1311:H1311,Datos!F1311:H1311,"&lt;&gt;"),"")</f>
        <v>70.028568933333332</v>
      </c>
      <c r="E1311" s="14">
        <f>IFERROR(AVERAGEIFS(Datos!I1311:L1311,Datos!I1311:L1311,"&lt;&gt;"),"")</f>
        <v>23.429019745087388</v>
      </c>
    </row>
    <row r="1312" spans="1:5" x14ac:dyDescent="0.3">
      <c r="A1312" s="12">
        <v>42950</v>
      </c>
      <c r="B1312" s="13">
        <v>2017</v>
      </c>
      <c r="C1312" s="13">
        <f>IFERROR(AVERAGEIFS(Datos!C1312:E1312,Datos!C1312:E1312,"&lt;&gt;"),"")</f>
        <v>52.685833333333335</v>
      </c>
      <c r="D1312" s="13">
        <f>IFERROR(AVERAGEIFS(Datos!F1312:H1312,Datos!F1312:H1312,"&lt;&gt;"),"")</f>
        <v>70.562759666666665</v>
      </c>
      <c r="E1312" s="14">
        <f>IFERROR(AVERAGEIFS(Datos!I1312:L1312,Datos!I1312:L1312,"&lt;&gt;"),"")</f>
        <v>23.247068688963513</v>
      </c>
    </row>
    <row r="1313" spans="1:5" x14ac:dyDescent="0.3">
      <c r="A1313" s="12">
        <v>42951</v>
      </c>
      <c r="B1313" s="13">
        <v>2017</v>
      </c>
      <c r="C1313" s="13">
        <f>IFERROR(AVERAGEIFS(Datos!C1313:E1313,Datos!C1313:E1313,"&lt;&gt;"),"")</f>
        <v>53.022333333333336</v>
      </c>
      <c r="D1313" s="13">
        <f>IFERROR(AVERAGEIFS(Datos!F1313:H1313,Datos!F1313:H1313,"&lt;&gt;"),"")</f>
        <v>71.040170666666668</v>
      </c>
      <c r="E1313" s="14">
        <f>IFERROR(AVERAGEIFS(Datos!I1313:L1313,Datos!I1313:L1313,"&lt;&gt;"),"")</f>
        <v>23.137599141774203</v>
      </c>
    </row>
    <row r="1314" spans="1:5" x14ac:dyDescent="0.3">
      <c r="A1314" s="12">
        <v>42952</v>
      </c>
      <c r="B1314" s="13">
        <v>2017</v>
      </c>
      <c r="C1314" s="13" t="str">
        <f>IFERROR(AVERAGEIFS(Datos!C1314:E1314,Datos!C1314:E1314,"&lt;&gt;"),"")</f>
        <v/>
      </c>
      <c r="D1314" s="13" t="str">
        <f>IFERROR(AVERAGEIFS(Datos!F1314:H1314,Datos!F1314:H1314,"&lt;&gt;"),"")</f>
        <v/>
      </c>
      <c r="E1314" s="14" t="str">
        <f>IFERROR(AVERAGEIFS(Datos!I1314:L1314,Datos!I1314:L1314,"&lt;&gt;"),"")</f>
        <v/>
      </c>
    </row>
    <row r="1315" spans="1:5" x14ac:dyDescent="0.3">
      <c r="A1315" s="12">
        <v>42953</v>
      </c>
      <c r="B1315" s="13">
        <v>2017</v>
      </c>
      <c r="C1315" s="13" t="str">
        <f>IFERROR(AVERAGEIFS(Datos!C1315:E1315,Datos!C1315:E1315,"&lt;&gt;"),"")</f>
        <v/>
      </c>
      <c r="D1315" s="13" t="str">
        <f>IFERROR(AVERAGEIFS(Datos!F1315:H1315,Datos!F1315:H1315,"&lt;&gt;"),"")</f>
        <v/>
      </c>
      <c r="E1315" s="14" t="str">
        <f>IFERROR(AVERAGEIFS(Datos!I1315:L1315,Datos!I1315:L1315,"&lt;&gt;"),"")</f>
        <v/>
      </c>
    </row>
    <row r="1316" spans="1:5" x14ac:dyDescent="0.3">
      <c r="A1316" s="12">
        <v>42954</v>
      </c>
      <c r="B1316" s="13">
        <v>2017</v>
      </c>
      <c r="C1316" s="13">
        <f>IFERROR(AVERAGEIFS(Datos!C1316:E1316,Datos!C1316:E1316,"&lt;&gt;"),"")</f>
        <v>53.13</v>
      </c>
      <c r="D1316" s="13">
        <f>IFERROR(AVERAGEIFS(Datos!F1316:H1316,Datos!F1316:H1316,"&lt;&gt;"),"")</f>
        <v>70.78385586666667</v>
      </c>
      <c r="E1316" s="14">
        <f>IFERROR(AVERAGEIFS(Datos!I1316:L1316,Datos!I1316:L1316,"&lt;&gt;"),"")</f>
        <v>23.56088882517609</v>
      </c>
    </row>
    <row r="1317" spans="1:5" x14ac:dyDescent="0.3">
      <c r="A1317" s="12">
        <v>42955</v>
      </c>
      <c r="B1317" s="13">
        <v>2017</v>
      </c>
      <c r="C1317" s="13">
        <f>IFERROR(AVERAGEIFS(Datos!C1317:E1317,Datos!C1317:E1317,"&lt;&gt;"),"")</f>
        <v>53.339833333333338</v>
      </c>
      <c r="D1317" s="13">
        <f>IFERROR(AVERAGEIFS(Datos!F1317:H1317,Datos!F1317:H1317,"&lt;&gt;"),"")</f>
        <v>70.555240333333344</v>
      </c>
      <c r="E1317" s="14">
        <f>IFERROR(AVERAGEIFS(Datos!I1317:L1317,Datos!I1317:L1317,"&lt;&gt;"),"")</f>
        <v>23.550226601502402</v>
      </c>
    </row>
    <row r="1318" spans="1:5" x14ac:dyDescent="0.3">
      <c r="A1318" s="12">
        <v>42956</v>
      </c>
      <c r="B1318" s="13">
        <v>2017</v>
      </c>
      <c r="C1318" s="13">
        <f>IFERROR(AVERAGEIFS(Datos!C1318:E1318,Datos!C1318:E1318,"&lt;&gt;"),"")</f>
        <v>53.246333333333332</v>
      </c>
      <c r="D1318" s="13">
        <f>IFERROR(AVERAGEIFS(Datos!F1318:H1318,Datos!F1318:H1318,"&lt;&gt;"),"")</f>
        <v>69.859083533333333</v>
      </c>
      <c r="E1318" s="14">
        <f>IFERROR(AVERAGEIFS(Datos!I1318:L1318,Datos!I1318:L1318,"&lt;&gt;"),"")</f>
        <v>23.282939036747322</v>
      </c>
    </row>
    <row r="1319" spans="1:5" x14ac:dyDescent="0.3">
      <c r="A1319" s="12">
        <v>42957</v>
      </c>
      <c r="B1319" s="13">
        <v>2017</v>
      </c>
      <c r="C1319" s="13">
        <f>IFERROR(AVERAGEIFS(Datos!C1319:E1319,Datos!C1319:E1319,"&lt;&gt;"),"")</f>
        <v>52.139833333333335</v>
      </c>
      <c r="D1319" s="13">
        <f>IFERROR(AVERAGEIFS(Datos!F1319:H1319,Datos!F1319:H1319,"&lt;&gt;"),"")</f>
        <v>69.488680400000007</v>
      </c>
      <c r="E1319" s="14">
        <f>IFERROR(AVERAGEIFS(Datos!I1319:L1319,Datos!I1319:L1319,"&lt;&gt;"),"")</f>
        <v>23.171310441903021</v>
      </c>
    </row>
    <row r="1320" spans="1:5" x14ac:dyDescent="0.3">
      <c r="A1320" s="12">
        <v>42958</v>
      </c>
      <c r="B1320" s="13">
        <v>2017</v>
      </c>
      <c r="C1320" s="13">
        <f>IFERROR(AVERAGEIFS(Datos!C1320:E1320,Datos!C1320:E1320,"&lt;&gt;"),"")</f>
        <v>52.791500000000006</v>
      </c>
      <c r="D1320" s="13">
        <f>IFERROR(AVERAGEIFS(Datos!F1320:H1320,Datos!F1320:H1320,"&lt;&gt;"),"")</f>
        <v>69.543816666666658</v>
      </c>
      <c r="E1320" s="14" t="str">
        <f>IFERROR(AVERAGEIFS(Datos!I1320:L1320,Datos!I1320:L1320,"&lt;&gt;"),"")</f>
        <v/>
      </c>
    </row>
    <row r="1321" spans="1:5" x14ac:dyDescent="0.3">
      <c r="A1321" s="12">
        <v>42959</v>
      </c>
      <c r="B1321" s="13">
        <v>2017</v>
      </c>
      <c r="C1321" s="13" t="str">
        <f>IFERROR(AVERAGEIFS(Datos!C1321:E1321,Datos!C1321:E1321,"&lt;&gt;"),"")</f>
        <v/>
      </c>
      <c r="D1321" s="13" t="str">
        <f>IFERROR(AVERAGEIFS(Datos!F1321:H1321,Datos!F1321:H1321,"&lt;&gt;"),"")</f>
        <v/>
      </c>
      <c r="E1321" s="14" t="str">
        <f>IFERROR(AVERAGEIFS(Datos!I1321:L1321,Datos!I1321:L1321,"&lt;&gt;"),"")</f>
        <v/>
      </c>
    </row>
    <row r="1322" spans="1:5" x14ac:dyDescent="0.3">
      <c r="A1322" s="12">
        <v>42960</v>
      </c>
      <c r="B1322" s="13">
        <v>2017</v>
      </c>
      <c r="C1322" s="13" t="str">
        <f>IFERROR(AVERAGEIFS(Datos!C1322:E1322,Datos!C1322:E1322,"&lt;&gt;"),"")</f>
        <v/>
      </c>
      <c r="D1322" s="13" t="str">
        <f>IFERROR(AVERAGEIFS(Datos!F1322:H1322,Datos!F1322:H1322,"&lt;&gt;"),"")</f>
        <v/>
      </c>
      <c r="E1322" s="14" t="str">
        <f>IFERROR(AVERAGEIFS(Datos!I1322:L1322,Datos!I1322:L1322,"&lt;&gt;"),"")</f>
        <v/>
      </c>
    </row>
    <row r="1323" spans="1:5" x14ac:dyDescent="0.3">
      <c r="A1323" s="12">
        <v>42961</v>
      </c>
      <c r="B1323" s="13">
        <v>2017</v>
      </c>
      <c r="C1323" s="13">
        <f>IFERROR(AVERAGEIFS(Datos!C1323:E1323,Datos!C1323:E1323,"&lt;&gt;"),"")</f>
        <v>53.499666666666677</v>
      </c>
      <c r="D1323" s="13">
        <f>IFERROR(AVERAGEIFS(Datos!F1323:H1323,Datos!F1323:H1323,"&lt;&gt;"),"")</f>
        <v>70.0583654</v>
      </c>
      <c r="E1323" s="14">
        <f>IFERROR(AVERAGEIFS(Datos!I1323:L1323,Datos!I1323:L1323,"&lt;&gt;"),"")</f>
        <v>22.795901639561443</v>
      </c>
    </row>
    <row r="1324" spans="1:5" x14ac:dyDescent="0.3">
      <c r="A1324" s="12">
        <v>42962</v>
      </c>
      <c r="B1324" s="13">
        <v>2017</v>
      </c>
      <c r="C1324" s="13">
        <f>IFERROR(AVERAGEIFS(Datos!C1324:E1324,Datos!C1324:E1324,"&lt;&gt;"),"")</f>
        <v>53.508000000000003</v>
      </c>
      <c r="D1324" s="13">
        <f>IFERROR(AVERAGEIFS(Datos!F1324:H1324,Datos!F1324:H1324,"&lt;&gt;"),"")</f>
        <v>69.702579</v>
      </c>
      <c r="E1324" s="14">
        <f>IFERROR(AVERAGEIFS(Datos!I1324:L1324,Datos!I1324:L1324,"&lt;&gt;"),"")</f>
        <v>22.920191618232849</v>
      </c>
    </row>
    <row r="1325" spans="1:5" x14ac:dyDescent="0.3">
      <c r="A1325" s="12">
        <v>42963</v>
      </c>
      <c r="B1325" s="13">
        <v>2017</v>
      </c>
      <c r="C1325" s="13">
        <f>IFERROR(AVERAGEIFS(Datos!C1325:E1325,Datos!C1325:E1325,"&lt;&gt;"),"")</f>
        <v>53.700333333333333</v>
      </c>
      <c r="D1325" s="13">
        <f>IFERROR(AVERAGEIFS(Datos!F1325:H1325,Datos!F1325:H1325,"&lt;&gt;"),"")</f>
        <v>69.705651333333336</v>
      </c>
      <c r="E1325" s="14">
        <f>IFERROR(AVERAGEIFS(Datos!I1325:L1325,Datos!I1325:L1325,"&lt;&gt;"),"")</f>
        <v>22.818803289236051</v>
      </c>
    </row>
    <row r="1326" spans="1:5" x14ac:dyDescent="0.3">
      <c r="A1326" s="12">
        <v>42964</v>
      </c>
      <c r="B1326" s="13">
        <v>2017</v>
      </c>
      <c r="C1326" s="13">
        <f>IFERROR(AVERAGEIFS(Datos!C1326:E1326,Datos!C1326:E1326,"&lt;&gt;"),"")</f>
        <v>52.74933333333334</v>
      </c>
      <c r="D1326" s="13">
        <f>IFERROR(AVERAGEIFS(Datos!F1326:H1326,Datos!F1326:H1326,"&lt;&gt;"),"")</f>
        <v>69.574838</v>
      </c>
      <c r="E1326" s="14">
        <f>IFERROR(AVERAGEIFS(Datos!I1326:L1326,Datos!I1326:L1326,"&lt;&gt;"),"")</f>
        <v>22.999611430132994</v>
      </c>
    </row>
    <row r="1327" spans="1:5" x14ac:dyDescent="0.3">
      <c r="A1327" s="12">
        <v>42965</v>
      </c>
      <c r="B1327" s="13">
        <v>2017</v>
      </c>
      <c r="C1327" s="13">
        <f>IFERROR(AVERAGEIFS(Datos!C1327:E1327,Datos!C1327:E1327,"&lt;&gt;"),"")</f>
        <v>52.724666666666657</v>
      </c>
      <c r="D1327" s="13">
        <f>IFERROR(AVERAGEIFS(Datos!F1327:H1327,Datos!F1327:H1327,"&lt;&gt;"),"")</f>
        <v>69.256699600000005</v>
      </c>
      <c r="E1327" s="14">
        <f>IFERROR(AVERAGEIFS(Datos!I1327:L1327,Datos!I1327:L1327,"&lt;&gt;"),"")</f>
        <v>22.845208589310189</v>
      </c>
    </row>
    <row r="1328" spans="1:5" x14ac:dyDescent="0.3">
      <c r="A1328" s="12">
        <v>42966</v>
      </c>
      <c r="B1328" s="13">
        <v>2017</v>
      </c>
      <c r="C1328" s="13" t="str">
        <f>IFERROR(AVERAGEIFS(Datos!C1328:E1328,Datos!C1328:E1328,"&lt;&gt;"),"")</f>
        <v/>
      </c>
      <c r="D1328" s="13" t="str">
        <f>IFERROR(AVERAGEIFS(Datos!F1328:H1328,Datos!F1328:H1328,"&lt;&gt;"),"")</f>
        <v/>
      </c>
      <c r="E1328" s="14" t="str">
        <f>IFERROR(AVERAGEIFS(Datos!I1328:L1328,Datos!I1328:L1328,"&lt;&gt;"),"")</f>
        <v/>
      </c>
    </row>
    <row r="1329" spans="1:5" x14ac:dyDescent="0.3">
      <c r="A1329" s="12">
        <v>42967</v>
      </c>
      <c r="B1329" s="13">
        <v>2017</v>
      </c>
      <c r="C1329" s="13" t="str">
        <f>IFERROR(AVERAGEIFS(Datos!C1329:E1329,Datos!C1329:E1329,"&lt;&gt;"),"")</f>
        <v/>
      </c>
      <c r="D1329" s="13" t="str">
        <f>IFERROR(AVERAGEIFS(Datos!F1329:H1329,Datos!F1329:H1329,"&lt;&gt;"),"")</f>
        <v/>
      </c>
      <c r="E1329" s="14" t="str">
        <f>IFERROR(AVERAGEIFS(Datos!I1329:L1329,Datos!I1329:L1329,"&lt;&gt;"),"")</f>
        <v/>
      </c>
    </row>
    <row r="1330" spans="1:5" x14ac:dyDescent="0.3">
      <c r="A1330" s="12">
        <v>42968</v>
      </c>
      <c r="B1330" s="13">
        <v>2017</v>
      </c>
      <c r="C1330" s="13">
        <f>IFERROR(AVERAGEIFS(Datos!C1330:E1330,Datos!C1330:E1330,"&lt;&gt;"),"")</f>
        <v>52.498666666666672</v>
      </c>
      <c r="D1330" s="13">
        <f>IFERROR(AVERAGEIFS(Datos!F1330:H1330,Datos!F1330:H1330,"&lt;&gt;"),"")</f>
        <v>69.23023906666667</v>
      </c>
      <c r="E1330" s="14">
        <f>IFERROR(AVERAGEIFS(Datos!I1330:L1330,Datos!I1330:L1330,"&lt;&gt;"),"")</f>
        <v>22.825606134442197</v>
      </c>
    </row>
    <row r="1331" spans="1:5" x14ac:dyDescent="0.3">
      <c r="A1331" s="12">
        <v>42969</v>
      </c>
      <c r="B1331" s="13">
        <v>2017</v>
      </c>
      <c r="C1331" s="13">
        <f>IFERROR(AVERAGEIFS(Datos!C1331:E1331,Datos!C1331:E1331,"&lt;&gt;"),"")</f>
        <v>53.375</v>
      </c>
      <c r="D1331" s="13">
        <f>IFERROR(AVERAGEIFS(Datos!F1331:H1331,Datos!F1331:H1331,"&lt;&gt;"),"")</f>
        <v>69.432817333333332</v>
      </c>
      <c r="E1331" s="14">
        <f>IFERROR(AVERAGEIFS(Datos!I1331:L1331,Datos!I1331:L1331,"&lt;&gt;"),"")</f>
        <v>22.785848440983003</v>
      </c>
    </row>
    <row r="1332" spans="1:5" x14ac:dyDescent="0.3">
      <c r="A1332" s="12">
        <v>42970</v>
      </c>
      <c r="B1332" s="13">
        <v>2017</v>
      </c>
      <c r="C1332" s="13">
        <f>IFERROR(AVERAGEIFS(Datos!C1332:E1332,Datos!C1332:E1332,"&lt;&gt;"),"")</f>
        <v>53.281333333333329</v>
      </c>
      <c r="D1332" s="13">
        <f>IFERROR(AVERAGEIFS(Datos!F1332:H1332,Datos!F1332:H1332,"&lt;&gt;"),"")</f>
        <v>69.397716666666668</v>
      </c>
      <c r="E1332" s="14">
        <f>IFERROR(AVERAGEIFS(Datos!I1332:L1332,Datos!I1332:L1332,"&lt;&gt;"),"")</f>
        <v>22.992421521022258</v>
      </c>
    </row>
    <row r="1333" spans="1:5" x14ac:dyDescent="0.3">
      <c r="A1333" s="12">
        <v>42971</v>
      </c>
      <c r="B1333" s="13">
        <v>2017</v>
      </c>
      <c r="C1333" s="13">
        <f>IFERROR(AVERAGEIFS(Datos!C1333:E1333,Datos!C1333:E1333,"&lt;&gt;"),"")</f>
        <v>53.117333333333328</v>
      </c>
      <c r="D1333" s="13">
        <f>IFERROR(AVERAGEIFS(Datos!F1333:H1333,Datos!F1333:H1333,"&lt;&gt;"),"")</f>
        <v>69.414745166666663</v>
      </c>
      <c r="E1333" s="14">
        <f>IFERROR(AVERAGEIFS(Datos!I1333:L1333,Datos!I1333:L1333,"&lt;&gt;"),"")</f>
        <v>22.869713929747537</v>
      </c>
    </row>
    <row r="1334" spans="1:5" x14ac:dyDescent="0.3">
      <c r="A1334" s="12">
        <v>42972</v>
      </c>
      <c r="B1334" s="13">
        <v>2017</v>
      </c>
      <c r="C1334" s="13">
        <f>IFERROR(AVERAGEIFS(Datos!C1334:E1334,Datos!C1334:E1334,"&lt;&gt;"),"")</f>
        <v>53.103333333333332</v>
      </c>
      <c r="D1334" s="13">
        <f>IFERROR(AVERAGEIFS(Datos!F1334:H1334,Datos!F1334:H1334,"&lt;&gt;"),"")</f>
        <v>69.614386800000005</v>
      </c>
      <c r="E1334" s="14">
        <f>IFERROR(AVERAGEIFS(Datos!I1334:L1334,Datos!I1334:L1334,"&lt;&gt;"),"")</f>
        <v>23.015479179104474</v>
      </c>
    </row>
    <row r="1335" spans="1:5" x14ac:dyDescent="0.3">
      <c r="A1335" s="12">
        <v>42973</v>
      </c>
      <c r="B1335" s="13">
        <v>2017</v>
      </c>
      <c r="C1335" s="13" t="str">
        <f>IFERROR(AVERAGEIFS(Datos!C1335:E1335,Datos!C1335:E1335,"&lt;&gt;"),"")</f>
        <v/>
      </c>
      <c r="D1335" s="13" t="str">
        <f>IFERROR(AVERAGEIFS(Datos!F1335:H1335,Datos!F1335:H1335,"&lt;&gt;"),"")</f>
        <v/>
      </c>
      <c r="E1335" s="14" t="str">
        <f>IFERROR(AVERAGEIFS(Datos!I1335:L1335,Datos!I1335:L1335,"&lt;&gt;"),"")</f>
        <v/>
      </c>
    </row>
    <row r="1336" spans="1:5" x14ac:dyDescent="0.3">
      <c r="A1336" s="12">
        <v>42974</v>
      </c>
      <c r="B1336" s="13">
        <v>2017</v>
      </c>
      <c r="C1336" s="13" t="str">
        <f>IFERROR(AVERAGEIFS(Datos!C1336:E1336,Datos!C1336:E1336,"&lt;&gt;"),"")</f>
        <v/>
      </c>
      <c r="D1336" s="13" t="str">
        <f>IFERROR(AVERAGEIFS(Datos!F1336:H1336,Datos!F1336:H1336,"&lt;&gt;"),"")</f>
        <v/>
      </c>
      <c r="E1336" s="14" t="str">
        <f>IFERROR(AVERAGEIFS(Datos!I1336:L1336,Datos!I1336:L1336,"&lt;&gt;"),"")</f>
        <v/>
      </c>
    </row>
    <row r="1337" spans="1:5" x14ac:dyDescent="0.3">
      <c r="A1337" s="12">
        <v>42975</v>
      </c>
      <c r="B1337" s="13">
        <v>2017</v>
      </c>
      <c r="C1337" s="13">
        <f>IFERROR(AVERAGEIFS(Datos!C1337:E1337,Datos!C1337:E1337,"&lt;&gt;"),"")</f>
        <v>53.201333333333331</v>
      </c>
      <c r="D1337" s="13">
        <f>IFERROR(AVERAGEIFS(Datos!F1337:H1337,Datos!F1337:H1337,"&lt;&gt;"),"")</f>
        <v>100.043881</v>
      </c>
      <c r="E1337" s="14">
        <f>IFERROR(AVERAGEIFS(Datos!I1337:L1337,Datos!I1337:L1337,"&lt;&gt;"),"")</f>
        <v>23.192893501373629</v>
      </c>
    </row>
    <row r="1338" spans="1:5" x14ac:dyDescent="0.3">
      <c r="A1338" s="12">
        <v>42976</v>
      </c>
      <c r="B1338" s="13">
        <v>2017</v>
      </c>
      <c r="C1338" s="13">
        <f>IFERROR(AVERAGEIFS(Datos!C1338:E1338,Datos!C1338:E1338,"&lt;&gt;"),"")</f>
        <v>53.521666666666668</v>
      </c>
      <c r="D1338" s="13">
        <f>IFERROR(AVERAGEIFS(Datos!F1338:H1338,Datos!F1338:H1338,"&lt;&gt;"),"")</f>
        <v>69.472108733333329</v>
      </c>
      <c r="E1338" s="14">
        <f>IFERROR(AVERAGEIFS(Datos!I1338:L1338,Datos!I1338:L1338,"&lt;&gt;"),"")</f>
        <v>22.98500522169293</v>
      </c>
    </row>
    <row r="1339" spans="1:5" x14ac:dyDescent="0.3">
      <c r="A1339" s="12">
        <v>42977</v>
      </c>
      <c r="B1339" s="13">
        <v>2017</v>
      </c>
      <c r="C1339" s="13">
        <f>IFERROR(AVERAGEIFS(Datos!C1339:E1339,Datos!C1339:E1339,"&lt;&gt;"),"")</f>
        <v>54.009666666666668</v>
      </c>
      <c r="D1339" s="13">
        <f>IFERROR(AVERAGEIFS(Datos!F1339:H1339,Datos!F1339:H1339,"&lt;&gt;"),"")</f>
        <v>69.0584901</v>
      </c>
      <c r="E1339" s="14">
        <f>IFERROR(AVERAGEIFS(Datos!I1339:L1339,Datos!I1339:L1339,"&lt;&gt;"),"")</f>
        <v>22.941685745307822</v>
      </c>
    </row>
    <row r="1340" spans="1:5" x14ac:dyDescent="0.3">
      <c r="A1340" s="12">
        <v>42978</v>
      </c>
      <c r="B1340" s="13">
        <v>2017</v>
      </c>
      <c r="C1340" s="13">
        <f>IFERROR(AVERAGEIFS(Datos!C1340:E1340,Datos!C1340:E1340,"&lt;&gt;"),"")</f>
        <v>54.510666666666658</v>
      </c>
      <c r="D1340" s="13">
        <f>IFERROR(AVERAGEIFS(Datos!F1340:H1340,Datos!F1340:H1340,"&lt;&gt;"),"")</f>
        <v>69.006785666666659</v>
      </c>
      <c r="E1340" s="14">
        <f>IFERROR(AVERAGEIFS(Datos!I1340:L1340,Datos!I1340:L1340,"&lt;&gt;"),"")</f>
        <v>23.125070743985471</v>
      </c>
    </row>
    <row r="1341" spans="1:5" x14ac:dyDescent="0.3">
      <c r="A1341" s="12">
        <v>42979</v>
      </c>
      <c r="B1341" s="13">
        <v>2017</v>
      </c>
      <c r="C1341" s="13">
        <f>IFERROR(AVERAGEIFS(Datos!C1341:E1341,Datos!C1341:E1341,"&lt;&gt;"),"")</f>
        <v>54.183999999999997</v>
      </c>
      <c r="D1341" s="13">
        <f>IFERROR(AVERAGEIFS(Datos!F1341:H1341,Datos!F1341:H1341,"&lt;&gt;"),"")</f>
        <v>69.484647633333338</v>
      </c>
      <c r="E1341" s="14">
        <f>IFERROR(AVERAGEIFS(Datos!I1341:L1341,Datos!I1341:L1341,"&lt;&gt;"),"")</f>
        <v>23.182230754443232</v>
      </c>
    </row>
    <row r="1342" spans="1:5" x14ac:dyDescent="0.3">
      <c r="A1342" s="12">
        <v>42980</v>
      </c>
      <c r="B1342" s="13">
        <v>2017</v>
      </c>
      <c r="C1342" s="13" t="str">
        <f>IFERROR(AVERAGEIFS(Datos!C1342:E1342,Datos!C1342:E1342,"&lt;&gt;"),"")</f>
        <v/>
      </c>
      <c r="D1342" s="13" t="str">
        <f>IFERROR(AVERAGEIFS(Datos!F1342:H1342,Datos!F1342:H1342,"&lt;&gt;"),"")</f>
        <v/>
      </c>
      <c r="E1342" s="14" t="str">
        <f>IFERROR(AVERAGEIFS(Datos!I1342:L1342,Datos!I1342:L1342,"&lt;&gt;"),"")</f>
        <v/>
      </c>
    </row>
    <row r="1343" spans="1:5" x14ac:dyDescent="0.3">
      <c r="A1343" s="12">
        <v>42981</v>
      </c>
      <c r="B1343" s="13">
        <v>2017</v>
      </c>
      <c r="C1343" s="13" t="str">
        <f>IFERROR(AVERAGEIFS(Datos!C1343:E1343,Datos!C1343:E1343,"&lt;&gt;"),"")</f>
        <v/>
      </c>
      <c r="D1343" s="13" t="str">
        <f>IFERROR(AVERAGEIFS(Datos!F1343:H1343,Datos!F1343:H1343,"&lt;&gt;"),"")</f>
        <v/>
      </c>
      <c r="E1343" s="14" t="str">
        <f>IFERROR(AVERAGEIFS(Datos!I1343:L1343,Datos!I1343:L1343,"&lt;&gt;"),"")</f>
        <v/>
      </c>
    </row>
    <row r="1344" spans="1:5" x14ac:dyDescent="0.3">
      <c r="A1344" s="12">
        <v>42982</v>
      </c>
      <c r="B1344" s="13">
        <v>2017</v>
      </c>
      <c r="C1344" s="13" t="str">
        <f>IFERROR(AVERAGEIFS(Datos!C1344:E1344,Datos!C1344:E1344,"&lt;&gt;"),"")</f>
        <v/>
      </c>
      <c r="D1344" s="13">
        <f>IFERROR(AVERAGEIFS(Datos!F1344:H1344,Datos!F1344:H1344,"&lt;&gt;"),"")</f>
        <v>69.394281333333325</v>
      </c>
      <c r="E1344" s="14">
        <f>IFERROR(AVERAGEIFS(Datos!I1344:L1344,Datos!I1344:L1344,"&lt;&gt;"),"")</f>
        <v>23.086767010483136</v>
      </c>
    </row>
    <row r="1345" spans="1:5" x14ac:dyDescent="0.3">
      <c r="A1345" s="12">
        <v>42983</v>
      </c>
      <c r="B1345" s="13">
        <v>2017</v>
      </c>
      <c r="C1345" s="13">
        <f>IFERROR(AVERAGEIFS(Datos!C1345:E1345,Datos!C1345:E1345,"&lt;&gt;"),"")</f>
        <v>53.734666666666669</v>
      </c>
      <c r="D1345" s="13">
        <f>IFERROR(AVERAGEIFS(Datos!F1345:H1345,Datos!F1345:H1345,"&lt;&gt;"),"")</f>
        <v>70.124008933333343</v>
      </c>
      <c r="E1345" s="14">
        <f>IFERROR(AVERAGEIFS(Datos!I1345:L1345,Datos!I1345:L1345,"&lt;&gt;"),"")</f>
        <v>22.910243158620688</v>
      </c>
    </row>
    <row r="1346" spans="1:5" x14ac:dyDescent="0.3">
      <c r="A1346" s="12">
        <v>42984</v>
      </c>
      <c r="B1346" s="13">
        <v>2017</v>
      </c>
      <c r="C1346" s="13">
        <f>IFERROR(AVERAGEIFS(Datos!C1346:E1346,Datos!C1346:E1346,"&lt;&gt;"),"")</f>
        <v>53.659500000000001</v>
      </c>
      <c r="D1346" s="13">
        <f>IFERROR(AVERAGEIFS(Datos!F1346:H1346,Datos!F1346:H1346,"&lt;&gt;"),"")</f>
        <v>70.919564733333331</v>
      </c>
      <c r="E1346" s="14">
        <f>IFERROR(AVERAGEIFS(Datos!I1346:L1346,Datos!I1346:L1346,"&lt;&gt;"),"")</f>
        <v>22.712812392798245</v>
      </c>
    </row>
    <row r="1347" spans="1:5" x14ac:dyDescent="0.3">
      <c r="A1347" s="12">
        <v>42985</v>
      </c>
      <c r="B1347" s="13">
        <v>2017</v>
      </c>
      <c r="C1347" s="13">
        <f>IFERROR(AVERAGEIFS(Datos!C1347:E1347,Datos!C1347:E1347,"&lt;&gt;"),"")</f>
        <v>54.049833333333332</v>
      </c>
      <c r="D1347" s="13">
        <f>IFERROR(AVERAGEIFS(Datos!F1347:H1347,Datos!F1347:H1347,"&lt;&gt;"),"")</f>
        <v>72.194251266666669</v>
      </c>
      <c r="E1347" s="14">
        <f>IFERROR(AVERAGEIFS(Datos!I1347:L1347,Datos!I1347:L1347,"&lt;&gt;"),"")</f>
        <v>22.721743071889399</v>
      </c>
    </row>
    <row r="1348" spans="1:5" x14ac:dyDescent="0.3">
      <c r="A1348" s="12">
        <v>42986</v>
      </c>
      <c r="B1348" s="13">
        <v>2017</v>
      </c>
      <c r="C1348" s="13">
        <f>IFERROR(AVERAGEIFS(Datos!C1348:E1348,Datos!C1348:E1348,"&lt;&gt;"),"")</f>
        <v>53.569333333333333</v>
      </c>
      <c r="D1348" s="13">
        <f>IFERROR(AVERAGEIFS(Datos!F1348:H1348,Datos!F1348:H1348,"&lt;&gt;"),"")</f>
        <v>72.580427733333337</v>
      </c>
      <c r="E1348" s="14">
        <f>IFERROR(AVERAGEIFS(Datos!I1348:L1348,Datos!I1348:L1348,"&lt;&gt;"),"")</f>
        <v>22.908053001761381</v>
      </c>
    </row>
    <row r="1349" spans="1:5" x14ac:dyDescent="0.3">
      <c r="A1349" s="12">
        <v>42987</v>
      </c>
      <c r="B1349" s="13">
        <v>2017</v>
      </c>
      <c r="C1349" s="13" t="str">
        <f>IFERROR(AVERAGEIFS(Datos!C1349:E1349,Datos!C1349:E1349,"&lt;&gt;"),"")</f>
        <v/>
      </c>
      <c r="D1349" s="13" t="str">
        <f>IFERROR(AVERAGEIFS(Datos!F1349:H1349,Datos!F1349:H1349,"&lt;&gt;"),"")</f>
        <v/>
      </c>
      <c r="E1349" s="14" t="str">
        <f>IFERROR(AVERAGEIFS(Datos!I1349:L1349,Datos!I1349:L1349,"&lt;&gt;"),"")</f>
        <v/>
      </c>
    </row>
    <row r="1350" spans="1:5" x14ac:dyDescent="0.3">
      <c r="A1350" s="12">
        <v>42988</v>
      </c>
      <c r="B1350" s="13">
        <v>2017</v>
      </c>
      <c r="C1350" s="13" t="str">
        <f>IFERROR(AVERAGEIFS(Datos!C1350:E1350,Datos!C1350:E1350,"&lt;&gt;"),"")</f>
        <v/>
      </c>
      <c r="D1350" s="13" t="str">
        <f>IFERROR(AVERAGEIFS(Datos!F1350:H1350,Datos!F1350:H1350,"&lt;&gt;"),"")</f>
        <v/>
      </c>
      <c r="E1350" s="14" t="str">
        <f>IFERROR(AVERAGEIFS(Datos!I1350:L1350,Datos!I1350:L1350,"&lt;&gt;"),"")</f>
        <v/>
      </c>
    </row>
    <row r="1351" spans="1:5" x14ac:dyDescent="0.3">
      <c r="A1351" s="12">
        <v>42989</v>
      </c>
      <c r="B1351" s="13">
        <v>2017</v>
      </c>
      <c r="C1351" s="13">
        <f>IFERROR(AVERAGEIFS(Datos!C1351:E1351,Datos!C1351:E1351,"&lt;&gt;"),"")</f>
        <v>54.099833333333329</v>
      </c>
      <c r="D1351" s="13">
        <f>IFERROR(AVERAGEIFS(Datos!F1351:H1351,Datos!F1351:H1351,"&lt;&gt;"),"")</f>
        <v>72.908860799999999</v>
      </c>
      <c r="E1351" s="14">
        <f>IFERROR(AVERAGEIFS(Datos!I1351:L1351,Datos!I1351:L1351,"&lt;&gt;"),"")</f>
        <v>22.994492249518746</v>
      </c>
    </row>
    <row r="1352" spans="1:5" x14ac:dyDescent="0.3">
      <c r="A1352" s="12">
        <v>42990</v>
      </c>
      <c r="B1352" s="13">
        <v>2017</v>
      </c>
      <c r="C1352" s="13">
        <f>IFERROR(AVERAGEIFS(Datos!C1352:E1352,Datos!C1352:E1352,"&lt;&gt;"),"")</f>
        <v>54.075833333333343</v>
      </c>
      <c r="D1352" s="13">
        <f>IFERROR(AVERAGEIFS(Datos!F1352:H1352,Datos!F1352:H1352,"&lt;&gt;"),"")</f>
        <v>73.221051266666663</v>
      </c>
      <c r="E1352" s="14">
        <f>IFERROR(AVERAGEIFS(Datos!I1352:L1352,Datos!I1352:L1352,"&lt;&gt;"),"")</f>
        <v>23.19033387222828</v>
      </c>
    </row>
    <row r="1353" spans="1:5" x14ac:dyDescent="0.3">
      <c r="A1353" s="12">
        <v>42991</v>
      </c>
      <c r="B1353" s="13">
        <v>2017</v>
      </c>
      <c r="C1353" s="13">
        <f>IFERROR(AVERAGEIFS(Datos!C1353:E1353,Datos!C1353:E1353,"&lt;&gt;"),"")</f>
        <v>54.214833333333338</v>
      </c>
      <c r="D1353" s="13">
        <f>IFERROR(AVERAGEIFS(Datos!F1353:H1353,Datos!F1353:H1353,"&lt;&gt;"),"")</f>
        <v>73.062206399999994</v>
      </c>
      <c r="E1353" s="14">
        <f>IFERROR(AVERAGEIFS(Datos!I1353:L1353,Datos!I1353:L1353,"&lt;&gt;"),"")</f>
        <v>23.075583734074279</v>
      </c>
    </row>
    <row r="1354" spans="1:5" x14ac:dyDescent="0.3">
      <c r="A1354" s="12">
        <v>42992</v>
      </c>
      <c r="B1354" s="13">
        <v>2017</v>
      </c>
      <c r="C1354" s="13">
        <f>IFERROR(AVERAGEIFS(Datos!C1354:E1354,Datos!C1354:E1354,"&lt;&gt;"),"")</f>
        <v>53.782166666666662</v>
      </c>
      <c r="D1354" s="13">
        <f>IFERROR(AVERAGEIFS(Datos!F1354:H1354,Datos!F1354:H1354,"&lt;&gt;"),"")</f>
        <v>73.054756533333332</v>
      </c>
      <c r="E1354" s="14">
        <f>IFERROR(AVERAGEIFS(Datos!I1354:L1354,Datos!I1354:L1354,"&lt;&gt;"),"")</f>
        <v>22.878127465233881</v>
      </c>
    </row>
    <row r="1355" spans="1:5" x14ac:dyDescent="0.3">
      <c r="A1355" s="12">
        <v>42993</v>
      </c>
      <c r="B1355" s="13">
        <v>2017</v>
      </c>
      <c r="C1355" s="13">
        <f>IFERROR(AVERAGEIFS(Datos!C1355:E1355,Datos!C1355:E1355,"&lt;&gt;"),"")</f>
        <v>54.014833333333335</v>
      </c>
      <c r="D1355" s="13">
        <f>IFERROR(AVERAGEIFS(Datos!F1355:H1355,Datos!F1355:H1355,"&lt;&gt;"),"")</f>
        <v>73.61478533333333</v>
      </c>
      <c r="E1355" s="14">
        <f>IFERROR(AVERAGEIFS(Datos!I1355:L1355,Datos!I1355:L1355,"&lt;&gt;"),"")</f>
        <v>23.06536786255753</v>
      </c>
    </row>
    <row r="1356" spans="1:5" x14ac:dyDescent="0.3">
      <c r="A1356" s="12">
        <v>42994</v>
      </c>
      <c r="B1356" s="13">
        <v>2017</v>
      </c>
      <c r="C1356" s="13" t="str">
        <f>IFERROR(AVERAGEIFS(Datos!C1356:E1356,Datos!C1356:E1356,"&lt;&gt;"),"")</f>
        <v/>
      </c>
      <c r="D1356" s="13" t="str">
        <f>IFERROR(AVERAGEIFS(Datos!F1356:H1356,Datos!F1356:H1356,"&lt;&gt;"),"")</f>
        <v/>
      </c>
      <c r="E1356" s="14" t="str">
        <f>IFERROR(AVERAGEIFS(Datos!I1356:L1356,Datos!I1356:L1356,"&lt;&gt;"),"")</f>
        <v/>
      </c>
    </row>
    <row r="1357" spans="1:5" x14ac:dyDescent="0.3">
      <c r="A1357" s="12">
        <v>42995</v>
      </c>
      <c r="B1357" s="13">
        <v>2017</v>
      </c>
      <c r="C1357" s="13" t="str">
        <f>IFERROR(AVERAGEIFS(Datos!C1357:E1357,Datos!C1357:E1357,"&lt;&gt;"),"")</f>
        <v/>
      </c>
      <c r="D1357" s="13" t="str">
        <f>IFERROR(AVERAGEIFS(Datos!F1357:H1357,Datos!F1357:H1357,"&lt;&gt;"),"")</f>
        <v/>
      </c>
      <c r="E1357" s="14" t="str">
        <f>IFERROR(AVERAGEIFS(Datos!I1357:L1357,Datos!I1357:L1357,"&lt;&gt;"),"")</f>
        <v/>
      </c>
    </row>
    <row r="1358" spans="1:5" x14ac:dyDescent="0.3">
      <c r="A1358" s="12">
        <v>42996</v>
      </c>
      <c r="B1358" s="13">
        <v>2017</v>
      </c>
      <c r="C1358" s="13">
        <f>IFERROR(AVERAGEIFS(Datos!C1358:E1358,Datos!C1358:E1358,"&lt;&gt;"),"")</f>
        <v>53.771666666666668</v>
      </c>
      <c r="D1358" s="13">
        <f>IFERROR(AVERAGEIFS(Datos!F1358:H1358,Datos!F1358:H1358,"&lt;&gt;"),"")</f>
        <v>73.533510933333332</v>
      </c>
      <c r="E1358" s="14" t="str">
        <f>IFERROR(AVERAGEIFS(Datos!I1358:L1358,Datos!I1358:L1358,"&lt;&gt;"),"")</f>
        <v/>
      </c>
    </row>
    <row r="1359" spans="1:5" x14ac:dyDescent="0.3">
      <c r="A1359" s="12">
        <v>42997</v>
      </c>
      <c r="B1359" s="13">
        <v>2017</v>
      </c>
      <c r="C1359" s="13">
        <f>IFERROR(AVERAGEIFS(Datos!C1359:E1359,Datos!C1359:E1359,"&lt;&gt;"),"")</f>
        <v>53.988500000000009</v>
      </c>
      <c r="D1359" s="13">
        <f>IFERROR(AVERAGEIFS(Datos!F1359:H1359,Datos!F1359:H1359,"&lt;&gt;"),"")</f>
        <v>73.759772333333331</v>
      </c>
      <c r="E1359" s="14">
        <f>IFERROR(AVERAGEIFS(Datos!I1359:L1359,Datos!I1359:L1359,"&lt;&gt;"),"")</f>
        <v>23.963990352572708</v>
      </c>
    </row>
    <row r="1360" spans="1:5" x14ac:dyDescent="0.3">
      <c r="A1360" s="12">
        <v>42998</v>
      </c>
      <c r="B1360" s="13">
        <v>2017</v>
      </c>
      <c r="C1360" s="13">
        <f>IFERROR(AVERAGEIFS(Datos!C1360:E1360,Datos!C1360:E1360,"&lt;&gt;"),"")</f>
        <v>53.778166666666664</v>
      </c>
      <c r="D1360" s="13">
        <f>IFERROR(AVERAGEIFS(Datos!F1360:H1360,Datos!F1360:H1360,"&lt;&gt;"),"")</f>
        <v>73.816768666666675</v>
      </c>
      <c r="E1360" s="14">
        <f>IFERROR(AVERAGEIFS(Datos!I1360:L1360,Datos!I1360:L1360,"&lt;&gt;"),"")</f>
        <v>24.811417457132599</v>
      </c>
    </row>
    <row r="1361" spans="1:5" x14ac:dyDescent="0.3">
      <c r="A1361" s="12">
        <v>42999</v>
      </c>
      <c r="B1361" s="13">
        <v>2017</v>
      </c>
      <c r="C1361" s="13">
        <f>IFERROR(AVERAGEIFS(Datos!C1361:E1361,Datos!C1361:E1361,"&lt;&gt;"),"")</f>
        <v>53.311666666666667</v>
      </c>
      <c r="D1361" s="13">
        <f>IFERROR(AVERAGEIFS(Datos!F1361:H1361,Datos!F1361:H1361,"&lt;&gt;"),"")</f>
        <v>73.621967466666661</v>
      </c>
      <c r="E1361" s="14">
        <f>IFERROR(AVERAGEIFS(Datos!I1361:L1361,Datos!I1361:L1361,"&lt;&gt;"),"")</f>
        <v>24.22826957262297</v>
      </c>
    </row>
    <row r="1362" spans="1:5" x14ac:dyDescent="0.3">
      <c r="A1362" s="12">
        <v>43000</v>
      </c>
      <c r="B1362" s="13">
        <v>2017</v>
      </c>
      <c r="C1362" s="13">
        <f>IFERROR(AVERAGEIFS(Datos!C1362:E1362,Datos!C1362:E1362,"&lt;&gt;"),"")</f>
        <v>53.181833333333337</v>
      </c>
      <c r="D1362" s="13">
        <f>IFERROR(AVERAGEIFS(Datos!F1362:H1362,Datos!F1362:H1362,"&lt;&gt;"),"")</f>
        <v>73.826391000000001</v>
      </c>
      <c r="E1362" s="14">
        <f>IFERROR(AVERAGEIFS(Datos!I1362:L1362,Datos!I1362:L1362,"&lt;&gt;"),"")</f>
        <v>24.074152706270624</v>
      </c>
    </row>
    <row r="1363" spans="1:5" x14ac:dyDescent="0.3">
      <c r="A1363" s="12">
        <v>43001</v>
      </c>
      <c r="B1363" s="13">
        <v>2017</v>
      </c>
      <c r="C1363" s="13" t="str">
        <f>IFERROR(AVERAGEIFS(Datos!C1363:E1363,Datos!C1363:E1363,"&lt;&gt;"),"")</f>
        <v/>
      </c>
      <c r="D1363" s="13" t="str">
        <f>IFERROR(AVERAGEIFS(Datos!F1363:H1363,Datos!F1363:H1363,"&lt;&gt;"),"")</f>
        <v/>
      </c>
      <c r="E1363" s="14" t="str">
        <f>IFERROR(AVERAGEIFS(Datos!I1363:L1363,Datos!I1363:L1363,"&lt;&gt;"),"")</f>
        <v/>
      </c>
    </row>
    <row r="1364" spans="1:5" x14ac:dyDescent="0.3">
      <c r="A1364" s="12">
        <v>43002</v>
      </c>
      <c r="B1364" s="13">
        <v>2017</v>
      </c>
      <c r="C1364" s="13" t="str">
        <f>IFERROR(AVERAGEIFS(Datos!C1364:E1364,Datos!C1364:E1364,"&lt;&gt;"),"")</f>
        <v/>
      </c>
      <c r="D1364" s="13" t="str">
        <f>IFERROR(AVERAGEIFS(Datos!F1364:H1364,Datos!F1364:H1364,"&lt;&gt;"),"")</f>
        <v/>
      </c>
      <c r="E1364" s="14" t="str">
        <f>IFERROR(AVERAGEIFS(Datos!I1364:L1364,Datos!I1364:L1364,"&lt;&gt;"),"")</f>
        <v/>
      </c>
    </row>
    <row r="1365" spans="1:5" x14ac:dyDescent="0.3">
      <c r="A1365" s="12">
        <v>43003</v>
      </c>
      <c r="B1365" s="13">
        <v>2017</v>
      </c>
      <c r="C1365" s="13">
        <f>IFERROR(AVERAGEIFS(Datos!C1365:E1365,Datos!C1365:E1365,"&lt;&gt;"),"")</f>
        <v>52.537166666666671</v>
      </c>
      <c r="D1365" s="13">
        <f>IFERROR(AVERAGEIFS(Datos!F1365:H1365,Datos!F1365:H1365,"&lt;&gt;"),"")</f>
        <v>72.98559826666667</v>
      </c>
      <c r="E1365" s="14">
        <f>IFERROR(AVERAGEIFS(Datos!I1365:L1365,Datos!I1365:L1365,"&lt;&gt;"),"")</f>
        <v>24.323116862955992</v>
      </c>
    </row>
    <row r="1366" spans="1:5" x14ac:dyDescent="0.3">
      <c r="A1366" s="12">
        <v>43004</v>
      </c>
      <c r="B1366" s="13">
        <v>2017</v>
      </c>
      <c r="C1366" s="13">
        <f>IFERROR(AVERAGEIFS(Datos!C1366:E1366,Datos!C1366:E1366,"&lt;&gt;"),"")</f>
        <v>52.805499999999995</v>
      </c>
      <c r="D1366" s="13">
        <f>IFERROR(AVERAGEIFS(Datos!F1366:H1366,Datos!F1366:H1366,"&lt;&gt;"),"")</f>
        <v>72.463359866666664</v>
      </c>
      <c r="E1366" s="14">
        <f>IFERROR(AVERAGEIFS(Datos!I1366:L1366,Datos!I1366:L1366,"&lt;&gt;"),"")</f>
        <v>23.83529209253652</v>
      </c>
    </row>
    <row r="1367" spans="1:5" x14ac:dyDescent="0.3">
      <c r="A1367" s="12">
        <v>43005</v>
      </c>
      <c r="B1367" s="13">
        <v>2017</v>
      </c>
      <c r="C1367" s="13">
        <f>IFERROR(AVERAGEIFS(Datos!C1367:E1367,Datos!C1367:E1367,"&lt;&gt;"),"")</f>
        <v>53.467500000000001</v>
      </c>
      <c r="D1367" s="13">
        <f>IFERROR(AVERAGEIFS(Datos!F1367:H1367,Datos!F1367:H1367,"&lt;&gt;"),"")</f>
        <v>72.453255333333331</v>
      </c>
      <c r="E1367" s="14">
        <f>IFERROR(AVERAGEIFS(Datos!I1367:L1367,Datos!I1367:L1367,"&lt;&gt;"),"")</f>
        <v>23.804662539048635</v>
      </c>
    </row>
    <row r="1368" spans="1:5" x14ac:dyDescent="0.3">
      <c r="A1368" s="12">
        <v>43006</v>
      </c>
      <c r="B1368" s="13">
        <v>2017</v>
      </c>
      <c r="C1368" s="13">
        <f>IFERROR(AVERAGEIFS(Datos!C1368:E1368,Datos!C1368:E1368,"&lt;&gt;"),"")</f>
        <v>53.476833333333332</v>
      </c>
      <c r="D1368" s="13">
        <f>IFERROR(AVERAGEIFS(Datos!F1368:H1368,Datos!F1368:H1368,"&lt;&gt;"),"")</f>
        <v>72.646700066666668</v>
      </c>
      <c r="E1368" s="14">
        <f>IFERROR(AVERAGEIFS(Datos!I1368:L1368,Datos!I1368:L1368,"&lt;&gt;"),"")</f>
        <v>24.131196638506001</v>
      </c>
    </row>
    <row r="1369" spans="1:5" x14ac:dyDescent="0.3">
      <c r="A1369" s="12">
        <v>43007</v>
      </c>
      <c r="B1369" s="13">
        <v>2017</v>
      </c>
      <c r="C1369" s="13">
        <f>IFERROR(AVERAGEIFS(Datos!C1369:E1369,Datos!C1369:E1369,"&lt;&gt;"),"")</f>
        <v>53.901999999999994</v>
      </c>
      <c r="D1369" s="13">
        <f>IFERROR(AVERAGEIFS(Datos!F1369:H1369,Datos!F1369:H1369,"&lt;&gt;"),"")</f>
        <v>73.526870166666654</v>
      </c>
      <c r="E1369" s="14">
        <f>IFERROR(AVERAGEIFS(Datos!I1369:L1369,Datos!I1369:L1369,"&lt;&gt;"),"")</f>
        <v>24.059896342567924</v>
      </c>
    </row>
    <row r="1370" spans="1:5" x14ac:dyDescent="0.3">
      <c r="A1370" s="12">
        <v>43008</v>
      </c>
      <c r="B1370" s="13">
        <v>2017</v>
      </c>
      <c r="C1370" s="13" t="str">
        <f>IFERROR(AVERAGEIFS(Datos!C1370:E1370,Datos!C1370:E1370,"&lt;&gt;"),"")</f>
        <v/>
      </c>
      <c r="D1370" s="13" t="str">
        <f>IFERROR(AVERAGEIFS(Datos!F1370:H1370,Datos!F1370:H1370,"&lt;&gt;"),"")</f>
        <v/>
      </c>
      <c r="E1370" s="14" t="str">
        <f>IFERROR(AVERAGEIFS(Datos!I1370:L1370,Datos!I1370:L1370,"&lt;&gt;"),"")</f>
        <v/>
      </c>
    </row>
    <row r="1371" spans="1:5" x14ac:dyDescent="0.3">
      <c r="A1371" s="12">
        <v>43009</v>
      </c>
      <c r="B1371" s="13">
        <v>2017</v>
      </c>
      <c r="C1371" s="13" t="str">
        <f>IFERROR(AVERAGEIFS(Datos!C1371:E1371,Datos!C1371:E1371,"&lt;&gt;"),"")</f>
        <v/>
      </c>
      <c r="D1371" s="13" t="str">
        <f>IFERROR(AVERAGEIFS(Datos!F1371:H1371,Datos!F1371:H1371,"&lt;&gt;"),"")</f>
        <v/>
      </c>
      <c r="E1371" s="14" t="str">
        <f>IFERROR(AVERAGEIFS(Datos!I1371:L1371,Datos!I1371:L1371,"&lt;&gt;"),"")</f>
        <v/>
      </c>
    </row>
    <row r="1372" spans="1:5" x14ac:dyDescent="0.3">
      <c r="A1372" s="12">
        <v>43010</v>
      </c>
      <c r="B1372" s="13">
        <v>2017</v>
      </c>
      <c r="C1372" s="13">
        <f>IFERROR(AVERAGEIFS(Datos!C1372:E1372,Datos!C1372:E1372,"&lt;&gt;"),"")</f>
        <v>53.812000000000005</v>
      </c>
      <c r="D1372" s="13">
        <f>IFERROR(AVERAGEIFS(Datos!F1372:H1372,Datos!F1372:H1372,"&lt;&gt;"),"")</f>
        <v>73.824623366666671</v>
      </c>
      <c r="E1372" s="14">
        <f>IFERROR(AVERAGEIFS(Datos!I1372:L1372,Datos!I1372:L1372,"&lt;&gt;"),"")</f>
        <v>24.148816650989438</v>
      </c>
    </row>
    <row r="1373" spans="1:5" x14ac:dyDescent="0.3">
      <c r="A1373" s="12">
        <v>43011</v>
      </c>
      <c r="B1373" s="13">
        <v>2017</v>
      </c>
      <c r="C1373" s="13">
        <f>IFERROR(AVERAGEIFS(Datos!C1373:E1373,Datos!C1373:E1373,"&lt;&gt;"),"")</f>
        <v>53.827999999999996</v>
      </c>
      <c r="D1373" s="13">
        <f>IFERROR(AVERAGEIFS(Datos!F1373:H1373,Datos!F1373:H1373,"&lt;&gt;"),"")</f>
        <v>9.9015551999999989</v>
      </c>
      <c r="E1373" s="14">
        <f>IFERROR(AVERAGEIFS(Datos!I1373:L1373,Datos!I1373:L1373,"&lt;&gt;"),"")</f>
        <v>24.162893363024018</v>
      </c>
    </row>
    <row r="1374" spans="1:5" x14ac:dyDescent="0.3">
      <c r="A1374" s="12">
        <v>43012</v>
      </c>
      <c r="B1374" s="13">
        <v>2017</v>
      </c>
      <c r="C1374" s="13">
        <f>IFERROR(AVERAGEIFS(Datos!C1374:E1374,Datos!C1374:E1374,"&lt;&gt;"),"")</f>
        <v>53.799666666666667</v>
      </c>
      <c r="D1374" s="13">
        <f>IFERROR(AVERAGEIFS(Datos!F1374:H1374,Datos!F1374:H1374,"&lt;&gt;"),"")</f>
        <v>74.781892666666664</v>
      </c>
      <c r="E1374" s="14">
        <f>IFERROR(AVERAGEIFS(Datos!I1374:L1374,Datos!I1374:L1374,"&lt;&gt;"),"")</f>
        <v>24.318417660432551</v>
      </c>
    </row>
    <row r="1375" spans="1:5" x14ac:dyDescent="0.3">
      <c r="A1375" s="12">
        <v>43013</v>
      </c>
      <c r="B1375" s="13">
        <v>2017</v>
      </c>
      <c r="C1375" s="13">
        <f>IFERROR(AVERAGEIFS(Datos!C1375:E1375,Datos!C1375:E1375,"&lt;&gt;"),"")</f>
        <v>54.69233333333333</v>
      </c>
      <c r="D1375" s="13">
        <f>IFERROR(AVERAGEIFS(Datos!F1375:H1375,Datos!F1375:H1375,"&lt;&gt;"),"")</f>
        <v>74.747215400000002</v>
      </c>
      <c r="E1375" s="14">
        <f>IFERROR(AVERAGEIFS(Datos!I1375:L1375,Datos!I1375:L1375,"&lt;&gt;"),"")</f>
        <v>24.364439075470024</v>
      </c>
    </row>
    <row r="1376" spans="1:5" x14ac:dyDescent="0.3">
      <c r="A1376" s="12">
        <v>43014</v>
      </c>
      <c r="B1376" s="13">
        <v>2017</v>
      </c>
      <c r="C1376" s="13">
        <f>IFERROR(AVERAGEIFS(Datos!C1376:E1376,Datos!C1376:E1376,"&lt;&gt;"),"")</f>
        <v>54.835666666666668</v>
      </c>
      <c r="D1376" s="13">
        <f>IFERROR(AVERAGEIFS(Datos!F1376:H1376,Datos!F1376:H1376,"&lt;&gt;"),"")</f>
        <v>74.946956499999999</v>
      </c>
      <c r="E1376" s="14">
        <f>IFERROR(AVERAGEIFS(Datos!I1376:L1376,Datos!I1376:L1376,"&lt;&gt;"),"")</f>
        <v>24.672002629314171</v>
      </c>
    </row>
    <row r="1377" spans="1:5" x14ac:dyDescent="0.3">
      <c r="A1377" s="12">
        <v>43015</v>
      </c>
      <c r="B1377" s="13">
        <v>2017</v>
      </c>
      <c r="C1377" s="13" t="str">
        <f>IFERROR(AVERAGEIFS(Datos!C1377:E1377,Datos!C1377:E1377,"&lt;&gt;"),"")</f>
        <v/>
      </c>
      <c r="D1377" s="13" t="str">
        <f>IFERROR(AVERAGEIFS(Datos!F1377:H1377,Datos!F1377:H1377,"&lt;&gt;"),"")</f>
        <v/>
      </c>
      <c r="E1377" s="14" t="str">
        <f>IFERROR(AVERAGEIFS(Datos!I1377:L1377,Datos!I1377:L1377,"&lt;&gt;"),"")</f>
        <v/>
      </c>
    </row>
    <row r="1378" spans="1:5" x14ac:dyDescent="0.3">
      <c r="A1378" s="12">
        <v>43016</v>
      </c>
      <c r="B1378" s="13">
        <v>2017</v>
      </c>
      <c r="C1378" s="13" t="str">
        <f>IFERROR(AVERAGEIFS(Datos!C1378:E1378,Datos!C1378:E1378,"&lt;&gt;"),"")</f>
        <v/>
      </c>
      <c r="D1378" s="13" t="str">
        <f>IFERROR(AVERAGEIFS(Datos!F1378:H1378,Datos!F1378:H1378,"&lt;&gt;"),"")</f>
        <v/>
      </c>
      <c r="E1378" s="14" t="str">
        <f>IFERROR(AVERAGEIFS(Datos!I1378:L1378,Datos!I1378:L1378,"&lt;&gt;"),"")</f>
        <v/>
      </c>
    </row>
    <row r="1379" spans="1:5" x14ac:dyDescent="0.3">
      <c r="A1379" s="12">
        <v>43017</v>
      </c>
      <c r="B1379" s="13">
        <v>2017</v>
      </c>
      <c r="C1379" s="13">
        <f>IFERROR(AVERAGEIFS(Datos!C1379:E1379,Datos!C1379:E1379,"&lt;&gt;"),"")</f>
        <v>54.955166666666663</v>
      </c>
      <c r="D1379" s="13">
        <f>IFERROR(AVERAGEIFS(Datos!F1379:H1379,Datos!F1379:H1379,"&lt;&gt;"),"")</f>
        <v>75.50278733333333</v>
      </c>
      <c r="E1379" s="14" t="str">
        <f>IFERROR(AVERAGEIFS(Datos!I1379:L1379,Datos!I1379:L1379,"&lt;&gt;"),"")</f>
        <v/>
      </c>
    </row>
    <row r="1380" spans="1:5" x14ac:dyDescent="0.3">
      <c r="A1380" s="12">
        <v>43018</v>
      </c>
      <c r="B1380" s="13">
        <v>2017</v>
      </c>
      <c r="C1380" s="13">
        <f>IFERROR(AVERAGEIFS(Datos!C1380:E1380,Datos!C1380:E1380,"&lt;&gt;"),"")</f>
        <v>54.885000000000012</v>
      </c>
      <c r="D1380" s="13">
        <f>IFERROR(AVERAGEIFS(Datos!F1380:H1380,Datos!F1380:H1380,"&lt;&gt;"),"")</f>
        <v>75.53073466666666</v>
      </c>
      <c r="E1380" s="14">
        <f>IFERROR(AVERAGEIFS(Datos!I1380:L1380,Datos!I1380:L1380,"&lt;&gt;"),"")</f>
        <v>25.081718515151515</v>
      </c>
    </row>
    <row r="1381" spans="1:5" x14ac:dyDescent="0.3">
      <c r="A1381" s="12">
        <v>43019</v>
      </c>
      <c r="B1381" s="13">
        <v>2017</v>
      </c>
      <c r="C1381" s="13">
        <f>IFERROR(AVERAGEIFS(Datos!C1381:E1381,Datos!C1381:E1381,"&lt;&gt;"),"")</f>
        <v>55.28</v>
      </c>
      <c r="D1381" s="13">
        <f>IFERROR(AVERAGEIFS(Datos!F1381:H1381,Datos!F1381:H1381,"&lt;&gt;"),"")</f>
        <v>75.683262800000008</v>
      </c>
      <c r="E1381" s="14">
        <f>IFERROR(AVERAGEIFS(Datos!I1381:L1381,Datos!I1381:L1381,"&lt;&gt;"),"")</f>
        <v>25.175674123821388</v>
      </c>
    </row>
    <row r="1382" spans="1:5" x14ac:dyDescent="0.3">
      <c r="A1382" s="12">
        <v>43020</v>
      </c>
      <c r="B1382" s="13">
        <v>2017</v>
      </c>
      <c r="C1382" s="13">
        <f>IFERROR(AVERAGEIFS(Datos!C1382:E1382,Datos!C1382:E1382,"&lt;&gt;"),"")</f>
        <v>55.467500000000001</v>
      </c>
      <c r="D1382" s="13">
        <f>IFERROR(AVERAGEIFS(Datos!F1382:H1382,Datos!F1382:H1382,"&lt;&gt;"),"")</f>
        <v>75.492002999999997</v>
      </c>
      <c r="E1382" s="14">
        <f>IFERROR(AVERAGEIFS(Datos!I1382:L1382,Datos!I1382:L1382,"&lt;&gt;"),"")</f>
        <v>25.480346347694496</v>
      </c>
    </row>
    <row r="1383" spans="1:5" x14ac:dyDescent="0.3">
      <c r="A1383" s="12">
        <v>43021</v>
      </c>
      <c r="B1383" s="13">
        <v>2017</v>
      </c>
      <c r="C1383" s="13">
        <f>IFERROR(AVERAGEIFS(Datos!C1383:E1383,Datos!C1383:E1383,"&lt;&gt;"),"")</f>
        <v>55.710333333333331</v>
      </c>
      <c r="D1383" s="13">
        <f>IFERROR(AVERAGEIFS(Datos!F1383:H1383,Datos!F1383:H1383,"&lt;&gt;"),"")</f>
        <v>75.179958333333332</v>
      </c>
      <c r="E1383" s="14">
        <f>IFERROR(AVERAGEIFS(Datos!I1383:L1383,Datos!I1383:L1383,"&lt;&gt;"),"")</f>
        <v>25.713883089470865</v>
      </c>
    </row>
    <row r="1384" spans="1:5" x14ac:dyDescent="0.3">
      <c r="A1384" s="12">
        <v>43022</v>
      </c>
      <c r="B1384" s="13">
        <v>2017</v>
      </c>
      <c r="C1384" s="13" t="str">
        <f>IFERROR(AVERAGEIFS(Datos!C1384:E1384,Datos!C1384:E1384,"&lt;&gt;"),"")</f>
        <v/>
      </c>
      <c r="D1384" s="13" t="str">
        <f>IFERROR(AVERAGEIFS(Datos!F1384:H1384,Datos!F1384:H1384,"&lt;&gt;"),"")</f>
        <v/>
      </c>
      <c r="E1384" s="14" t="str">
        <f>IFERROR(AVERAGEIFS(Datos!I1384:L1384,Datos!I1384:L1384,"&lt;&gt;"),"")</f>
        <v/>
      </c>
    </row>
    <row r="1385" spans="1:5" x14ac:dyDescent="0.3">
      <c r="A1385" s="12">
        <v>43023</v>
      </c>
      <c r="B1385" s="13">
        <v>2017</v>
      </c>
      <c r="C1385" s="13" t="str">
        <f>IFERROR(AVERAGEIFS(Datos!C1385:E1385,Datos!C1385:E1385,"&lt;&gt;"),"")</f>
        <v/>
      </c>
      <c r="D1385" s="13" t="str">
        <f>IFERROR(AVERAGEIFS(Datos!F1385:H1385,Datos!F1385:H1385,"&lt;&gt;"),"")</f>
        <v/>
      </c>
      <c r="E1385" s="14" t="str">
        <f>IFERROR(AVERAGEIFS(Datos!I1385:L1385,Datos!I1385:L1385,"&lt;&gt;"),"")</f>
        <v/>
      </c>
    </row>
    <row r="1386" spans="1:5" x14ac:dyDescent="0.3">
      <c r="A1386" s="12">
        <v>43024</v>
      </c>
      <c r="B1386" s="13">
        <v>2017</v>
      </c>
      <c r="C1386" s="13">
        <f>IFERROR(AVERAGEIFS(Datos!C1386:E1386,Datos!C1386:E1386,"&lt;&gt;"),"")</f>
        <v>56.029166666666669</v>
      </c>
      <c r="D1386" s="13">
        <f>IFERROR(AVERAGEIFS(Datos!F1386:H1386,Datos!F1386:H1386,"&lt;&gt;"),"")</f>
        <v>74.833464166666673</v>
      </c>
      <c r="E1386" s="14">
        <f>IFERROR(AVERAGEIFS(Datos!I1386:L1386,Datos!I1386:L1386,"&lt;&gt;"),"")</f>
        <v>25.931107874015744</v>
      </c>
    </row>
    <row r="1387" spans="1:5" x14ac:dyDescent="0.3">
      <c r="A1387" s="12">
        <v>43025</v>
      </c>
      <c r="B1387" s="13">
        <v>2017</v>
      </c>
      <c r="C1387" s="13">
        <f>IFERROR(AVERAGEIFS(Datos!C1387:E1387,Datos!C1387:E1387,"&lt;&gt;"),"")</f>
        <v>56.085833333333333</v>
      </c>
      <c r="D1387" s="13">
        <f>IFERROR(AVERAGEIFS(Datos!F1387:H1387,Datos!F1387:H1387,"&lt;&gt;"),"")</f>
        <v>74.509600833333323</v>
      </c>
      <c r="E1387" s="14">
        <f>IFERROR(AVERAGEIFS(Datos!I1387:L1387,Datos!I1387:L1387,"&lt;&gt;"),"")</f>
        <v>25.585362334342719</v>
      </c>
    </row>
    <row r="1388" spans="1:5" x14ac:dyDescent="0.3">
      <c r="A1388" s="12">
        <v>43026</v>
      </c>
      <c r="B1388" s="13">
        <v>2017</v>
      </c>
      <c r="C1388" s="13">
        <f>IFERROR(AVERAGEIFS(Datos!C1388:E1388,Datos!C1388:E1388,"&lt;&gt;"),"")</f>
        <v>56.062333333333335</v>
      </c>
      <c r="D1388" s="13">
        <f>IFERROR(AVERAGEIFS(Datos!F1388:H1388,Datos!F1388:H1388,"&lt;&gt;"),"")</f>
        <v>75.273484100000005</v>
      </c>
      <c r="E1388" s="14">
        <f>IFERROR(AVERAGEIFS(Datos!I1388:L1388,Datos!I1388:L1388,"&lt;&gt;"),"")</f>
        <v>25.276495792504651</v>
      </c>
    </row>
    <row r="1389" spans="1:5" x14ac:dyDescent="0.3">
      <c r="A1389" s="12">
        <v>43027</v>
      </c>
      <c r="B1389" s="13">
        <v>2017</v>
      </c>
      <c r="C1389" s="13">
        <f>IFERROR(AVERAGEIFS(Datos!C1389:E1389,Datos!C1389:E1389,"&lt;&gt;"),"")</f>
        <v>55.665666666666674</v>
      </c>
      <c r="D1389" s="13">
        <f>IFERROR(AVERAGEIFS(Datos!F1389:H1389,Datos!F1389:H1389,"&lt;&gt;"),"")</f>
        <v>75.456794933333342</v>
      </c>
      <c r="E1389" s="14">
        <f>IFERROR(AVERAGEIFS(Datos!I1389:L1389,Datos!I1389:L1389,"&lt;&gt;"),"")</f>
        <v>25.551798074360342</v>
      </c>
    </row>
    <row r="1390" spans="1:5" x14ac:dyDescent="0.3">
      <c r="A1390" s="12">
        <v>43028</v>
      </c>
      <c r="B1390" s="13">
        <v>2017</v>
      </c>
      <c r="C1390" s="13">
        <f>IFERROR(AVERAGEIFS(Datos!C1390:E1390,Datos!C1390:E1390,"&lt;&gt;"),"")</f>
        <v>56.042000000000002</v>
      </c>
      <c r="D1390" s="13">
        <f>IFERROR(AVERAGEIFS(Datos!F1390:H1390,Datos!F1390:H1390,"&lt;&gt;"),"")</f>
        <v>74.59289973333334</v>
      </c>
      <c r="E1390" s="14">
        <f>IFERROR(AVERAGEIFS(Datos!I1390:L1390,Datos!I1390:L1390,"&lt;&gt;"),"")</f>
        <v>25.478504783931562</v>
      </c>
    </row>
    <row r="1391" spans="1:5" x14ac:dyDescent="0.3">
      <c r="A1391" s="12">
        <v>43029</v>
      </c>
      <c r="B1391" s="13">
        <v>2017</v>
      </c>
      <c r="C1391" s="13" t="str">
        <f>IFERROR(AVERAGEIFS(Datos!C1391:E1391,Datos!C1391:E1391,"&lt;&gt;"),"")</f>
        <v/>
      </c>
      <c r="D1391" s="13" t="str">
        <f>IFERROR(AVERAGEIFS(Datos!F1391:H1391,Datos!F1391:H1391,"&lt;&gt;"),"")</f>
        <v/>
      </c>
      <c r="E1391" s="14" t="str">
        <f>IFERROR(AVERAGEIFS(Datos!I1391:L1391,Datos!I1391:L1391,"&lt;&gt;"),"")</f>
        <v/>
      </c>
    </row>
    <row r="1392" spans="1:5" x14ac:dyDescent="0.3">
      <c r="A1392" s="12">
        <v>43030</v>
      </c>
      <c r="B1392" s="13">
        <v>2017</v>
      </c>
      <c r="C1392" s="13" t="str">
        <f>IFERROR(AVERAGEIFS(Datos!C1392:E1392,Datos!C1392:E1392,"&lt;&gt;"),"")</f>
        <v/>
      </c>
      <c r="D1392" s="13" t="str">
        <f>IFERROR(AVERAGEIFS(Datos!F1392:H1392,Datos!F1392:H1392,"&lt;&gt;"),"")</f>
        <v/>
      </c>
      <c r="E1392" s="14" t="str">
        <f>IFERROR(AVERAGEIFS(Datos!I1392:L1392,Datos!I1392:L1392,"&lt;&gt;"),"")</f>
        <v/>
      </c>
    </row>
    <row r="1393" spans="1:5" x14ac:dyDescent="0.3">
      <c r="A1393" s="12">
        <v>43031</v>
      </c>
      <c r="B1393" s="13">
        <v>2017</v>
      </c>
      <c r="C1393" s="13">
        <f>IFERROR(AVERAGEIFS(Datos!C1393:E1393,Datos!C1393:E1393,"&lt;&gt;"),"")</f>
        <v>55.716499999999996</v>
      </c>
      <c r="D1393" s="13">
        <f>IFERROR(AVERAGEIFS(Datos!F1393:H1393,Datos!F1393:H1393,"&lt;&gt;"),"")</f>
        <v>74.5244</v>
      </c>
      <c r="E1393" s="14">
        <f>IFERROR(AVERAGEIFS(Datos!I1393:L1393,Datos!I1393:L1393,"&lt;&gt;"),"")</f>
        <v>25.5729130294635</v>
      </c>
    </row>
    <row r="1394" spans="1:5" x14ac:dyDescent="0.3">
      <c r="A1394" s="12">
        <v>43032</v>
      </c>
      <c r="B1394" s="13">
        <v>2017</v>
      </c>
      <c r="C1394" s="13">
        <f>IFERROR(AVERAGEIFS(Datos!C1394:E1394,Datos!C1394:E1394,"&lt;&gt;"),"")</f>
        <v>55.85316666666666</v>
      </c>
      <c r="D1394" s="13">
        <f>IFERROR(AVERAGEIFS(Datos!F1394:H1394,Datos!F1394:H1394,"&lt;&gt;"),"")</f>
        <v>74.539474800000008</v>
      </c>
      <c r="E1394" s="14">
        <f>IFERROR(AVERAGEIFS(Datos!I1394:L1394,Datos!I1394:L1394,"&lt;&gt;"),"")</f>
        <v>25.79551760033371</v>
      </c>
    </row>
    <row r="1395" spans="1:5" x14ac:dyDescent="0.3">
      <c r="A1395" s="12">
        <v>43033</v>
      </c>
      <c r="B1395" s="13">
        <v>2017</v>
      </c>
      <c r="C1395" s="13">
        <f>IFERROR(AVERAGEIFS(Datos!C1395:E1395,Datos!C1395:E1395,"&lt;&gt;"),"")</f>
        <v>55.768499999999996</v>
      </c>
      <c r="D1395" s="13">
        <f>IFERROR(AVERAGEIFS(Datos!F1395:H1395,Datos!F1395:H1395,"&lt;&gt;"),"")</f>
        <v>74.528061433333335</v>
      </c>
      <c r="E1395" s="14">
        <f>IFERROR(AVERAGEIFS(Datos!I1395:L1395,Datos!I1395:L1395,"&lt;&gt;"),"")</f>
        <v>25.719353261156591</v>
      </c>
    </row>
    <row r="1396" spans="1:5" x14ac:dyDescent="0.3">
      <c r="A1396" s="12">
        <v>43034</v>
      </c>
      <c r="B1396" s="13">
        <v>2017</v>
      </c>
      <c r="C1396" s="13">
        <f>IFERROR(AVERAGEIFS(Datos!C1396:E1396,Datos!C1396:E1396,"&lt;&gt;"),"")</f>
        <v>55.894500000000001</v>
      </c>
      <c r="D1396" s="13">
        <f>IFERROR(AVERAGEIFS(Datos!F1396:H1396,Datos!F1396:H1396,"&lt;&gt;"),"")</f>
        <v>74.750860799999998</v>
      </c>
      <c r="E1396" s="14">
        <f>IFERROR(AVERAGEIFS(Datos!I1396:L1396,Datos!I1396:L1396,"&lt;&gt;"),"")</f>
        <v>25.36360462018639</v>
      </c>
    </row>
    <row r="1397" spans="1:5" x14ac:dyDescent="0.3">
      <c r="A1397" s="12">
        <v>43035</v>
      </c>
      <c r="B1397" s="13">
        <v>2017</v>
      </c>
      <c r="C1397" s="13">
        <f>IFERROR(AVERAGEIFS(Datos!C1397:E1397,Datos!C1397:E1397,"&lt;&gt;"),"")</f>
        <v>58.752000000000002</v>
      </c>
      <c r="D1397" s="13">
        <f>IFERROR(AVERAGEIFS(Datos!F1397:H1397,Datos!F1397:H1397,"&lt;&gt;"),"")</f>
        <v>74.950607099999999</v>
      </c>
      <c r="E1397" s="14">
        <f>IFERROR(AVERAGEIFS(Datos!I1397:L1397,Datos!I1397:L1397,"&lt;&gt;"),"")</f>
        <v>25.610507011317775</v>
      </c>
    </row>
    <row r="1398" spans="1:5" x14ac:dyDescent="0.3">
      <c r="A1398" s="12">
        <v>43036</v>
      </c>
      <c r="B1398" s="13">
        <v>2017</v>
      </c>
      <c r="C1398" s="13" t="str">
        <f>IFERROR(AVERAGEIFS(Datos!C1398:E1398,Datos!C1398:E1398,"&lt;&gt;"),"")</f>
        <v/>
      </c>
      <c r="D1398" s="13" t="str">
        <f>IFERROR(AVERAGEIFS(Datos!F1398:H1398,Datos!F1398:H1398,"&lt;&gt;"),"")</f>
        <v/>
      </c>
      <c r="E1398" s="14" t="str">
        <f>IFERROR(AVERAGEIFS(Datos!I1398:L1398,Datos!I1398:L1398,"&lt;&gt;"),"")</f>
        <v/>
      </c>
    </row>
    <row r="1399" spans="1:5" x14ac:dyDescent="0.3">
      <c r="A1399" s="12">
        <v>43037</v>
      </c>
      <c r="B1399" s="13">
        <v>2017</v>
      </c>
      <c r="C1399" s="13" t="str">
        <f>IFERROR(AVERAGEIFS(Datos!C1399:E1399,Datos!C1399:E1399,"&lt;&gt;"),"")</f>
        <v/>
      </c>
      <c r="D1399" s="13" t="str">
        <f>IFERROR(AVERAGEIFS(Datos!F1399:H1399,Datos!F1399:H1399,"&lt;&gt;"),"")</f>
        <v/>
      </c>
      <c r="E1399" s="14" t="str">
        <f>IFERROR(AVERAGEIFS(Datos!I1399:L1399,Datos!I1399:L1399,"&lt;&gt;"),"")</f>
        <v/>
      </c>
    </row>
    <row r="1400" spans="1:5" x14ac:dyDescent="0.3">
      <c r="A1400" s="12">
        <v>43038</v>
      </c>
      <c r="B1400" s="13">
        <v>2017</v>
      </c>
      <c r="C1400" s="13">
        <f>IFERROR(AVERAGEIFS(Datos!C1400:E1400,Datos!C1400:E1400,"&lt;&gt;"),"")</f>
        <v>59.075499999999998</v>
      </c>
      <c r="D1400" s="13">
        <f>IFERROR(AVERAGEIFS(Datos!F1400:H1400,Datos!F1400:H1400,"&lt;&gt;"),"")</f>
        <v>75.021686000000003</v>
      </c>
      <c r="E1400" s="14">
        <f>IFERROR(AVERAGEIFS(Datos!I1400:L1400,Datos!I1400:L1400,"&lt;&gt;"),"")</f>
        <v>25.938037503314185</v>
      </c>
    </row>
    <row r="1401" spans="1:5" x14ac:dyDescent="0.3">
      <c r="A1401" s="12">
        <v>43039</v>
      </c>
      <c r="B1401" s="13">
        <v>2017</v>
      </c>
      <c r="C1401" s="13">
        <f>IFERROR(AVERAGEIFS(Datos!C1401:E1401,Datos!C1401:E1401,"&lt;&gt;"),"")</f>
        <v>59.030666666666662</v>
      </c>
      <c r="D1401" s="13">
        <f>IFERROR(AVERAGEIFS(Datos!F1401:H1401,Datos!F1401:H1401,"&lt;&gt;"),"")</f>
        <v>9.7463638999999986</v>
      </c>
      <c r="E1401" s="14">
        <f>IFERROR(AVERAGEIFS(Datos!I1401:L1401,Datos!I1401:L1401,"&lt;&gt;"),"")</f>
        <v>25.495477613036591</v>
      </c>
    </row>
    <row r="1402" spans="1:5" x14ac:dyDescent="0.3">
      <c r="A1402" s="12">
        <v>43040</v>
      </c>
      <c r="B1402" s="13">
        <v>2017</v>
      </c>
      <c r="C1402" s="13">
        <f>IFERROR(AVERAGEIFS(Datos!C1402:E1402,Datos!C1402:E1402,"&lt;&gt;"),"")</f>
        <v>59.010750000000002</v>
      </c>
      <c r="D1402" s="13">
        <f>IFERROR(AVERAGEIFS(Datos!F1402:H1402,Datos!F1402:H1402,"&lt;&gt;"),"")</f>
        <v>76.762866466666665</v>
      </c>
      <c r="E1402" s="14">
        <f>IFERROR(AVERAGEIFS(Datos!I1402:L1402,Datos!I1402:L1402,"&lt;&gt;"),"")</f>
        <v>25.782863099543544</v>
      </c>
    </row>
    <row r="1403" spans="1:5" x14ac:dyDescent="0.3">
      <c r="A1403" s="12">
        <v>43041</v>
      </c>
      <c r="B1403" s="13">
        <v>2017</v>
      </c>
      <c r="C1403" s="13">
        <f>IFERROR(AVERAGEIFS(Datos!C1403:E1403,Datos!C1403:E1403,"&lt;&gt;"),"")</f>
        <v>59.408666666666669</v>
      </c>
      <c r="D1403" s="13">
        <f>IFERROR(AVERAGEIFS(Datos!F1403:H1403,Datos!F1403:H1403,"&lt;&gt;"),"")</f>
        <v>76.508747333333332</v>
      </c>
      <c r="E1403" s="14">
        <f>IFERROR(AVERAGEIFS(Datos!I1403:L1403,Datos!I1403:L1403,"&lt;&gt;"),"")</f>
        <v>25.845993933736523</v>
      </c>
    </row>
    <row r="1404" spans="1:5" x14ac:dyDescent="0.3">
      <c r="A1404" s="12">
        <v>43042</v>
      </c>
      <c r="B1404" s="13">
        <v>2017</v>
      </c>
      <c r="C1404" s="13">
        <f>IFERROR(AVERAGEIFS(Datos!C1404:E1404,Datos!C1404:E1404,"&lt;&gt;"),"")</f>
        <v>59.921500000000002</v>
      </c>
      <c r="D1404" s="13">
        <f>IFERROR(AVERAGEIFS(Datos!F1404:H1404,Datos!F1404:H1404,"&lt;&gt;"),"")</f>
        <v>76.088508766666664</v>
      </c>
      <c r="E1404" s="14" t="str">
        <f>IFERROR(AVERAGEIFS(Datos!I1404:L1404,Datos!I1404:L1404,"&lt;&gt;"),"")</f>
        <v/>
      </c>
    </row>
    <row r="1405" spans="1:5" x14ac:dyDescent="0.3">
      <c r="A1405" s="12">
        <v>43043</v>
      </c>
      <c r="B1405" s="13">
        <v>2017</v>
      </c>
      <c r="C1405" s="13" t="str">
        <f>IFERROR(AVERAGEIFS(Datos!C1405:E1405,Datos!C1405:E1405,"&lt;&gt;"),"")</f>
        <v/>
      </c>
      <c r="D1405" s="13" t="str">
        <f>IFERROR(AVERAGEIFS(Datos!F1405:H1405,Datos!F1405:H1405,"&lt;&gt;"),"")</f>
        <v/>
      </c>
      <c r="E1405" s="14" t="str">
        <f>IFERROR(AVERAGEIFS(Datos!I1405:L1405,Datos!I1405:L1405,"&lt;&gt;"),"")</f>
        <v/>
      </c>
    </row>
    <row r="1406" spans="1:5" x14ac:dyDescent="0.3">
      <c r="A1406" s="12">
        <v>43044</v>
      </c>
      <c r="B1406" s="13">
        <v>2017</v>
      </c>
      <c r="C1406" s="13" t="str">
        <f>IFERROR(AVERAGEIFS(Datos!C1406:E1406,Datos!C1406:E1406,"&lt;&gt;"),"")</f>
        <v/>
      </c>
      <c r="D1406" s="13" t="str">
        <f>IFERROR(AVERAGEIFS(Datos!F1406:H1406,Datos!F1406:H1406,"&lt;&gt;"),"")</f>
        <v/>
      </c>
      <c r="E1406" s="14" t="str">
        <f>IFERROR(AVERAGEIFS(Datos!I1406:L1406,Datos!I1406:L1406,"&lt;&gt;"),"")</f>
        <v/>
      </c>
    </row>
    <row r="1407" spans="1:5" x14ac:dyDescent="0.3">
      <c r="A1407" s="12">
        <v>43045</v>
      </c>
      <c r="B1407" s="13">
        <v>2017</v>
      </c>
      <c r="C1407" s="13">
        <f>IFERROR(AVERAGEIFS(Datos!C1407:E1407,Datos!C1407:E1407,"&lt;&gt;"),"")</f>
        <v>60.055499999999995</v>
      </c>
      <c r="D1407" s="13">
        <f>IFERROR(AVERAGEIFS(Datos!F1407:H1407,Datos!F1407:H1407,"&lt;&gt;"),"")</f>
        <v>76.569908266666673</v>
      </c>
      <c r="E1407" s="14">
        <f>IFERROR(AVERAGEIFS(Datos!I1407:L1407,Datos!I1407:L1407,"&lt;&gt;"),"")</f>
        <v>25.593870122101194</v>
      </c>
    </row>
    <row r="1408" spans="1:5" x14ac:dyDescent="0.3">
      <c r="A1408" s="12">
        <v>43046</v>
      </c>
      <c r="B1408" s="13">
        <v>2017</v>
      </c>
      <c r="C1408" s="13">
        <f>IFERROR(AVERAGEIFS(Datos!C1408:E1408,Datos!C1408:E1408,"&lt;&gt;"),"")</f>
        <v>60.197333333333326</v>
      </c>
      <c r="D1408" s="13">
        <f>IFERROR(AVERAGEIFS(Datos!F1408:H1408,Datos!F1408:H1408,"&lt;&gt;"),"")</f>
        <v>74.993617499999999</v>
      </c>
      <c r="E1408" s="14">
        <f>IFERROR(AVERAGEIFS(Datos!I1408:L1408,Datos!I1408:L1408,"&lt;&gt;"),"")</f>
        <v>25.80404953754941</v>
      </c>
    </row>
    <row r="1409" spans="1:5" x14ac:dyDescent="0.3">
      <c r="A1409" s="12">
        <v>43047</v>
      </c>
      <c r="B1409" s="13">
        <v>2017</v>
      </c>
      <c r="C1409" s="13">
        <f>IFERROR(AVERAGEIFS(Datos!C1409:E1409,Datos!C1409:E1409,"&lt;&gt;"),"")</f>
        <v>60.511500000000005</v>
      </c>
      <c r="D1409" s="13">
        <f>IFERROR(AVERAGEIFS(Datos!F1409:H1409,Datos!F1409:H1409,"&lt;&gt;"),"")</f>
        <v>75.007815666666673</v>
      </c>
      <c r="E1409" s="14">
        <f>IFERROR(AVERAGEIFS(Datos!I1409:L1409,Datos!I1409:L1409,"&lt;&gt;"),"")</f>
        <v>26.015746866760416</v>
      </c>
    </row>
    <row r="1410" spans="1:5" x14ac:dyDescent="0.3">
      <c r="A1410" s="12">
        <v>43048</v>
      </c>
      <c r="B1410" s="13">
        <v>2017</v>
      </c>
      <c r="C1410" s="13">
        <f>IFERROR(AVERAGEIFS(Datos!C1410:E1410,Datos!C1410:E1410,"&lt;&gt;"),"")</f>
        <v>60.148666666666664</v>
      </c>
      <c r="D1410" s="13">
        <f>IFERROR(AVERAGEIFS(Datos!F1410:H1410,Datos!F1410:H1410,"&lt;&gt;"),"")</f>
        <v>74.531991166666671</v>
      </c>
      <c r="E1410" s="14">
        <f>IFERROR(AVERAGEIFS(Datos!I1410:L1410,Datos!I1410:L1410,"&lt;&gt;"),"")</f>
        <v>25.816227297703179</v>
      </c>
    </row>
    <row r="1411" spans="1:5" x14ac:dyDescent="0.3">
      <c r="A1411" s="12">
        <v>43049</v>
      </c>
      <c r="B1411" s="13">
        <v>2017</v>
      </c>
      <c r="C1411" s="13">
        <f>IFERROR(AVERAGEIFS(Datos!C1411:E1411,Datos!C1411:E1411,"&lt;&gt;"),"")</f>
        <v>59.914999999999999</v>
      </c>
      <c r="D1411" s="13">
        <f>IFERROR(AVERAGEIFS(Datos!F1411:H1411,Datos!F1411:H1411,"&lt;&gt;"),"")</f>
        <v>74.224931166666664</v>
      </c>
      <c r="E1411" s="14">
        <f>IFERROR(AVERAGEIFS(Datos!I1411:L1411,Datos!I1411:L1411,"&lt;&gt;"),"")</f>
        <v>25.56376070660793</v>
      </c>
    </row>
    <row r="1412" spans="1:5" x14ac:dyDescent="0.3">
      <c r="A1412" s="12">
        <v>43050</v>
      </c>
      <c r="B1412" s="13">
        <v>2017</v>
      </c>
      <c r="C1412" s="13" t="str">
        <f>IFERROR(AVERAGEIFS(Datos!C1412:E1412,Datos!C1412:E1412,"&lt;&gt;"),"")</f>
        <v/>
      </c>
      <c r="D1412" s="13" t="str">
        <f>IFERROR(AVERAGEIFS(Datos!F1412:H1412,Datos!F1412:H1412,"&lt;&gt;"),"")</f>
        <v/>
      </c>
      <c r="E1412" s="14" t="str">
        <f>IFERROR(AVERAGEIFS(Datos!I1412:L1412,Datos!I1412:L1412,"&lt;&gt;"),"")</f>
        <v/>
      </c>
    </row>
    <row r="1413" spans="1:5" x14ac:dyDescent="0.3">
      <c r="A1413" s="12">
        <v>43051</v>
      </c>
      <c r="B1413" s="13">
        <v>2017</v>
      </c>
      <c r="C1413" s="13" t="str">
        <f>IFERROR(AVERAGEIFS(Datos!C1413:E1413,Datos!C1413:E1413,"&lt;&gt;"),"")</f>
        <v/>
      </c>
      <c r="D1413" s="13" t="str">
        <f>IFERROR(AVERAGEIFS(Datos!F1413:H1413,Datos!F1413:H1413,"&lt;&gt;"),"")</f>
        <v/>
      </c>
      <c r="E1413" s="14" t="str">
        <f>IFERROR(AVERAGEIFS(Datos!I1413:L1413,Datos!I1413:L1413,"&lt;&gt;"),"")</f>
        <v/>
      </c>
    </row>
    <row r="1414" spans="1:5" x14ac:dyDescent="0.3">
      <c r="A1414" s="12">
        <v>43052</v>
      </c>
      <c r="B1414" s="13">
        <v>2017</v>
      </c>
      <c r="C1414" s="13">
        <f>IFERROR(AVERAGEIFS(Datos!C1414:E1414,Datos!C1414:E1414,"&lt;&gt;"),"")</f>
        <v>59.827500000000008</v>
      </c>
      <c r="D1414" s="13">
        <f>IFERROR(AVERAGEIFS(Datos!F1414:H1414,Datos!F1414:H1414,"&lt;&gt;"),"")</f>
        <v>74.026487099999997</v>
      </c>
      <c r="E1414" s="14">
        <f>IFERROR(AVERAGEIFS(Datos!I1414:L1414,Datos!I1414:L1414,"&lt;&gt;"),"")</f>
        <v>25.657357449832773</v>
      </c>
    </row>
    <row r="1415" spans="1:5" x14ac:dyDescent="0.3">
      <c r="A1415" s="12">
        <v>43053</v>
      </c>
      <c r="B1415" s="13">
        <v>2017</v>
      </c>
      <c r="C1415" s="13">
        <f>IFERROR(AVERAGEIFS(Datos!C1415:E1415,Datos!C1415:E1415,"&lt;&gt;"),"")</f>
        <v>59.655666666666662</v>
      </c>
      <c r="D1415" s="13">
        <f>IFERROR(AVERAGEIFS(Datos!F1415:H1415,Datos!F1415:H1415,"&lt;&gt;"),"")</f>
        <v>74.785333999999992</v>
      </c>
      <c r="E1415" s="14">
        <f>IFERROR(AVERAGEIFS(Datos!I1415:L1415,Datos!I1415:L1415,"&lt;&gt;"),"")</f>
        <v>25.716220372101226</v>
      </c>
    </row>
    <row r="1416" spans="1:5" x14ac:dyDescent="0.3">
      <c r="A1416" s="12">
        <v>43054</v>
      </c>
      <c r="B1416" s="13">
        <v>2017</v>
      </c>
      <c r="C1416" s="13">
        <f>IFERROR(AVERAGEIFS(Datos!C1416:E1416,Datos!C1416:E1416,"&lt;&gt;"),"")</f>
        <v>59.023500000000006</v>
      </c>
      <c r="D1416" s="13">
        <f>IFERROR(AVERAGEIFS(Datos!F1416:H1416,Datos!F1416:H1416,"&lt;&gt;"),"")</f>
        <v>74.514077166666667</v>
      </c>
      <c r="E1416" s="14">
        <f>IFERROR(AVERAGEIFS(Datos!I1416:L1416,Datos!I1416:L1416,"&lt;&gt;"),"")</f>
        <v>25.079372872999031</v>
      </c>
    </row>
    <row r="1417" spans="1:5" x14ac:dyDescent="0.3">
      <c r="A1417" s="12">
        <v>43055</v>
      </c>
      <c r="B1417" s="13">
        <v>2017</v>
      </c>
      <c r="C1417" s="13">
        <f>IFERROR(AVERAGEIFS(Datos!C1417:E1417,Datos!C1417:E1417,"&lt;&gt;"),"")</f>
        <v>59.466166666666659</v>
      </c>
      <c r="D1417" s="13">
        <f>IFERROR(AVERAGEIFS(Datos!F1417:H1417,Datos!F1417:H1417,"&lt;&gt;"),"")</f>
        <v>74.513970599999993</v>
      </c>
      <c r="E1417" s="14">
        <f>IFERROR(AVERAGEIFS(Datos!I1417:L1417,Datos!I1417:L1417,"&lt;&gt;"),"")</f>
        <v>25.764022117923272</v>
      </c>
    </row>
    <row r="1418" spans="1:5" x14ac:dyDescent="0.3">
      <c r="A1418" s="12">
        <v>43056</v>
      </c>
      <c r="B1418" s="13">
        <v>2017</v>
      </c>
      <c r="C1418" s="13">
        <f>IFERROR(AVERAGEIFS(Datos!C1418:E1418,Datos!C1418:E1418,"&lt;&gt;"),"")</f>
        <v>58.910666666666678</v>
      </c>
      <c r="D1418" s="13">
        <f>IFERROR(AVERAGEIFS(Datos!F1418:H1418,Datos!F1418:H1418,"&lt;&gt;"),"")</f>
        <v>74.599243066666659</v>
      </c>
      <c r="E1418" s="14">
        <f>IFERROR(AVERAGEIFS(Datos!I1418:L1418,Datos!I1418:L1418,"&lt;&gt;"),"")</f>
        <v>25.943334696929121</v>
      </c>
    </row>
    <row r="1419" spans="1:5" x14ac:dyDescent="0.3">
      <c r="A1419" s="12">
        <v>43057</v>
      </c>
      <c r="B1419" s="13">
        <v>2017</v>
      </c>
      <c r="C1419" s="13" t="str">
        <f>IFERROR(AVERAGEIFS(Datos!C1419:E1419,Datos!C1419:E1419,"&lt;&gt;"),"")</f>
        <v/>
      </c>
      <c r="D1419" s="13" t="str">
        <f>IFERROR(AVERAGEIFS(Datos!F1419:H1419,Datos!F1419:H1419,"&lt;&gt;"),"")</f>
        <v/>
      </c>
      <c r="E1419" s="14" t="str">
        <f>IFERROR(AVERAGEIFS(Datos!I1419:L1419,Datos!I1419:L1419,"&lt;&gt;"),"")</f>
        <v/>
      </c>
    </row>
    <row r="1420" spans="1:5" x14ac:dyDescent="0.3">
      <c r="A1420" s="12">
        <v>43058</v>
      </c>
      <c r="B1420" s="13">
        <v>2017</v>
      </c>
      <c r="C1420" s="13" t="str">
        <f>IFERROR(AVERAGEIFS(Datos!C1420:E1420,Datos!C1420:E1420,"&lt;&gt;"),"")</f>
        <v/>
      </c>
      <c r="D1420" s="13" t="str">
        <f>IFERROR(AVERAGEIFS(Datos!F1420:H1420,Datos!F1420:H1420,"&lt;&gt;"),"")</f>
        <v/>
      </c>
      <c r="E1420" s="14" t="str">
        <f>IFERROR(AVERAGEIFS(Datos!I1420:L1420,Datos!I1420:L1420,"&lt;&gt;"),"")</f>
        <v/>
      </c>
    </row>
    <row r="1421" spans="1:5" x14ac:dyDescent="0.3">
      <c r="A1421" s="12">
        <v>43059</v>
      </c>
      <c r="B1421" s="13">
        <v>2017</v>
      </c>
      <c r="C1421" s="13">
        <f>IFERROR(AVERAGEIFS(Datos!C1421:E1421,Datos!C1421:E1421,"&lt;&gt;"),"")</f>
        <v>58.919333333333334</v>
      </c>
      <c r="D1421" s="13">
        <f>IFERROR(AVERAGEIFS(Datos!F1421:H1421,Datos!F1421:H1421,"&lt;&gt;"),"")</f>
        <v>74.553682999999992</v>
      </c>
      <c r="E1421" s="14">
        <f>IFERROR(AVERAGEIFS(Datos!I1421:L1421,Datos!I1421:L1421,"&lt;&gt;"),"")</f>
        <v>25.756760390833186</v>
      </c>
    </row>
    <row r="1422" spans="1:5" x14ac:dyDescent="0.3">
      <c r="A1422" s="12">
        <v>43060</v>
      </c>
      <c r="B1422" s="13">
        <v>2017</v>
      </c>
      <c r="C1422" s="13">
        <f>IFERROR(AVERAGEIFS(Datos!C1422:E1422,Datos!C1422:E1422,"&lt;&gt;"),"")</f>
        <v>59.839999999999996</v>
      </c>
      <c r="D1422" s="13">
        <f>IFERROR(AVERAGEIFS(Datos!F1422:H1422,Datos!F1422:H1422,"&lt;&gt;"),"")</f>
        <v>75.646634466666669</v>
      </c>
      <c r="E1422" s="14">
        <f>IFERROR(AVERAGEIFS(Datos!I1422:L1422,Datos!I1422:L1422,"&lt;&gt;"),"")</f>
        <v>25.837790006670819</v>
      </c>
    </row>
    <row r="1423" spans="1:5" x14ac:dyDescent="0.3">
      <c r="A1423" s="12">
        <v>43061</v>
      </c>
      <c r="B1423" s="13">
        <v>2017</v>
      </c>
      <c r="C1423" s="13">
        <f>IFERROR(AVERAGEIFS(Datos!C1423:E1423,Datos!C1423:E1423,"&lt;&gt;"),"")</f>
        <v>59.815333333333335</v>
      </c>
      <c r="D1423" s="13">
        <f>IFERROR(AVERAGEIFS(Datos!F1423:H1423,Datos!F1423:H1423,"&lt;&gt;"),"")</f>
        <v>75.28111273333333</v>
      </c>
      <c r="E1423" s="14">
        <f>IFERROR(AVERAGEIFS(Datos!I1423:L1423,Datos!I1423:L1423,"&lt;&gt;"),"")</f>
        <v>26.326007796648142</v>
      </c>
    </row>
    <row r="1424" spans="1:5" x14ac:dyDescent="0.3">
      <c r="A1424" s="12">
        <v>43062</v>
      </c>
      <c r="B1424" s="13">
        <v>2017</v>
      </c>
      <c r="C1424" s="13" t="str">
        <f>IFERROR(AVERAGEIFS(Datos!C1424:E1424,Datos!C1424:E1424,"&lt;&gt;"),"")</f>
        <v/>
      </c>
      <c r="D1424" s="13">
        <f>IFERROR(AVERAGEIFS(Datos!F1424:H1424,Datos!F1424:H1424,"&lt;&gt;"),"")</f>
        <v>75.548130999999998</v>
      </c>
      <c r="E1424" s="14" t="str">
        <f>IFERROR(AVERAGEIFS(Datos!I1424:L1424,Datos!I1424:L1424,"&lt;&gt;"),"")</f>
        <v/>
      </c>
    </row>
    <row r="1425" spans="1:5" x14ac:dyDescent="0.3">
      <c r="A1425" s="12">
        <v>43063</v>
      </c>
      <c r="B1425" s="13">
        <v>2017</v>
      </c>
      <c r="C1425" s="13">
        <f>IFERROR(AVERAGEIFS(Datos!C1425:E1425,Datos!C1425:E1425,"&lt;&gt;"),"")</f>
        <v>59.942833333333333</v>
      </c>
      <c r="D1425" s="13">
        <f>IFERROR(AVERAGEIFS(Datos!F1425:H1425,Datos!F1425:H1425,"&lt;&gt;"),"")</f>
        <v>76.280738799999995</v>
      </c>
      <c r="E1425" s="14">
        <f>IFERROR(AVERAGEIFS(Datos!I1425:L1425,Datos!I1425:L1425,"&lt;&gt;"),"")</f>
        <v>26.828428327955542</v>
      </c>
    </row>
    <row r="1426" spans="1:5" x14ac:dyDescent="0.3">
      <c r="A1426" s="12">
        <v>43064</v>
      </c>
      <c r="B1426" s="13">
        <v>2017</v>
      </c>
      <c r="C1426" s="13" t="str">
        <f>IFERROR(AVERAGEIFS(Datos!C1426:E1426,Datos!C1426:E1426,"&lt;&gt;"),"")</f>
        <v/>
      </c>
      <c r="D1426" s="13" t="str">
        <f>IFERROR(AVERAGEIFS(Datos!F1426:H1426,Datos!F1426:H1426,"&lt;&gt;"),"")</f>
        <v/>
      </c>
      <c r="E1426" s="14" t="str">
        <f>IFERROR(AVERAGEIFS(Datos!I1426:L1426,Datos!I1426:L1426,"&lt;&gt;"),"")</f>
        <v/>
      </c>
    </row>
    <row r="1427" spans="1:5" x14ac:dyDescent="0.3">
      <c r="A1427" s="12">
        <v>43065</v>
      </c>
      <c r="B1427" s="13">
        <v>2017</v>
      </c>
      <c r="C1427" s="13" t="str">
        <f>IFERROR(AVERAGEIFS(Datos!C1427:E1427,Datos!C1427:E1427,"&lt;&gt;"),"")</f>
        <v/>
      </c>
      <c r="D1427" s="13" t="str">
        <f>IFERROR(AVERAGEIFS(Datos!F1427:H1427,Datos!F1427:H1427,"&lt;&gt;"),"")</f>
        <v/>
      </c>
      <c r="E1427" s="14" t="str">
        <f>IFERROR(AVERAGEIFS(Datos!I1427:L1427,Datos!I1427:L1427,"&lt;&gt;"),"")</f>
        <v/>
      </c>
    </row>
    <row r="1428" spans="1:5" x14ac:dyDescent="0.3">
      <c r="A1428" s="12">
        <v>43066</v>
      </c>
      <c r="B1428" s="13">
        <v>2017</v>
      </c>
      <c r="C1428" s="13">
        <f>IFERROR(AVERAGEIFS(Datos!C1428:E1428,Datos!C1428:E1428,"&lt;&gt;"),"")</f>
        <v>60.330999999999996</v>
      </c>
      <c r="D1428" s="13">
        <f>IFERROR(AVERAGEIFS(Datos!F1428:H1428,Datos!F1428:H1428,"&lt;&gt;"),"")</f>
        <v>75.755418133333322</v>
      </c>
      <c r="E1428" s="14">
        <f>IFERROR(AVERAGEIFS(Datos!I1428:L1428,Datos!I1428:L1428,"&lt;&gt;"),"")</f>
        <v>27.215716366951824</v>
      </c>
    </row>
    <row r="1429" spans="1:5" x14ac:dyDescent="0.3">
      <c r="A1429" s="12">
        <v>43067</v>
      </c>
      <c r="B1429" s="13">
        <v>2017</v>
      </c>
      <c r="C1429" s="13">
        <f>IFERROR(AVERAGEIFS(Datos!C1429:E1429,Datos!C1429:E1429,"&lt;&gt;"),"")</f>
        <v>60.437333333333328</v>
      </c>
      <c r="D1429" s="13">
        <f>IFERROR(AVERAGEIFS(Datos!F1429:H1429,Datos!F1429:H1429,"&lt;&gt;"),"")</f>
        <v>75.354602999999997</v>
      </c>
      <c r="E1429" s="14">
        <f>IFERROR(AVERAGEIFS(Datos!I1429:L1429,Datos!I1429:L1429,"&lt;&gt;"),"")</f>
        <v>26.988107399550564</v>
      </c>
    </row>
    <row r="1430" spans="1:5" x14ac:dyDescent="0.3">
      <c r="A1430" s="12">
        <v>43068</v>
      </c>
      <c r="B1430" s="13">
        <v>2017</v>
      </c>
      <c r="C1430" s="13">
        <f>IFERROR(AVERAGEIFS(Datos!C1430:E1430,Datos!C1430:E1430,"&lt;&gt;"),"")</f>
        <v>59.193000000000005</v>
      </c>
      <c r="D1430" s="13">
        <f>IFERROR(AVERAGEIFS(Datos!F1430:H1430,Datos!F1430:H1430,"&lt;&gt;"),"")</f>
        <v>74.460463266666665</v>
      </c>
      <c r="E1430" s="14">
        <f>IFERROR(AVERAGEIFS(Datos!I1430:L1430,Datos!I1430:L1430,"&lt;&gt;"),"")</f>
        <v>26.700098817905648</v>
      </c>
    </row>
    <row r="1431" spans="1:5" x14ac:dyDescent="0.3">
      <c r="A1431" s="12">
        <v>43069</v>
      </c>
      <c r="B1431" s="13">
        <v>2017</v>
      </c>
      <c r="C1431" s="13">
        <f>IFERROR(AVERAGEIFS(Datos!C1431:E1431,Datos!C1431:E1431,"&lt;&gt;"),"")</f>
        <v>59.646999999999998</v>
      </c>
      <c r="D1431" s="13">
        <f>IFERROR(AVERAGEIFS(Datos!F1431:H1431,Datos!F1431:H1431,"&lt;&gt;"),"")</f>
        <v>74.385636333333323</v>
      </c>
      <c r="E1431" s="14">
        <f>IFERROR(AVERAGEIFS(Datos!I1431:L1431,Datos!I1431:L1431,"&lt;&gt;"),"")</f>
        <v>25.916404842680652</v>
      </c>
    </row>
    <row r="1432" spans="1:5" x14ac:dyDescent="0.3">
      <c r="A1432" s="12">
        <v>43070</v>
      </c>
      <c r="B1432" s="13">
        <v>2017</v>
      </c>
      <c r="C1432" s="13">
        <f>IFERROR(AVERAGEIFS(Datos!C1432:E1432,Datos!C1432:E1432,"&lt;&gt;"),"")</f>
        <v>59.425333333333334</v>
      </c>
      <c r="D1432" s="13">
        <f>IFERROR(AVERAGEIFS(Datos!F1432:H1432,Datos!F1432:H1432,"&lt;&gt;"),"")</f>
        <v>73.428747333333334</v>
      </c>
      <c r="E1432" s="14">
        <f>IFERROR(AVERAGEIFS(Datos!I1432:L1432,Datos!I1432:L1432,"&lt;&gt;"),"")</f>
        <v>26.05745260557093</v>
      </c>
    </row>
    <row r="1433" spans="1:5" x14ac:dyDescent="0.3">
      <c r="A1433" s="12">
        <v>43071</v>
      </c>
      <c r="B1433" s="13">
        <v>2017</v>
      </c>
      <c r="C1433" s="13" t="str">
        <f>IFERROR(AVERAGEIFS(Datos!C1433:E1433,Datos!C1433:E1433,"&lt;&gt;"),"")</f>
        <v/>
      </c>
      <c r="D1433" s="13" t="str">
        <f>IFERROR(AVERAGEIFS(Datos!F1433:H1433,Datos!F1433:H1433,"&lt;&gt;"),"")</f>
        <v/>
      </c>
      <c r="E1433" s="14" t="str">
        <f>IFERROR(AVERAGEIFS(Datos!I1433:L1433,Datos!I1433:L1433,"&lt;&gt;"),"")</f>
        <v/>
      </c>
    </row>
    <row r="1434" spans="1:5" x14ac:dyDescent="0.3">
      <c r="A1434" s="12">
        <v>43072</v>
      </c>
      <c r="B1434" s="13">
        <v>2017</v>
      </c>
      <c r="C1434" s="13" t="str">
        <f>IFERROR(AVERAGEIFS(Datos!C1434:E1434,Datos!C1434:E1434,"&lt;&gt;"),"")</f>
        <v/>
      </c>
      <c r="D1434" s="13" t="str">
        <f>IFERROR(AVERAGEIFS(Datos!F1434:H1434,Datos!F1434:H1434,"&lt;&gt;"),"")</f>
        <v/>
      </c>
      <c r="E1434" s="14" t="str">
        <f>IFERROR(AVERAGEIFS(Datos!I1434:L1434,Datos!I1434:L1434,"&lt;&gt;"),"")</f>
        <v/>
      </c>
    </row>
    <row r="1435" spans="1:5" x14ac:dyDescent="0.3">
      <c r="A1435" s="12">
        <v>43073</v>
      </c>
      <c r="B1435" s="13">
        <v>2017</v>
      </c>
      <c r="C1435" s="13">
        <f>IFERROR(AVERAGEIFS(Datos!C1435:E1435,Datos!C1435:E1435,"&lt;&gt;"),"")</f>
        <v>58.041166666666669</v>
      </c>
      <c r="D1435" s="13">
        <f>IFERROR(AVERAGEIFS(Datos!F1435:H1435,Datos!F1435:H1435,"&lt;&gt;"),"")</f>
        <v>74.225453400000006</v>
      </c>
      <c r="E1435" s="14">
        <f>IFERROR(AVERAGEIFS(Datos!I1435:L1435,Datos!I1435:L1435,"&lt;&gt;"),"")</f>
        <v>25.57891032656859</v>
      </c>
    </row>
    <row r="1436" spans="1:5" x14ac:dyDescent="0.3">
      <c r="A1436" s="12">
        <v>43074</v>
      </c>
      <c r="B1436" s="13">
        <v>2017</v>
      </c>
      <c r="C1436" s="13">
        <f>IFERROR(AVERAGEIFS(Datos!C1436:E1436,Datos!C1436:E1436,"&lt;&gt;"),"")</f>
        <v>58.326666666666661</v>
      </c>
      <c r="D1436" s="13">
        <f>IFERROR(AVERAGEIFS(Datos!F1436:H1436,Datos!F1436:H1436,"&lt;&gt;"),"")</f>
        <v>74.120707066666668</v>
      </c>
      <c r="E1436" s="14">
        <f>IFERROR(AVERAGEIFS(Datos!I1436:L1436,Datos!I1436:L1436,"&lt;&gt;"),"")</f>
        <v>25.194414266323633</v>
      </c>
    </row>
    <row r="1437" spans="1:5" x14ac:dyDescent="0.3">
      <c r="A1437" s="12">
        <v>43075</v>
      </c>
      <c r="B1437" s="13">
        <v>2017</v>
      </c>
      <c r="C1437" s="13">
        <f>IFERROR(AVERAGEIFS(Datos!C1437:E1437,Datos!C1437:E1437,"&lt;&gt;"),"")</f>
        <v>58.889499999999998</v>
      </c>
      <c r="D1437" s="13">
        <f>IFERROR(AVERAGEIFS(Datos!F1437:H1437,Datos!F1437:H1437,"&lt;&gt;"),"")</f>
        <v>74.013915100000006</v>
      </c>
      <c r="E1437" s="14">
        <f>IFERROR(AVERAGEIFS(Datos!I1437:L1437,Datos!I1437:L1437,"&lt;&gt;"),"")</f>
        <v>25.064654748307198</v>
      </c>
    </row>
    <row r="1438" spans="1:5" x14ac:dyDescent="0.3">
      <c r="A1438" s="12">
        <v>43076</v>
      </c>
      <c r="B1438" s="13">
        <v>2017</v>
      </c>
      <c r="C1438" s="13">
        <f>IFERROR(AVERAGEIFS(Datos!C1438:E1438,Datos!C1438:E1438,"&lt;&gt;"),"")</f>
        <v>59.016166666666663</v>
      </c>
      <c r="D1438" s="13">
        <f>IFERROR(AVERAGEIFS(Datos!F1438:H1438,Datos!F1438:H1438,"&lt;&gt;"),"")</f>
        <v>74.014261966666666</v>
      </c>
      <c r="E1438" s="14">
        <f>IFERROR(AVERAGEIFS(Datos!I1438:L1438,Datos!I1438:L1438,"&lt;&gt;"),"")</f>
        <v>25.447541217965771</v>
      </c>
    </row>
    <row r="1439" spans="1:5" x14ac:dyDescent="0.3">
      <c r="A1439" s="12">
        <v>43077</v>
      </c>
      <c r="B1439" s="13">
        <v>2017</v>
      </c>
      <c r="C1439" s="13">
        <f>IFERROR(AVERAGEIFS(Datos!C1439:E1439,Datos!C1439:E1439,"&lt;&gt;"),"")</f>
        <v>59.657166666666662</v>
      </c>
      <c r="D1439" s="13">
        <f>IFERROR(AVERAGEIFS(Datos!F1439:H1439,Datos!F1439:H1439,"&lt;&gt;"),"")</f>
        <v>74.209930799999995</v>
      </c>
      <c r="E1439" s="14">
        <f>IFERROR(AVERAGEIFS(Datos!I1439:L1439,Datos!I1439:L1439,"&lt;&gt;"),"")</f>
        <v>25.240061461856939</v>
      </c>
    </row>
    <row r="1440" spans="1:5" x14ac:dyDescent="0.3">
      <c r="A1440" s="12">
        <v>43078</v>
      </c>
      <c r="B1440" s="13">
        <v>2017</v>
      </c>
      <c r="C1440" s="13" t="str">
        <f>IFERROR(AVERAGEIFS(Datos!C1440:E1440,Datos!C1440:E1440,"&lt;&gt;"),"")</f>
        <v/>
      </c>
      <c r="D1440" s="13" t="str">
        <f>IFERROR(AVERAGEIFS(Datos!F1440:H1440,Datos!F1440:H1440,"&lt;&gt;"),"")</f>
        <v/>
      </c>
      <c r="E1440" s="14" t="str">
        <f>IFERROR(AVERAGEIFS(Datos!I1440:L1440,Datos!I1440:L1440,"&lt;&gt;"),"")</f>
        <v/>
      </c>
    </row>
    <row r="1441" spans="1:5" x14ac:dyDescent="0.3">
      <c r="A1441" s="12">
        <v>43079</v>
      </c>
      <c r="B1441" s="13">
        <v>2017</v>
      </c>
      <c r="C1441" s="13" t="str">
        <f>IFERROR(AVERAGEIFS(Datos!C1441:E1441,Datos!C1441:E1441,"&lt;&gt;"),"")</f>
        <v/>
      </c>
      <c r="D1441" s="13" t="str">
        <f>IFERROR(AVERAGEIFS(Datos!F1441:H1441,Datos!F1441:H1441,"&lt;&gt;"),"")</f>
        <v/>
      </c>
      <c r="E1441" s="14" t="str">
        <f>IFERROR(AVERAGEIFS(Datos!I1441:L1441,Datos!I1441:L1441,"&lt;&gt;"),"")</f>
        <v/>
      </c>
    </row>
    <row r="1442" spans="1:5" x14ac:dyDescent="0.3">
      <c r="A1442" s="12">
        <v>43080</v>
      </c>
      <c r="B1442" s="13">
        <v>2017</v>
      </c>
      <c r="C1442" s="13">
        <f>IFERROR(AVERAGEIFS(Datos!C1442:E1442,Datos!C1442:E1442,"&lt;&gt;"),"")</f>
        <v>60.332000000000001</v>
      </c>
      <c r="D1442" s="13">
        <f>IFERROR(AVERAGEIFS(Datos!F1442:H1442,Datos!F1442:H1442,"&lt;&gt;"),"")</f>
        <v>74.171998233333341</v>
      </c>
      <c r="E1442" s="14">
        <f>IFERROR(AVERAGEIFS(Datos!I1442:L1442,Datos!I1442:L1442,"&lt;&gt;"),"")</f>
        <v>25.465171238099437</v>
      </c>
    </row>
    <row r="1443" spans="1:5" x14ac:dyDescent="0.3">
      <c r="A1443" s="12">
        <v>43081</v>
      </c>
      <c r="B1443" s="13">
        <v>2017</v>
      </c>
      <c r="C1443" s="13">
        <f>IFERROR(AVERAGEIFS(Datos!C1443:E1443,Datos!C1443:E1443,"&lt;&gt;"),"")</f>
        <v>60.314500000000002</v>
      </c>
      <c r="D1443" s="13">
        <f>IFERROR(AVERAGEIFS(Datos!F1443:H1443,Datos!F1443:H1443,"&lt;&gt;"),"")</f>
        <v>74.560114166666665</v>
      </c>
      <c r="E1443" s="14">
        <f>IFERROR(AVERAGEIFS(Datos!I1443:L1443,Datos!I1443:L1443,"&lt;&gt;"),"")</f>
        <v>25.262629229956879</v>
      </c>
    </row>
    <row r="1444" spans="1:5" x14ac:dyDescent="0.3">
      <c r="A1444" s="12">
        <v>43082</v>
      </c>
      <c r="B1444" s="13">
        <v>2017</v>
      </c>
      <c r="C1444" s="13">
        <f>IFERROR(AVERAGEIFS(Datos!C1444:E1444,Datos!C1444:E1444,"&lt;&gt;"),"")</f>
        <v>60.329000000000001</v>
      </c>
      <c r="D1444" s="13">
        <f>IFERROR(AVERAGEIFS(Datos!F1444:H1444,Datos!F1444:H1444,"&lt;&gt;"),"")</f>
        <v>74.693689533333327</v>
      </c>
      <c r="E1444" s="14">
        <f>IFERROR(AVERAGEIFS(Datos!I1444:L1444,Datos!I1444:L1444,"&lt;&gt;"),"")</f>
        <v>25.30622277070627</v>
      </c>
    </row>
    <row r="1445" spans="1:5" x14ac:dyDescent="0.3">
      <c r="A1445" s="12">
        <v>43083</v>
      </c>
      <c r="B1445" s="13">
        <v>2017</v>
      </c>
      <c r="C1445" s="13">
        <f>IFERROR(AVERAGEIFS(Datos!C1445:E1445,Datos!C1445:E1445,"&lt;&gt;"),"")</f>
        <v>60.206166666666668</v>
      </c>
      <c r="D1445" s="13">
        <f>IFERROR(AVERAGEIFS(Datos!F1445:H1445,Datos!F1445:H1445,"&lt;&gt;"),"")</f>
        <v>75.274003833333325</v>
      </c>
      <c r="E1445" s="14">
        <f>IFERROR(AVERAGEIFS(Datos!I1445:L1445,Datos!I1445:L1445,"&lt;&gt;"),"")</f>
        <v>25.035664574581702</v>
      </c>
    </row>
    <row r="1446" spans="1:5" x14ac:dyDescent="0.3">
      <c r="A1446" s="12">
        <v>43084</v>
      </c>
      <c r="B1446" s="13">
        <v>2017</v>
      </c>
      <c r="C1446" s="13">
        <f>IFERROR(AVERAGEIFS(Datos!C1446:E1446,Datos!C1446:E1446,"&lt;&gt;"),"")</f>
        <v>61.314166666666665</v>
      </c>
      <c r="D1446" s="13">
        <f>IFERROR(AVERAGEIFS(Datos!F1446:H1446,Datos!F1446:H1446,"&lt;&gt;"),"")</f>
        <v>75.221060500000007</v>
      </c>
      <c r="E1446" s="14">
        <f>IFERROR(AVERAGEIFS(Datos!I1446:L1446,Datos!I1446:L1446,"&lt;&gt;"),"")</f>
        <v>24.661952108439081</v>
      </c>
    </row>
    <row r="1447" spans="1:5" x14ac:dyDescent="0.3">
      <c r="A1447" s="12">
        <v>43085</v>
      </c>
      <c r="B1447" s="13">
        <v>2017</v>
      </c>
      <c r="C1447" s="13" t="str">
        <f>IFERROR(AVERAGEIFS(Datos!C1447:E1447,Datos!C1447:E1447,"&lt;&gt;"),"")</f>
        <v/>
      </c>
      <c r="D1447" s="13" t="str">
        <f>IFERROR(AVERAGEIFS(Datos!F1447:H1447,Datos!F1447:H1447,"&lt;&gt;"),"")</f>
        <v/>
      </c>
      <c r="E1447" s="14" t="str">
        <f>IFERROR(AVERAGEIFS(Datos!I1447:L1447,Datos!I1447:L1447,"&lt;&gt;"),"")</f>
        <v/>
      </c>
    </row>
    <row r="1448" spans="1:5" x14ac:dyDescent="0.3">
      <c r="A1448" s="12">
        <v>43086</v>
      </c>
      <c r="B1448" s="13">
        <v>2017</v>
      </c>
      <c r="C1448" s="13" t="str">
        <f>IFERROR(AVERAGEIFS(Datos!C1448:E1448,Datos!C1448:E1448,"&lt;&gt;"),"")</f>
        <v/>
      </c>
      <c r="D1448" s="13" t="str">
        <f>IFERROR(AVERAGEIFS(Datos!F1448:H1448,Datos!F1448:H1448,"&lt;&gt;"),"")</f>
        <v/>
      </c>
      <c r="E1448" s="14" t="str">
        <f>IFERROR(AVERAGEIFS(Datos!I1448:L1448,Datos!I1448:L1448,"&lt;&gt;"),"")</f>
        <v/>
      </c>
    </row>
    <row r="1449" spans="1:5" x14ac:dyDescent="0.3">
      <c r="A1449" s="12">
        <v>43087</v>
      </c>
      <c r="B1449" s="13">
        <v>2017</v>
      </c>
      <c r="C1449" s="13">
        <f>IFERROR(AVERAGEIFS(Datos!C1449:E1449,Datos!C1449:E1449,"&lt;&gt;"),"")</f>
        <v>61.579833333333319</v>
      </c>
      <c r="D1449" s="13">
        <f>IFERROR(AVERAGEIFS(Datos!F1449:H1449,Datos!F1449:H1449,"&lt;&gt;"),"")</f>
        <v>76.257332433333332</v>
      </c>
      <c r="E1449" s="14">
        <f>IFERROR(AVERAGEIFS(Datos!I1449:L1449,Datos!I1449:L1449,"&lt;&gt;"),"")</f>
        <v>25.028649016182086</v>
      </c>
    </row>
    <row r="1450" spans="1:5" x14ac:dyDescent="0.3">
      <c r="A1450" s="12">
        <v>43088</v>
      </c>
      <c r="B1450" s="13">
        <v>2017</v>
      </c>
      <c r="C1450" s="13">
        <f>IFERROR(AVERAGEIFS(Datos!C1450:E1450,Datos!C1450:E1450,"&lt;&gt;"),"")</f>
        <v>61.151333333333334</v>
      </c>
      <c r="D1450" s="13">
        <f>IFERROR(AVERAGEIFS(Datos!F1450:H1450,Datos!F1450:H1450,"&lt;&gt;"),"")</f>
        <v>75.969345099999998</v>
      </c>
      <c r="E1450" s="14">
        <f>IFERROR(AVERAGEIFS(Datos!I1450:L1450,Datos!I1450:L1450,"&lt;&gt;"),"")</f>
        <v>24.798108417514374</v>
      </c>
    </row>
    <row r="1451" spans="1:5" x14ac:dyDescent="0.3">
      <c r="A1451" s="12">
        <v>43089</v>
      </c>
      <c r="B1451" s="13">
        <v>2017</v>
      </c>
      <c r="C1451" s="13">
        <f>IFERROR(AVERAGEIFS(Datos!C1451:E1451,Datos!C1451:E1451,"&lt;&gt;"),"")</f>
        <v>60.928499999999993</v>
      </c>
      <c r="D1451" s="13">
        <f>IFERROR(AVERAGEIFS(Datos!F1451:H1451,Datos!F1451:H1451,"&lt;&gt;"),"")</f>
        <v>75.412149266666674</v>
      </c>
      <c r="E1451" s="14">
        <f>IFERROR(AVERAGEIFS(Datos!I1451:L1451,Datos!I1451:L1451,"&lt;&gt;"),"")</f>
        <v>24.594337771355455</v>
      </c>
    </row>
    <row r="1452" spans="1:5" x14ac:dyDescent="0.3">
      <c r="A1452" s="12">
        <v>43090</v>
      </c>
      <c r="B1452" s="13">
        <v>2017</v>
      </c>
      <c r="C1452" s="13">
        <f>IFERROR(AVERAGEIFS(Datos!C1452:E1452,Datos!C1452:E1452,"&lt;&gt;"),"")</f>
        <v>60.931666666666665</v>
      </c>
      <c r="D1452" s="13">
        <f>IFERROR(AVERAGEIFS(Datos!F1452:H1452,Datos!F1452:H1452,"&lt;&gt;"),"")</f>
        <v>75.887090600000008</v>
      </c>
      <c r="E1452" s="14">
        <f>IFERROR(AVERAGEIFS(Datos!I1452:L1452,Datos!I1452:L1452,"&lt;&gt;"),"")</f>
        <v>24.578342240437159</v>
      </c>
    </row>
    <row r="1453" spans="1:5" x14ac:dyDescent="0.3">
      <c r="A1453" s="12">
        <v>43091</v>
      </c>
      <c r="B1453" s="13">
        <v>2017</v>
      </c>
      <c r="C1453" s="13">
        <f>IFERROR(AVERAGEIFS(Datos!C1453:E1453,Datos!C1453:E1453,"&lt;&gt;"),"")</f>
        <v>60.901833333333322</v>
      </c>
      <c r="D1453" s="13">
        <f>IFERROR(AVERAGEIFS(Datos!F1453:H1453,Datos!F1453:H1453,"&lt;&gt;"),"")</f>
        <v>75.344953733333327</v>
      </c>
      <c r="E1453" s="14">
        <f>IFERROR(AVERAGEIFS(Datos!I1453:L1453,Datos!I1453:L1453,"&lt;&gt;"),"")</f>
        <v>24.626560512050851</v>
      </c>
    </row>
    <row r="1454" spans="1:5" x14ac:dyDescent="0.3">
      <c r="A1454" s="12">
        <v>43092</v>
      </c>
      <c r="B1454" s="13">
        <v>2017</v>
      </c>
      <c r="C1454" s="13" t="str">
        <f>IFERROR(AVERAGEIFS(Datos!C1454:E1454,Datos!C1454:E1454,"&lt;&gt;"),"")</f>
        <v/>
      </c>
      <c r="D1454" s="13" t="str">
        <f>IFERROR(AVERAGEIFS(Datos!F1454:H1454,Datos!F1454:H1454,"&lt;&gt;"),"")</f>
        <v/>
      </c>
      <c r="E1454" s="14" t="str">
        <f>IFERROR(AVERAGEIFS(Datos!I1454:L1454,Datos!I1454:L1454,"&lt;&gt;"),"")</f>
        <v/>
      </c>
    </row>
    <row r="1455" spans="1:5" x14ac:dyDescent="0.3">
      <c r="A1455" s="12">
        <v>43093</v>
      </c>
      <c r="B1455" s="13">
        <v>2017</v>
      </c>
      <c r="C1455" s="13" t="str">
        <f>IFERROR(AVERAGEIFS(Datos!C1455:E1455,Datos!C1455:E1455,"&lt;&gt;"),"")</f>
        <v/>
      </c>
      <c r="D1455" s="13" t="str">
        <f>IFERROR(AVERAGEIFS(Datos!F1455:H1455,Datos!F1455:H1455,"&lt;&gt;"),"")</f>
        <v/>
      </c>
      <c r="E1455" s="14" t="str">
        <f>IFERROR(AVERAGEIFS(Datos!I1455:L1455,Datos!I1455:L1455,"&lt;&gt;"),"")</f>
        <v/>
      </c>
    </row>
    <row r="1456" spans="1:5" x14ac:dyDescent="0.3">
      <c r="A1456" s="12">
        <v>43094</v>
      </c>
      <c r="B1456" s="13">
        <v>2017</v>
      </c>
      <c r="C1456" s="13" t="str">
        <f>IFERROR(AVERAGEIFS(Datos!C1456:E1456,Datos!C1456:E1456,"&lt;&gt;"),"")</f>
        <v/>
      </c>
      <c r="D1456" s="13" t="str">
        <f>IFERROR(AVERAGEIFS(Datos!F1456:H1456,Datos!F1456:H1456,"&lt;&gt;"),"")</f>
        <v/>
      </c>
      <c r="E1456" s="14">
        <f>IFERROR(AVERAGEIFS(Datos!I1456:L1456,Datos!I1456:L1456,"&lt;&gt;"),"")</f>
        <v>24.658884846221831</v>
      </c>
    </row>
    <row r="1457" spans="1:5" x14ac:dyDescent="0.3">
      <c r="A1457" s="12">
        <v>43095</v>
      </c>
      <c r="B1457" s="13">
        <v>2017</v>
      </c>
      <c r="C1457" s="13">
        <f>IFERROR(AVERAGEIFS(Datos!C1457:E1457,Datos!C1457:E1457,"&lt;&gt;"),"")</f>
        <v>60.445</v>
      </c>
      <c r="D1457" s="13" t="str">
        <f>IFERROR(AVERAGEIFS(Datos!F1457:H1457,Datos!F1457:H1457,"&lt;&gt;"),"")</f>
        <v/>
      </c>
      <c r="E1457" s="14">
        <f>IFERROR(AVERAGEIFS(Datos!I1457:L1457,Datos!I1457:L1457,"&lt;&gt;"),"")</f>
        <v>24.442811397649969</v>
      </c>
    </row>
    <row r="1458" spans="1:5" x14ac:dyDescent="0.3">
      <c r="A1458" s="12">
        <v>43096</v>
      </c>
      <c r="B1458" s="13">
        <v>2017</v>
      </c>
      <c r="C1458" s="13">
        <f>IFERROR(AVERAGEIFS(Datos!C1458:E1458,Datos!C1458:E1458,"&lt;&gt;"),"")</f>
        <v>60.456666666666671</v>
      </c>
      <c r="D1458" s="13">
        <f>IFERROR(AVERAGEIFS(Datos!F1458:H1458,Datos!F1458:H1458,"&lt;&gt;"),"")</f>
        <v>75.692696266666658</v>
      </c>
      <c r="E1458" s="14">
        <f>IFERROR(AVERAGEIFS(Datos!I1458:L1458,Datos!I1458:L1458,"&lt;&gt;"),"")</f>
        <v>24.464939216378394</v>
      </c>
    </row>
    <row r="1459" spans="1:5" x14ac:dyDescent="0.3">
      <c r="A1459" s="12">
        <v>43097</v>
      </c>
      <c r="B1459" s="13">
        <v>2017</v>
      </c>
      <c r="C1459" s="13">
        <f>IFERROR(AVERAGEIFS(Datos!C1459:E1459,Datos!C1459:E1459,"&lt;&gt;"),"")</f>
        <v>60.429166666666674</v>
      </c>
      <c r="D1459" s="13">
        <f>IFERROR(AVERAGEIFS(Datos!F1459:H1459,Datos!F1459:H1459,"&lt;&gt;"),"")</f>
        <v>75.545971399999999</v>
      </c>
      <c r="E1459" s="14">
        <f>IFERROR(AVERAGEIFS(Datos!I1459:L1459,Datos!I1459:L1459,"&lt;&gt;"),"")</f>
        <v>24.345486657806134</v>
      </c>
    </row>
    <row r="1460" spans="1:5" x14ac:dyDescent="0.3">
      <c r="A1460" s="12">
        <v>43098</v>
      </c>
      <c r="B1460" s="13">
        <v>2017</v>
      </c>
      <c r="C1460" s="13">
        <f>IFERROR(AVERAGEIFS(Datos!C1460:E1460,Datos!C1460:E1460,"&lt;&gt;"),"")</f>
        <v>60.172499999999992</v>
      </c>
      <c r="D1460" s="13">
        <f>IFERROR(AVERAGEIFS(Datos!F1460:H1460,Datos!F1460:H1460,"&lt;&gt;"),"")</f>
        <v>75.701390533333338</v>
      </c>
      <c r="E1460" s="14">
        <f>IFERROR(AVERAGEIFS(Datos!I1460:L1460,Datos!I1460:L1460,"&lt;&gt;"),"")</f>
        <v>24.407553957630128</v>
      </c>
    </row>
    <row r="1461" spans="1:5" x14ac:dyDescent="0.3">
      <c r="A1461" s="12">
        <v>43099</v>
      </c>
      <c r="B1461" s="13">
        <v>2017</v>
      </c>
      <c r="C1461" s="13" t="str">
        <f>IFERROR(AVERAGEIFS(Datos!C1461:E1461,Datos!C1461:E1461,"&lt;&gt;"),"")</f>
        <v/>
      </c>
      <c r="D1461" s="13" t="str">
        <f>IFERROR(AVERAGEIFS(Datos!F1461:H1461,Datos!F1461:H1461,"&lt;&gt;"),"")</f>
        <v/>
      </c>
      <c r="E1461" s="14" t="str">
        <f>IFERROR(AVERAGEIFS(Datos!I1461:L1461,Datos!I1461:L1461,"&lt;&gt;"),"")</f>
        <v/>
      </c>
    </row>
    <row r="1462" spans="1:5" x14ac:dyDescent="0.3">
      <c r="A1462" s="12">
        <v>43100</v>
      </c>
      <c r="B1462" s="13">
        <v>2017</v>
      </c>
      <c r="C1462" s="13" t="str">
        <f>IFERROR(AVERAGEIFS(Datos!C1462:E1462,Datos!C1462:E1462,"&lt;&gt;"),"")</f>
        <v/>
      </c>
      <c r="D1462" s="13" t="str">
        <f>IFERROR(AVERAGEIFS(Datos!F1462:H1462,Datos!F1462:H1462,"&lt;&gt;"),"")</f>
        <v/>
      </c>
      <c r="E1462" s="14" t="str">
        <f>IFERROR(AVERAGEIFS(Datos!I1462:L1462,Datos!I1462:L1462,"&lt;&gt;"),"")</f>
        <v/>
      </c>
    </row>
    <row r="1463" spans="1:5" x14ac:dyDescent="0.3">
      <c r="A1463" s="12">
        <v>43101</v>
      </c>
      <c r="B1463" s="13">
        <v>2018</v>
      </c>
      <c r="C1463" s="13" t="str">
        <f>IFERROR(AVERAGEIFS(Datos!C1463:E1463,Datos!C1463:E1463,"&lt;&gt;"),"")</f>
        <v/>
      </c>
      <c r="D1463" s="13" t="str">
        <f>IFERROR(AVERAGEIFS(Datos!F1463:H1463,Datos!F1463:H1463,"&lt;&gt;"),"")</f>
        <v/>
      </c>
      <c r="E1463" s="14" t="str">
        <f>IFERROR(AVERAGEIFS(Datos!I1463:L1463,Datos!I1463:L1463,"&lt;&gt;"),"")</f>
        <v/>
      </c>
    </row>
    <row r="1464" spans="1:5" x14ac:dyDescent="0.3">
      <c r="A1464" s="12">
        <v>43102</v>
      </c>
      <c r="B1464" s="13">
        <v>2018</v>
      </c>
      <c r="C1464" s="13">
        <f>IFERROR(AVERAGEIFS(Datos!C1464:E1464,Datos!C1464:E1464,"&lt;&gt;"),"")</f>
        <v>60.891833333333331</v>
      </c>
      <c r="D1464" s="13">
        <f>IFERROR(AVERAGEIFS(Datos!F1464:H1464,Datos!F1464:H1464,"&lt;&gt;"),"")</f>
        <v>75.413172799999998</v>
      </c>
      <c r="E1464" s="14" t="str">
        <f>IFERROR(AVERAGEIFS(Datos!I1464:L1464,Datos!I1464:L1464,"&lt;&gt;"),"")</f>
        <v/>
      </c>
    </row>
    <row r="1465" spans="1:5" x14ac:dyDescent="0.3">
      <c r="A1465" s="12">
        <v>43103</v>
      </c>
      <c r="B1465" s="13">
        <v>2018</v>
      </c>
      <c r="C1465" s="13">
        <f>IFERROR(AVERAGEIFS(Datos!C1465:E1465,Datos!C1465:E1465,"&lt;&gt;"),"")</f>
        <v>61.327833333333331</v>
      </c>
      <c r="D1465" s="13">
        <f>IFERROR(AVERAGEIFS(Datos!F1465:H1465,Datos!F1465:H1465,"&lt;&gt;"),"")</f>
        <v>75.976753133333332</v>
      </c>
      <c r="E1465" s="14" t="str">
        <f>IFERROR(AVERAGEIFS(Datos!I1465:L1465,Datos!I1465:L1465,"&lt;&gt;"),"")</f>
        <v/>
      </c>
    </row>
    <row r="1466" spans="1:5" x14ac:dyDescent="0.3">
      <c r="A1466" s="12">
        <v>43104</v>
      </c>
      <c r="B1466" s="13">
        <v>2018</v>
      </c>
      <c r="C1466" s="13">
        <f>IFERROR(AVERAGEIFS(Datos!C1466:E1466,Datos!C1466:E1466,"&lt;&gt;"),"")</f>
        <v>61.718500000000006</v>
      </c>
      <c r="D1466" s="13">
        <f>IFERROR(AVERAGEIFS(Datos!F1466:H1466,Datos!F1466:H1466,"&lt;&gt;"),"")</f>
        <v>76.94362186666666</v>
      </c>
      <c r="E1466" s="14">
        <f>IFERROR(AVERAGEIFS(Datos!I1466:L1466,Datos!I1466:L1466,"&lt;&gt;"),"")</f>
        <v>25.409235072714374</v>
      </c>
    </row>
    <row r="1467" spans="1:5" x14ac:dyDescent="0.3">
      <c r="A1467" s="12">
        <v>43105</v>
      </c>
      <c r="B1467" s="13">
        <v>2018</v>
      </c>
      <c r="C1467" s="13">
        <f>IFERROR(AVERAGEIFS(Datos!C1467:E1467,Datos!C1467:E1467,"&lt;&gt;"),"")</f>
        <v>62.484833333333334</v>
      </c>
      <c r="D1467" s="13">
        <f>IFERROR(AVERAGEIFS(Datos!F1467:H1467,Datos!F1467:H1467,"&lt;&gt;"),"")</f>
        <v>77.717777333333331</v>
      </c>
      <c r="E1467" s="14">
        <f>IFERROR(AVERAGEIFS(Datos!I1467:L1467,Datos!I1467:L1467,"&lt;&gt;"),"")</f>
        <v>25.261107073170734</v>
      </c>
    </row>
    <row r="1468" spans="1:5" x14ac:dyDescent="0.3">
      <c r="A1468" s="12">
        <v>43106</v>
      </c>
      <c r="B1468" s="13">
        <v>2018</v>
      </c>
      <c r="C1468" s="13" t="str">
        <f>IFERROR(AVERAGEIFS(Datos!C1468:E1468,Datos!C1468:E1468,"&lt;&gt;"),"")</f>
        <v/>
      </c>
      <c r="D1468" s="13" t="str">
        <f>IFERROR(AVERAGEIFS(Datos!F1468:H1468,Datos!F1468:H1468,"&lt;&gt;"),"")</f>
        <v/>
      </c>
      <c r="E1468" s="14" t="str">
        <f>IFERROR(AVERAGEIFS(Datos!I1468:L1468,Datos!I1468:L1468,"&lt;&gt;"),"")</f>
        <v/>
      </c>
    </row>
    <row r="1469" spans="1:5" x14ac:dyDescent="0.3">
      <c r="A1469" s="12">
        <v>43107</v>
      </c>
      <c r="B1469" s="13">
        <v>2018</v>
      </c>
      <c r="C1469" s="13" t="str">
        <f>IFERROR(AVERAGEIFS(Datos!C1469:E1469,Datos!C1469:E1469,"&lt;&gt;"),"")</f>
        <v/>
      </c>
      <c r="D1469" s="13" t="str">
        <f>IFERROR(AVERAGEIFS(Datos!F1469:H1469,Datos!F1469:H1469,"&lt;&gt;"),"")</f>
        <v/>
      </c>
      <c r="E1469" s="14" t="str">
        <f>IFERROR(AVERAGEIFS(Datos!I1469:L1469,Datos!I1469:L1469,"&lt;&gt;"),"")</f>
        <v/>
      </c>
    </row>
    <row r="1470" spans="1:5" x14ac:dyDescent="0.3">
      <c r="A1470" s="12">
        <v>43108</v>
      </c>
      <c r="B1470" s="13">
        <v>2018</v>
      </c>
      <c r="C1470" s="13">
        <f>IFERROR(AVERAGEIFS(Datos!C1470:E1470,Datos!C1470:E1470,"&lt;&gt;"),"")</f>
        <v>62.526000000000003</v>
      </c>
      <c r="D1470" s="13">
        <f>IFERROR(AVERAGEIFS(Datos!F1470:H1470,Datos!F1470:H1470,"&lt;&gt;"),"")</f>
        <v>77.66555133333334</v>
      </c>
      <c r="E1470" s="14" t="str">
        <f>IFERROR(AVERAGEIFS(Datos!I1470:L1470,Datos!I1470:L1470,"&lt;&gt;"),"")</f>
        <v/>
      </c>
    </row>
    <row r="1471" spans="1:5" x14ac:dyDescent="0.3">
      <c r="A1471" s="12">
        <v>43109</v>
      </c>
      <c r="B1471" s="13">
        <v>2018</v>
      </c>
      <c r="C1471" s="13">
        <f>IFERROR(AVERAGEIFS(Datos!C1471:E1471,Datos!C1471:E1471,"&lt;&gt;"),"")</f>
        <v>62.480666666666671</v>
      </c>
      <c r="D1471" s="13">
        <f>IFERROR(AVERAGEIFS(Datos!F1471:H1471,Datos!F1471:H1471,"&lt;&gt;"),"")</f>
        <v>77.210473700000009</v>
      </c>
      <c r="E1471" s="14">
        <f>IFERROR(AVERAGEIFS(Datos!I1471:L1471,Datos!I1471:L1471,"&lt;&gt;"),"")</f>
        <v>25.575633560135017</v>
      </c>
    </row>
    <row r="1472" spans="1:5" x14ac:dyDescent="0.3">
      <c r="A1472" s="12">
        <v>43110</v>
      </c>
      <c r="B1472" s="13">
        <v>2018</v>
      </c>
      <c r="C1472" s="13">
        <f>IFERROR(AVERAGEIFS(Datos!C1472:E1472,Datos!C1472:E1472,"&lt;&gt;"),"")</f>
        <v>62.299833333333332</v>
      </c>
      <c r="D1472" s="13">
        <f>IFERROR(AVERAGEIFS(Datos!F1472:H1472,Datos!F1472:H1472,"&lt;&gt;"),"")</f>
        <v>76.930951166666659</v>
      </c>
      <c r="E1472" s="14">
        <f>IFERROR(AVERAGEIFS(Datos!I1472:L1472,Datos!I1472:L1472,"&lt;&gt;"),"")</f>
        <v>26.083535387478705</v>
      </c>
    </row>
    <row r="1473" spans="1:5" x14ac:dyDescent="0.3">
      <c r="A1473" s="12">
        <v>43111</v>
      </c>
      <c r="B1473" s="13">
        <v>2018</v>
      </c>
      <c r="C1473" s="13">
        <f>IFERROR(AVERAGEIFS(Datos!C1473:E1473,Datos!C1473:E1473,"&lt;&gt;"),"")</f>
        <v>62.500833333333333</v>
      </c>
      <c r="D1473" s="13">
        <f>IFERROR(AVERAGEIFS(Datos!F1473:H1473,Datos!F1473:H1473,"&lt;&gt;"),"")</f>
        <v>75.870092</v>
      </c>
      <c r="E1473" s="14">
        <f>IFERROR(AVERAGEIFS(Datos!I1473:L1473,Datos!I1473:L1473,"&lt;&gt;"),"")</f>
        <v>25.960884942972612</v>
      </c>
    </row>
    <row r="1474" spans="1:5" x14ac:dyDescent="0.3">
      <c r="A1474" s="12">
        <v>43112</v>
      </c>
      <c r="B1474" s="13">
        <v>2018</v>
      </c>
      <c r="C1474" s="13">
        <f>IFERROR(AVERAGEIFS(Datos!C1474:E1474,Datos!C1474:E1474,"&lt;&gt;"),"")</f>
        <v>63.468333333333341</v>
      </c>
      <c r="D1474" s="13">
        <f>IFERROR(AVERAGEIFS(Datos!F1474:H1474,Datos!F1474:H1474,"&lt;&gt;"),"")</f>
        <v>76.641484900000009</v>
      </c>
      <c r="E1474" s="14">
        <f>IFERROR(AVERAGEIFS(Datos!I1474:L1474,Datos!I1474:L1474,"&lt;&gt;"),"")</f>
        <v>25.842825388798992</v>
      </c>
    </row>
    <row r="1475" spans="1:5" x14ac:dyDescent="0.3">
      <c r="A1475" s="12">
        <v>43113</v>
      </c>
      <c r="B1475" s="13">
        <v>2018</v>
      </c>
      <c r="C1475" s="13" t="str">
        <f>IFERROR(AVERAGEIFS(Datos!C1475:E1475,Datos!C1475:E1475,"&lt;&gt;"),"")</f>
        <v/>
      </c>
      <c r="D1475" s="13" t="str">
        <f>IFERROR(AVERAGEIFS(Datos!F1475:H1475,Datos!F1475:H1475,"&lt;&gt;"),"")</f>
        <v/>
      </c>
      <c r="E1475" s="14" t="str">
        <f>IFERROR(AVERAGEIFS(Datos!I1475:L1475,Datos!I1475:L1475,"&lt;&gt;"),"")</f>
        <v/>
      </c>
    </row>
    <row r="1476" spans="1:5" x14ac:dyDescent="0.3">
      <c r="A1476" s="12">
        <v>43114</v>
      </c>
      <c r="B1476" s="13">
        <v>2018</v>
      </c>
      <c r="C1476" s="13" t="str">
        <f>IFERROR(AVERAGEIFS(Datos!C1476:E1476,Datos!C1476:E1476,"&lt;&gt;"),"")</f>
        <v/>
      </c>
      <c r="D1476" s="13" t="str">
        <f>IFERROR(AVERAGEIFS(Datos!F1476:H1476,Datos!F1476:H1476,"&lt;&gt;"),"")</f>
        <v/>
      </c>
      <c r="E1476" s="14" t="str">
        <f>IFERROR(AVERAGEIFS(Datos!I1476:L1476,Datos!I1476:L1476,"&lt;&gt;"),"")</f>
        <v/>
      </c>
    </row>
    <row r="1477" spans="1:5" x14ac:dyDescent="0.3">
      <c r="A1477" s="12">
        <v>43115</v>
      </c>
      <c r="B1477" s="13">
        <v>2018</v>
      </c>
      <c r="C1477" s="13" t="str">
        <f>IFERROR(AVERAGEIFS(Datos!C1477:E1477,Datos!C1477:E1477,"&lt;&gt;"),"")</f>
        <v/>
      </c>
      <c r="D1477" s="13">
        <f>IFERROR(AVERAGEIFS(Datos!F1477:H1477,Datos!F1477:H1477,"&lt;&gt;"),"")</f>
        <v>77.177801333333335</v>
      </c>
      <c r="E1477" s="14">
        <f>IFERROR(AVERAGEIFS(Datos!I1477:L1477,Datos!I1477:L1477,"&lt;&gt;"),"")</f>
        <v>26.419896654441729</v>
      </c>
    </row>
    <row r="1478" spans="1:5" x14ac:dyDescent="0.3">
      <c r="A1478" s="12">
        <v>43116</v>
      </c>
      <c r="B1478" s="13">
        <v>2018</v>
      </c>
      <c r="C1478" s="13">
        <f>IFERROR(AVERAGEIFS(Datos!C1478:E1478,Datos!C1478:E1478,"&lt;&gt;"),"")</f>
        <v>62.977499999999992</v>
      </c>
      <c r="D1478" s="13">
        <f>IFERROR(AVERAGEIFS(Datos!F1478:H1478,Datos!F1478:H1478,"&lt;&gt;"),"")</f>
        <v>78.577759999999998</v>
      </c>
      <c r="E1478" s="14">
        <f>IFERROR(AVERAGEIFS(Datos!I1478:L1478,Datos!I1478:L1478,"&lt;&gt;"),"")</f>
        <v>26.649948206448119</v>
      </c>
    </row>
    <row r="1479" spans="1:5" x14ac:dyDescent="0.3">
      <c r="A1479" s="12">
        <v>43117</v>
      </c>
      <c r="B1479" s="13">
        <v>2018</v>
      </c>
      <c r="C1479" s="13">
        <f>IFERROR(AVERAGEIFS(Datos!C1479:E1479,Datos!C1479:E1479,"&lt;&gt;"),"")</f>
        <v>63.956666666666671</v>
      </c>
      <c r="D1479" s="13">
        <f>IFERROR(AVERAGEIFS(Datos!F1479:H1479,Datos!F1479:H1479,"&lt;&gt;"),"")</f>
        <v>78.323781333333329</v>
      </c>
      <c r="E1479" s="14">
        <f>IFERROR(AVERAGEIFS(Datos!I1479:L1479,Datos!I1479:L1479,"&lt;&gt;"),"")</f>
        <v>26.608589258373208</v>
      </c>
    </row>
    <row r="1480" spans="1:5" x14ac:dyDescent="0.3">
      <c r="A1480" s="12">
        <v>43118</v>
      </c>
      <c r="B1480" s="13">
        <v>2018</v>
      </c>
      <c r="C1480" s="13">
        <f>IFERROR(AVERAGEIFS(Datos!C1480:E1480,Datos!C1480:E1480,"&lt;&gt;"),"")</f>
        <v>63.904499999999992</v>
      </c>
      <c r="D1480" s="13">
        <f>IFERROR(AVERAGEIFS(Datos!F1480:H1480,Datos!F1480:H1480,"&lt;&gt;"),"")</f>
        <v>78.7528547</v>
      </c>
      <c r="E1480" s="14">
        <f>IFERROR(AVERAGEIFS(Datos!I1480:L1480,Datos!I1480:L1480,"&lt;&gt;"),"")</f>
        <v>26.631277430155016</v>
      </c>
    </row>
    <row r="1481" spans="1:5" x14ac:dyDescent="0.3">
      <c r="A1481" s="12">
        <v>43119</v>
      </c>
      <c r="B1481" s="13">
        <v>2018</v>
      </c>
      <c r="C1481" s="13">
        <f>IFERROR(AVERAGEIFS(Datos!C1481:E1481,Datos!C1481:E1481,"&lt;&gt;"),"")</f>
        <v>63.930000000000007</v>
      </c>
      <c r="D1481" s="13">
        <f>IFERROR(AVERAGEIFS(Datos!F1481:H1481,Datos!F1481:H1481,"&lt;&gt;"),"")</f>
        <v>79.886619333333329</v>
      </c>
      <c r="E1481" s="14">
        <f>IFERROR(AVERAGEIFS(Datos!I1481:L1481,Datos!I1481:L1481,"&lt;&gt;"),"")</f>
        <v>27.174857076213726</v>
      </c>
    </row>
    <row r="1482" spans="1:5" x14ac:dyDescent="0.3">
      <c r="A1482" s="12">
        <v>43120</v>
      </c>
      <c r="B1482" s="13">
        <v>2018</v>
      </c>
      <c r="C1482" s="13" t="str">
        <f>IFERROR(AVERAGEIFS(Datos!C1482:E1482,Datos!C1482:E1482,"&lt;&gt;"),"")</f>
        <v/>
      </c>
      <c r="D1482" s="13" t="str">
        <f>IFERROR(AVERAGEIFS(Datos!F1482:H1482,Datos!F1482:H1482,"&lt;&gt;"),"")</f>
        <v/>
      </c>
      <c r="E1482" s="14" t="str">
        <f>IFERROR(AVERAGEIFS(Datos!I1482:L1482,Datos!I1482:L1482,"&lt;&gt;"),"")</f>
        <v/>
      </c>
    </row>
    <row r="1483" spans="1:5" x14ac:dyDescent="0.3">
      <c r="A1483" s="12">
        <v>43121</v>
      </c>
      <c r="B1483" s="13">
        <v>2018</v>
      </c>
      <c r="C1483" s="13" t="str">
        <f>IFERROR(AVERAGEIFS(Datos!C1483:E1483,Datos!C1483:E1483,"&lt;&gt;"),"")</f>
        <v/>
      </c>
      <c r="D1483" s="13" t="str">
        <f>IFERROR(AVERAGEIFS(Datos!F1483:H1483,Datos!F1483:H1483,"&lt;&gt;"),"")</f>
        <v/>
      </c>
      <c r="E1483" s="14" t="str">
        <f>IFERROR(AVERAGEIFS(Datos!I1483:L1483,Datos!I1483:L1483,"&lt;&gt;"),"")</f>
        <v/>
      </c>
    </row>
    <row r="1484" spans="1:5" x14ac:dyDescent="0.3">
      <c r="A1484" s="12">
        <v>43122</v>
      </c>
      <c r="B1484" s="13">
        <v>2018</v>
      </c>
      <c r="C1484" s="13">
        <f>IFERROR(AVERAGEIFS(Datos!C1484:E1484,Datos!C1484:E1484,"&lt;&gt;"),"")</f>
        <v>64.689333333333352</v>
      </c>
      <c r="D1484" s="13">
        <f>IFERROR(AVERAGEIFS(Datos!F1484:H1484,Datos!F1484:H1484,"&lt;&gt;"),"")</f>
        <v>80.395408999999987</v>
      </c>
      <c r="E1484" s="14">
        <f>IFERROR(AVERAGEIFS(Datos!I1484:L1484,Datos!I1484:L1484,"&lt;&gt;"),"")</f>
        <v>27.173555945289301</v>
      </c>
    </row>
    <row r="1485" spans="1:5" x14ac:dyDescent="0.3">
      <c r="A1485" s="12">
        <v>43123</v>
      </c>
      <c r="B1485" s="13">
        <v>2018</v>
      </c>
      <c r="C1485" s="13">
        <f>IFERROR(AVERAGEIFS(Datos!C1485:E1485,Datos!C1485:E1485,"&lt;&gt;"),"")</f>
        <v>64.989500000000007</v>
      </c>
      <c r="D1485" s="13">
        <f>IFERROR(AVERAGEIFS(Datos!F1485:H1485,Datos!F1485:H1485,"&lt;&gt;"),"")</f>
        <v>80.690744299999992</v>
      </c>
      <c r="E1485" s="14">
        <f>IFERROR(AVERAGEIFS(Datos!I1485:L1485,Datos!I1485:L1485,"&lt;&gt;"),"")</f>
        <v>27.914802465133135</v>
      </c>
    </row>
    <row r="1486" spans="1:5" x14ac:dyDescent="0.3">
      <c r="A1486" s="12">
        <v>43124</v>
      </c>
      <c r="B1486" s="13">
        <v>2018</v>
      </c>
      <c r="C1486" s="13">
        <f>IFERROR(AVERAGEIFS(Datos!C1486:E1486,Datos!C1486:E1486,"&lt;&gt;"),"")</f>
        <v>64.646500000000003</v>
      </c>
      <c r="D1486" s="13">
        <f>IFERROR(AVERAGEIFS(Datos!F1486:H1486,Datos!F1486:H1486,"&lt;&gt;"),"")</f>
        <v>80.736982166666664</v>
      </c>
      <c r="E1486" s="14">
        <f>IFERROR(AVERAGEIFS(Datos!I1486:L1486,Datos!I1486:L1486,"&lt;&gt;"),"")</f>
        <v>27.790932347770351</v>
      </c>
    </row>
    <row r="1487" spans="1:5" x14ac:dyDescent="0.3">
      <c r="A1487" s="12">
        <v>43125</v>
      </c>
      <c r="B1487" s="13">
        <v>2018</v>
      </c>
      <c r="C1487" s="13">
        <f>IFERROR(AVERAGEIFS(Datos!C1487:E1487,Datos!C1487:E1487,"&lt;&gt;"),"")</f>
        <v>64.738166666666686</v>
      </c>
      <c r="D1487" s="13">
        <f>IFERROR(AVERAGEIFS(Datos!F1487:H1487,Datos!F1487:H1487,"&lt;&gt;"),"")</f>
        <v>80.289856799999995</v>
      </c>
      <c r="E1487" s="14">
        <f>IFERROR(AVERAGEIFS(Datos!I1487:L1487,Datos!I1487:L1487,"&lt;&gt;"),"")</f>
        <v>27.462903962915249</v>
      </c>
    </row>
    <row r="1488" spans="1:5" x14ac:dyDescent="0.3">
      <c r="A1488" s="12">
        <v>43126</v>
      </c>
      <c r="B1488" s="13">
        <v>2018</v>
      </c>
      <c r="C1488" s="13">
        <f>IFERROR(AVERAGEIFS(Datos!C1488:E1488,Datos!C1488:E1488,"&lt;&gt;"),"")</f>
        <v>65.438499999999991</v>
      </c>
      <c r="D1488" s="13">
        <f>IFERROR(AVERAGEIFS(Datos!F1488:H1488,Datos!F1488:H1488,"&lt;&gt;"),"")</f>
        <v>80.580666733333331</v>
      </c>
      <c r="E1488" s="14">
        <f>IFERROR(AVERAGEIFS(Datos!I1488:L1488,Datos!I1488:L1488,"&lt;&gt;"),"")</f>
        <v>27.551037914899503</v>
      </c>
    </row>
    <row r="1489" spans="1:5" x14ac:dyDescent="0.3">
      <c r="A1489" s="12">
        <v>43127</v>
      </c>
      <c r="B1489" s="13">
        <v>2018</v>
      </c>
      <c r="C1489" s="13" t="str">
        <f>IFERROR(AVERAGEIFS(Datos!C1489:E1489,Datos!C1489:E1489,"&lt;&gt;"),"")</f>
        <v/>
      </c>
      <c r="D1489" s="13" t="str">
        <f>IFERROR(AVERAGEIFS(Datos!F1489:H1489,Datos!F1489:H1489,"&lt;&gt;"),"")</f>
        <v/>
      </c>
      <c r="E1489" s="14" t="str">
        <f>IFERROR(AVERAGEIFS(Datos!I1489:L1489,Datos!I1489:L1489,"&lt;&gt;"),"")</f>
        <v/>
      </c>
    </row>
    <row r="1490" spans="1:5" x14ac:dyDescent="0.3">
      <c r="A1490" s="12">
        <v>43128</v>
      </c>
      <c r="B1490" s="13">
        <v>2018</v>
      </c>
      <c r="C1490" s="13" t="str">
        <f>IFERROR(AVERAGEIFS(Datos!C1490:E1490,Datos!C1490:E1490,"&lt;&gt;"),"")</f>
        <v/>
      </c>
      <c r="D1490" s="13" t="str">
        <f>IFERROR(AVERAGEIFS(Datos!F1490:H1490,Datos!F1490:H1490,"&lt;&gt;"),"")</f>
        <v/>
      </c>
      <c r="E1490" s="14" t="str">
        <f>IFERROR(AVERAGEIFS(Datos!I1490:L1490,Datos!I1490:L1490,"&lt;&gt;"),"")</f>
        <v/>
      </c>
    </row>
    <row r="1491" spans="1:5" x14ac:dyDescent="0.3">
      <c r="A1491" s="12">
        <v>43129</v>
      </c>
      <c r="B1491" s="13">
        <v>2018</v>
      </c>
      <c r="C1491" s="13">
        <f>IFERROR(AVERAGEIFS(Datos!C1491:E1491,Datos!C1491:E1491,"&lt;&gt;"),"")</f>
        <v>65.077999999999989</v>
      </c>
      <c r="D1491" s="13">
        <f>IFERROR(AVERAGEIFS(Datos!F1491:H1491,Datos!F1491:H1491,"&lt;&gt;"),"")</f>
        <v>80.167456999999999</v>
      </c>
      <c r="E1491" s="14">
        <f>IFERROR(AVERAGEIFS(Datos!I1491:L1491,Datos!I1491:L1491,"&lt;&gt;"),"")</f>
        <v>27.311720343294525</v>
      </c>
    </row>
    <row r="1492" spans="1:5" x14ac:dyDescent="0.3">
      <c r="A1492" s="12">
        <v>43130</v>
      </c>
      <c r="B1492" s="13">
        <v>2018</v>
      </c>
      <c r="C1492" s="13">
        <f>IFERROR(AVERAGEIFS(Datos!C1492:E1492,Datos!C1492:E1492,"&lt;&gt;"),"")</f>
        <v>64.450333333333333</v>
      </c>
      <c r="D1492" s="13">
        <f>IFERROR(AVERAGEIFS(Datos!F1492:H1492,Datos!F1492:H1492,"&lt;&gt;"),"")</f>
        <v>79.16720926666666</v>
      </c>
      <c r="E1492" s="14">
        <f>IFERROR(AVERAGEIFS(Datos!I1492:L1492,Datos!I1492:L1492,"&lt;&gt;"),"")</f>
        <v>26.965187076633281</v>
      </c>
    </row>
    <row r="1493" spans="1:5" x14ac:dyDescent="0.3">
      <c r="A1493" s="12">
        <v>43131</v>
      </c>
      <c r="B1493" s="13">
        <v>2018</v>
      </c>
      <c r="C1493" s="13">
        <f>IFERROR(AVERAGEIFS(Datos!C1493:E1493,Datos!C1493:E1493,"&lt;&gt;"),"")</f>
        <v>65.326166666666666</v>
      </c>
      <c r="D1493" s="13">
        <f>IFERROR(AVERAGEIFS(Datos!F1493:H1493,Datos!F1493:H1493,"&lt;&gt;"),"")</f>
        <v>79.199934133333329</v>
      </c>
      <c r="E1493" s="14">
        <f>IFERROR(AVERAGEIFS(Datos!I1493:L1493,Datos!I1493:L1493,"&lt;&gt;"),"")</f>
        <v>26.921737560808339</v>
      </c>
    </row>
    <row r="1494" spans="1:5" x14ac:dyDescent="0.3">
      <c r="A1494" s="12">
        <v>43132</v>
      </c>
      <c r="B1494" s="13">
        <v>2018</v>
      </c>
      <c r="C1494" s="13">
        <f>IFERROR(AVERAGEIFS(Datos!C1494:E1494,Datos!C1494:E1494,"&lt;&gt;"),"")</f>
        <v>65.094833333333341</v>
      </c>
      <c r="D1494" s="13">
        <f>IFERROR(AVERAGEIFS(Datos!F1494:H1494,Datos!F1494:H1494,"&lt;&gt;"),"")</f>
        <v>78.969770100000005</v>
      </c>
      <c r="E1494" s="14">
        <f>IFERROR(AVERAGEIFS(Datos!I1494:L1494,Datos!I1494:L1494,"&lt;&gt;"),"")</f>
        <v>27.184260812722464</v>
      </c>
    </row>
    <row r="1495" spans="1:5" x14ac:dyDescent="0.3">
      <c r="A1495" s="12">
        <v>43133</v>
      </c>
      <c r="B1495" s="13">
        <v>2018</v>
      </c>
      <c r="C1495" s="13">
        <f>IFERROR(AVERAGEIFS(Datos!C1495:E1495,Datos!C1495:E1495,"&lt;&gt;"),"")</f>
        <v>62.62166666666667</v>
      </c>
      <c r="D1495" s="13">
        <f>IFERROR(AVERAGEIFS(Datos!F1495:H1495,Datos!F1495:H1495,"&lt;&gt;"),"")</f>
        <v>77.597491066666677</v>
      </c>
      <c r="E1495" s="14">
        <f>IFERROR(AVERAGEIFS(Datos!I1495:L1495,Datos!I1495:L1495,"&lt;&gt;"),"")</f>
        <v>26.705613638220605</v>
      </c>
    </row>
    <row r="1496" spans="1:5" x14ac:dyDescent="0.3">
      <c r="A1496" s="12">
        <v>43134</v>
      </c>
      <c r="B1496" s="13">
        <v>2018</v>
      </c>
      <c r="C1496" s="13" t="str">
        <f>IFERROR(AVERAGEIFS(Datos!C1496:E1496,Datos!C1496:E1496,"&lt;&gt;"),"")</f>
        <v/>
      </c>
      <c r="D1496" s="13" t="str">
        <f>IFERROR(AVERAGEIFS(Datos!F1496:H1496,Datos!F1496:H1496,"&lt;&gt;"),"")</f>
        <v/>
      </c>
      <c r="E1496" s="14" t="str">
        <f>IFERROR(AVERAGEIFS(Datos!I1496:L1496,Datos!I1496:L1496,"&lt;&gt;"),"")</f>
        <v/>
      </c>
    </row>
    <row r="1497" spans="1:5" x14ac:dyDescent="0.3">
      <c r="A1497" s="12">
        <v>43135</v>
      </c>
      <c r="B1497" s="13">
        <v>2018</v>
      </c>
      <c r="C1497" s="13" t="str">
        <f>IFERROR(AVERAGEIFS(Datos!C1497:E1497,Datos!C1497:E1497,"&lt;&gt;"),"")</f>
        <v/>
      </c>
      <c r="D1497" s="13" t="str">
        <f>IFERROR(AVERAGEIFS(Datos!F1497:H1497,Datos!F1497:H1497,"&lt;&gt;"),"")</f>
        <v/>
      </c>
      <c r="E1497" s="14" t="str">
        <f>IFERROR(AVERAGEIFS(Datos!I1497:L1497,Datos!I1497:L1497,"&lt;&gt;"),"")</f>
        <v/>
      </c>
    </row>
    <row r="1498" spans="1:5" x14ac:dyDescent="0.3">
      <c r="A1498" s="12">
        <v>43136</v>
      </c>
      <c r="B1498" s="13">
        <v>2018</v>
      </c>
      <c r="C1498" s="13">
        <f>IFERROR(AVERAGEIFS(Datos!C1498:E1498,Datos!C1498:E1498,"&lt;&gt;"),"")</f>
        <v>60.080666666666673</v>
      </c>
      <c r="D1498" s="13">
        <f>IFERROR(AVERAGEIFS(Datos!F1498:H1498,Datos!F1498:H1498,"&lt;&gt;"),"")</f>
        <v>76.747018533333332</v>
      </c>
      <c r="E1498" s="14">
        <f>IFERROR(AVERAGEIFS(Datos!I1498:L1498,Datos!I1498:L1498,"&lt;&gt;"),"")</f>
        <v>26.492057077384743</v>
      </c>
    </row>
    <row r="1499" spans="1:5" x14ac:dyDescent="0.3">
      <c r="A1499" s="12">
        <v>43137</v>
      </c>
      <c r="B1499" s="13">
        <v>2018</v>
      </c>
      <c r="C1499" s="13">
        <f>IFERROR(AVERAGEIFS(Datos!C1499:E1499,Datos!C1499:E1499,"&lt;&gt;"),"")</f>
        <v>62.103000000000009</v>
      </c>
      <c r="D1499" s="13">
        <f>IFERROR(AVERAGEIFS(Datos!F1499:H1499,Datos!F1499:H1499,"&lt;&gt;"),"")</f>
        <v>75.010486999999998</v>
      </c>
      <c r="E1499" s="14">
        <f>IFERROR(AVERAGEIFS(Datos!I1499:L1499,Datos!I1499:L1499,"&lt;&gt;"),"")</f>
        <v>25.389929623262617</v>
      </c>
    </row>
    <row r="1500" spans="1:5" x14ac:dyDescent="0.3">
      <c r="A1500" s="12">
        <v>43138</v>
      </c>
      <c r="B1500" s="13">
        <v>2018</v>
      </c>
      <c r="C1500" s="13">
        <f>IFERROR(AVERAGEIFS(Datos!C1500:E1500,Datos!C1500:E1500,"&lt;&gt;"),"")</f>
        <v>60.755166666666675</v>
      </c>
      <c r="D1500" s="13">
        <f>IFERROR(AVERAGEIFS(Datos!F1500:H1500,Datos!F1500:H1500,"&lt;&gt;"),"")</f>
        <v>75.149436066666667</v>
      </c>
      <c r="E1500" s="14">
        <f>IFERROR(AVERAGEIFS(Datos!I1500:L1500,Datos!I1500:L1500,"&lt;&gt;"),"")</f>
        <v>25.877719478463227</v>
      </c>
    </row>
    <row r="1501" spans="1:5" x14ac:dyDescent="0.3">
      <c r="A1501" s="12">
        <v>43139</v>
      </c>
      <c r="B1501" s="13">
        <v>2018</v>
      </c>
      <c r="C1501" s="13">
        <f>IFERROR(AVERAGEIFS(Datos!C1501:E1501,Datos!C1501:E1501,"&lt;&gt;"),"")</f>
        <v>58.061000000000007</v>
      </c>
      <c r="D1501" s="13">
        <f>IFERROR(AVERAGEIFS(Datos!F1501:H1501,Datos!F1501:H1501,"&lt;&gt;"),"")</f>
        <v>73.473341200000007</v>
      </c>
      <c r="E1501" s="14">
        <f>IFERROR(AVERAGEIFS(Datos!I1501:L1501,Datos!I1501:L1501,"&lt;&gt;"),"")</f>
        <v>26.093850588884798</v>
      </c>
    </row>
    <row r="1502" spans="1:5" x14ac:dyDescent="0.3">
      <c r="A1502" s="12">
        <v>43140</v>
      </c>
      <c r="B1502" s="13">
        <v>2018</v>
      </c>
      <c r="C1502" s="13">
        <f>IFERROR(AVERAGEIFS(Datos!C1502:E1502,Datos!C1502:E1502,"&lt;&gt;"),"")</f>
        <v>59.865333333333332</v>
      </c>
      <c r="D1502" s="13">
        <f>IFERROR(AVERAGEIFS(Datos!F1502:H1502,Datos!F1502:H1502,"&lt;&gt;"),"")</f>
        <v>72.371964933333331</v>
      </c>
      <c r="E1502" s="14">
        <f>IFERROR(AVERAGEIFS(Datos!I1502:L1502,Datos!I1502:L1502,"&lt;&gt;"),"")</f>
        <v>25.864620087622207</v>
      </c>
    </row>
    <row r="1503" spans="1:5" x14ac:dyDescent="0.3">
      <c r="A1503" s="12">
        <v>43141</v>
      </c>
      <c r="B1503" s="13">
        <v>2018</v>
      </c>
      <c r="C1503" s="13" t="str">
        <f>IFERROR(AVERAGEIFS(Datos!C1503:E1503,Datos!C1503:E1503,"&lt;&gt;"),"")</f>
        <v/>
      </c>
      <c r="D1503" s="13" t="str">
        <f>IFERROR(AVERAGEIFS(Datos!F1503:H1503,Datos!F1503:H1503,"&lt;&gt;"),"")</f>
        <v/>
      </c>
      <c r="E1503" s="14" t="str">
        <f>IFERROR(AVERAGEIFS(Datos!I1503:L1503,Datos!I1503:L1503,"&lt;&gt;"),"")</f>
        <v/>
      </c>
    </row>
    <row r="1504" spans="1:5" x14ac:dyDescent="0.3">
      <c r="A1504" s="12">
        <v>43142</v>
      </c>
      <c r="B1504" s="13">
        <v>2018</v>
      </c>
      <c r="C1504" s="13" t="str">
        <f>IFERROR(AVERAGEIFS(Datos!C1504:E1504,Datos!C1504:E1504,"&lt;&gt;"),"")</f>
        <v/>
      </c>
      <c r="D1504" s="13" t="str">
        <f>IFERROR(AVERAGEIFS(Datos!F1504:H1504,Datos!F1504:H1504,"&lt;&gt;"),"")</f>
        <v/>
      </c>
      <c r="E1504" s="14" t="str">
        <f>IFERROR(AVERAGEIFS(Datos!I1504:L1504,Datos!I1504:L1504,"&lt;&gt;"),"")</f>
        <v/>
      </c>
    </row>
    <row r="1505" spans="1:5" x14ac:dyDescent="0.3">
      <c r="A1505" s="12">
        <v>43143</v>
      </c>
      <c r="B1505" s="13">
        <v>2018</v>
      </c>
      <c r="C1505" s="13">
        <f>IFERROR(AVERAGEIFS(Datos!C1505:E1505,Datos!C1505:E1505,"&lt;&gt;"),"")</f>
        <v>60.845166666666664</v>
      </c>
      <c r="D1505" s="13">
        <f>IFERROR(AVERAGEIFS(Datos!F1505:H1505,Datos!F1505:H1505,"&lt;&gt;"),"")</f>
        <v>73.172931933333345</v>
      </c>
      <c r="E1505" s="14" t="str">
        <f>IFERROR(AVERAGEIFS(Datos!I1505:L1505,Datos!I1505:L1505,"&lt;&gt;"),"")</f>
        <v/>
      </c>
    </row>
    <row r="1506" spans="1:5" x14ac:dyDescent="0.3">
      <c r="A1506" s="12">
        <v>43144</v>
      </c>
      <c r="B1506" s="13">
        <v>2018</v>
      </c>
      <c r="C1506" s="13">
        <f>IFERROR(AVERAGEIFS(Datos!C1506:E1506,Datos!C1506:E1506,"&lt;&gt;"),"")</f>
        <v>61.207333333333338</v>
      </c>
      <c r="D1506" s="13">
        <f>IFERROR(AVERAGEIFS(Datos!F1506:H1506,Datos!F1506:H1506,"&lt;&gt;"),"")</f>
        <v>73.19893093333333</v>
      </c>
      <c r="E1506" s="14">
        <f>IFERROR(AVERAGEIFS(Datos!I1506:L1506,Datos!I1506:L1506,"&lt;&gt;"),"")</f>
        <v>26.380958734794319</v>
      </c>
    </row>
    <row r="1507" spans="1:5" x14ac:dyDescent="0.3">
      <c r="A1507" s="12">
        <v>43145</v>
      </c>
      <c r="B1507" s="13">
        <v>2018</v>
      </c>
      <c r="C1507" s="13">
        <f>IFERROR(AVERAGEIFS(Datos!C1507:E1507,Datos!C1507:E1507,"&lt;&gt;"),"")</f>
        <v>62.095833333333339</v>
      </c>
      <c r="D1507" s="13">
        <f>IFERROR(AVERAGEIFS(Datos!F1507:H1507,Datos!F1507:H1507,"&lt;&gt;"),"")</f>
        <v>74.567069233333328</v>
      </c>
      <c r="E1507" s="14">
        <f>IFERROR(AVERAGEIFS(Datos!I1507:L1507,Datos!I1507:L1507,"&lt;&gt;"),"")</f>
        <v>26.182989073330219</v>
      </c>
    </row>
    <row r="1508" spans="1:5" x14ac:dyDescent="0.3">
      <c r="A1508" s="12">
        <v>43146</v>
      </c>
      <c r="B1508" s="13">
        <v>2018</v>
      </c>
      <c r="C1508" s="13">
        <f>IFERROR(AVERAGEIFS(Datos!C1508:E1508,Datos!C1508:E1508,"&lt;&gt;"),"")</f>
        <v>63.491833333333339</v>
      </c>
      <c r="D1508" s="13">
        <f>IFERROR(AVERAGEIFS(Datos!F1508:H1508,Datos!F1508:H1508,"&lt;&gt;"),"")</f>
        <v>74.733231266666664</v>
      </c>
      <c r="E1508" s="14">
        <f>IFERROR(AVERAGEIFS(Datos!I1508:L1508,Datos!I1508:L1508,"&lt;&gt;"),"")</f>
        <v>26.700594498031492</v>
      </c>
    </row>
    <row r="1509" spans="1:5" x14ac:dyDescent="0.3">
      <c r="A1509" s="12">
        <v>43147</v>
      </c>
      <c r="B1509" s="13">
        <v>2018</v>
      </c>
      <c r="C1509" s="13">
        <f>IFERROR(AVERAGEIFS(Datos!C1509:E1509,Datos!C1509:E1509,"&lt;&gt;"),"")</f>
        <v>63.294166666666676</v>
      </c>
      <c r="D1509" s="13">
        <f>IFERROR(AVERAGEIFS(Datos!F1509:H1509,Datos!F1509:H1509,"&lt;&gt;"),"")</f>
        <v>75.068279400000009</v>
      </c>
      <c r="E1509" s="14">
        <f>IFERROR(AVERAGEIFS(Datos!I1509:L1509,Datos!I1509:L1509,"&lt;&gt;"),"")</f>
        <v>26.948746996039976</v>
      </c>
    </row>
    <row r="1510" spans="1:5" x14ac:dyDescent="0.3">
      <c r="A1510" s="12">
        <v>43148</v>
      </c>
      <c r="B1510" s="13">
        <v>2018</v>
      </c>
      <c r="C1510" s="13" t="str">
        <f>IFERROR(AVERAGEIFS(Datos!C1510:E1510,Datos!C1510:E1510,"&lt;&gt;"),"")</f>
        <v/>
      </c>
      <c r="D1510" s="13" t="str">
        <f>IFERROR(AVERAGEIFS(Datos!F1510:H1510,Datos!F1510:H1510,"&lt;&gt;"),"")</f>
        <v/>
      </c>
      <c r="E1510" s="14" t="str">
        <f>IFERROR(AVERAGEIFS(Datos!I1510:L1510,Datos!I1510:L1510,"&lt;&gt;"),"")</f>
        <v/>
      </c>
    </row>
    <row r="1511" spans="1:5" x14ac:dyDescent="0.3">
      <c r="A1511" s="12">
        <v>43149</v>
      </c>
      <c r="B1511" s="13">
        <v>2018</v>
      </c>
      <c r="C1511" s="13" t="str">
        <f>IFERROR(AVERAGEIFS(Datos!C1511:E1511,Datos!C1511:E1511,"&lt;&gt;"),"")</f>
        <v/>
      </c>
      <c r="D1511" s="13" t="str">
        <f>IFERROR(AVERAGEIFS(Datos!F1511:H1511,Datos!F1511:H1511,"&lt;&gt;"),"")</f>
        <v/>
      </c>
      <c r="E1511" s="14" t="str">
        <f>IFERROR(AVERAGEIFS(Datos!I1511:L1511,Datos!I1511:L1511,"&lt;&gt;"),"")</f>
        <v/>
      </c>
    </row>
    <row r="1512" spans="1:5" x14ac:dyDescent="0.3">
      <c r="A1512" s="12">
        <v>43150</v>
      </c>
      <c r="B1512" s="13">
        <v>2018</v>
      </c>
      <c r="C1512" s="13" t="str">
        <f>IFERROR(AVERAGEIFS(Datos!C1512:E1512,Datos!C1512:E1512,"&lt;&gt;"),"")</f>
        <v/>
      </c>
      <c r="D1512" s="13">
        <f>IFERROR(AVERAGEIFS(Datos!F1512:H1512,Datos!F1512:H1512,"&lt;&gt;"),"")</f>
        <v>74.364576333333332</v>
      </c>
      <c r="E1512" s="14">
        <f>IFERROR(AVERAGEIFS(Datos!I1512:L1512,Datos!I1512:L1512,"&lt;&gt;"),"")</f>
        <v>27.367592655062403</v>
      </c>
    </row>
    <row r="1513" spans="1:5" x14ac:dyDescent="0.3">
      <c r="A1513" s="12">
        <v>43151</v>
      </c>
      <c r="B1513" s="13">
        <v>2018</v>
      </c>
      <c r="C1513" s="13">
        <f>IFERROR(AVERAGEIFS(Datos!C1513:E1513,Datos!C1513:E1513,"&lt;&gt;"),"")</f>
        <v>63.620666666666665</v>
      </c>
      <c r="D1513" s="13">
        <f>IFERROR(AVERAGEIFS(Datos!F1513:H1513,Datos!F1513:H1513,"&lt;&gt;"),"")</f>
        <v>73.928425000000004</v>
      </c>
      <c r="E1513" s="14">
        <f>IFERROR(AVERAGEIFS(Datos!I1513:L1513,Datos!I1513:L1513,"&lt;&gt;"),"")</f>
        <v>27.093876662627014</v>
      </c>
    </row>
    <row r="1514" spans="1:5" x14ac:dyDescent="0.3">
      <c r="A1514" s="12">
        <v>43152</v>
      </c>
      <c r="B1514" s="13">
        <v>2018</v>
      </c>
      <c r="C1514" s="13">
        <f>IFERROR(AVERAGEIFS(Datos!C1514:E1514,Datos!C1514:E1514,"&lt;&gt;"),"")</f>
        <v>63.314999999999998</v>
      </c>
      <c r="D1514" s="13">
        <f>IFERROR(AVERAGEIFS(Datos!F1514:H1514,Datos!F1514:H1514,"&lt;&gt;"),"")</f>
        <v>73.854022699999987</v>
      </c>
      <c r="E1514" s="14">
        <f>IFERROR(AVERAGEIFS(Datos!I1514:L1514,Datos!I1514:L1514,"&lt;&gt;"),"")</f>
        <v>27.169954810032507</v>
      </c>
    </row>
    <row r="1515" spans="1:5" x14ac:dyDescent="0.3">
      <c r="A1515" s="12">
        <v>43153</v>
      </c>
      <c r="B1515" s="13">
        <v>2018</v>
      </c>
      <c r="C1515" s="13">
        <f>IFERROR(AVERAGEIFS(Datos!C1515:E1515,Datos!C1515:E1515,"&lt;&gt;"),"")</f>
        <v>63.45000000000001</v>
      </c>
      <c r="D1515" s="13">
        <f>IFERROR(AVERAGEIFS(Datos!F1515:H1515,Datos!F1515:H1515,"&lt;&gt;"),"")</f>
        <v>73.999355999999992</v>
      </c>
      <c r="E1515" s="14">
        <f>IFERROR(AVERAGEIFS(Datos!I1515:L1515,Datos!I1515:L1515,"&lt;&gt;"),"")</f>
        <v>27.087469887182849</v>
      </c>
    </row>
    <row r="1516" spans="1:5" x14ac:dyDescent="0.3">
      <c r="A1516" s="12">
        <v>43154</v>
      </c>
      <c r="B1516" s="13">
        <v>2018</v>
      </c>
      <c r="C1516" s="13">
        <f>IFERROR(AVERAGEIFS(Datos!C1516:E1516,Datos!C1516:E1516,"&lt;&gt;"),"")</f>
        <v>64.779833333333329</v>
      </c>
      <c r="D1516" s="13">
        <f>IFERROR(AVERAGEIFS(Datos!F1516:H1516,Datos!F1516:H1516,"&lt;&gt;"),"")</f>
        <v>73.749540266666671</v>
      </c>
      <c r="E1516" s="14">
        <f>IFERROR(AVERAGEIFS(Datos!I1516:L1516,Datos!I1516:L1516,"&lt;&gt;"),"")</f>
        <v>27.59455802271021</v>
      </c>
    </row>
    <row r="1517" spans="1:5" x14ac:dyDescent="0.3">
      <c r="A1517" s="12">
        <v>43155</v>
      </c>
      <c r="B1517" s="13">
        <v>2018</v>
      </c>
      <c r="C1517" s="13" t="str">
        <f>IFERROR(AVERAGEIFS(Datos!C1517:E1517,Datos!C1517:E1517,"&lt;&gt;"),"")</f>
        <v/>
      </c>
      <c r="D1517" s="13" t="str">
        <f>IFERROR(AVERAGEIFS(Datos!F1517:H1517,Datos!F1517:H1517,"&lt;&gt;"),"")</f>
        <v/>
      </c>
      <c r="E1517" s="14" t="str">
        <f>IFERROR(AVERAGEIFS(Datos!I1517:L1517,Datos!I1517:L1517,"&lt;&gt;"),"")</f>
        <v/>
      </c>
    </row>
    <row r="1518" spans="1:5" x14ac:dyDescent="0.3">
      <c r="A1518" s="12">
        <v>43156</v>
      </c>
      <c r="B1518" s="13">
        <v>2018</v>
      </c>
      <c r="C1518" s="13" t="str">
        <f>IFERROR(AVERAGEIFS(Datos!C1518:E1518,Datos!C1518:E1518,"&lt;&gt;"),"")</f>
        <v/>
      </c>
      <c r="D1518" s="13" t="str">
        <f>IFERROR(AVERAGEIFS(Datos!F1518:H1518,Datos!F1518:H1518,"&lt;&gt;"),"")</f>
        <v/>
      </c>
      <c r="E1518" s="14" t="str">
        <f>IFERROR(AVERAGEIFS(Datos!I1518:L1518,Datos!I1518:L1518,"&lt;&gt;"),"")</f>
        <v/>
      </c>
    </row>
    <row r="1519" spans="1:5" x14ac:dyDescent="0.3">
      <c r="A1519" s="12">
        <v>43157</v>
      </c>
      <c r="B1519" s="13">
        <v>2018</v>
      </c>
      <c r="C1519" s="13">
        <f>IFERROR(AVERAGEIFS(Datos!C1519:E1519,Datos!C1519:E1519,"&lt;&gt;"),"")</f>
        <v>65.782499999999999</v>
      </c>
      <c r="D1519" s="13">
        <f>IFERROR(AVERAGEIFS(Datos!F1519:H1519,Datos!F1519:H1519,"&lt;&gt;"),"")</f>
        <v>74.170384133333343</v>
      </c>
      <c r="E1519" s="14">
        <f>IFERROR(AVERAGEIFS(Datos!I1519:L1519,Datos!I1519:L1519,"&lt;&gt;"),"")</f>
        <v>27.785360159798145</v>
      </c>
    </row>
    <row r="1520" spans="1:5" x14ac:dyDescent="0.3">
      <c r="A1520" s="12">
        <v>43158</v>
      </c>
      <c r="B1520" s="13">
        <v>2018</v>
      </c>
      <c r="C1520" s="13">
        <f>IFERROR(AVERAGEIFS(Datos!C1520:E1520,Datos!C1520:E1520,"&lt;&gt;"),"")</f>
        <v>64.891000000000005</v>
      </c>
      <c r="D1520" s="13">
        <f>IFERROR(AVERAGEIFS(Datos!F1520:H1520,Datos!F1520:H1520,"&lt;&gt;"),"")</f>
        <v>74.029420266666662</v>
      </c>
      <c r="E1520" s="14">
        <f>IFERROR(AVERAGEIFS(Datos!I1520:L1520,Datos!I1520:L1520,"&lt;&gt;"),"")</f>
        <v>27.968007591264673</v>
      </c>
    </row>
    <row r="1521" spans="1:5" x14ac:dyDescent="0.3">
      <c r="A1521" s="12">
        <v>43159</v>
      </c>
      <c r="B1521" s="13">
        <v>2018</v>
      </c>
      <c r="C1521" s="13">
        <f>IFERROR(AVERAGEIFS(Datos!C1521:E1521,Datos!C1521:E1521,"&lt;&gt;"),"")</f>
        <v>64.498666666666679</v>
      </c>
      <c r="D1521" s="13">
        <f>IFERROR(AVERAGEIFS(Datos!F1521:H1521,Datos!F1521:H1521,"&lt;&gt;"),"")</f>
        <v>73.708447166666659</v>
      </c>
      <c r="E1521" s="14">
        <f>IFERROR(AVERAGEIFS(Datos!I1521:L1521,Datos!I1521:L1521,"&lt;&gt;"),"")</f>
        <v>27.73491728380025</v>
      </c>
    </row>
    <row r="1522" spans="1:5" x14ac:dyDescent="0.3">
      <c r="A1522" s="12">
        <v>43160</v>
      </c>
      <c r="B1522" s="13">
        <v>2018</v>
      </c>
      <c r="C1522" s="13">
        <f>IFERROR(AVERAGEIFS(Datos!C1522:E1522,Datos!C1522:E1522,"&lt;&gt;"),"")</f>
        <v>63.390166666666666</v>
      </c>
      <c r="D1522" s="13">
        <f>IFERROR(AVERAGEIFS(Datos!F1522:H1522,Datos!F1522:H1522,"&lt;&gt;"),"")</f>
        <v>72.252577666666681</v>
      </c>
      <c r="E1522" s="14">
        <f>IFERROR(AVERAGEIFS(Datos!I1522:L1522,Datos!I1522:L1522,"&lt;&gt;"),"")</f>
        <v>27.257946659488809</v>
      </c>
    </row>
    <row r="1523" spans="1:5" x14ac:dyDescent="0.3">
      <c r="A1523" s="12">
        <v>43161</v>
      </c>
      <c r="B1523" s="13">
        <v>2018</v>
      </c>
      <c r="C1523" s="13">
        <f>IFERROR(AVERAGEIFS(Datos!C1523:E1523,Datos!C1523:E1523,"&lt;&gt;"),"")</f>
        <v>63.769833333333338</v>
      </c>
      <c r="D1523" s="13">
        <f>IFERROR(AVERAGEIFS(Datos!F1523:H1523,Datos!F1523:H1523,"&lt;&gt;"),"")</f>
        <v>71.543396000000001</v>
      </c>
      <c r="E1523" s="14">
        <f>IFERROR(AVERAGEIFS(Datos!I1523:L1523,Datos!I1523:L1523,"&lt;&gt;"),"")</f>
        <v>27.194274554366359</v>
      </c>
    </row>
    <row r="1524" spans="1:5" x14ac:dyDescent="0.3">
      <c r="A1524" s="12">
        <v>43162</v>
      </c>
      <c r="B1524" s="13">
        <v>2018</v>
      </c>
      <c r="C1524" s="13" t="str">
        <f>IFERROR(AVERAGEIFS(Datos!C1524:E1524,Datos!C1524:E1524,"&lt;&gt;"),"")</f>
        <v/>
      </c>
      <c r="D1524" s="13" t="str">
        <f>IFERROR(AVERAGEIFS(Datos!F1524:H1524,Datos!F1524:H1524,"&lt;&gt;"),"")</f>
        <v/>
      </c>
      <c r="E1524" s="14" t="str">
        <f>IFERROR(AVERAGEIFS(Datos!I1524:L1524,Datos!I1524:L1524,"&lt;&gt;"),"")</f>
        <v/>
      </c>
    </row>
    <row r="1525" spans="1:5" x14ac:dyDescent="0.3">
      <c r="A1525" s="12">
        <v>43163</v>
      </c>
      <c r="B1525" s="13">
        <v>2018</v>
      </c>
      <c r="C1525" s="13" t="str">
        <f>IFERROR(AVERAGEIFS(Datos!C1525:E1525,Datos!C1525:E1525,"&lt;&gt;"),"")</f>
        <v/>
      </c>
      <c r="D1525" s="13" t="str">
        <f>IFERROR(AVERAGEIFS(Datos!F1525:H1525,Datos!F1525:H1525,"&lt;&gt;"),"")</f>
        <v/>
      </c>
      <c r="E1525" s="14" t="str">
        <f>IFERROR(AVERAGEIFS(Datos!I1525:L1525,Datos!I1525:L1525,"&lt;&gt;"),"")</f>
        <v/>
      </c>
    </row>
    <row r="1526" spans="1:5" x14ac:dyDescent="0.3">
      <c r="A1526" s="12">
        <v>43164</v>
      </c>
      <c r="B1526" s="13">
        <v>2018</v>
      </c>
      <c r="C1526" s="13">
        <f>IFERROR(AVERAGEIFS(Datos!C1526:E1526,Datos!C1526:E1526,"&lt;&gt;"),"")</f>
        <v>64.194333333333333</v>
      </c>
      <c r="D1526" s="13">
        <f>IFERROR(AVERAGEIFS(Datos!F1526:H1526,Datos!F1526:H1526,"&lt;&gt;"),"")</f>
        <v>72.195246666666662</v>
      </c>
      <c r="E1526" s="14">
        <f>IFERROR(AVERAGEIFS(Datos!I1526:L1526,Datos!I1526:L1526,"&lt;&gt;"),"")</f>
        <v>26.293799430159176</v>
      </c>
    </row>
    <row r="1527" spans="1:5" x14ac:dyDescent="0.3">
      <c r="A1527" s="12">
        <v>43165</v>
      </c>
      <c r="B1527" s="13">
        <v>2018</v>
      </c>
      <c r="C1527" s="13">
        <f>IFERROR(AVERAGEIFS(Datos!C1527:E1527,Datos!C1527:E1527,"&lt;&gt;"),"")</f>
        <v>64.177499999999995</v>
      </c>
      <c r="D1527" s="13">
        <f>IFERROR(AVERAGEIFS(Datos!F1527:H1527,Datos!F1527:H1527,"&lt;&gt;"),"")</f>
        <v>72.932996966666664</v>
      </c>
      <c r="E1527" s="14">
        <f>IFERROR(AVERAGEIFS(Datos!I1527:L1527,Datos!I1527:L1527,"&lt;&gt;"),"")</f>
        <v>26.755719315571454</v>
      </c>
    </row>
    <row r="1528" spans="1:5" x14ac:dyDescent="0.3">
      <c r="A1528" s="12">
        <v>43166</v>
      </c>
      <c r="B1528" s="13">
        <v>2018</v>
      </c>
      <c r="C1528" s="13">
        <f>IFERROR(AVERAGEIFS(Datos!C1528:E1528,Datos!C1528:E1528,"&lt;&gt;"),"")</f>
        <v>64.456500000000005</v>
      </c>
      <c r="D1528" s="13">
        <f>IFERROR(AVERAGEIFS(Datos!F1528:H1528,Datos!F1528:H1528,"&lt;&gt;"),"")</f>
        <v>74.146440600000005</v>
      </c>
      <c r="E1528" s="14">
        <f>IFERROR(AVERAGEIFS(Datos!I1528:L1528,Datos!I1528:L1528,"&lt;&gt;"),"")</f>
        <v>26.377114110649547</v>
      </c>
    </row>
    <row r="1529" spans="1:5" x14ac:dyDescent="0.3">
      <c r="A1529" s="12">
        <v>43167</v>
      </c>
      <c r="B1529" s="13">
        <v>2018</v>
      </c>
      <c r="C1529" s="13">
        <f>IFERROR(AVERAGEIFS(Datos!C1529:E1529,Datos!C1529:E1529,"&lt;&gt;"),"")</f>
        <v>65.044666666666672</v>
      </c>
      <c r="D1529" s="13">
        <f>IFERROR(AVERAGEIFS(Datos!F1529:H1529,Datos!F1529:H1529,"&lt;&gt;"),"")</f>
        <v>74.206153</v>
      </c>
      <c r="E1529" s="14">
        <f>IFERROR(AVERAGEIFS(Datos!I1529:L1529,Datos!I1529:L1529,"&lt;&gt;"),"")</f>
        <v>26.923800494205224</v>
      </c>
    </row>
    <row r="1530" spans="1:5" x14ac:dyDescent="0.3">
      <c r="A1530" s="12">
        <v>43168</v>
      </c>
      <c r="B1530" s="13">
        <v>2018</v>
      </c>
      <c r="C1530" s="13">
        <f>IFERROR(AVERAGEIFS(Datos!C1530:E1530,Datos!C1530:E1530,"&lt;&gt;"),"")</f>
        <v>66.525666666666666</v>
      </c>
      <c r="D1530" s="13">
        <f>IFERROR(AVERAGEIFS(Datos!F1530:H1530,Datos!F1530:H1530,"&lt;&gt;"),"")</f>
        <v>74.506225866666668</v>
      </c>
      <c r="E1530" s="14">
        <f>IFERROR(AVERAGEIFS(Datos!I1530:L1530,Datos!I1530:L1530,"&lt;&gt;"),"")</f>
        <v>26.9072829811833</v>
      </c>
    </row>
    <row r="1531" spans="1:5" x14ac:dyDescent="0.3">
      <c r="A1531" s="12">
        <v>43169</v>
      </c>
      <c r="B1531" s="13">
        <v>2018</v>
      </c>
      <c r="C1531" s="13" t="str">
        <f>IFERROR(AVERAGEIFS(Datos!C1531:E1531,Datos!C1531:E1531,"&lt;&gt;"),"")</f>
        <v/>
      </c>
      <c r="D1531" s="13" t="str">
        <f>IFERROR(AVERAGEIFS(Datos!F1531:H1531,Datos!F1531:H1531,"&lt;&gt;"),"")</f>
        <v/>
      </c>
      <c r="E1531" s="14" t="str">
        <f>IFERROR(AVERAGEIFS(Datos!I1531:L1531,Datos!I1531:L1531,"&lt;&gt;"),"")</f>
        <v/>
      </c>
    </row>
    <row r="1532" spans="1:5" x14ac:dyDescent="0.3">
      <c r="A1532" s="12">
        <v>43170</v>
      </c>
      <c r="B1532" s="13">
        <v>2018</v>
      </c>
      <c r="C1532" s="13" t="str">
        <f>IFERROR(AVERAGEIFS(Datos!C1532:E1532,Datos!C1532:E1532,"&lt;&gt;"),"")</f>
        <v/>
      </c>
      <c r="D1532" s="13" t="str">
        <f>IFERROR(AVERAGEIFS(Datos!F1532:H1532,Datos!F1532:H1532,"&lt;&gt;"),"")</f>
        <v/>
      </c>
      <c r="E1532" s="14" t="str">
        <f>IFERROR(AVERAGEIFS(Datos!I1532:L1532,Datos!I1532:L1532,"&lt;&gt;"),"")</f>
        <v/>
      </c>
    </row>
    <row r="1533" spans="1:5" x14ac:dyDescent="0.3">
      <c r="A1533" s="12">
        <v>43171</v>
      </c>
      <c r="B1533" s="13">
        <v>2018</v>
      </c>
      <c r="C1533" s="13">
        <f>IFERROR(AVERAGEIFS(Datos!C1533:E1533,Datos!C1533:E1533,"&lt;&gt;"),"")</f>
        <v>66.832166666666666</v>
      </c>
      <c r="D1533" s="13">
        <f>IFERROR(AVERAGEIFS(Datos!F1533:H1533,Datos!F1533:H1533,"&lt;&gt;"),"")</f>
        <v>74.810357333333329</v>
      </c>
      <c r="E1533" s="14">
        <f>IFERROR(AVERAGEIFS(Datos!I1533:L1533,Datos!I1533:L1533,"&lt;&gt;"),"")</f>
        <v>27.126930881828418</v>
      </c>
    </row>
    <row r="1534" spans="1:5" x14ac:dyDescent="0.3">
      <c r="A1534" s="12">
        <v>43172</v>
      </c>
      <c r="B1534" s="13">
        <v>2018</v>
      </c>
      <c r="C1534" s="13">
        <f>IFERROR(AVERAGEIFS(Datos!C1534:E1534,Datos!C1534:E1534,"&lt;&gt;"),"")</f>
        <v>65.466000000000008</v>
      </c>
      <c r="D1534" s="13">
        <f>IFERROR(AVERAGEIFS(Datos!F1534:H1534,Datos!F1534:H1534,"&lt;&gt;"),"")</f>
        <v>74.312039599999991</v>
      </c>
      <c r="E1534" s="14">
        <f>IFERROR(AVERAGEIFS(Datos!I1534:L1534,Datos!I1534:L1534,"&lt;&gt;"),"")</f>
        <v>27.297847313824796</v>
      </c>
    </row>
    <row r="1535" spans="1:5" x14ac:dyDescent="0.3">
      <c r="A1535" s="12">
        <v>43173</v>
      </c>
      <c r="B1535" s="13">
        <v>2018</v>
      </c>
      <c r="C1535" s="13">
        <f>IFERROR(AVERAGEIFS(Datos!C1535:E1535,Datos!C1535:E1535,"&lt;&gt;"),"")</f>
        <v>65.30149999999999</v>
      </c>
      <c r="D1535" s="13">
        <f>IFERROR(AVERAGEIFS(Datos!F1535:H1535,Datos!F1535:H1535,"&lt;&gt;"),"")</f>
        <v>73.922042400000009</v>
      </c>
      <c r="E1535" s="14">
        <f>IFERROR(AVERAGEIFS(Datos!I1535:L1535,Datos!I1535:L1535,"&lt;&gt;"),"")</f>
        <v>27.200204908783142</v>
      </c>
    </row>
    <row r="1536" spans="1:5" x14ac:dyDescent="0.3">
      <c r="A1536" s="12">
        <v>43174</v>
      </c>
      <c r="B1536" s="13">
        <v>2018</v>
      </c>
      <c r="C1536" s="13">
        <f>IFERROR(AVERAGEIFS(Datos!C1536:E1536,Datos!C1536:E1536,"&lt;&gt;"),"")</f>
        <v>65.457666666666668</v>
      </c>
      <c r="D1536" s="13">
        <f>IFERROR(AVERAGEIFS(Datos!F1536:H1536,Datos!F1536:H1536,"&lt;&gt;"),"")</f>
        <v>74.394832666666673</v>
      </c>
      <c r="E1536" s="14">
        <f>IFERROR(AVERAGEIFS(Datos!I1536:L1536,Datos!I1536:L1536,"&lt;&gt;"),"")</f>
        <v>27.472058468723468</v>
      </c>
    </row>
    <row r="1537" spans="1:5" x14ac:dyDescent="0.3">
      <c r="A1537" s="12">
        <v>43175</v>
      </c>
      <c r="B1537" s="13">
        <v>2018</v>
      </c>
      <c r="C1537" s="13">
        <f>IFERROR(AVERAGEIFS(Datos!C1537:E1537,Datos!C1537:E1537,"&lt;&gt;"),"")</f>
        <v>65.275333333333336</v>
      </c>
      <c r="D1537" s="13">
        <f>IFERROR(AVERAGEIFS(Datos!F1537:H1537,Datos!F1537:H1537,"&lt;&gt;"),"")</f>
        <v>74.238705466666673</v>
      </c>
      <c r="E1537" s="14">
        <f>IFERROR(AVERAGEIFS(Datos!I1537:L1537,Datos!I1537:L1537,"&lt;&gt;"),"")</f>
        <v>27.33845615373739</v>
      </c>
    </row>
    <row r="1538" spans="1:5" x14ac:dyDescent="0.3">
      <c r="A1538" s="12">
        <v>43176</v>
      </c>
      <c r="B1538" s="13">
        <v>2018</v>
      </c>
      <c r="C1538" s="13" t="str">
        <f>IFERROR(AVERAGEIFS(Datos!C1538:E1538,Datos!C1538:E1538,"&lt;&gt;"),"")</f>
        <v/>
      </c>
      <c r="D1538" s="13" t="str">
        <f>IFERROR(AVERAGEIFS(Datos!F1538:H1538,Datos!F1538:H1538,"&lt;&gt;"),"")</f>
        <v/>
      </c>
      <c r="E1538" s="14" t="str">
        <f>IFERROR(AVERAGEIFS(Datos!I1538:L1538,Datos!I1538:L1538,"&lt;&gt;"),"")</f>
        <v/>
      </c>
    </row>
    <row r="1539" spans="1:5" x14ac:dyDescent="0.3">
      <c r="A1539" s="12">
        <v>43177</v>
      </c>
      <c r="B1539" s="13">
        <v>2018</v>
      </c>
      <c r="C1539" s="13" t="str">
        <f>IFERROR(AVERAGEIFS(Datos!C1539:E1539,Datos!C1539:E1539,"&lt;&gt;"),"")</f>
        <v/>
      </c>
      <c r="D1539" s="13" t="str">
        <f>IFERROR(AVERAGEIFS(Datos!F1539:H1539,Datos!F1539:H1539,"&lt;&gt;"),"")</f>
        <v/>
      </c>
      <c r="E1539" s="14" t="str">
        <f>IFERROR(AVERAGEIFS(Datos!I1539:L1539,Datos!I1539:L1539,"&lt;&gt;"),"")</f>
        <v/>
      </c>
    </row>
    <row r="1540" spans="1:5" x14ac:dyDescent="0.3">
      <c r="A1540" s="12">
        <v>43178</v>
      </c>
      <c r="B1540" s="13">
        <v>2018</v>
      </c>
      <c r="C1540" s="13">
        <f>IFERROR(AVERAGEIFS(Datos!C1540:E1540,Datos!C1540:E1540,"&lt;&gt;"),"")</f>
        <v>63.906166666666671</v>
      </c>
      <c r="D1540" s="13">
        <f>IFERROR(AVERAGEIFS(Datos!F1540:H1540,Datos!F1540:H1540,"&lt;&gt;"),"")</f>
        <v>73.624167066666658</v>
      </c>
      <c r="E1540" s="14">
        <f>IFERROR(AVERAGEIFS(Datos!I1540:L1540,Datos!I1540:L1540,"&lt;&gt;"),"")</f>
        <v>27.131093062612141</v>
      </c>
    </row>
    <row r="1541" spans="1:5" x14ac:dyDescent="0.3">
      <c r="A1541" s="12">
        <v>43179</v>
      </c>
      <c r="B1541" s="13">
        <v>2018</v>
      </c>
      <c r="C1541" s="13">
        <f>IFERROR(AVERAGEIFS(Datos!C1541:E1541,Datos!C1541:E1541,"&lt;&gt;"),"")</f>
        <v>63.91</v>
      </c>
      <c r="D1541" s="13">
        <f>IFERROR(AVERAGEIFS(Datos!F1541:H1541,Datos!F1541:H1541,"&lt;&gt;"),"")</f>
        <v>73.31713693333333</v>
      </c>
      <c r="E1541" s="14">
        <f>IFERROR(AVERAGEIFS(Datos!I1541:L1541,Datos!I1541:L1541,"&lt;&gt;"),"")</f>
        <v>26.907372039665386</v>
      </c>
    </row>
    <row r="1542" spans="1:5" x14ac:dyDescent="0.3">
      <c r="A1542" s="12">
        <v>43180</v>
      </c>
      <c r="B1542" s="13">
        <v>2018</v>
      </c>
      <c r="C1542" s="13">
        <f>IFERROR(AVERAGEIFS(Datos!C1542:E1542,Datos!C1542:E1542,"&lt;&gt;"),"")</f>
        <v>63.332500000000003</v>
      </c>
      <c r="D1542" s="13">
        <f>IFERROR(AVERAGEIFS(Datos!F1542:H1542,Datos!F1542:H1542,"&lt;&gt;"),"")</f>
        <v>73.642039999999994</v>
      </c>
      <c r="E1542" s="14" t="str">
        <f>IFERROR(AVERAGEIFS(Datos!I1542:L1542,Datos!I1542:L1542,"&lt;&gt;"),"")</f>
        <v/>
      </c>
    </row>
    <row r="1543" spans="1:5" x14ac:dyDescent="0.3">
      <c r="A1543" s="12">
        <v>43181</v>
      </c>
      <c r="B1543" s="13">
        <v>2018</v>
      </c>
      <c r="C1543" s="13">
        <f>IFERROR(AVERAGEIFS(Datos!C1543:E1543,Datos!C1543:E1543,"&lt;&gt;"),"")</f>
        <v>61.553333333333342</v>
      </c>
      <c r="D1543" s="13">
        <f>IFERROR(AVERAGEIFS(Datos!F1543:H1543,Datos!F1543:H1543,"&lt;&gt;"),"")</f>
        <v>73.100881866666668</v>
      </c>
      <c r="E1543" s="14">
        <f>IFERROR(AVERAGEIFS(Datos!I1543:L1543,Datos!I1543:L1543,"&lt;&gt;"),"")</f>
        <v>27.226899443551432</v>
      </c>
    </row>
    <row r="1544" spans="1:5" x14ac:dyDescent="0.3">
      <c r="A1544" s="12">
        <v>43182</v>
      </c>
      <c r="B1544" s="13">
        <v>2018</v>
      </c>
      <c r="C1544" s="13">
        <f>IFERROR(AVERAGEIFS(Datos!C1544:E1544,Datos!C1544:E1544,"&lt;&gt;"),"")</f>
        <v>59.914166666666667</v>
      </c>
      <c r="D1544" s="13">
        <f>IFERROR(AVERAGEIFS(Datos!F1544:H1544,Datos!F1544:H1544,"&lt;&gt;"),"")</f>
        <v>72.474568866666672</v>
      </c>
      <c r="E1544" s="14">
        <f>IFERROR(AVERAGEIFS(Datos!I1544:L1544,Datos!I1544:L1544,"&lt;&gt;"),"")</f>
        <v>26.440515848805106</v>
      </c>
    </row>
    <row r="1545" spans="1:5" x14ac:dyDescent="0.3">
      <c r="A1545" s="12">
        <v>43183</v>
      </c>
      <c r="B1545" s="13">
        <v>2018</v>
      </c>
      <c r="C1545" s="13" t="str">
        <f>IFERROR(AVERAGEIFS(Datos!C1545:E1545,Datos!C1545:E1545,"&lt;&gt;"),"")</f>
        <v/>
      </c>
      <c r="D1545" s="13" t="str">
        <f>IFERROR(AVERAGEIFS(Datos!F1545:H1545,Datos!F1545:H1545,"&lt;&gt;"),"")</f>
        <v/>
      </c>
      <c r="E1545" s="14" t="str">
        <f>IFERROR(AVERAGEIFS(Datos!I1545:L1545,Datos!I1545:L1545,"&lt;&gt;"),"")</f>
        <v/>
      </c>
    </row>
    <row r="1546" spans="1:5" x14ac:dyDescent="0.3">
      <c r="A1546" s="12">
        <v>43184</v>
      </c>
      <c r="B1546" s="13">
        <v>2018</v>
      </c>
      <c r="C1546" s="13" t="str">
        <f>IFERROR(AVERAGEIFS(Datos!C1546:E1546,Datos!C1546:E1546,"&lt;&gt;"),"")</f>
        <v/>
      </c>
      <c r="D1546" s="13" t="str">
        <f>IFERROR(AVERAGEIFS(Datos!F1546:H1546,Datos!F1546:H1546,"&lt;&gt;"),"")</f>
        <v/>
      </c>
      <c r="E1546" s="14" t="str">
        <f>IFERROR(AVERAGEIFS(Datos!I1546:L1546,Datos!I1546:L1546,"&lt;&gt;"),"")</f>
        <v/>
      </c>
    </row>
    <row r="1547" spans="1:5" x14ac:dyDescent="0.3">
      <c r="A1547" s="12">
        <v>43185</v>
      </c>
      <c r="B1547" s="13">
        <v>2018</v>
      </c>
      <c r="C1547" s="13">
        <f>IFERROR(AVERAGEIFS(Datos!C1547:E1547,Datos!C1547:E1547,"&lt;&gt;"),"")</f>
        <v>63.225666666666662</v>
      </c>
      <c r="D1547" s="13">
        <f>IFERROR(AVERAGEIFS(Datos!F1547:H1547,Datos!F1547:H1547,"&lt;&gt;"),"")</f>
        <v>72.91870346666667</v>
      </c>
      <c r="E1547" s="14">
        <f>IFERROR(AVERAGEIFS(Datos!I1547:L1547,Datos!I1547:L1547,"&lt;&gt;"),"")</f>
        <v>26.339405204508704</v>
      </c>
    </row>
    <row r="1548" spans="1:5" x14ac:dyDescent="0.3">
      <c r="A1548" s="12">
        <v>43186</v>
      </c>
      <c r="B1548" s="13">
        <v>2018</v>
      </c>
      <c r="C1548" s="13">
        <f>IFERROR(AVERAGEIFS(Datos!C1548:E1548,Datos!C1548:E1548,"&lt;&gt;"),"")</f>
        <v>60.634000000000007</v>
      </c>
      <c r="D1548" s="13">
        <f>IFERROR(AVERAGEIFS(Datos!F1548:H1548,Datos!F1548:H1548,"&lt;&gt;"),"")</f>
        <v>73.763998000000001</v>
      </c>
      <c r="E1548" s="14">
        <f>IFERROR(AVERAGEIFS(Datos!I1548:L1548,Datos!I1548:L1548,"&lt;&gt;"),"")</f>
        <v>26.696927020994892</v>
      </c>
    </row>
    <row r="1549" spans="1:5" x14ac:dyDescent="0.3">
      <c r="A1549" s="12">
        <v>43187</v>
      </c>
      <c r="B1549" s="13">
        <v>2018</v>
      </c>
      <c r="C1549" s="13">
        <f>IFERROR(AVERAGEIFS(Datos!C1549:E1549,Datos!C1549:E1549,"&lt;&gt;"),"")</f>
        <v>60.423000000000002</v>
      </c>
      <c r="D1549" s="13">
        <f>IFERROR(AVERAGEIFS(Datos!F1549:H1549,Datos!F1549:H1549,"&lt;&gt;"),"")</f>
        <v>73.101365400000006</v>
      </c>
      <c r="E1549" s="14">
        <f>IFERROR(AVERAGEIFS(Datos!I1549:L1549,Datos!I1549:L1549,"&lt;&gt;"),"")</f>
        <v>25.804210372075538</v>
      </c>
    </row>
    <row r="1550" spans="1:5" x14ac:dyDescent="0.3">
      <c r="A1550" s="12">
        <v>43188</v>
      </c>
      <c r="B1550" s="13">
        <v>2018</v>
      </c>
      <c r="C1550" s="13">
        <f>IFERROR(AVERAGEIFS(Datos!C1550:E1550,Datos!C1550:E1550,"&lt;&gt;"),"")</f>
        <v>61.690666666666665</v>
      </c>
      <c r="D1550" s="13">
        <f>IFERROR(AVERAGEIFS(Datos!F1550:H1550,Datos!F1550:H1550,"&lt;&gt;"),"")</f>
        <v>74.0362346</v>
      </c>
      <c r="E1550" s="14">
        <f>IFERROR(AVERAGEIFS(Datos!I1550:L1550,Datos!I1550:L1550,"&lt;&gt;"),"")</f>
        <v>25.634655360834429</v>
      </c>
    </row>
    <row r="1551" spans="1:5" x14ac:dyDescent="0.3">
      <c r="A1551" s="12">
        <v>43189</v>
      </c>
      <c r="B1551" s="13">
        <v>2018</v>
      </c>
      <c r="C1551" s="13" t="str">
        <f>IFERROR(AVERAGEIFS(Datos!C1551:E1551,Datos!C1551:E1551,"&lt;&gt;"),"")</f>
        <v/>
      </c>
      <c r="D1551" s="13" t="str">
        <f>IFERROR(AVERAGEIFS(Datos!F1551:H1551,Datos!F1551:H1551,"&lt;&gt;"),"")</f>
        <v/>
      </c>
      <c r="E1551" s="14">
        <f>IFERROR(AVERAGEIFS(Datos!I1551:L1551,Datos!I1551:L1551,"&lt;&gt;"),"")</f>
        <v>25.907614593296934</v>
      </c>
    </row>
    <row r="1552" spans="1:5" x14ac:dyDescent="0.3">
      <c r="A1552" s="12">
        <v>43190</v>
      </c>
      <c r="B1552" s="13">
        <v>2018</v>
      </c>
      <c r="C1552" s="13" t="str">
        <f>IFERROR(AVERAGEIFS(Datos!C1552:E1552,Datos!C1552:E1552,"&lt;&gt;"),"")</f>
        <v/>
      </c>
      <c r="D1552" s="13" t="str">
        <f>IFERROR(AVERAGEIFS(Datos!F1552:H1552,Datos!F1552:H1552,"&lt;&gt;"),"")</f>
        <v/>
      </c>
      <c r="E1552" s="14" t="str">
        <f>IFERROR(AVERAGEIFS(Datos!I1552:L1552,Datos!I1552:L1552,"&lt;&gt;"),"")</f>
        <v/>
      </c>
    </row>
    <row r="1553" spans="1:5" x14ac:dyDescent="0.3">
      <c r="A1553" s="12">
        <v>43191</v>
      </c>
      <c r="B1553" s="13">
        <v>2018</v>
      </c>
      <c r="C1553" s="13" t="str">
        <f>IFERROR(AVERAGEIFS(Datos!C1553:E1553,Datos!C1553:E1553,"&lt;&gt;"),"")</f>
        <v/>
      </c>
      <c r="D1553" s="13" t="str">
        <f>IFERROR(AVERAGEIFS(Datos!F1553:H1553,Datos!F1553:H1553,"&lt;&gt;"),"")</f>
        <v/>
      </c>
      <c r="E1553" s="14" t="str">
        <f>IFERROR(AVERAGEIFS(Datos!I1553:L1553,Datos!I1553:L1553,"&lt;&gt;"),"")</f>
        <v/>
      </c>
    </row>
    <row r="1554" spans="1:5" x14ac:dyDescent="0.3">
      <c r="A1554" s="12">
        <v>43192</v>
      </c>
      <c r="B1554" s="13">
        <v>2018</v>
      </c>
      <c r="C1554" s="13">
        <f>IFERROR(AVERAGEIFS(Datos!C1554:E1554,Datos!C1554:E1554,"&lt;&gt;"),"")</f>
        <v>60.273833333333336</v>
      </c>
      <c r="D1554" s="13" t="str">
        <f>IFERROR(AVERAGEIFS(Datos!F1554:H1554,Datos!F1554:H1554,"&lt;&gt;"),"")</f>
        <v/>
      </c>
      <c r="E1554" s="14">
        <f>IFERROR(AVERAGEIFS(Datos!I1554:L1554,Datos!I1554:L1554,"&lt;&gt;"),"")</f>
        <v>26.047155452273159</v>
      </c>
    </row>
    <row r="1555" spans="1:5" x14ac:dyDescent="0.3">
      <c r="A1555" s="12">
        <v>43193</v>
      </c>
      <c r="B1555" s="13">
        <v>2018</v>
      </c>
      <c r="C1555" s="13">
        <f>IFERROR(AVERAGEIFS(Datos!C1555:E1555,Datos!C1555:E1555,"&lt;&gt;"),"")</f>
        <v>60.913833333333336</v>
      </c>
      <c r="D1555" s="13">
        <f>IFERROR(AVERAGEIFS(Datos!F1555:H1555,Datos!F1555:H1555,"&lt;&gt;"),"")</f>
        <v>73.820264199999997</v>
      </c>
      <c r="E1555" s="14">
        <f>IFERROR(AVERAGEIFS(Datos!I1555:L1555,Datos!I1555:L1555,"&lt;&gt;"),"")</f>
        <v>25.44013131811349</v>
      </c>
    </row>
    <row r="1556" spans="1:5" x14ac:dyDescent="0.3">
      <c r="A1556" s="12">
        <v>43194</v>
      </c>
      <c r="B1556" s="13">
        <v>2018</v>
      </c>
      <c r="C1556" s="13">
        <f>IFERROR(AVERAGEIFS(Datos!C1556:E1556,Datos!C1556:E1556,"&lt;&gt;"),"")</f>
        <v>62.239333333333342</v>
      </c>
      <c r="D1556" s="13">
        <f>IFERROR(AVERAGEIFS(Datos!F1556:H1556,Datos!F1556:H1556,"&lt;&gt;"),"")</f>
        <v>73.376303399999998</v>
      </c>
      <c r="E1556" s="14">
        <f>IFERROR(AVERAGEIFS(Datos!I1556:L1556,Datos!I1556:L1556,"&lt;&gt;"),"")</f>
        <v>25.013391074477063</v>
      </c>
    </row>
    <row r="1557" spans="1:5" x14ac:dyDescent="0.3">
      <c r="A1557" s="12">
        <v>43195</v>
      </c>
      <c r="B1557" s="13">
        <v>2018</v>
      </c>
      <c r="C1557" s="13">
        <f>IFERROR(AVERAGEIFS(Datos!C1557:E1557,Datos!C1557:E1557,"&lt;&gt;"),"")</f>
        <v>62.403999999999996</v>
      </c>
      <c r="D1557" s="13">
        <f>IFERROR(AVERAGEIFS(Datos!F1557:H1557,Datos!F1557:H1557,"&lt;&gt;"),"")</f>
        <v>74.664737200000005</v>
      </c>
      <c r="E1557" s="14">
        <f>IFERROR(AVERAGEIFS(Datos!I1557:L1557,Datos!I1557:L1557,"&lt;&gt;"),"")</f>
        <v>24.882267290794005</v>
      </c>
    </row>
    <row r="1558" spans="1:5" x14ac:dyDescent="0.3">
      <c r="A1558" s="12">
        <v>43196</v>
      </c>
      <c r="B1558" s="13">
        <v>2018</v>
      </c>
      <c r="C1558" s="13">
        <f>IFERROR(AVERAGEIFS(Datos!C1558:E1558,Datos!C1558:E1558,"&lt;&gt;"),"")</f>
        <v>60.94083333333333</v>
      </c>
      <c r="D1558" s="13">
        <f>IFERROR(AVERAGEIFS(Datos!F1558:H1558,Datos!F1558:H1558,"&lt;&gt;"),"")</f>
        <v>74.911284000000009</v>
      </c>
      <c r="E1558" s="14">
        <f>IFERROR(AVERAGEIFS(Datos!I1558:L1558,Datos!I1558:L1558,"&lt;&gt;"),"")</f>
        <v>24.903094615348706</v>
      </c>
    </row>
    <row r="1559" spans="1:5" x14ac:dyDescent="0.3">
      <c r="A1559" s="12">
        <v>43197</v>
      </c>
      <c r="B1559" s="13">
        <v>2018</v>
      </c>
      <c r="C1559" s="13" t="str">
        <f>IFERROR(AVERAGEIFS(Datos!C1559:E1559,Datos!C1559:E1559,"&lt;&gt;"),"")</f>
        <v/>
      </c>
      <c r="D1559" s="13" t="str">
        <f>IFERROR(AVERAGEIFS(Datos!F1559:H1559,Datos!F1559:H1559,"&lt;&gt;"),"")</f>
        <v/>
      </c>
      <c r="E1559" s="14" t="str">
        <f>IFERROR(AVERAGEIFS(Datos!I1559:L1559,Datos!I1559:L1559,"&lt;&gt;"),"")</f>
        <v/>
      </c>
    </row>
    <row r="1560" spans="1:5" x14ac:dyDescent="0.3">
      <c r="A1560" s="12">
        <v>43198</v>
      </c>
      <c r="B1560" s="13">
        <v>2018</v>
      </c>
      <c r="C1560" s="13" t="str">
        <f>IFERROR(AVERAGEIFS(Datos!C1560:E1560,Datos!C1560:E1560,"&lt;&gt;"),"")</f>
        <v/>
      </c>
      <c r="D1560" s="13" t="str">
        <f>IFERROR(AVERAGEIFS(Datos!F1560:H1560,Datos!F1560:H1560,"&lt;&gt;"),"")</f>
        <v/>
      </c>
      <c r="E1560" s="14" t="str">
        <f>IFERROR(AVERAGEIFS(Datos!I1560:L1560,Datos!I1560:L1560,"&lt;&gt;"),"")</f>
        <v/>
      </c>
    </row>
    <row r="1561" spans="1:5" x14ac:dyDescent="0.3">
      <c r="A1561" s="12">
        <v>43199</v>
      </c>
      <c r="B1561" s="13">
        <v>2018</v>
      </c>
      <c r="C1561" s="13">
        <f>IFERROR(AVERAGEIFS(Datos!C1561:E1561,Datos!C1561:E1561,"&lt;&gt;"),"")</f>
        <v>61.429000000000002</v>
      </c>
      <c r="D1561" s="13">
        <f>IFERROR(AVERAGEIFS(Datos!F1561:H1561,Datos!F1561:H1561,"&lt;&gt;"),"")</f>
        <v>75.304756166666664</v>
      </c>
      <c r="E1561" s="14">
        <f>IFERROR(AVERAGEIFS(Datos!I1561:L1561,Datos!I1561:L1561,"&lt;&gt;"),"")</f>
        <v>25.002204946699084</v>
      </c>
    </row>
    <row r="1562" spans="1:5" x14ac:dyDescent="0.3">
      <c r="A1562" s="12">
        <v>43200</v>
      </c>
      <c r="B1562" s="13">
        <v>2018</v>
      </c>
      <c r="C1562" s="13">
        <f>IFERROR(AVERAGEIFS(Datos!C1562:E1562,Datos!C1562:E1562,"&lt;&gt;"),"")</f>
        <v>62.672499999999992</v>
      </c>
      <c r="D1562" s="13">
        <f>IFERROR(AVERAGEIFS(Datos!F1562:H1562,Datos!F1562:H1562,"&lt;&gt;"),"")</f>
        <v>76.187443666666667</v>
      </c>
      <c r="E1562" s="14">
        <f>IFERROR(AVERAGEIFS(Datos!I1562:L1562,Datos!I1562:L1562,"&lt;&gt;"),"")</f>
        <v>25.055830934527137</v>
      </c>
    </row>
    <row r="1563" spans="1:5" x14ac:dyDescent="0.3">
      <c r="A1563" s="12">
        <v>43201</v>
      </c>
      <c r="B1563" s="13">
        <v>2018</v>
      </c>
      <c r="C1563" s="13">
        <f>IFERROR(AVERAGEIFS(Datos!C1563:E1563,Datos!C1563:E1563,"&lt;&gt;"),"")</f>
        <v>62.074333333333335</v>
      </c>
      <c r="D1563" s="13">
        <f>IFERROR(AVERAGEIFS(Datos!F1563:H1563,Datos!F1563:H1563,"&lt;&gt;"),"")</f>
        <v>76.085310199999995</v>
      </c>
      <c r="E1563" s="14">
        <f>IFERROR(AVERAGEIFS(Datos!I1563:L1563,Datos!I1563:L1563,"&lt;&gt;"),"")</f>
        <v>25.343086153270328</v>
      </c>
    </row>
    <row r="1564" spans="1:5" x14ac:dyDescent="0.3">
      <c r="A1564" s="12">
        <v>43202</v>
      </c>
      <c r="B1564" s="13">
        <v>2018</v>
      </c>
      <c r="C1564" s="13">
        <f>IFERROR(AVERAGEIFS(Datos!C1564:E1564,Datos!C1564:E1564,"&lt;&gt;"),"")</f>
        <v>62.993166666666667</v>
      </c>
      <c r="D1564" s="13">
        <f>IFERROR(AVERAGEIFS(Datos!F1564:H1564,Datos!F1564:H1564,"&lt;&gt;"),"")</f>
        <v>76.27843373333333</v>
      </c>
      <c r="E1564" s="14">
        <f>IFERROR(AVERAGEIFS(Datos!I1564:L1564,Datos!I1564:L1564,"&lt;&gt;"),"")</f>
        <v>25.260044954299573</v>
      </c>
    </row>
    <row r="1565" spans="1:5" x14ac:dyDescent="0.3">
      <c r="A1565" s="12">
        <v>43203</v>
      </c>
      <c r="B1565" s="13">
        <v>2018</v>
      </c>
      <c r="C1565" s="13">
        <f>IFERROR(AVERAGEIFS(Datos!C1565:E1565,Datos!C1565:E1565,"&lt;&gt;"),"")</f>
        <v>62.854833333333325</v>
      </c>
      <c r="D1565" s="13">
        <f>IFERROR(AVERAGEIFS(Datos!F1565:H1565,Datos!F1565:H1565,"&lt;&gt;"),"")</f>
        <v>77.018720000000002</v>
      </c>
      <c r="E1565" s="14">
        <f>IFERROR(AVERAGEIFS(Datos!I1565:L1565,Datos!I1565:L1565,"&lt;&gt;"),"")</f>
        <v>25.429497376629421</v>
      </c>
    </row>
    <row r="1566" spans="1:5" x14ac:dyDescent="0.3">
      <c r="A1566" s="12">
        <v>43204</v>
      </c>
      <c r="B1566" s="13">
        <v>2018</v>
      </c>
      <c r="C1566" s="13" t="str">
        <f>IFERROR(AVERAGEIFS(Datos!C1566:E1566,Datos!C1566:E1566,"&lt;&gt;"),"")</f>
        <v/>
      </c>
      <c r="D1566" s="13" t="str">
        <f>IFERROR(AVERAGEIFS(Datos!F1566:H1566,Datos!F1566:H1566,"&lt;&gt;"),"")</f>
        <v/>
      </c>
      <c r="E1566" s="14" t="str">
        <f>IFERROR(AVERAGEIFS(Datos!I1566:L1566,Datos!I1566:L1566,"&lt;&gt;"),"")</f>
        <v/>
      </c>
    </row>
    <row r="1567" spans="1:5" x14ac:dyDescent="0.3">
      <c r="A1567" s="12">
        <v>43205</v>
      </c>
      <c r="B1567" s="13">
        <v>2018</v>
      </c>
      <c r="C1567" s="13" t="str">
        <f>IFERROR(AVERAGEIFS(Datos!C1567:E1567,Datos!C1567:E1567,"&lt;&gt;"),"")</f>
        <v/>
      </c>
      <c r="D1567" s="13" t="str">
        <f>IFERROR(AVERAGEIFS(Datos!F1567:H1567,Datos!F1567:H1567,"&lt;&gt;"),"")</f>
        <v/>
      </c>
      <c r="E1567" s="14" t="str">
        <f>IFERROR(AVERAGEIFS(Datos!I1567:L1567,Datos!I1567:L1567,"&lt;&gt;"),"")</f>
        <v/>
      </c>
    </row>
    <row r="1568" spans="1:5" x14ac:dyDescent="0.3">
      <c r="A1568" s="12">
        <v>43206</v>
      </c>
      <c r="B1568" s="13">
        <v>2018</v>
      </c>
      <c r="C1568" s="13">
        <f>IFERROR(AVERAGEIFS(Datos!C1568:E1568,Datos!C1568:E1568,"&lt;&gt;"),"")</f>
        <v>63.476666666666667</v>
      </c>
      <c r="D1568" s="13">
        <f>IFERROR(AVERAGEIFS(Datos!F1568:H1568,Datos!F1568:H1568,"&lt;&gt;"),"")</f>
        <v>76.623001833333333</v>
      </c>
      <c r="E1568" s="14">
        <f>IFERROR(AVERAGEIFS(Datos!I1568:L1568,Datos!I1568:L1568,"&lt;&gt;"),"")</f>
        <v>25.348708353248689</v>
      </c>
    </row>
    <row r="1569" spans="1:5" x14ac:dyDescent="0.3">
      <c r="A1569" s="12">
        <v>43207</v>
      </c>
      <c r="B1569" s="13">
        <v>2018</v>
      </c>
      <c r="C1569" s="13">
        <f>IFERROR(AVERAGEIFS(Datos!C1569:E1569,Datos!C1569:E1569,"&lt;&gt;"),"")</f>
        <v>64.866</v>
      </c>
      <c r="D1569" s="13">
        <f>IFERROR(AVERAGEIFS(Datos!F1569:H1569,Datos!F1569:H1569,"&lt;&gt;"),"")</f>
        <v>77.215394666666668</v>
      </c>
      <c r="E1569" s="14">
        <f>IFERROR(AVERAGEIFS(Datos!I1569:L1569,Datos!I1569:L1569,"&lt;&gt;"),"")</f>
        <v>25.289136710612439</v>
      </c>
    </row>
    <row r="1570" spans="1:5" x14ac:dyDescent="0.3">
      <c r="A1570" s="12">
        <v>43208</v>
      </c>
      <c r="B1570" s="13">
        <v>2018</v>
      </c>
      <c r="C1570" s="13">
        <f>IFERROR(AVERAGEIFS(Datos!C1570:E1570,Datos!C1570:E1570,"&lt;&gt;"),"")</f>
        <v>64.889833333333343</v>
      </c>
      <c r="D1570" s="13">
        <f>IFERROR(AVERAGEIFS(Datos!F1570:H1570,Datos!F1570:H1570,"&lt;&gt;"),"")</f>
        <v>77.272677000000002</v>
      </c>
      <c r="E1570" s="14">
        <f>IFERROR(AVERAGEIFS(Datos!I1570:L1570,Datos!I1570:L1570,"&lt;&gt;"),"")</f>
        <v>25.569248350751145</v>
      </c>
    </row>
    <row r="1571" spans="1:5" x14ac:dyDescent="0.3">
      <c r="A1571" s="12">
        <v>43209</v>
      </c>
      <c r="B1571" s="13">
        <v>2018</v>
      </c>
      <c r="C1571" s="13">
        <f>IFERROR(AVERAGEIFS(Datos!C1571:E1571,Datos!C1571:E1571,"&lt;&gt;"),"")</f>
        <v>64.594166666666666</v>
      </c>
      <c r="D1571" s="13">
        <f>IFERROR(AVERAGEIFS(Datos!F1571:H1571,Datos!F1571:H1571,"&lt;&gt;"),"")</f>
        <v>76.757486700000001</v>
      </c>
      <c r="E1571" s="14">
        <f>IFERROR(AVERAGEIFS(Datos!I1571:L1571,Datos!I1571:L1571,"&lt;&gt;"),"")</f>
        <v>25.479230176640566</v>
      </c>
    </row>
    <row r="1572" spans="1:5" x14ac:dyDescent="0.3">
      <c r="A1572" s="12">
        <v>43210</v>
      </c>
      <c r="B1572" s="13">
        <v>2018</v>
      </c>
      <c r="C1572" s="13">
        <f>IFERROR(AVERAGEIFS(Datos!C1572:E1572,Datos!C1572:E1572,"&lt;&gt;"),"")</f>
        <v>63.431999999999995</v>
      </c>
      <c r="D1572" s="13">
        <f>IFERROR(AVERAGEIFS(Datos!F1572:H1572,Datos!F1572:H1572,"&lt;&gt;"),"")</f>
        <v>76.054560800000004</v>
      </c>
      <c r="E1572" s="14">
        <f>IFERROR(AVERAGEIFS(Datos!I1572:L1572,Datos!I1572:L1572,"&lt;&gt;"),"")</f>
        <v>25.921118568040185</v>
      </c>
    </row>
    <row r="1573" spans="1:5" x14ac:dyDescent="0.3">
      <c r="A1573" s="12">
        <v>43211</v>
      </c>
      <c r="B1573" s="13">
        <v>2018</v>
      </c>
      <c r="C1573" s="13" t="str">
        <f>IFERROR(AVERAGEIFS(Datos!C1573:E1573,Datos!C1573:E1573,"&lt;&gt;"),"")</f>
        <v/>
      </c>
      <c r="D1573" s="13" t="str">
        <f>IFERROR(AVERAGEIFS(Datos!F1573:H1573,Datos!F1573:H1573,"&lt;&gt;"),"")</f>
        <v/>
      </c>
      <c r="E1573" s="14" t="str">
        <f>IFERROR(AVERAGEIFS(Datos!I1573:L1573,Datos!I1573:L1573,"&lt;&gt;"),"")</f>
        <v/>
      </c>
    </row>
    <row r="1574" spans="1:5" x14ac:dyDescent="0.3">
      <c r="A1574" s="12">
        <v>43212</v>
      </c>
      <c r="B1574" s="13">
        <v>2018</v>
      </c>
      <c r="C1574" s="13" t="str">
        <f>IFERROR(AVERAGEIFS(Datos!C1574:E1574,Datos!C1574:E1574,"&lt;&gt;"),"")</f>
        <v/>
      </c>
      <c r="D1574" s="13" t="str">
        <f>IFERROR(AVERAGEIFS(Datos!F1574:H1574,Datos!F1574:H1574,"&lt;&gt;"),"")</f>
        <v/>
      </c>
      <c r="E1574" s="14" t="str">
        <f>IFERROR(AVERAGEIFS(Datos!I1574:L1574,Datos!I1574:L1574,"&lt;&gt;"),"")</f>
        <v/>
      </c>
    </row>
    <row r="1575" spans="1:5" x14ac:dyDescent="0.3">
      <c r="A1575" s="12">
        <v>43213</v>
      </c>
      <c r="B1575" s="13">
        <v>2018</v>
      </c>
      <c r="C1575" s="13">
        <f>IFERROR(AVERAGEIFS(Datos!C1575:E1575,Datos!C1575:E1575,"&lt;&gt;"),"")</f>
        <v>63.450166666666668</v>
      </c>
      <c r="D1575" s="13">
        <f>IFERROR(AVERAGEIFS(Datos!F1575:H1575,Datos!F1575:H1575,"&lt;&gt;"),"")</f>
        <v>75.923311333333331</v>
      </c>
      <c r="E1575" s="14">
        <f>IFERROR(AVERAGEIFS(Datos!I1575:L1575,Datos!I1575:L1575,"&lt;&gt;"),"")</f>
        <v>25.62020568338702</v>
      </c>
    </row>
    <row r="1576" spans="1:5" x14ac:dyDescent="0.3">
      <c r="A1576" s="12">
        <v>43214</v>
      </c>
      <c r="B1576" s="13">
        <v>2018</v>
      </c>
      <c r="C1576" s="13">
        <f>IFERROR(AVERAGEIFS(Datos!C1576:E1576,Datos!C1576:E1576,"&lt;&gt;"),"")</f>
        <v>61.662333333333343</v>
      </c>
      <c r="D1576" s="13">
        <f>IFERROR(AVERAGEIFS(Datos!F1576:H1576,Datos!F1576:H1576,"&lt;&gt;"),"")</f>
        <v>77.309972666666667</v>
      </c>
      <c r="E1576" s="14">
        <f>IFERROR(AVERAGEIFS(Datos!I1576:L1576,Datos!I1576:L1576,"&lt;&gt;"),"")</f>
        <v>25.738888578918321</v>
      </c>
    </row>
    <row r="1577" spans="1:5" x14ac:dyDescent="0.3">
      <c r="A1577" s="12">
        <v>43215</v>
      </c>
      <c r="B1577" s="13">
        <v>2018</v>
      </c>
      <c r="C1577" s="13">
        <f>IFERROR(AVERAGEIFS(Datos!C1577:E1577,Datos!C1577:E1577,"&lt;&gt;"),"")</f>
        <v>61.457333333333338</v>
      </c>
      <c r="D1577" s="13">
        <f>IFERROR(AVERAGEIFS(Datos!F1577:H1577,Datos!F1577:H1577,"&lt;&gt;"),"")</f>
        <v>75.771217800000002</v>
      </c>
      <c r="E1577" s="14">
        <f>IFERROR(AVERAGEIFS(Datos!I1577:L1577,Datos!I1577:L1577,"&lt;&gt;"),"")</f>
        <v>25.658153409923102</v>
      </c>
    </row>
    <row r="1578" spans="1:5" x14ac:dyDescent="0.3">
      <c r="A1578" s="12">
        <v>43216</v>
      </c>
      <c r="B1578" s="13">
        <v>2018</v>
      </c>
      <c r="C1578" s="13">
        <f>IFERROR(AVERAGEIFS(Datos!C1578:E1578,Datos!C1578:E1578,"&lt;&gt;"),"")</f>
        <v>62.49349999999999</v>
      </c>
      <c r="D1578" s="13">
        <f>IFERROR(AVERAGEIFS(Datos!F1578:H1578,Datos!F1578:H1578,"&lt;&gt;"),"")</f>
        <v>76.343326333333337</v>
      </c>
      <c r="E1578" s="14">
        <f>IFERROR(AVERAGEIFS(Datos!I1578:L1578,Datos!I1578:L1578,"&lt;&gt;"),"")</f>
        <v>25.409985444597069</v>
      </c>
    </row>
    <row r="1579" spans="1:5" x14ac:dyDescent="0.3">
      <c r="A1579" s="12">
        <v>43217</v>
      </c>
      <c r="B1579" s="13">
        <v>2018</v>
      </c>
      <c r="C1579" s="13">
        <f>IFERROR(AVERAGEIFS(Datos!C1579:E1579,Datos!C1579:E1579,"&lt;&gt;"),"")</f>
        <v>62.657499999999999</v>
      </c>
      <c r="D1579" s="13">
        <f>IFERROR(AVERAGEIFS(Datos!F1579:H1579,Datos!F1579:H1579,"&lt;&gt;"),"")</f>
        <v>77.39166706666667</v>
      </c>
      <c r="E1579" s="14">
        <f>IFERROR(AVERAGEIFS(Datos!I1579:L1579,Datos!I1579:L1579,"&lt;&gt;"),"")</f>
        <v>25.973460353836277</v>
      </c>
    </row>
    <row r="1580" spans="1:5" x14ac:dyDescent="0.3">
      <c r="A1580" s="12">
        <v>43218</v>
      </c>
      <c r="B1580" s="13">
        <v>2018</v>
      </c>
      <c r="C1580" s="13" t="str">
        <f>IFERROR(AVERAGEIFS(Datos!C1580:E1580,Datos!C1580:E1580,"&lt;&gt;"),"")</f>
        <v/>
      </c>
      <c r="D1580" s="13" t="str">
        <f>IFERROR(AVERAGEIFS(Datos!F1580:H1580,Datos!F1580:H1580,"&lt;&gt;"),"")</f>
        <v/>
      </c>
      <c r="E1580" s="14" t="str">
        <f>IFERROR(AVERAGEIFS(Datos!I1580:L1580,Datos!I1580:L1580,"&lt;&gt;"),"")</f>
        <v/>
      </c>
    </row>
    <row r="1581" spans="1:5" x14ac:dyDescent="0.3">
      <c r="A1581" s="12">
        <v>43219</v>
      </c>
      <c r="B1581" s="13">
        <v>2018</v>
      </c>
      <c r="C1581" s="13" t="str">
        <f>IFERROR(AVERAGEIFS(Datos!C1581:E1581,Datos!C1581:E1581,"&lt;&gt;"),"")</f>
        <v/>
      </c>
      <c r="D1581" s="13" t="str">
        <f>IFERROR(AVERAGEIFS(Datos!F1581:H1581,Datos!F1581:H1581,"&lt;&gt;"),"")</f>
        <v/>
      </c>
      <c r="E1581" s="14" t="str">
        <f>IFERROR(AVERAGEIFS(Datos!I1581:L1581,Datos!I1581:L1581,"&lt;&gt;"),"")</f>
        <v/>
      </c>
    </row>
    <row r="1582" spans="1:5" x14ac:dyDescent="0.3">
      <c r="A1582" s="12">
        <v>43220</v>
      </c>
      <c r="B1582" s="13">
        <v>2018</v>
      </c>
      <c r="C1582" s="13">
        <f>IFERROR(AVERAGEIFS(Datos!C1582:E1582,Datos!C1582:E1582,"&lt;&gt;"),"")</f>
        <v>61.92133333333333</v>
      </c>
      <c r="D1582" s="13">
        <f>IFERROR(AVERAGEIFS(Datos!F1582:H1582,Datos!F1582:H1582,"&lt;&gt;"),"")</f>
        <v>77.906840000000003</v>
      </c>
      <c r="E1582" s="14" t="str">
        <f>IFERROR(AVERAGEIFS(Datos!I1582:L1582,Datos!I1582:L1582,"&lt;&gt;"),"")</f>
        <v/>
      </c>
    </row>
    <row r="1583" spans="1:5" x14ac:dyDescent="0.3">
      <c r="A1583" s="12">
        <v>43221</v>
      </c>
      <c r="B1583" s="13">
        <v>2018</v>
      </c>
      <c r="C1583" s="13">
        <f>IFERROR(AVERAGEIFS(Datos!C1583:E1583,Datos!C1583:E1583,"&lt;&gt;"),"")</f>
        <v>63.104166666666664</v>
      </c>
      <c r="D1583" s="13">
        <f>IFERROR(AVERAGEIFS(Datos!F1583:H1583,Datos!F1583:H1583,"&lt;&gt;"),"")</f>
        <v>9.9354457000000007</v>
      </c>
      <c r="E1583" s="14">
        <f>IFERROR(AVERAGEIFS(Datos!I1583:L1583,Datos!I1583:L1583,"&lt;&gt;"),"")</f>
        <v>25.780641810840404</v>
      </c>
    </row>
    <row r="1584" spans="1:5" x14ac:dyDescent="0.3">
      <c r="A1584" s="12">
        <v>43222</v>
      </c>
      <c r="B1584" s="13">
        <v>2018</v>
      </c>
      <c r="C1584" s="13">
        <f>IFERROR(AVERAGEIFS(Datos!C1584:E1584,Datos!C1584:E1584,"&lt;&gt;"),"")</f>
        <v>62.984999999999992</v>
      </c>
      <c r="D1584" s="13">
        <f>IFERROR(AVERAGEIFS(Datos!F1584:H1584,Datos!F1584:H1584,"&lt;&gt;"),"")</f>
        <v>77.879035933333327</v>
      </c>
      <c r="E1584" s="14">
        <f>IFERROR(AVERAGEIFS(Datos!I1584:L1584,Datos!I1584:L1584,"&lt;&gt;"),"")</f>
        <v>25.636286405880213</v>
      </c>
    </row>
    <row r="1585" spans="1:5" x14ac:dyDescent="0.3">
      <c r="A1585" s="12">
        <v>43223</v>
      </c>
      <c r="B1585" s="13">
        <v>2018</v>
      </c>
      <c r="C1585" s="13">
        <f>IFERROR(AVERAGEIFS(Datos!C1585:E1585,Datos!C1585:E1585,"&lt;&gt;"),"")</f>
        <v>63.202499999999993</v>
      </c>
      <c r="D1585" s="13">
        <f>IFERROR(AVERAGEIFS(Datos!F1585:H1585,Datos!F1585:H1585,"&lt;&gt;"),"")</f>
        <v>77.635121533333333</v>
      </c>
      <c r="E1585" s="14" t="str">
        <f>IFERROR(AVERAGEIFS(Datos!I1585:L1585,Datos!I1585:L1585,"&lt;&gt;"),"")</f>
        <v/>
      </c>
    </row>
    <row r="1586" spans="1:5" x14ac:dyDescent="0.3">
      <c r="A1586" s="12">
        <v>43224</v>
      </c>
      <c r="B1586" s="13">
        <v>2018</v>
      </c>
      <c r="C1586" s="13">
        <f>IFERROR(AVERAGEIFS(Datos!C1586:E1586,Datos!C1586:E1586,"&lt;&gt;"),"")</f>
        <v>64.555833333333339</v>
      </c>
      <c r="D1586" s="13">
        <f>IFERROR(AVERAGEIFS(Datos!F1586:H1586,Datos!F1586:H1586,"&lt;&gt;"),"")</f>
        <v>77.795120799999992</v>
      </c>
      <c r="E1586" s="14" t="str">
        <f>IFERROR(AVERAGEIFS(Datos!I1586:L1586,Datos!I1586:L1586,"&lt;&gt;"),"")</f>
        <v/>
      </c>
    </row>
    <row r="1587" spans="1:5" x14ac:dyDescent="0.3">
      <c r="A1587" s="12">
        <v>43225</v>
      </c>
      <c r="B1587" s="13">
        <v>2018</v>
      </c>
      <c r="C1587" s="13" t="str">
        <f>IFERROR(AVERAGEIFS(Datos!C1587:E1587,Datos!C1587:E1587,"&lt;&gt;"),"")</f>
        <v/>
      </c>
      <c r="D1587" s="13" t="str">
        <f>IFERROR(AVERAGEIFS(Datos!F1587:H1587,Datos!F1587:H1587,"&lt;&gt;"),"")</f>
        <v/>
      </c>
      <c r="E1587" s="14" t="str">
        <f>IFERROR(AVERAGEIFS(Datos!I1587:L1587,Datos!I1587:L1587,"&lt;&gt;"),"")</f>
        <v/>
      </c>
    </row>
    <row r="1588" spans="1:5" x14ac:dyDescent="0.3">
      <c r="A1588" s="12">
        <v>43226</v>
      </c>
      <c r="B1588" s="13">
        <v>2018</v>
      </c>
      <c r="C1588" s="13" t="str">
        <f>IFERROR(AVERAGEIFS(Datos!C1588:E1588,Datos!C1588:E1588,"&lt;&gt;"),"")</f>
        <v/>
      </c>
      <c r="D1588" s="13" t="str">
        <f>IFERROR(AVERAGEIFS(Datos!F1588:H1588,Datos!F1588:H1588,"&lt;&gt;"),"")</f>
        <v/>
      </c>
      <c r="E1588" s="14" t="str">
        <f>IFERROR(AVERAGEIFS(Datos!I1588:L1588,Datos!I1588:L1588,"&lt;&gt;"),"")</f>
        <v/>
      </c>
    </row>
    <row r="1589" spans="1:5" x14ac:dyDescent="0.3">
      <c r="A1589" s="12">
        <v>43227</v>
      </c>
      <c r="B1589" s="13">
        <v>2018</v>
      </c>
      <c r="C1589" s="13">
        <f>IFERROR(AVERAGEIFS(Datos!C1589:E1589,Datos!C1589:E1589,"&lt;&gt;"),"")</f>
        <v>65.161000000000001</v>
      </c>
      <c r="D1589" s="13">
        <f>IFERROR(AVERAGEIFS(Datos!F1589:H1589,Datos!F1589:H1589,"&lt;&gt;"),"")</f>
        <v>111.907674</v>
      </c>
      <c r="E1589" s="14">
        <f>IFERROR(AVERAGEIFS(Datos!I1589:L1589,Datos!I1589:L1589,"&lt;&gt;"),"")</f>
        <v>25.935658620278698</v>
      </c>
    </row>
    <row r="1590" spans="1:5" x14ac:dyDescent="0.3">
      <c r="A1590" s="12">
        <v>43228</v>
      </c>
      <c r="B1590" s="13">
        <v>2018</v>
      </c>
      <c r="C1590" s="13">
        <f>IFERROR(AVERAGEIFS(Datos!C1590:E1590,Datos!C1590:E1590,"&lt;&gt;"),"")</f>
        <v>65.083999999999989</v>
      </c>
      <c r="D1590" s="13">
        <f>IFERROR(AVERAGEIFS(Datos!F1590:H1590,Datos!F1590:H1590,"&lt;&gt;"),"")</f>
        <v>77.834795866666667</v>
      </c>
      <c r="E1590" s="14">
        <f>IFERROR(AVERAGEIFS(Datos!I1590:L1590,Datos!I1590:L1590,"&lt;&gt;"),"")</f>
        <v>26.104883740143038</v>
      </c>
    </row>
    <row r="1591" spans="1:5" x14ac:dyDescent="0.3">
      <c r="A1591" s="12">
        <v>43229</v>
      </c>
      <c r="B1591" s="13">
        <v>2018</v>
      </c>
      <c r="C1591" s="13">
        <f>IFERROR(AVERAGEIFS(Datos!C1591:E1591,Datos!C1591:E1591,"&lt;&gt;"),"")</f>
        <v>66.075833333333335</v>
      </c>
      <c r="D1591" s="13">
        <f>IFERROR(AVERAGEIFS(Datos!F1591:H1591,Datos!F1591:H1591,"&lt;&gt;"),"")</f>
        <v>77.81961033333333</v>
      </c>
      <c r="E1591" s="14">
        <f>IFERROR(AVERAGEIFS(Datos!I1591:L1591,Datos!I1591:L1591,"&lt;&gt;"),"")</f>
        <v>25.912824286886746</v>
      </c>
    </row>
    <row r="1592" spans="1:5" x14ac:dyDescent="0.3">
      <c r="A1592" s="12">
        <v>43230</v>
      </c>
      <c r="B1592" s="13">
        <v>2018</v>
      </c>
      <c r="C1592" s="13">
        <f>IFERROR(AVERAGEIFS(Datos!C1592:E1592,Datos!C1592:E1592,"&lt;&gt;"),"")</f>
        <v>66.897833333333324</v>
      </c>
      <c r="D1592" s="13">
        <f>IFERROR(AVERAGEIFS(Datos!F1592:H1592,Datos!F1592:H1592,"&lt;&gt;"),"")</f>
        <v>78.68903610000001</v>
      </c>
      <c r="E1592" s="14">
        <f>IFERROR(AVERAGEIFS(Datos!I1592:L1592,Datos!I1592:L1592,"&lt;&gt;"),"")</f>
        <v>25.629212742348102</v>
      </c>
    </row>
    <row r="1593" spans="1:5" x14ac:dyDescent="0.3">
      <c r="A1593" s="12">
        <v>43231</v>
      </c>
      <c r="B1593" s="13">
        <v>2018</v>
      </c>
      <c r="C1593" s="13">
        <f>IFERROR(AVERAGEIFS(Datos!C1593:E1593,Datos!C1593:E1593,"&lt;&gt;"),"")</f>
        <v>66.672166666666669</v>
      </c>
      <c r="D1593" s="13">
        <f>IFERROR(AVERAGEIFS(Datos!F1593:H1593,Datos!F1593:H1593,"&lt;&gt;"),"")</f>
        <v>78.898413866666672</v>
      </c>
      <c r="E1593" s="14">
        <f>IFERROR(AVERAGEIFS(Datos!I1593:L1593,Datos!I1593:L1593,"&lt;&gt;"),"")</f>
        <v>26.022341846273576</v>
      </c>
    </row>
    <row r="1594" spans="1:5" x14ac:dyDescent="0.3">
      <c r="A1594" s="12">
        <v>43232</v>
      </c>
      <c r="B1594" s="13">
        <v>2018</v>
      </c>
      <c r="C1594" s="13" t="str">
        <f>IFERROR(AVERAGEIFS(Datos!C1594:E1594,Datos!C1594:E1594,"&lt;&gt;"),"")</f>
        <v/>
      </c>
      <c r="D1594" s="13" t="str">
        <f>IFERROR(AVERAGEIFS(Datos!F1594:H1594,Datos!F1594:H1594,"&lt;&gt;"),"")</f>
        <v/>
      </c>
      <c r="E1594" s="14" t="str">
        <f>IFERROR(AVERAGEIFS(Datos!I1594:L1594,Datos!I1594:L1594,"&lt;&gt;"),"")</f>
        <v/>
      </c>
    </row>
    <row r="1595" spans="1:5" x14ac:dyDescent="0.3">
      <c r="A1595" s="12">
        <v>43233</v>
      </c>
      <c r="B1595" s="13">
        <v>2018</v>
      </c>
      <c r="C1595" s="13" t="str">
        <f>IFERROR(AVERAGEIFS(Datos!C1595:E1595,Datos!C1595:E1595,"&lt;&gt;"),"")</f>
        <v/>
      </c>
      <c r="D1595" s="13" t="str">
        <f>IFERROR(AVERAGEIFS(Datos!F1595:H1595,Datos!F1595:H1595,"&lt;&gt;"),"")</f>
        <v/>
      </c>
      <c r="E1595" s="14" t="str">
        <f>IFERROR(AVERAGEIFS(Datos!I1595:L1595,Datos!I1595:L1595,"&lt;&gt;"),"")</f>
        <v/>
      </c>
    </row>
    <row r="1596" spans="1:5" x14ac:dyDescent="0.3">
      <c r="A1596" s="12">
        <v>43234</v>
      </c>
      <c r="B1596" s="13">
        <v>2018</v>
      </c>
      <c r="C1596" s="13">
        <f>IFERROR(AVERAGEIFS(Datos!C1596:E1596,Datos!C1596:E1596,"&lt;&gt;"),"")</f>
        <v>66.799166666666665</v>
      </c>
      <c r="D1596" s="13">
        <f>IFERROR(AVERAGEIFS(Datos!F1596:H1596,Datos!F1596:H1596,"&lt;&gt;"),"")</f>
        <v>78.640079999999998</v>
      </c>
      <c r="E1596" s="14">
        <f>IFERROR(AVERAGEIFS(Datos!I1596:L1596,Datos!I1596:L1596,"&lt;&gt;"),"")</f>
        <v>26.105513366078767</v>
      </c>
    </row>
    <row r="1597" spans="1:5" x14ac:dyDescent="0.3">
      <c r="A1597" s="12">
        <v>43235</v>
      </c>
      <c r="B1597" s="13">
        <v>2018</v>
      </c>
      <c r="C1597" s="13">
        <f>IFERROR(AVERAGEIFS(Datos!C1597:E1597,Datos!C1597:E1597,"&lt;&gt;"),"")</f>
        <v>66.057833333333335</v>
      </c>
      <c r="D1597" s="13">
        <f>IFERROR(AVERAGEIFS(Datos!F1597:H1597,Datos!F1597:H1597,"&lt;&gt;"),"")</f>
        <v>77.557872266666664</v>
      </c>
      <c r="E1597" s="14">
        <f>IFERROR(AVERAGEIFS(Datos!I1597:L1597,Datos!I1597:L1597,"&lt;&gt;"),"")</f>
        <v>25.835913757820293</v>
      </c>
    </row>
    <row r="1598" spans="1:5" x14ac:dyDescent="0.3">
      <c r="A1598" s="12">
        <v>43236</v>
      </c>
      <c r="B1598" s="13">
        <v>2018</v>
      </c>
      <c r="C1598" s="13">
        <f>IFERROR(AVERAGEIFS(Datos!C1598:E1598,Datos!C1598:E1598,"&lt;&gt;"),"")</f>
        <v>66.133166666666668</v>
      </c>
      <c r="D1598" s="13">
        <f>IFERROR(AVERAGEIFS(Datos!F1598:H1598,Datos!F1598:H1598,"&lt;&gt;"),"")</f>
        <v>77.482183799999987</v>
      </c>
      <c r="E1598" s="14">
        <f>IFERROR(AVERAGEIFS(Datos!I1598:L1598,Datos!I1598:L1598,"&lt;&gt;"),"")</f>
        <v>25.663811985193927</v>
      </c>
    </row>
    <row r="1599" spans="1:5" x14ac:dyDescent="0.3">
      <c r="A1599" s="12">
        <v>43237</v>
      </c>
      <c r="B1599" s="13">
        <v>2018</v>
      </c>
      <c r="C1599" s="13">
        <f>IFERROR(AVERAGEIFS(Datos!C1599:E1599,Datos!C1599:E1599,"&lt;&gt;"),"")</f>
        <v>65.663499999999999</v>
      </c>
      <c r="D1599" s="13">
        <f>IFERROR(AVERAGEIFS(Datos!F1599:H1599,Datos!F1599:H1599,"&lt;&gt;"),"")</f>
        <v>78.151574499999995</v>
      </c>
      <c r="E1599" s="14">
        <f>IFERROR(AVERAGEIFS(Datos!I1599:L1599,Datos!I1599:L1599,"&lt;&gt;"),"")</f>
        <v>25.767446014460006</v>
      </c>
    </row>
    <row r="1600" spans="1:5" x14ac:dyDescent="0.3">
      <c r="A1600" s="12">
        <v>43238</v>
      </c>
      <c r="B1600" s="13">
        <v>2018</v>
      </c>
      <c r="C1600" s="13">
        <f>IFERROR(AVERAGEIFS(Datos!C1600:E1600,Datos!C1600:E1600,"&lt;&gt;"),"")</f>
        <v>65.473166666666671</v>
      </c>
      <c r="D1600" s="13">
        <f>IFERROR(AVERAGEIFS(Datos!F1600:H1600,Datos!F1600:H1600,"&lt;&gt;"),"")</f>
        <v>75.733828599999995</v>
      </c>
      <c r="E1600" s="14">
        <f>IFERROR(AVERAGEIFS(Datos!I1600:L1600,Datos!I1600:L1600,"&lt;&gt;"),"")</f>
        <v>25.589475787380216</v>
      </c>
    </row>
    <row r="1601" spans="1:5" x14ac:dyDescent="0.3">
      <c r="A1601" s="12">
        <v>43239</v>
      </c>
      <c r="B1601" s="13">
        <v>2018</v>
      </c>
      <c r="C1601" s="13" t="str">
        <f>IFERROR(AVERAGEIFS(Datos!C1601:E1601,Datos!C1601:E1601,"&lt;&gt;"),"")</f>
        <v/>
      </c>
      <c r="D1601" s="13" t="str">
        <f>IFERROR(AVERAGEIFS(Datos!F1601:H1601,Datos!F1601:H1601,"&lt;&gt;"),"")</f>
        <v/>
      </c>
      <c r="E1601" s="14" t="str">
        <f>IFERROR(AVERAGEIFS(Datos!I1601:L1601,Datos!I1601:L1601,"&lt;&gt;"),"")</f>
        <v/>
      </c>
    </row>
    <row r="1602" spans="1:5" x14ac:dyDescent="0.3">
      <c r="A1602" s="12">
        <v>43240</v>
      </c>
      <c r="B1602" s="13">
        <v>2018</v>
      </c>
      <c r="C1602" s="13" t="str">
        <f>IFERROR(AVERAGEIFS(Datos!C1602:E1602,Datos!C1602:E1602,"&lt;&gt;"),"")</f>
        <v/>
      </c>
      <c r="D1602" s="13" t="str">
        <f>IFERROR(AVERAGEIFS(Datos!F1602:H1602,Datos!F1602:H1602,"&lt;&gt;"),"")</f>
        <v/>
      </c>
      <c r="E1602" s="14" t="str">
        <f>IFERROR(AVERAGEIFS(Datos!I1602:L1602,Datos!I1602:L1602,"&lt;&gt;"),"")</f>
        <v/>
      </c>
    </row>
    <row r="1603" spans="1:5" x14ac:dyDescent="0.3">
      <c r="A1603" s="12">
        <v>43241</v>
      </c>
      <c r="B1603" s="13">
        <v>2018</v>
      </c>
      <c r="C1603" s="13">
        <f>IFERROR(AVERAGEIFS(Datos!C1603:E1603,Datos!C1603:E1603,"&lt;&gt;"),"")</f>
        <v>66.236000000000004</v>
      </c>
      <c r="D1603" s="13">
        <f>IFERROR(AVERAGEIFS(Datos!F1603:H1603,Datos!F1603:H1603,"&lt;&gt;"),"")</f>
        <v>9.9086489999999987</v>
      </c>
      <c r="E1603" s="14">
        <f>IFERROR(AVERAGEIFS(Datos!I1603:L1603,Datos!I1603:L1603,"&lt;&gt;"),"")</f>
        <v>25.212101637542787</v>
      </c>
    </row>
    <row r="1604" spans="1:5" x14ac:dyDescent="0.3">
      <c r="A1604" s="12">
        <v>43242</v>
      </c>
      <c r="B1604" s="13">
        <v>2018</v>
      </c>
      <c r="C1604" s="13">
        <f>IFERROR(AVERAGEIFS(Datos!C1604:E1604,Datos!C1604:E1604,"&lt;&gt;"),"")</f>
        <v>66.018500000000003</v>
      </c>
      <c r="D1604" s="13">
        <f>IFERROR(AVERAGEIFS(Datos!F1604:H1604,Datos!F1604:H1604,"&lt;&gt;"),"")</f>
        <v>76.768779466666658</v>
      </c>
      <c r="E1604" s="14">
        <f>IFERROR(AVERAGEIFS(Datos!I1604:L1604,Datos!I1604:L1604,"&lt;&gt;"),"")</f>
        <v>25.167815987921401</v>
      </c>
    </row>
    <row r="1605" spans="1:5" x14ac:dyDescent="0.3">
      <c r="A1605" s="12">
        <v>43243</v>
      </c>
      <c r="B1605" s="13">
        <v>2018</v>
      </c>
      <c r="C1605" s="13">
        <f>IFERROR(AVERAGEIFS(Datos!C1605:E1605,Datos!C1605:E1605,"&lt;&gt;"),"")</f>
        <v>66.682666666666663</v>
      </c>
      <c r="D1605" s="13">
        <f>IFERROR(AVERAGEIFS(Datos!F1605:H1605,Datos!F1605:H1605,"&lt;&gt;"),"")</f>
        <v>75.557463133333329</v>
      </c>
      <c r="E1605" s="14">
        <f>IFERROR(AVERAGEIFS(Datos!I1605:L1605,Datos!I1605:L1605,"&lt;&gt;"),"")</f>
        <v>24.865964421768709</v>
      </c>
    </row>
    <row r="1606" spans="1:5" x14ac:dyDescent="0.3">
      <c r="A1606" s="12">
        <v>43244</v>
      </c>
      <c r="B1606" s="13">
        <v>2018</v>
      </c>
      <c r="C1606" s="13">
        <f>IFERROR(AVERAGEIFS(Datos!C1606:E1606,Datos!C1606:E1606,"&lt;&gt;"),"")</f>
        <v>66.540000000000006</v>
      </c>
      <c r="D1606" s="13">
        <f>IFERROR(AVERAGEIFS(Datos!F1606:H1606,Datos!F1606:H1606,"&lt;&gt;"),"")</f>
        <v>75.347625133333338</v>
      </c>
      <c r="E1606" s="14">
        <f>IFERROR(AVERAGEIFS(Datos!I1606:L1606,Datos!I1606:L1606,"&lt;&gt;"),"")</f>
        <v>24.45223758346291</v>
      </c>
    </row>
    <row r="1607" spans="1:5" x14ac:dyDescent="0.3">
      <c r="A1607" s="12">
        <v>43245</v>
      </c>
      <c r="B1607" s="13">
        <v>2018</v>
      </c>
      <c r="C1607" s="13">
        <f>IFERROR(AVERAGEIFS(Datos!C1607:E1607,Datos!C1607:E1607,"&lt;&gt;"),"")</f>
        <v>66.569666666666663</v>
      </c>
      <c r="D1607" s="13">
        <f>IFERROR(AVERAGEIFS(Datos!F1607:H1607,Datos!F1607:H1607,"&lt;&gt;"),"")</f>
        <v>75.271235199999992</v>
      </c>
      <c r="E1607" s="14">
        <f>IFERROR(AVERAGEIFS(Datos!I1607:L1607,Datos!I1607:L1607,"&lt;&gt;"),"")</f>
        <v>24.179220020561086</v>
      </c>
    </row>
    <row r="1608" spans="1:5" x14ac:dyDescent="0.3">
      <c r="A1608" s="12">
        <v>43246</v>
      </c>
      <c r="B1608" s="13">
        <v>2018</v>
      </c>
      <c r="C1608" s="13" t="str">
        <f>IFERROR(AVERAGEIFS(Datos!C1608:E1608,Datos!C1608:E1608,"&lt;&gt;"),"")</f>
        <v/>
      </c>
      <c r="D1608" s="13" t="str">
        <f>IFERROR(AVERAGEIFS(Datos!F1608:H1608,Datos!F1608:H1608,"&lt;&gt;"),"")</f>
        <v/>
      </c>
      <c r="E1608" s="14" t="str">
        <f>IFERROR(AVERAGEIFS(Datos!I1608:L1608,Datos!I1608:L1608,"&lt;&gt;"),"")</f>
        <v/>
      </c>
    </row>
    <row r="1609" spans="1:5" x14ac:dyDescent="0.3">
      <c r="A1609" s="12">
        <v>43247</v>
      </c>
      <c r="B1609" s="13">
        <v>2018</v>
      </c>
      <c r="C1609" s="13" t="str">
        <f>IFERROR(AVERAGEIFS(Datos!C1609:E1609,Datos!C1609:E1609,"&lt;&gt;"),"")</f>
        <v/>
      </c>
      <c r="D1609" s="13" t="str">
        <f>IFERROR(AVERAGEIFS(Datos!F1609:H1609,Datos!F1609:H1609,"&lt;&gt;"),"")</f>
        <v/>
      </c>
      <c r="E1609" s="14" t="str">
        <f>IFERROR(AVERAGEIFS(Datos!I1609:L1609,Datos!I1609:L1609,"&lt;&gt;"),"")</f>
        <v/>
      </c>
    </row>
    <row r="1610" spans="1:5" x14ac:dyDescent="0.3">
      <c r="A1610" s="12">
        <v>43248</v>
      </c>
      <c r="B1610" s="13">
        <v>2018</v>
      </c>
      <c r="C1610" s="13" t="str">
        <f>IFERROR(AVERAGEIFS(Datos!C1610:E1610,Datos!C1610:E1610,"&lt;&gt;"),"")</f>
        <v/>
      </c>
      <c r="D1610" s="13">
        <f>IFERROR(AVERAGEIFS(Datos!F1610:H1610,Datos!F1610:H1610,"&lt;&gt;"),"")</f>
        <v>106.90539699999999</v>
      </c>
      <c r="E1610" s="14">
        <f>IFERROR(AVERAGEIFS(Datos!I1610:L1610,Datos!I1610:L1610,"&lt;&gt;"),"")</f>
        <v>23.998321235148968</v>
      </c>
    </row>
    <row r="1611" spans="1:5" x14ac:dyDescent="0.3">
      <c r="A1611" s="12">
        <v>43249</v>
      </c>
      <c r="B1611" s="13">
        <v>2018</v>
      </c>
      <c r="C1611" s="13">
        <f>IFERROR(AVERAGEIFS(Datos!C1611:E1611,Datos!C1611:E1611,"&lt;&gt;"),"")</f>
        <v>66.129499999999993</v>
      </c>
      <c r="D1611" s="13">
        <f>IFERROR(AVERAGEIFS(Datos!F1611:H1611,Datos!F1611:H1611,"&lt;&gt;"),"")</f>
        <v>73.011348933333338</v>
      </c>
      <c r="E1611" s="14">
        <f>IFERROR(AVERAGEIFS(Datos!I1611:L1611,Datos!I1611:L1611,"&lt;&gt;"),"")</f>
        <v>24.059938089546748</v>
      </c>
    </row>
    <row r="1612" spans="1:5" x14ac:dyDescent="0.3">
      <c r="A1612" s="12">
        <v>43250</v>
      </c>
      <c r="B1612" s="13">
        <v>2018</v>
      </c>
      <c r="C1612" s="13">
        <f>IFERROR(AVERAGEIFS(Datos!C1612:E1612,Datos!C1612:E1612,"&lt;&gt;"),"")</f>
        <v>66.56616666666666</v>
      </c>
      <c r="D1612" s="13">
        <f>IFERROR(AVERAGEIFS(Datos!F1612:H1612,Datos!F1612:H1612,"&lt;&gt;"),"")</f>
        <v>74.125121866666674</v>
      </c>
      <c r="E1612" s="14">
        <f>IFERROR(AVERAGEIFS(Datos!I1612:L1612,Datos!I1612:L1612,"&lt;&gt;"),"")</f>
        <v>24.428833193921591</v>
      </c>
    </row>
    <row r="1613" spans="1:5" x14ac:dyDescent="0.3">
      <c r="A1613" s="12">
        <v>43251</v>
      </c>
      <c r="B1613" s="13">
        <v>2018</v>
      </c>
      <c r="C1613" s="13">
        <f>IFERROR(AVERAGEIFS(Datos!C1613:E1613,Datos!C1613:E1613,"&lt;&gt;"),"")</f>
        <v>66.852500000000006</v>
      </c>
      <c r="D1613" s="13">
        <f>IFERROR(AVERAGEIFS(Datos!F1613:H1613,Datos!F1613:H1613,"&lt;&gt;"),"")</f>
        <v>73.888115933333324</v>
      </c>
      <c r="E1613" s="14">
        <f>IFERROR(AVERAGEIFS(Datos!I1613:L1613,Datos!I1613:L1613,"&lt;&gt;"),"")</f>
        <v>24.717210465330147</v>
      </c>
    </row>
    <row r="1614" spans="1:5" x14ac:dyDescent="0.3">
      <c r="A1614" s="12">
        <v>43252</v>
      </c>
      <c r="B1614" s="13">
        <v>2018</v>
      </c>
      <c r="C1614" s="13">
        <f>IFERROR(AVERAGEIFS(Datos!C1614:E1614,Datos!C1614:E1614,"&lt;&gt;"),"")</f>
        <v>68.366666666666674</v>
      </c>
      <c r="D1614" s="13">
        <f>IFERROR(AVERAGEIFS(Datos!F1614:H1614,Datos!F1614:H1614,"&lt;&gt;"),"")</f>
        <v>74.463031799999996</v>
      </c>
      <c r="E1614" s="14">
        <f>IFERROR(AVERAGEIFS(Datos!I1614:L1614,Datos!I1614:L1614,"&lt;&gt;"),"")</f>
        <v>24.226137945931136</v>
      </c>
    </row>
    <row r="1615" spans="1:5" x14ac:dyDescent="0.3">
      <c r="A1615" s="12">
        <v>43253</v>
      </c>
      <c r="B1615" s="13">
        <v>2018</v>
      </c>
      <c r="C1615" s="13" t="str">
        <f>IFERROR(AVERAGEIFS(Datos!C1615:E1615,Datos!C1615:E1615,"&lt;&gt;"),"")</f>
        <v/>
      </c>
      <c r="D1615" s="13" t="str">
        <f>IFERROR(AVERAGEIFS(Datos!F1615:H1615,Datos!F1615:H1615,"&lt;&gt;"),"")</f>
        <v/>
      </c>
      <c r="E1615" s="14" t="str">
        <f>IFERROR(AVERAGEIFS(Datos!I1615:L1615,Datos!I1615:L1615,"&lt;&gt;"),"")</f>
        <v/>
      </c>
    </row>
    <row r="1616" spans="1:5" x14ac:dyDescent="0.3">
      <c r="A1616" s="12">
        <v>43254</v>
      </c>
      <c r="B1616" s="13">
        <v>2018</v>
      </c>
      <c r="C1616" s="13" t="str">
        <f>IFERROR(AVERAGEIFS(Datos!C1616:E1616,Datos!C1616:E1616,"&lt;&gt;"),"")</f>
        <v/>
      </c>
      <c r="D1616" s="13" t="str">
        <f>IFERROR(AVERAGEIFS(Datos!F1616:H1616,Datos!F1616:H1616,"&lt;&gt;"),"")</f>
        <v/>
      </c>
      <c r="E1616" s="14" t="str">
        <f>IFERROR(AVERAGEIFS(Datos!I1616:L1616,Datos!I1616:L1616,"&lt;&gt;"),"")</f>
        <v/>
      </c>
    </row>
    <row r="1617" spans="1:5" x14ac:dyDescent="0.3">
      <c r="A1617" s="12">
        <v>43255</v>
      </c>
      <c r="B1617" s="13">
        <v>2018</v>
      </c>
      <c r="C1617" s="13">
        <f>IFERROR(AVERAGEIFS(Datos!C1617:E1617,Datos!C1617:E1617,"&lt;&gt;"),"")</f>
        <v>69.093166666666662</v>
      </c>
      <c r="D1617" s="13">
        <f>IFERROR(AVERAGEIFS(Datos!F1617:H1617,Datos!F1617:H1617,"&lt;&gt;"),"")</f>
        <v>74.91550363333333</v>
      </c>
      <c r="E1617" s="14">
        <f>IFERROR(AVERAGEIFS(Datos!I1617:L1617,Datos!I1617:L1617,"&lt;&gt;"),"")</f>
        <v>23.869149358647096</v>
      </c>
    </row>
    <row r="1618" spans="1:5" x14ac:dyDescent="0.3">
      <c r="A1618" s="12">
        <v>43256</v>
      </c>
      <c r="B1618" s="13">
        <v>2018</v>
      </c>
      <c r="C1618" s="13">
        <f>IFERROR(AVERAGEIFS(Datos!C1618:E1618,Datos!C1618:E1618,"&lt;&gt;"),"")</f>
        <v>69.356166666666653</v>
      </c>
      <c r="D1618" s="13">
        <f>IFERROR(AVERAGEIFS(Datos!F1618:H1618,Datos!F1618:H1618,"&lt;&gt;"),"")</f>
        <v>75.70107946666667</v>
      </c>
      <c r="E1618" s="14">
        <f>IFERROR(AVERAGEIFS(Datos!I1618:L1618,Datos!I1618:L1618,"&lt;&gt;"),"")</f>
        <v>24.180919991330541</v>
      </c>
    </row>
    <row r="1619" spans="1:5" x14ac:dyDescent="0.3">
      <c r="A1619" s="12">
        <v>43257</v>
      </c>
      <c r="B1619" s="13">
        <v>2018</v>
      </c>
      <c r="C1619" s="13">
        <f>IFERROR(AVERAGEIFS(Datos!C1619:E1619,Datos!C1619:E1619,"&lt;&gt;"),"")</f>
        <v>69.444166666666661</v>
      </c>
      <c r="D1619" s="13">
        <f>IFERROR(AVERAGEIFS(Datos!F1619:H1619,Datos!F1619:H1619,"&lt;&gt;"),"")</f>
        <v>76.300176399999998</v>
      </c>
      <c r="E1619" s="14">
        <f>IFERROR(AVERAGEIFS(Datos!I1619:L1619,Datos!I1619:L1619,"&lt;&gt;"),"")</f>
        <v>24.089389213131131</v>
      </c>
    </row>
    <row r="1620" spans="1:5" x14ac:dyDescent="0.3">
      <c r="A1620" s="12">
        <v>43258</v>
      </c>
      <c r="B1620" s="13">
        <v>2018</v>
      </c>
      <c r="C1620" s="13">
        <f>IFERROR(AVERAGEIFS(Datos!C1620:E1620,Datos!C1620:E1620,"&lt;&gt;"),"")</f>
        <v>68.655333333333331</v>
      </c>
      <c r="D1620" s="13">
        <f>IFERROR(AVERAGEIFS(Datos!F1620:H1620,Datos!F1620:H1620,"&lt;&gt;"),"")</f>
        <v>76.58077200000001</v>
      </c>
      <c r="E1620" s="14">
        <f>IFERROR(AVERAGEIFS(Datos!I1620:L1620,Datos!I1620:L1620,"&lt;&gt;"),"")</f>
        <v>24.548097475405356</v>
      </c>
    </row>
    <row r="1621" spans="1:5" x14ac:dyDescent="0.3">
      <c r="A1621" s="12">
        <v>43259</v>
      </c>
      <c r="B1621" s="13">
        <v>2018</v>
      </c>
      <c r="C1621" s="13">
        <f>IFERROR(AVERAGEIFS(Datos!C1621:E1621,Datos!C1621:E1621,"&lt;&gt;"),"")</f>
        <v>68.730166666666676</v>
      </c>
      <c r="D1621" s="13">
        <f>IFERROR(AVERAGEIFS(Datos!F1621:H1621,Datos!F1621:H1621,"&lt;&gt;"),"")</f>
        <v>76.286647666666667</v>
      </c>
      <c r="E1621" s="14">
        <f>IFERROR(AVERAGEIFS(Datos!I1621:L1621,Datos!I1621:L1621,"&lt;&gt;"),"")</f>
        <v>24.429490707762554</v>
      </c>
    </row>
    <row r="1622" spans="1:5" x14ac:dyDescent="0.3">
      <c r="A1622" s="12">
        <v>43260</v>
      </c>
      <c r="B1622" s="13">
        <v>2018</v>
      </c>
      <c r="C1622" s="13" t="str">
        <f>IFERROR(AVERAGEIFS(Datos!C1622:E1622,Datos!C1622:E1622,"&lt;&gt;"),"")</f>
        <v/>
      </c>
      <c r="D1622" s="13" t="str">
        <f>IFERROR(AVERAGEIFS(Datos!F1622:H1622,Datos!F1622:H1622,"&lt;&gt;"),"")</f>
        <v/>
      </c>
      <c r="E1622" s="14" t="str">
        <f>IFERROR(AVERAGEIFS(Datos!I1622:L1622,Datos!I1622:L1622,"&lt;&gt;"),"")</f>
        <v/>
      </c>
    </row>
    <row r="1623" spans="1:5" x14ac:dyDescent="0.3">
      <c r="A1623" s="12">
        <v>43261</v>
      </c>
      <c r="B1623" s="13">
        <v>2018</v>
      </c>
      <c r="C1623" s="13" t="str">
        <f>IFERROR(AVERAGEIFS(Datos!C1623:E1623,Datos!C1623:E1623,"&lt;&gt;"),"")</f>
        <v/>
      </c>
      <c r="D1623" s="13" t="str">
        <f>IFERROR(AVERAGEIFS(Datos!F1623:H1623,Datos!F1623:H1623,"&lt;&gt;"),"")</f>
        <v/>
      </c>
      <c r="E1623" s="14" t="str">
        <f>IFERROR(AVERAGEIFS(Datos!I1623:L1623,Datos!I1623:L1623,"&lt;&gt;"),"")</f>
        <v/>
      </c>
    </row>
    <row r="1624" spans="1:5" x14ac:dyDescent="0.3">
      <c r="A1624" s="12">
        <v>43262</v>
      </c>
      <c r="B1624" s="13">
        <v>2018</v>
      </c>
      <c r="C1624" s="13">
        <f>IFERROR(AVERAGEIFS(Datos!C1624:E1624,Datos!C1624:E1624,"&lt;&gt;"),"")</f>
        <v>68.634166666666658</v>
      </c>
      <c r="D1624" s="13">
        <f>IFERROR(AVERAGEIFS(Datos!F1624:H1624,Datos!F1624:H1624,"&lt;&gt;"),"")</f>
        <v>76.797202666666664</v>
      </c>
      <c r="E1624" s="14">
        <f>IFERROR(AVERAGEIFS(Datos!I1624:L1624,Datos!I1624:L1624,"&lt;&gt;"),"")</f>
        <v>24.50861625897646</v>
      </c>
    </row>
    <row r="1625" spans="1:5" x14ac:dyDescent="0.3">
      <c r="A1625" s="12">
        <v>43263</v>
      </c>
      <c r="B1625" s="13">
        <v>2018</v>
      </c>
      <c r="C1625" s="13">
        <f>IFERROR(AVERAGEIFS(Datos!C1625:E1625,Datos!C1625:E1625,"&lt;&gt;"),"")</f>
        <v>68.929833333333335</v>
      </c>
      <c r="D1625" s="13">
        <f>IFERROR(AVERAGEIFS(Datos!F1625:H1625,Datos!F1625:H1625,"&lt;&gt;"),"")</f>
        <v>76.774002333333328</v>
      </c>
      <c r="E1625" s="14">
        <f>IFERROR(AVERAGEIFS(Datos!I1625:L1625,Datos!I1625:L1625,"&lt;&gt;"),"")</f>
        <v>24.428301471975331</v>
      </c>
    </row>
    <row r="1626" spans="1:5" x14ac:dyDescent="0.3">
      <c r="A1626" s="12">
        <v>43264</v>
      </c>
      <c r="B1626" s="13">
        <v>2018</v>
      </c>
      <c r="C1626" s="13">
        <f>IFERROR(AVERAGEIFS(Datos!C1626:E1626,Datos!C1626:E1626,"&lt;&gt;"),"")</f>
        <v>68.578833333333321</v>
      </c>
      <c r="D1626" s="13">
        <f>IFERROR(AVERAGEIFS(Datos!F1626:H1626,Datos!F1626:H1626,"&lt;&gt;"),"")</f>
        <v>76.96350360000001</v>
      </c>
      <c r="E1626" s="14">
        <f>IFERROR(AVERAGEIFS(Datos!I1626:L1626,Datos!I1626:L1626,"&lt;&gt;"),"")</f>
        <v>24.121479745018121</v>
      </c>
    </row>
    <row r="1627" spans="1:5" x14ac:dyDescent="0.3">
      <c r="A1627" s="12">
        <v>43265</v>
      </c>
      <c r="B1627" s="13">
        <v>2018</v>
      </c>
      <c r="C1627" s="13">
        <f>IFERROR(AVERAGEIFS(Datos!C1627:E1627,Datos!C1627:E1627,"&lt;&gt;"),"")</f>
        <v>69.041833333333329</v>
      </c>
      <c r="D1627" s="13">
        <f>IFERROR(AVERAGEIFS(Datos!F1627:H1627,Datos!F1627:H1627,"&lt;&gt;"),"")</f>
        <v>77.159772666666655</v>
      </c>
      <c r="E1627" s="14">
        <f>IFERROR(AVERAGEIFS(Datos!I1627:L1627,Datos!I1627:L1627,"&lt;&gt;"),"")</f>
        <v>23.534044141162624</v>
      </c>
    </row>
    <row r="1628" spans="1:5" x14ac:dyDescent="0.3">
      <c r="A1628" s="12">
        <v>43266</v>
      </c>
      <c r="B1628" s="13">
        <v>2018</v>
      </c>
      <c r="C1628" s="13">
        <f>IFERROR(AVERAGEIFS(Datos!C1628:E1628,Datos!C1628:E1628,"&lt;&gt;"),"")</f>
        <v>68.4345</v>
      </c>
      <c r="D1628" s="13">
        <f>IFERROR(AVERAGEIFS(Datos!F1628:H1628,Datos!F1628:H1628,"&lt;&gt;"),"")</f>
        <v>76.513211733333335</v>
      </c>
      <c r="E1628" s="14">
        <f>IFERROR(AVERAGEIFS(Datos!I1628:L1628,Datos!I1628:L1628,"&lt;&gt;"),"")</f>
        <v>23.711599495885704</v>
      </c>
    </row>
    <row r="1629" spans="1:5" x14ac:dyDescent="0.3">
      <c r="A1629" s="12">
        <v>43267</v>
      </c>
      <c r="B1629" s="13">
        <v>2018</v>
      </c>
      <c r="C1629" s="13" t="str">
        <f>IFERROR(AVERAGEIFS(Datos!C1629:E1629,Datos!C1629:E1629,"&lt;&gt;"),"")</f>
        <v/>
      </c>
      <c r="D1629" s="13" t="str">
        <f>IFERROR(AVERAGEIFS(Datos!F1629:H1629,Datos!F1629:H1629,"&lt;&gt;"),"")</f>
        <v/>
      </c>
      <c r="E1629" s="14" t="str">
        <f>IFERROR(AVERAGEIFS(Datos!I1629:L1629,Datos!I1629:L1629,"&lt;&gt;"),"")</f>
        <v/>
      </c>
    </row>
    <row r="1630" spans="1:5" x14ac:dyDescent="0.3">
      <c r="A1630" s="12">
        <v>43268</v>
      </c>
      <c r="B1630" s="13">
        <v>2018</v>
      </c>
      <c r="C1630" s="13" t="str">
        <f>IFERROR(AVERAGEIFS(Datos!C1630:E1630,Datos!C1630:E1630,"&lt;&gt;"),"")</f>
        <v/>
      </c>
      <c r="D1630" s="13" t="str">
        <f>IFERROR(AVERAGEIFS(Datos!F1630:H1630,Datos!F1630:H1630,"&lt;&gt;"),"")</f>
        <v/>
      </c>
      <c r="E1630" s="14" t="str">
        <f>IFERROR(AVERAGEIFS(Datos!I1630:L1630,Datos!I1630:L1630,"&lt;&gt;"),"")</f>
        <v/>
      </c>
    </row>
    <row r="1631" spans="1:5" x14ac:dyDescent="0.3">
      <c r="A1631" s="12">
        <v>43269</v>
      </c>
      <c r="B1631" s="13">
        <v>2018</v>
      </c>
      <c r="C1631" s="13">
        <f>IFERROR(AVERAGEIFS(Datos!C1631:E1631,Datos!C1631:E1631,"&lt;&gt;"),"")</f>
        <v>69.074666666666658</v>
      </c>
      <c r="D1631" s="13">
        <f>IFERROR(AVERAGEIFS(Datos!F1631:H1631,Datos!F1631:H1631,"&lt;&gt;"),"")</f>
        <v>75.633125899999996</v>
      </c>
      <c r="E1631" s="14">
        <f>IFERROR(AVERAGEIFS(Datos!I1631:L1631,Datos!I1631:L1631,"&lt;&gt;"),"")</f>
        <v>23.468355487506791</v>
      </c>
    </row>
    <row r="1632" spans="1:5" x14ac:dyDescent="0.3">
      <c r="A1632" s="12">
        <v>43270</v>
      </c>
      <c r="B1632" s="13">
        <v>2018</v>
      </c>
      <c r="C1632" s="13">
        <f>IFERROR(AVERAGEIFS(Datos!C1632:E1632,Datos!C1632:E1632,"&lt;&gt;"),"")</f>
        <v>68.73899999999999</v>
      </c>
      <c r="D1632" s="13">
        <f>IFERROR(AVERAGEIFS(Datos!F1632:H1632,Datos!F1632:H1632,"&lt;&gt;"),"")</f>
        <v>74.835072466666659</v>
      </c>
      <c r="E1632" s="14">
        <f>IFERROR(AVERAGEIFS(Datos!I1632:L1632,Datos!I1632:L1632,"&lt;&gt;"),"")</f>
        <v>23.072187704411093</v>
      </c>
    </row>
    <row r="1633" spans="1:5" x14ac:dyDescent="0.3">
      <c r="A1633" s="12">
        <v>43271</v>
      </c>
      <c r="B1633" s="13">
        <v>2018</v>
      </c>
      <c r="C1633" s="13">
        <f>IFERROR(AVERAGEIFS(Datos!C1633:E1633,Datos!C1633:E1633,"&lt;&gt;"),"")</f>
        <v>69.232833333333332</v>
      </c>
      <c r="D1633" s="13">
        <f>IFERROR(AVERAGEIFS(Datos!F1633:H1633,Datos!F1633:H1633,"&lt;&gt;"),"")</f>
        <v>75.203710799999996</v>
      </c>
      <c r="E1633" s="14">
        <f>IFERROR(AVERAGEIFS(Datos!I1633:L1633,Datos!I1633:L1633,"&lt;&gt;"),"")</f>
        <v>23.400504041742288</v>
      </c>
    </row>
    <row r="1634" spans="1:5" x14ac:dyDescent="0.3">
      <c r="A1634" s="12">
        <v>43272</v>
      </c>
      <c r="B1634" s="13">
        <v>2018</v>
      </c>
      <c r="C1634" s="13">
        <f>IFERROR(AVERAGEIFS(Datos!C1634:E1634,Datos!C1634:E1634,"&lt;&gt;"),"")</f>
        <v>68.659000000000006</v>
      </c>
      <c r="D1634" s="13">
        <f>IFERROR(AVERAGEIFS(Datos!F1634:H1634,Datos!F1634:H1634,"&lt;&gt;"),"")</f>
        <v>73.790385599999993</v>
      </c>
      <c r="E1634" s="14">
        <f>IFERROR(AVERAGEIFS(Datos!I1634:L1634,Datos!I1634:L1634,"&lt;&gt;"),"")</f>
        <v>23.914093488086579</v>
      </c>
    </row>
    <row r="1635" spans="1:5" x14ac:dyDescent="0.3">
      <c r="A1635" s="12">
        <v>43273</v>
      </c>
      <c r="B1635" s="13">
        <v>2018</v>
      </c>
      <c r="C1635" s="13">
        <f>IFERROR(AVERAGEIFS(Datos!C1635:E1635,Datos!C1635:E1635,"&lt;&gt;"),"")</f>
        <v>68.368166666666653</v>
      </c>
      <c r="D1635" s="13">
        <f>IFERROR(AVERAGEIFS(Datos!F1635:H1635,Datos!F1635:H1635,"&lt;&gt;"),"")</f>
        <v>73.542498566666666</v>
      </c>
      <c r="E1635" s="14">
        <f>IFERROR(AVERAGEIFS(Datos!I1635:L1635,Datos!I1635:L1635,"&lt;&gt;"),"")</f>
        <v>23.498616822191906</v>
      </c>
    </row>
    <row r="1636" spans="1:5" x14ac:dyDescent="0.3">
      <c r="A1636" s="12">
        <v>43274</v>
      </c>
      <c r="B1636" s="13">
        <v>2018</v>
      </c>
      <c r="C1636" s="13" t="str">
        <f>IFERROR(AVERAGEIFS(Datos!C1636:E1636,Datos!C1636:E1636,"&lt;&gt;"),"")</f>
        <v/>
      </c>
      <c r="D1636" s="13" t="str">
        <f>IFERROR(AVERAGEIFS(Datos!F1636:H1636,Datos!F1636:H1636,"&lt;&gt;"),"")</f>
        <v/>
      </c>
      <c r="E1636" s="14" t="str">
        <f>IFERROR(AVERAGEIFS(Datos!I1636:L1636,Datos!I1636:L1636,"&lt;&gt;"),"")</f>
        <v/>
      </c>
    </row>
    <row r="1637" spans="1:5" x14ac:dyDescent="0.3">
      <c r="A1637" s="12">
        <v>43275</v>
      </c>
      <c r="B1637" s="13">
        <v>2018</v>
      </c>
      <c r="C1637" s="13" t="str">
        <f>IFERROR(AVERAGEIFS(Datos!C1637:E1637,Datos!C1637:E1637,"&lt;&gt;"),"")</f>
        <v/>
      </c>
      <c r="D1637" s="13" t="str">
        <f>IFERROR(AVERAGEIFS(Datos!F1637:H1637,Datos!F1637:H1637,"&lt;&gt;"),"")</f>
        <v/>
      </c>
      <c r="E1637" s="14" t="str">
        <f>IFERROR(AVERAGEIFS(Datos!I1637:L1637,Datos!I1637:L1637,"&lt;&gt;"),"")</f>
        <v/>
      </c>
    </row>
    <row r="1638" spans="1:5" x14ac:dyDescent="0.3">
      <c r="A1638" s="12">
        <v>43276</v>
      </c>
      <c r="B1638" s="13">
        <v>2018</v>
      </c>
      <c r="C1638" s="13">
        <f>IFERROR(AVERAGEIFS(Datos!C1638:E1638,Datos!C1638:E1638,"&lt;&gt;"),"")</f>
        <v>66.965500000000006</v>
      </c>
      <c r="D1638" s="13">
        <f>IFERROR(AVERAGEIFS(Datos!F1638:H1638,Datos!F1638:H1638,"&lt;&gt;"),"")</f>
        <v>72.263750599999995</v>
      </c>
      <c r="E1638" s="14">
        <f>IFERROR(AVERAGEIFS(Datos!I1638:L1638,Datos!I1638:L1638,"&lt;&gt;"),"")</f>
        <v>23.221446602921041</v>
      </c>
    </row>
    <row r="1639" spans="1:5" x14ac:dyDescent="0.3">
      <c r="A1639" s="12">
        <v>43277</v>
      </c>
      <c r="B1639" s="13">
        <v>2018</v>
      </c>
      <c r="C1639" s="13">
        <f>IFERROR(AVERAGEIFS(Datos!C1639:E1639,Datos!C1639:E1639,"&lt;&gt;"),"")</f>
        <v>67.272833333333338</v>
      </c>
      <c r="D1639" s="13">
        <f>IFERROR(AVERAGEIFS(Datos!F1639:H1639,Datos!F1639:H1639,"&lt;&gt;"),"")</f>
        <v>71.919551999999996</v>
      </c>
      <c r="E1639" s="14">
        <f>IFERROR(AVERAGEIFS(Datos!I1639:L1639,Datos!I1639:L1639,"&lt;&gt;"),"")</f>
        <v>22.882670181363636</v>
      </c>
    </row>
    <row r="1640" spans="1:5" x14ac:dyDescent="0.3">
      <c r="A1640" s="12">
        <v>43278</v>
      </c>
      <c r="B1640" s="13">
        <v>2018</v>
      </c>
      <c r="C1640" s="13">
        <f>IFERROR(AVERAGEIFS(Datos!C1640:E1640,Datos!C1640:E1640,"&lt;&gt;"),"")</f>
        <v>66.475666666666669</v>
      </c>
      <c r="D1640" s="13">
        <f>IFERROR(AVERAGEIFS(Datos!F1640:H1640,Datos!F1640:H1640,"&lt;&gt;"),"")</f>
        <v>72.053804800000009</v>
      </c>
      <c r="E1640" s="14">
        <f>IFERROR(AVERAGEIFS(Datos!I1640:L1640,Datos!I1640:L1640,"&lt;&gt;"),"")</f>
        <v>22.655361266425011</v>
      </c>
    </row>
    <row r="1641" spans="1:5" x14ac:dyDescent="0.3">
      <c r="A1641" s="12">
        <v>43279</v>
      </c>
      <c r="B1641" s="13">
        <v>2018</v>
      </c>
      <c r="C1641" s="13">
        <f>IFERROR(AVERAGEIFS(Datos!C1641:E1641,Datos!C1641:E1641,"&lt;&gt;"),"")</f>
        <v>67.114666666666665</v>
      </c>
      <c r="D1641" s="13">
        <f>IFERROR(AVERAGEIFS(Datos!F1641:H1641,Datos!F1641:H1641,"&lt;&gt;"),"")</f>
        <v>70.604000999999997</v>
      </c>
      <c r="E1641" s="14">
        <f>IFERROR(AVERAGEIFS(Datos!I1641:L1641,Datos!I1641:L1641,"&lt;&gt;"),"")</f>
        <v>22.746659009425414</v>
      </c>
    </row>
    <row r="1642" spans="1:5" x14ac:dyDescent="0.3">
      <c r="A1642" s="12">
        <v>43280</v>
      </c>
      <c r="B1642" s="13">
        <v>2018</v>
      </c>
      <c r="C1642" s="13">
        <f>IFERROR(AVERAGEIFS(Datos!C1642:E1642,Datos!C1642:E1642,"&lt;&gt;"),"")</f>
        <v>67.115666666666669</v>
      </c>
      <c r="D1642" s="13">
        <f>IFERROR(AVERAGEIFS(Datos!F1642:H1642,Datos!F1642:H1642,"&lt;&gt;"),"")</f>
        <v>71.856480599999998</v>
      </c>
      <c r="E1642" s="14">
        <f>IFERROR(AVERAGEIFS(Datos!I1642:L1642,Datos!I1642:L1642,"&lt;&gt;"),"")</f>
        <v>22.840175540711318</v>
      </c>
    </row>
    <row r="1643" spans="1:5" x14ac:dyDescent="0.3">
      <c r="A1643" s="12">
        <v>43281</v>
      </c>
      <c r="B1643" s="13">
        <v>2018</v>
      </c>
      <c r="C1643" s="13" t="str">
        <f>IFERROR(AVERAGEIFS(Datos!C1643:E1643,Datos!C1643:E1643,"&lt;&gt;"),"")</f>
        <v/>
      </c>
      <c r="D1643" s="13" t="str">
        <f>IFERROR(AVERAGEIFS(Datos!F1643:H1643,Datos!F1643:H1643,"&lt;&gt;"),"")</f>
        <v/>
      </c>
      <c r="E1643" s="14" t="str">
        <f>IFERROR(AVERAGEIFS(Datos!I1643:L1643,Datos!I1643:L1643,"&lt;&gt;"),"")</f>
        <v/>
      </c>
    </row>
    <row r="1644" spans="1:5" x14ac:dyDescent="0.3">
      <c r="A1644" s="12">
        <v>43282</v>
      </c>
      <c r="B1644" s="13">
        <v>2018</v>
      </c>
      <c r="C1644" s="13" t="str">
        <f>IFERROR(AVERAGEIFS(Datos!C1644:E1644,Datos!C1644:E1644,"&lt;&gt;"),"")</f>
        <v/>
      </c>
      <c r="D1644" s="13" t="str">
        <f>IFERROR(AVERAGEIFS(Datos!F1644:H1644,Datos!F1644:H1644,"&lt;&gt;"),"")</f>
        <v/>
      </c>
      <c r="E1644" s="14" t="str">
        <f>IFERROR(AVERAGEIFS(Datos!I1644:L1644,Datos!I1644:L1644,"&lt;&gt;"),"")</f>
        <v/>
      </c>
    </row>
    <row r="1645" spans="1:5" x14ac:dyDescent="0.3">
      <c r="A1645" s="12">
        <v>43283</v>
      </c>
      <c r="B1645" s="13">
        <v>2018</v>
      </c>
      <c r="C1645" s="13">
        <f>IFERROR(AVERAGEIFS(Datos!C1645:E1645,Datos!C1645:E1645,"&lt;&gt;"),"")</f>
        <v>67.970166666666671</v>
      </c>
      <c r="D1645" s="13">
        <f>IFERROR(AVERAGEIFS(Datos!F1645:H1645,Datos!F1645:H1645,"&lt;&gt;"),"")</f>
        <v>71.121950400000003</v>
      </c>
      <c r="E1645" s="14">
        <f>IFERROR(AVERAGEIFS(Datos!I1645:L1645,Datos!I1645:L1645,"&lt;&gt;"),"")</f>
        <v>22.681063837513534</v>
      </c>
    </row>
    <row r="1646" spans="1:5" x14ac:dyDescent="0.3">
      <c r="A1646" s="12">
        <v>43284</v>
      </c>
      <c r="B1646" s="13">
        <v>2018</v>
      </c>
      <c r="C1646" s="13">
        <f>IFERROR(AVERAGEIFS(Datos!C1646:E1646,Datos!C1646:E1646,"&lt;&gt;"),"")</f>
        <v>66.947999999999993</v>
      </c>
      <c r="D1646" s="13">
        <f>IFERROR(AVERAGEIFS(Datos!F1646:H1646,Datos!F1646:H1646,"&lt;&gt;"),"")</f>
        <v>71.73229906666667</v>
      </c>
      <c r="E1646" s="14">
        <f>IFERROR(AVERAGEIFS(Datos!I1646:L1646,Datos!I1646:L1646,"&lt;&gt;"),"")</f>
        <v>23.049091744911806</v>
      </c>
    </row>
    <row r="1647" spans="1:5" x14ac:dyDescent="0.3">
      <c r="A1647" s="12">
        <v>43285</v>
      </c>
      <c r="B1647" s="13">
        <v>2018</v>
      </c>
      <c r="C1647" s="13" t="str">
        <f>IFERROR(AVERAGEIFS(Datos!C1647:E1647,Datos!C1647:E1647,"&lt;&gt;"),"")</f>
        <v/>
      </c>
      <c r="D1647" s="13">
        <f>IFERROR(AVERAGEIFS(Datos!F1647:H1647,Datos!F1647:H1647,"&lt;&gt;"),"")</f>
        <v>71.364020999999994</v>
      </c>
      <c r="E1647" s="14">
        <f>IFERROR(AVERAGEIFS(Datos!I1647:L1647,Datos!I1647:L1647,"&lt;&gt;"),"")</f>
        <v>22.631604980086891</v>
      </c>
    </row>
    <row r="1648" spans="1:5" x14ac:dyDescent="0.3">
      <c r="A1648" s="12">
        <v>43286</v>
      </c>
      <c r="B1648" s="13">
        <v>2018</v>
      </c>
      <c r="C1648" s="13">
        <f>IFERROR(AVERAGEIFS(Datos!C1648:E1648,Datos!C1648:E1648,"&lt;&gt;"),"")</f>
        <v>67.724833333333336</v>
      </c>
      <c r="D1648" s="13">
        <f>IFERROR(AVERAGEIFS(Datos!F1648:H1648,Datos!F1648:H1648,"&lt;&gt;"),"")</f>
        <v>73.228440599999999</v>
      </c>
      <c r="E1648" s="14">
        <f>IFERROR(AVERAGEIFS(Datos!I1648:L1648,Datos!I1648:L1648,"&lt;&gt;"),"")</f>
        <v>22.611626271354972</v>
      </c>
    </row>
    <row r="1649" spans="1:5" x14ac:dyDescent="0.3">
      <c r="A1649" s="12">
        <v>43287</v>
      </c>
      <c r="B1649" s="13">
        <v>2018</v>
      </c>
      <c r="C1649" s="13">
        <f>IFERROR(AVERAGEIFS(Datos!C1649:E1649,Datos!C1649:E1649,"&lt;&gt;"),"")</f>
        <v>68.635499999999993</v>
      </c>
      <c r="D1649" s="13">
        <f>IFERROR(AVERAGEIFS(Datos!F1649:H1649,Datos!F1649:H1649,"&lt;&gt;"),"")</f>
        <v>73.444065733333332</v>
      </c>
      <c r="E1649" s="14">
        <f>IFERROR(AVERAGEIFS(Datos!I1649:L1649,Datos!I1649:L1649,"&lt;&gt;"),"")</f>
        <v>22.835423486014303</v>
      </c>
    </row>
    <row r="1650" spans="1:5" x14ac:dyDescent="0.3">
      <c r="A1650" s="12">
        <v>43288</v>
      </c>
      <c r="B1650" s="13">
        <v>2018</v>
      </c>
      <c r="C1650" s="13" t="str">
        <f>IFERROR(AVERAGEIFS(Datos!C1650:E1650,Datos!C1650:E1650,"&lt;&gt;"),"")</f>
        <v/>
      </c>
      <c r="D1650" s="13" t="str">
        <f>IFERROR(AVERAGEIFS(Datos!F1650:H1650,Datos!F1650:H1650,"&lt;&gt;"),"")</f>
        <v/>
      </c>
      <c r="E1650" s="14" t="str">
        <f>IFERROR(AVERAGEIFS(Datos!I1650:L1650,Datos!I1650:L1650,"&lt;&gt;"),"")</f>
        <v/>
      </c>
    </row>
    <row r="1651" spans="1:5" x14ac:dyDescent="0.3">
      <c r="A1651" s="12">
        <v>43289</v>
      </c>
      <c r="B1651" s="13">
        <v>2018</v>
      </c>
      <c r="C1651" s="13" t="str">
        <f>IFERROR(AVERAGEIFS(Datos!C1651:E1651,Datos!C1651:E1651,"&lt;&gt;"),"")</f>
        <v/>
      </c>
      <c r="D1651" s="13" t="str">
        <f>IFERROR(AVERAGEIFS(Datos!F1651:H1651,Datos!F1651:H1651,"&lt;&gt;"),"")</f>
        <v/>
      </c>
      <c r="E1651" s="14" t="str">
        <f>IFERROR(AVERAGEIFS(Datos!I1651:L1651,Datos!I1651:L1651,"&lt;&gt;"),"")</f>
        <v/>
      </c>
    </row>
    <row r="1652" spans="1:5" x14ac:dyDescent="0.3">
      <c r="A1652" s="12">
        <v>43290</v>
      </c>
      <c r="B1652" s="13">
        <v>2018</v>
      </c>
      <c r="C1652" s="13">
        <f>IFERROR(AVERAGEIFS(Datos!C1652:E1652,Datos!C1652:E1652,"&lt;&gt;"),"")</f>
        <v>69.286333333333332</v>
      </c>
      <c r="D1652" s="13">
        <f>IFERROR(AVERAGEIFS(Datos!F1652:H1652,Datos!F1652:H1652,"&lt;&gt;"),"")</f>
        <v>74.243831533333335</v>
      </c>
      <c r="E1652" s="14">
        <f>IFERROR(AVERAGEIFS(Datos!I1652:L1652,Datos!I1652:L1652,"&lt;&gt;"),"")</f>
        <v>23.409086213679842</v>
      </c>
    </row>
    <row r="1653" spans="1:5" x14ac:dyDescent="0.3">
      <c r="A1653" s="12">
        <v>43291</v>
      </c>
      <c r="B1653" s="13">
        <v>2018</v>
      </c>
      <c r="C1653" s="13">
        <f>IFERROR(AVERAGEIFS(Datos!C1653:E1653,Datos!C1653:E1653,"&lt;&gt;"),"")</f>
        <v>69.354833333333332</v>
      </c>
      <c r="D1653" s="13">
        <f>IFERROR(AVERAGEIFS(Datos!F1653:H1653,Datos!F1653:H1653,"&lt;&gt;"),"")</f>
        <v>74.377327999999991</v>
      </c>
      <c r="E1653" s="14">
        <f>IFERROR(AVERAGEIFS(Datos!I1653:L1653,Datos!I1653:L1653,"&lt;&gt;"),"")</f>
        <v>23.475464089601871</v>
      </c>
    </row>
    <row r="1654" spans="1:5" x14ac:dyDescent="0.3">
      <c r="A1654" s="12">
        <v>43292</v>
      </c>
      <c r="B1654" s="13">
        <v>2018</v>
      </c>
      <c r="C1654" s="13">
        <f>IFERROR(AVERAGEIFS(Datos!C1654:E1654,Datos!C1654:E1654,"&lt;&gt;"),"")</f>
        <v>69.174333333333337</v>
      </c>
      <c r="D1654" s="13">
        <f>IFERROR(AVERAGEIFS(Datos!F1654:H1654,Datos!F1654:H1654,"&lt;&gt;"),"")</f>
        <v>73.033162799999999</v>
      </c>
      <c r="E1654" s="14">
        <f>IFERROR(AVERAGEIFS(Datos!I1654:L1654,Datos!I1654:L1654,"&lt;&gt;"),"")</f>
        <v>23.415223672356774</v>
      </c>
    </row>
    <row r="1655" spans="1:5" x14ac:dyDescent="0.3">
      <c r="A1655" s="12">
        <v>43293</v>
      </c>
      <c r="B1655" s="13">
        <v>2018</v>
      </c>
      <c r="C1655" s="13">
        <f>IFERROR(AVERAGEIFS(Datos!C1655:E1655,Datos!C1655:E1655,"&lt;&gt;"),"")</f>
        <v>70.67016666666666</v>
      </c>
      <c r="D1655" s="13">
        <f>IFERROR(AVERAGEIFS(Datos!F1655:H1655,Datos!F1655:H1655,"&lt;&gt;"),"")</f>
        <v>73.707042666666666</v>
      </c>
      <c r="E1655" s="14">
        <f>IFERROR(AVERAGEIFS(Datos!I1655:L1655,Datos!I1655:L1655,"&lt;&gt;"),"")</f>
        <v>24.061803601031656</v>
      </c>
    </row>
    <row r="1656" spans="1:5" x14ac:dyDescent="0.3">
      <c r="A1656" s="12">
        <v>43294</v>
      </c>
      <c r="B1656" s="13">
        <v>2018</v>
      </c>
      <c r="C1656" s="13">
        <f>IFERROR(AVERAGEIFS(Datos!C1656:E1656,Datos!C1656:E1656,"&lt;&gt;"),"")</f>
        <v>71.161166666666674</v>
      </c>
      <c r="D1656" s="13">
        <f>IFERROR(AVERAGEIFS(Datos!F1656:H1656,Datos!F1656:H1656,"&lt;&gt;"),"")</f>
        <v>74.098453700000007</v>
      </c>
      <c r="E1656" s="14">
        <f>IFERROR(AVERAGEIFS(Datos!I1656:L1656,Datos!I1656:L1656,"&lt;&gt;"),"")</f>
        <v>24.690803497865524</v>
      </c>
    </row>
    <row r="1657" spans="1:5" x14ac:dyDescent="0.3">
      <c r="A1657" s="12">
        <v>43295</v>
      </c>
      <c r="B1657" s="13">
        <v>2018</v>
      </c>
      <c r="C1657" s="13" t="str">
        <f>IFERROR(AVERAGEIFS(Datos!C1657:E1657,Datos!C1657:E1657,"&lt;&gt;"),"")</f>
        <v/>
      </c>
      <c r="D1657" s="13" t="str">
        <f>IFERROR(AVERAGEIFS(Datos!F1657:H1657,Datos!F1657:H1657,"&lt;&gt;"),"")</f>
        <v/>
      </c>
      <c r="E1657" s="14" t="str">
        <f>IFERROR(AVERAGEIFS(Datos!I1657:L1657,Datos!I1657:L1657,"&lt;&gt;"),"")</f>
        <v/>
      </c>
    </row>
    <row r="1658" spans="1:5" x14ac:dyDescent="0.3">
      <c r="A1658" s="12">
        <v>43296</v>
      </c>
      <c r="B1658" s="13">
        <v>2018</v>
      </c>
      <c r="C1658" s="13" t="str">
        <f>IFERROR(AVERAGEIFS(Datos!C1658:E1658,Datos!C1658:E1658,"&lt;&gt;"),"")</f>
        <v/>
      </c>
      <c r="D1658" s="13" t="str">
        <f>IFERROR(AVERAGEIFS(Datos!F1658:H1658,Datos!F1658:H1658,"&lt;&gt;"),"")</f>
        <v/>
      </c>
      <c r="E1658" s="14" t="str">
        <f>IFERROR(AVERAGEIFS(Datos!I1658:L1658,Datos!I1658:L1658,"&lt;&gt;"),"")</f>
        <v/>
      </c>
    </row>
    <row r="1659" spans="1:5" x14ac:dyDescent="0.3">
      <c r="A1659" s="12">
        <v>43297</v>
      </c>
      <c r="B1659" s="13">
        <v>2018</v>
      </c>
      <c r="C1659" s="13">
        <f>IFERROR(AVERAGEIFS(Datos!C1659:E1659,Datos!C1659:E1659,"&lt;&gt;"),"")</f>
        <v>70.820999999999998</v>
      </c>
      <c r="D1659" s="13">
        <f>IFERROR(AVERAGEIFS(Datos!F1659:H1659,Datos!F1659:H1659,"&lt;&gt;"),"")</f>
        <v>74.106074000000007</v>
      </c>
      <c r="E1659" s="14" t="str">
        <f>IFERROR(AVERAGEIFS(Datos!I1659:L1659,Datos!I1659:L1659,"&lt;&gt;"),"")</f>
        <v/>
      </c>
    </row>
    <row r="1660" spans="1:5" x14ac:dyDescent="0.3">
      <c r="A1660" s="12">
        <v>43298</v>
      </c>
      <c r="B1660" s="13">
        <v>2018</v>
      </c>
      <c r="C1660" s="13">
        <f>IFERROR(AVERAGEIFS(Datos!C1660:E1660,Datos!C1660:E1660,"&lt;&gt;"),"")</f>
        <v>71.488833333333332</v>
      </c>
      <c r="D1660" s="13">
        <f>IFERROR(AVERAGEIFS(Datos!F1660:H1660,Datos!F1660:H1660,"&lt;&gt;"),"")</f>
        <v>74.500381633333333</v>
      </c>
      <c r="E1660" s="14">
        <f>IFERROR(AVERAGEIFS(Datos!I1660:L1660,Datos!I1660:L1660,"&lt;&gt;"),"")</f>
        <v>24.721531258084521</v>
      </c>
    </row>
    <row r="1661" spans="1:5" x14ac:dyDescent="0.3">
      <c r="A1661" s="12">
        <v>43299</v>
      </c>
      <c r="B1661" s="13">
        <v>2018</v>
      </c>
      <c r="C1661" s="13">
        <f>IFERROR(AVERAGEIFS(Datos!C1661:E1661,Datos!C1661:E1661,"&lt;&gt;"),"")</f>
        <v>71.121833333333328</v>
      </c>
      <c r="D1661" s="13">
        <f>IFERROR(AVERAGEIFS(Datos!F1661:H1661,Datos!F1661:H1661,"&lt;&gt;"),"")</f>
        <v>75.16993513333334</v>
      </c>
      <c r="E1661" s="14">
        <f>IFERROR(AVERAGEIFS(Datos!I1661:L1661,Datos!I1661:L1661,"&lt;&gt;"),"")</f>
        <v>24.650628357712765</v>
      </c>
    </row>
    <row r="1662" spans="1:5" x14ac:dyDescent="0.3">
      <c r="A1662" s="12">
        <v>43300</v>
      </c>
      <c r="B1662" s="13">
        <v>2018</v>
      </c>
      <c r="C1662" s="13">
        <f>IFERROR(AVERAGEIFS(Datos!C1662:E1662,Datos!C1662:E1662,"&lt;&gt;"),"")</f>
        <v>70.774999999999991</v>
      </c>
      <c r="D1662" s="13">
        <f>IFERROR(AVERAGEIFS(Datos!F1662:H1662,Datos!F1662:H1662,"&lt;&gt;"),"")</f>
        <v>73.42071</v>
      </c>
      <c r="E1662" s="14">
        <f>IFERROR(AVERAGEIFS(Datos!I1662:L1662,Datos!I1662:L1662,"&lt;&gt;"),"")</f>
        <v>24.856672693159666</v>
      </c>
    </row>
    <row r="1663" spans="1:5" x14ac:dyDescent="0.3">
      <c r="A1663" s="12">
        <v>43301</v>
      </c>
      <c r="B1663" s="13">
        <v>2018</v>
      </c>
      <c r="C1663" s="13">
        <f>IFERROR(AVERAGEIFS(Datos!C1663:E1663,Datos!C1663:E1663,"&lt;&gt;"),"")</f>
        <v>71.341333333333338</v>
      </c>
      <c r="D1663" s="13">
        <f>IFERROR(AVERAGEIFS(Datos!F1663:H1663,Datos!F1663:H1663,"&lt;&gt;"),"")</f>
        <v>73.096213300000002</v>
      </c>
      <c r="E1663" s="14">
        <f>IFERROR(AVERAGEIFS(Datos!I1663:L1663,Datos!I1663:L1663,"&lt;&gt;"),"")</f>
        <v>25.249019133763092</v>
      </c>
    </row>
    <row r="1664" spans="1:5" x14ac:dyDescent="0.3">
      <c r="A1664" s="12">
        <v>43302</v>
      </c>
      <c r="B1664" s="13">
        <v>2018</v>
      </c>
      <c r="C1664" s="13" t="str">
        <f>IFERROR(AVERAGEIFS(Datos!C1664:E1664,Datos!C1664:E1664,"&lt;&gt;"),"")</f>
        <v/>
      </c>
      <c r="D1664" s="13" t="str">
        <f>IFERROR(AVERAGEIFS(Datos!F1664:H1664,Datos!F1664:H1664,"&lt;&gt;"),"")</f>
        <v/>
      </c>
      <c r="E1664" s="14" t="str">
        <f>IFERROR(AVERAGEIFS(Datos!I1664:L1664,Datos!I1664:L1664,"&lt;&gt;"),"")</f>
        <v/>
      </c>
    </row>
    <row r="1665" spans="1:5" x14ac:dyDescent="0.3">
      <c r="A1665" s="12">
        <v>43303</v>
      </c>
      <c r="B1665" s="13">
        <v>2018</v>
      </c>
      <c r="C1665" s="13" t="str">
        <f>IFERROR(AVERAGEIFS(Datos!C1665:E1665,Datos!C1665:E1665,"&lt;&gt;"),"")</f>
        <v/>
      </c>
      <c r="D1665" s="13" t="str">
        <f>IFERROR(AVERAGEIFS(Datos!F1665:H1665,Datos!F1665:H1665,"&lt;&gt;"),"")</f>
        <v/>
      </c>
      <c r="E1665" s="14" t="str">
        <f>IFERROR(AVERAGEIFS(Datos!I1665:L1665,Datos!I1665:L1665,"&lt;&gt;"),"")</f>
        <v/>
      </c>
    </row>
    <row r="1666" spans="1:5" x14ac:dyDescent="0.3">
      <c r="A1666" s="12">
        <v>43304</v>
      </c>
      <c r="B1666" s="13">
        <v>2018</v>
      </c>
      <c r="C1666" s="13">
        <f>IFERROR(AVERAGEIFS(Datos!C1666:E1666,Datos!C1666:E1666,"&lt;&gt;"),"")</f>
        <v>72.140833333333333</v>
      </c>
      <c r="D1666" s="13">
        <f>IFERROR(AVERAGEIFS(Datos!F1666:H1666,Datos!F1666:H1666,"&lt;&gt;"),"")</f>
        <v>73.180491666666668</v>
      </c>
      <c r="E1666" s="14">
        <f>IFERROR(AVERAGEIFS(Datos!I1666:L1666,Datos!I1666:L1666,"&lt;&gt;"),"")</f>
        <v>24.696822658171044</v>
      </c>
    </row>
    <row r="1667" spans="1:5" x14ac:dyDescent="0.3">
      <c r="A1667" s="12">
        <v>43305</v>
      </c>
      <c r="B1667" s="13">
        <v>2018</v>
      </c>
      <c r="C1667" s="13">
        <f>IFERROR(AVERAGEIFS(Datos!C1667:E1667,Datos!C1667:E1667,"&lt;&gt;"),"")</f>
        <v>72.939166666666665</v>
      </c>
      <c r="D1667" s="13">
        <f>IFERROR(AVERAGEIFS(Datos!F1667:H1667,Datos!F1667:H1667,"&lt;&gt;"),"")</f>
        <v>74.241286399999993</v>
      </c>
      <c r="E1667" s="14">
        <f>IFERROR(AVERAGEIFS(Datos!I1667:L1667,Datos!I1667:L1667,"&lt;&gt;"),"")</f>
        <v>24.911123449406901</v>
      </c>
    </row>
    <row r="1668" spans="1:5" x14ac:dyDescent="0.3">
      <c r="A1668" s="12">
        <v>43306</v>
      </c>
      <c r="B1668" s="13">
        <v>2018</v>
      </c>
      <c r="C1668" s="13">
        <f>IFERROR(AVERAGEIFS(Datos!C1668:E1668,Datos!C1668:E1668,"&lt;&gt;"),"")</f>
        <v>74.444000000000003</v>
      </c>
      <c r="D1668" s="13">
        <f>IFERROR(AVERAGEIFS(Datos!F1668:H1668,Datos!F1668:H1668,"&lt;&gt;"),"")</f>
        <v>73.58125756666665</v>
      </c>
      <c r="E1668" s="14">
        <f>IFERROR(AVERAGEIFS(Datos!I1668:L1668,Datos!I1668:L1668,"&lt;&gt;"),"")</f>
        <v>24.988552421607494</v>
      </c>
    </row>
    <row r="1669" spans="1:5" x14ac:dyDescent="0.3">
      <c r="A1669" s="12">
        <v>43307</v>
      </c>
      <c r="B1669" s="13">
        <v>2018</v>
      </c>
      <c r="C1669" s="13">
        <f>IFERROR(AVERAGEIFS(Datos!C1669:E1669,Datos!C1669:E1669,"&lt;&gt;"),"")</f>
        <v>74.149166666666673</v>
      </c>
      <c r="D1669" s="13">
        <f>IFERROR(AVERAGEIFS(Datos!F1669:H1669,Datos!F1669:H1669,"&lt;&gt;"),"")</f>
        <v>75.729481666666672</v>
      </c>
      <c r="E1669" s="14">
        <f>IFERROR(AVERAGEIFS(Datos!I1669:L1669,Datos!I1669:L1669,"&lt;&gt;"),"")</f>
        <v>24.743116230873092</v>
      </c>
    </row>
    <row r="1670" spans="1:5" x14ac:dyDescent="0.3">
      <c r="A1670" s="12">
        <v>43308</v>
      </c>
      <c r="B1670" s="13">
        <v>2018</v>
      </c>
      <c r="C1670" s="13">
        <f>IFERROR(AVERAGEIFS(Datos!C1670:E1670,Datos!C1670:E1670,"&lt;&gt;"),"")</f>
        <v>72.68983333333334</v>
      </c>
      <c r="D1670" s="13">
        <f>IFERROR(AVERAGEIFS(Datos!F1670:H1670,Datos!F1670:H1670,"&lt;&gt;"),"")</f>
        <v>75.480243799999997</v>
      </c>
      <c r="E1670" s="14">
        <f>IFERROR(AVERAGEIFS(Datos!I1670:L1670,Datos!I1670:L1670,"&lt;&gt;"),"")</f>
        <v>25.06032186829048</v>
      </c>
    </row>
    <row r="1671" spans="1:5" x14ac:dyDescent="0.3">
      <c r="A1671" s="12">
        <v>43309</v>
      </c>
      <c r="B1671" s="13">
        <v>2018</v>
      </c>
      <c r="C1671" s="13" t="str">
        <f>IFERROR(AVERAGEIFS(Datos!C1671:E1671,Datos!C1671:E1671,"&lt;&gt;"),"")</f>
        <v/>
      </c>
      <c r="D1671" s="13" t="str">
        <f>IFERROR(AVERAGEIFS(Datos!F1671:H1671,Datos!F1671:H1671,"&lt;&gt;"),"")</f>
        <v/>
      </c>
      <c r="E1671" s="14" t="str">
        <f>IFERROR(AVERAGEIFS(Datos!I1671:L1671,Datos!I1671:L1671,"&lt;&gt;"),"")</f>
        <v/>
      </c>
    </row>
    <row r="1672" spans="1:5" x14ac:dyDescent="0.3">
      <c r="A1672" s="12">
        <v>43310</v>
      </c>
      <c r="B1672" s="13">
        <v>2018</v>
      </c>
      <c r="C1672" s="13" t="str">
        <f>IFERROR(AVERAGEIFS(Datos!C1672:E1672,Datos!C1672:E1672,"&lt;&gt;"),"")</f>
        <v/>
      </c>
      <c r="D1672" s="13" t="str">
        <f>IFERROR(AVERAGEIFS(Datos!F1672:H1672,Datos!F1672:H1672,"&lt;&gt;"),"")</f>
        <v/>
      </c>
      <c r="E1672" s="14" t="str">
        <f>IFERROR(AVERAGEIFS(Datos!I1672:L1672,Datos!I1672:L1672,"&lt;&gt;"),"")</f>
        <v/>
      </c>
    </row>
    <row r="1673" spans="1:5" x14ac:dyDescent="0.3">
      <c r="A1673" s="12">
        <v>43311</v>
      </c>
      <c r="B1673" s="13">
        <v>2018</v>
      </c>
      <c r="C1673" s="13">
        <f>IFERROR(AVERAGEIFS(Datos!C1673:E1673,Datos!C1673:E1673,"&lt;&gt;"),"")</f>
        <v>71.449833333333331</v>
      </c>
      <c r="D1673" s="13">
        <f>IFERROR(AVERAGEIFS(Datos!F1673:H1673,Datos!F1673:H1673,"&lt;&gt;"),"")</f>
        <v>74.712752733333332</v>
      </c>
      <c r="E1673" s="14">
        <f>IFERROR(AVERAGEIFS(Datos!I1673:L1673,Datos!I1673:L1673,"&lt;&gt;"),"")</f>
        <v>24.809312288173786</v>
      </c>
    </row>
    <row r="1674" spans="1:5" x14ac:dyDescent="0.3">
      <c r="A1674" s="12">
        <v>43312</v>
      </c>
      <c r="B1674" s="13">
        <v>2018</v>
      </c>
      <c r="C1674" s="13">
        <f>IFERROR(AVERAGEIFS(Datos!C1674:E1674,Datos!C1674:E1674,"&lt;&gt;"),"")</f>
        <v>71.671166666666664</v>
      </c>
      <c r="D1674" s="13">
        <f>IFERROR(AVERAGEIFS(Datos!F1674:H1674,Datos!F1674:H1674,"&lt;&gt;"),"")</f>
        <v>74.417447833333327</v>
      </c>
      <c r="E1674" s="14">
        <f>IFERROR(AVERAGEIFS(Datos!I1674:L1674,Datos!I1674:L1674,"&lt;&gt;"),"")</f>
        <v>24.326302484794272</v>
      </c>
    </row>
    <row r="1675" spans="1:5" x14ac:dyDescent="0.3">
      <c r="A1675" s="12">
        <v>43313</v>
      </c>
      <c r="B1675" s="13">
        <v>2018</v>
      </c>
      <c r="C1675" s="13">
        <f>IFERROR(AVERAGEIFS(Datos!C1675:E1675,Datos!C1675:E1675,"&lt;&gt;"),"")</f>
        <v>72.768166666666673</v>
      </c>
      <c r="D1675" s="13">
        <f>IFERROR(AVERAGEIFS(Datos!F1675:H1675,Datos!F1675:H1675,"&lt;&gt;"),"")</f>
        <v>73.535011933333337</v>
      </c>
      <c r="E1675" s="14">
        <f>IFERROR(AVERAGEIFS(Datos!I1675:L1675,Datos!I1675:L1675,"&lt;&gt;"),"")</f>
        <v>25.156388155891825</v>
      </c>
    </row>
    <row r="1676" spans="1:5" x14ac:dyDescent="0.3">
      <c r="A1676" s="12">
        <v>43314</v>
      </c>
      <c r="B1676" s="13">
        <v>2018</v>
      </c>
      <c r="C1676" s="13">
        <f>IFERROR(AVERAGEIFS(Datos!C1676:E1676,Datos!C1676:E1676,"&lt;&gt;"),"")</f>
        <v>73.824666666666658</v>
      </c>
      <c r="D1676" s="13">
        <f>IFERROR(AVERAGEIFS(Datos!F1676:H1676,Datos!F1676:H1676,"&lt;&gt;"),"")</f>
        <v>72.81756080000001</v>
      </c>
      <c r="E1676" s="14">
        <f>IFERROR(AVERAGEIFS(Datos!I1676:L1676,Datos!I1676:L1676,"&lt;&gt;"),"")</f>
        <v>24.777707359344198</v>
      </c>
    </row>
    <row r="1677" spans="1:5" x14ac:dyDescent="0.3">
      <c r="A1677" s="12">
        <v>43315</v>
      </c>
      <c r="B1677" s="13">
        <v>2018</v>
      </c>
      <c r="C1677" s="13">
        <f>IFERROR(AVERAGEIFS(Datos!C1677:E1677,Datos!C1677:E1677,"&lt;&gt;"),"")</f>
        <v>73.981833333333341</v>
      </c>
      <c r="D1677" s="13">
        <f>IFERROR(AVERAGEIFS(Datos!F1677:H1677,Datos!F1677:H1677,"&lt;&gt;"),"")</f>
        <v>73.492086999999998</v>
      </c>
      <c r="E1677" s="14">
        <f>IFERROR(AVERAGEIFS(Datos!I1677:L1677,Datos!I1677:L1677,"&lt;&gt;"),"")</f>
        <v>24.839760517396382</v>
      </c>
    </row>
    <row r="1678" spans="1:5" x14ac:dyDescent="0.3">
      <c r="A1678" s="12">
        <v>43316</v>
      </c>
      <c r="B1678" s="13">
        <v>2018</v>
      </c>
      <c r="C1678" s="13" t="str">
        <f>IFERROR(AVERAGEIFS(Datos!C1678:E1678,Datos!C1678:E1678,"&lt;&gt;"),"")</f>
        <v/>
      </c>
      <c r="D1678" s="13" t="str">
        <f>IFERROR(AVERAGEIFS(Datos!F1678:H1678,Datos!F1678:H1678,"&lt;&gt;"),"")</f>
        <v/>
      </c>
      <c r="E1678" s="14" t="str">
        <f>IFERROR(AVERAGEIFS(Datos!I1678:L1678,Datos!I1678:L1678,"&lt;&gt;"),"")</f>
        <v/>
      </c>
    </row>
    <row r="1679" spans="1:5" x14ac:dyDescent="0.3">
      <c r="A1679" s="12">
        <v>43317</v>
      </c>
      <c r="B1679" s="13">
        <v>2018</v>
      </c>
      <c r="C1679" s="13" t="str">
        <f>IFERROR(AVERAGEIFS(Datos!C1679:E1679,Datos!C1679:E1679,"&lt;&gt;"),"")</f>
        <v/>
      </c>
      <c r="D1679" s="13" t="str">
        <f>IFERROR(AVERAGEIFS(Datos!F1679:H1679,Datos!F1679:H1679,"&lt;&gt;"),"")</f>
        <v/>
      </c>
      <c r="E1679" s="14" t="str">
        <f>IFERROR(AVERAGEIFS(Datos!I1679:L1679,Datos!I1679:L1679,"&lt;&gt;"),"")</f>
        <v/>
      </c>
    </row>
    <row r="1680" spans="1:5" x14ac:dyDescent="0.3">
      <c r="A1680" s="12">
        <v>43318</v>
      </c>
      <c r="B1680" s="13">
        <v>2018</v>
      </c>
      <c r="C1680" s="13">
        <f>IFERROR(AVERAGEIFS(Datos!C1680:E1680,Datos!C1680:E1680,"&lt;&gt;"),"")</f>
        <v>74.093666666666664</v>
      </c>
      <c r="D1680" s="13">
        <f>IFERROR(AVERAGEIFS(Datos!F1680:H1680,Datos!F1680:H1680,"&lt;&gt;"),"")</f>
        <v>73.727934599999998</v>
      </c>
      <c r="E1680" s="14">
        <f>IFERROR(AVERAGEIFS(Datos!I1680:L1680,Datos!I1680:L1680,"&lt;&gt;"),"")</f>
        <v>24.660627130676723</v>
      </c>
    </row>
    <row r="1681" spans="1:5" x14ac:dyDescent="0.3">
      <c r="A1681" s="12">
        <v>43319</v>
      </c>
      <c r="B1681" s="13">
        <v>2018</v>
      </c>
      <c r="C1681" s="13">
        <f>IFERROR(AVERAGEIFS(Datos!C1681:E1681,Datos!C1681:E1681,"&lt;&gt;"),"")</f>
        <v>74.483166666666662</v>
      </c>
      <c r="D1681" s="13">
        <f>IFERROR(AVERAGEIFS(Datos!F1681:H1681,Datos!F1681:H1681,"&lt;&gt;"),"")</f>
        <v>73.97849566666666</v>
      </c>
      <c r="E1681" s="14">
        <f>IFERROR(AVERAGEIFS(Datos!I1681:L1681,Datos!I1681:L1681,"&lt;&gt;"),"")</f>
        <v>25.518802324462822</v>
      </c>
    </row>
    <row r="1682" spans="1:5" x14ac:dyDescent="0.3">
      <c r="A1682" s="12">
        <v>43320</v>
      </c>
      <c r="B1682" s="13">
        <v>2018</v>
      </c>
      <c r="C1682" s="13">
        <f>IFERROR(AVERAGEIFS(Datos!C1682:E1682,Datos!C1682:E1682,"&lt;&gt;"),"")</f>
        <v>74.789666666666662</v>
      </c>
      <c r="D1682" s="13">
        <f>IFERROR(AVERAGEIFS(Datos!F1682:H1682,Datos!F1682:H1682,"&lt;&gt;"),"")</f>
        <v>74.563015800000002</v>
      </c>
      <c r="E1682" s="14">
        <f>IFERROR(AVERAGEIFS(Datos!I1682:L1682,Datos!I1682:L1682,"&lt;&gt;"),"")</f>
        <v>26.024723265296927</v>
      </c>
    </row>
    <row r="1683" spans="1:5" x14ac:dyDescent="0.3">
      <c r="A1683" s="12">
        <v>43321</v>
      </c>
      <c r="B1683" s="13">
        <v>2018</v>
      </c>
      <c r="C1683" s="13">
        <f>IFERROR(AVERAGEIFS(Datos!C1683:E1683,Datos!C1683:E1683,"&lt;&gt;"),"")</f>
        <v>75.037666666666667</v>
      </c>
      <c r="D1683" s="13">
        <f>IFERROR(AVERAGEIFS(Datos!F1683:H1683,Datos!F1683:H1683,"&lt;&gt;"),"")</f>
        <v>74.419143733333328</v>
      </c>
      <c r="E1683" s="14">
        <f>IFERROR(AVERAGEIFS(Datos!I1683:L1683,Datos!I1683:L1683,"&lt;&gt;"),"")</f>
        <v>26.028644090540542</v>
      </c>
    </row>
    <row r="1684" spans="1:5" x14ac:dyDescent="0.3">
      <c r="A1684" s="12">
        <v>43322</v>
      </c>
      <c r="B1684" s="13">
        <v>2018</v>
      </c>
      <c r="C1684" s="13">
        <f>IFERROR(AVERAGEIFS(Datos!C1684:E1684,Datos!C1684:E1684,"&lt;&gt;"),"")</f>
        <v>74.502666666666656</v>
      </c>
      <c r="D1684" s="13">
        <f>IFERROR(AVERAGEIFS(Datos!F1684:H1684,Datos!F1684:H1684,"&lt;&gt;"),"")</f>
        <v>72.324833233333337</v>
      </c>
      <c r="E1684" s="14">
        <f>IFERROR(AVERAGEIFS(Datos!I1684:L1684,Datos!I1684:L1684,"&lt;&gt;"),"")</f>
        <v>25.411987277366329</v>
      </c>
    </row>
    <row r="1685" spans="1:5" x14ac:dyDescent="0.3">
      <c r="A1685" s="12">
        <v>43323</v>
      </c>
      <c r="B1685" s="13">
        <v>2018</v>
      </c>
      <c r="C1685" s="13" t="str">
        <f>IFERROR(AVERAGEIFS(Datos!C1685:E1685,Datos!C1685:E1685,"&lt;&gt;"),"")</f>
        <v/>
      </c>
      <c r="D1685" s="13" t="str">
        <f>IFERROR(AVERAGEIFS(Datos!F1685:H1685,Datos!F1685:H1685,"&lt;&gt;"),"")</f>
        <v/>
      </c>
      <c r="E1685" s="14" t="str">
        <f>IFERROR(AVERAGEIFS(Datos!I1685:L1685,Datos!I1685:L1685,"&lt;&gt;"),"")</f>
        <v/>
      </c>
    </row>
    <row r="1686" spans="1:5" x14ac:dyDescent="0.3">
      <c r="A1686" s="12">
        <v>43324</v>
      </c>
      <c r="B1686" s="13">
        <v>2018</v>
      </c>
      <c r="C1686" s="13" t="str">
        <f>IFERROR(AVERAGEIFS(Datos!C1686:E1686,Datos!C1686:E1686,"&lt;&gt;"),"")</f>
        <v/>
      </c>
      <c r="D1686" s="13" t="str">
        <f>IFERROR(AVERAGEIFS(Datos!F1686:H1686,Datos!F1686:H1686,"&lt;&gt;"),"")</f>
        <v/>
      </c>
      <c r="E1686" s="14" t="str">
        <f>IFERROR(AVERAGEIFS(Datos!I1686:L1686,Datos!I1686:L1686,"&lt;&gt;"),"")</f>
        <v/>
      </c>
    </row>
    <row r="1687" spans="1:5" x14ac:dyDescent="0.3">
      <c r="A1687" s="12">
        <v>43325</v>
      </c>
      <c r="B1687" s="13">
        <v>2018</v>
      </c>
      <c r="C1687" s="13">
        <f>IFERROR(AVERAGEIFS(Datos!C1687:E1687,Datos!C1687:E1687,"&lt;&gt;"),"")</f>
        <v>74.286500000000004</v>
      </c>
      <c r="D1687" s="13">
        <f>IFERROR(AVERAGEIFS(Datos!F1687:H1687,Datos!F1687:H1687,"&lt;&gt;"),"")</f>
        <v>72.693992200000011</v>
      </c>
      <c r="E1687" s="14">
        <f>IFERROR(AVERAGEIFS(Datos!I1687:L1687,Datos!I1687:L1687,"&lt;&gt;"),"")</f>
        <v>25.049001223466718</v>
      </c>
    </row>
    <row r="1688" spans="1:5" x14ac:dyDescent="0.3">
      <c r="A1688" s="12">
        <v>43326</v>
      </c>
      <c r="B1688" s="13">
        <v>2018</v>
      </c>
      <c r="C1688" s="13">
        <f>IFERROR(AVERAGEIFS(Datos!C1688:E1688,Datos!C1688:E1688,"&lt;&gt;"),"")</f>
        <v>74.968166666666662</v>
      </c>
      <c r="D1688" s="13">
        <f>IFERROR(AVERAGEIFS(Datos!F1688:H1688,Datos!F1688:H1688,"&lt;&gt;"),"")</f>
        <v>72.146841600000002</v>
      </c>
      <c r="E1688" s="14">
        <f>IFERROR(AVERAGEIFS(Datos!I1688:L1688,Datos!I1688:L1688,"&lt;&gt;"),"")</f>
        <v>25.5095205004951</v>
      </c>
    </row>
    <row r="1689" spans="1:5" x14ac:dyDescent="0.3">
      <c r="A1689" s="12">
        <v>43327</v>
      </c>
      <c r="B1689" s="13">
        <v>2018</v>
      </c>
      <c r="C1689" s="13">
        <f>IFERROR(AVERAGEIFS(Datos!C1689:E1689,Datos!C1689:E1689,"&lt;&gt;"),"")</f>
        <v>73.943666666666658</v>
      </c>
      <c r="D1689" s="13">
        <f>IFERROR(AVERAGEIFS(Datos!F1689:H1689,Datos!F1689:H1689,"&lt;&gt;"),"")</f>
        <v>71.281278</v>
      </c>
      <c r="E1689" s="14">
        <f>IFERROR(AVERAGEIFS(Datos!I1689:L1689,Datos!I1689:L1689,"&lt;&gt;"),"")</f>
        <v>25.01023299918721</v>
      </c>
    </row>
    <row r="1690" spans="1:5" x14ac:dyDescent="0.3">
      <c r="A1690" s="12">
        <v>43328</v>
      </c>
      <c r="B1690" s="13">
        <v>2018</v>
      </c>
      <c r="C1690" s="13">
        <f>IFERROR(AVERAGEIFS(Datos!C1690:E1690,Datos!C1690:E1690,"&lt;&gt;"),"")</f>
        <v>74.057666666666663</v>
      </c>
      <c r="D1690" s="13">
        <f>IFERROR(AVERAGEIFS(Datos!F1690:H1690,Datos!F1690:H1690,"&lt;&gt;"),"")</f>
        <v>72.623183800000007</v>
      </c>
      <c r="E1690" s="14">
        <f>IFERROR(AVERAGEIFS(Datos!I1690:L1690,Datos!I1690:L1690,"&lt;&gt;"),"")</f>
        <v>24.639204750721241</v>
      </c>
    </row>
    <row r="1691" spans="1:5" x14ac:dyDescent="0.3">
      <c r="A1691" s="12">
        <v>43329</v>
      </c>
      <c r="B1691" s="13">
        <v>2018</v>
      </c>
      <c r="C1691" s="13">
        <f>IFERROR(AVERAGEIFS(Datos!C1691:E1691,Datos!C1691:E1691,"&lt;&gt;"),"")</f>
        <v>74.255833333333328</v>
      </c>
      <c r="D1691" s="13">
        <f>IFERROR(AVERAGEIFS(Datos!F1691:H1691,Datos!F1691:H1691,"&lt;&gt;"),"")</f>
        <v>72.700163700000004</v>
      </c>
      <c r="E1691" s="14">
        <f>IFERROR(AVERAGEIFS(Datos!I1691:L1691,Datos!I1691:L1691,"&lt;&gt;"),"")</f>
        <v>25.060603750000006</v>
      </c>
    </row>
    <row r="1692" spans="1:5" x14ac:dyDescent="0.3">
      <c r="A1692" s="12">
        <v>43330</v>
      </c>
      <c r="B1692" s="13">
        <v>2018</v>
      </c>
      <c r="C1692" s="13" t="str">
        <f>IFERROR(AVERAGEIFS(Datos!C1692:E1692,Datos!C1692:E1692,"&lt;&gt;"),"")</f>
        <v/>
      </c>
      <c r="D1692" s="13" t="str">
        <f>IFERROR(AVERAGEIFS(Datos!F1692:H1692,Datos!F1692:H1692,"&lt;&gt;"),"")</f>
        <v/>
      </c>
      <c r="E1692" s="14" t="str">
        <f>IFERROR(AVERAGEIFS(Datos!I1692:L1692,Datos!I1692:L1692,"&lt;&gt;"),"")</f>
        <v/>
      </c>
    </row>
    <row r="1693" spans="1:5" x14ac:dyDescent="0.3">
      <c r="A1693" s="12">
        <v>43331</v>
      </c>
      <c r="B1693" s="13">
        <v>2018</v>
      </c>
      <c r="C1693" s="13" t="str">
        <f>IFERROR(AVERAGEIFS(Datos!C1693:E1693,Datos!C1693:E1693,"&lt;&gt;"),"")</f>
        <v/>
      </c>
      <c r="D1693" s="13" t="str">
        <f>IFERROR(AVERAGEIFS(Datos!F1693:H1693,Datos!F1693:H1693,"&lt;&gt;"),"")</f>
        <v/>
      </c>
      <c r="E1693" s="14" t="str">
        <f>IFERROR(AVERAGEIFS(Datos!I1693:L1693,Datos!I1693:L1693,"&lt;&gt;"),"")</f>
        <v/>
      </c>
    </row>
    <row r="1694" spans="1:5" x14ac:dyDescent="0.3">
      <c r="A1694" s="12">
        <v>43332</v>
      </c>
      <c r="B1694" s="13">
        <v>2018</v>
      </c>
      <c r="C1694" s="13">
        <f>IFERROR(AVERAGEIFS(Datos!C1694:E1694,Datos!C1694:E1694,"&lt;&gt;"),"")</f>
        <v>73.944166666666675</v>
      </c>
      <c r="D1694" s="13">
        <f>IFERROR(AVERAGEIFS(Datos!F1694:H1694,Datos!F1694:H1694,"&lt;&gt;"),"")</f>
        <v>73.386827566666668</v>
      </c>
      <c r="E1694" s="14">
        <f>IFERROR(AVERAGEIFS(Datos!I1694:L1694,Datos!I1694:L1694,"&lt;&gt;"),"")</f>
        <v>25.282232798477018</v>
      </c>
    </row>
    <row r="1695" spans="1:5" x14ac:dyDescent="0.3">
      <c r="A1695" s="12">
        <v>43333</v>
      </c>
      <c r="B1695" s="13">
        <v>2018</v>
      </c>
      <c r="C1695" s="13">
        <f>IFERROR(AVERAGEIFS(Datos!C1695:E1695,Datos!C1695:E1695,"&lt;&gt;"),"")</f>
        <v>73.536833333333334</v>
      </c>
      <c r="D1695" s="13">
        <f>IFERROR(AVERAGEIFS(Datos!F1695:H1695,Datos!F1695:H1695,"&lt;&gt;"),"")</f>
        <v>74.3497275</v>
      </c>
      <c r="E1695" s="14">
        <f>IFERROR(AVERAGEIFS(Datos!I1695:L1695,Datos!I1695:L1695,"&lt;&gt;"),"")</f>
        <v>25.11202183974649</v>
      </c>
    </row>
    <row r="1696" spans="1:5" x14ac:dyDescent="0.3">
      <c r="A1696" s="12">
        <v>43334</v>
      </c>
      <c r="B1696" s="13">
        <v>2018</v>
      </c>
      <c r="C1696" s="13">
        <f>IFERROR(AVERAGEIFS(Datos!C1696:E1696,Datos!C1696:E1696,"&lt;&gt;"),"")</f>
        <v>73.97</v>
      </c>
      <c r="D1696" s="13">
        <f>IFERROR(AVERAGEIFS(Datos!F1696:H1696,Datos!F1696:H1696,"&lt;&gt;"),"")</f>
        <v>74.372047899999998</v>
      </c>
      <c r="E1696" s="14">
        <f>IFERROR(AVERAGEIFS(Datos!I1696:L1696,Datos!I1696:L1696,"&lt;&gt;"),"")</f>
        <v>25.44471094137338</v>
      </c>
    </row>
    <row r="1697" spans="1:5" x14ac:dyDescent="0.3">
      <c r="A1697" s="12">
        <v>43335</v>
      </c>
      <c r="B1697" s="13">
        <v>2018</v>
      </c>
      <c r="C1697" s="13">
        <f>IFERROR(AVERAGEIFS(Datos!C1697:E1697,Datos!C1697:E1697,"&lt;&gt;"),"")</f>
        <v>74.163499999999999</v>
      </c>
      <c r="D1697" s="13">
        <f>IFERROR(AVERAGEIFS(Datos!F1697:H1697,Datos!F1697:H1697,"&lt;&gt;"),"")</f>
        <v>74.049231000000006</v>
      </c>
      <c r="E1697" s="14">
        <f>IFERROR(AVERAGEIFS(Datos!I1697:L1697,Datos!I1697:L1697,"&lt;&gt;"),"")</f>
        <v>25.096351594463421</v>
      </c>
    </row>
    <row r="1698" spans="1:5" x14ac:dyDescent="0.3">
      <c r="A1698" s="12">
        <v>43336</v>
      </c>
      <c r="B1698" s="13">
        <v>2018</v>
      </c>
      <c r="C1698" s="13">
        <f>IFERROR(AVERAGEIFS(Datos!C1698:E1698,Datos!C1698:E1698,"&lt;&gt;"),"")</f>
        <v>74.759166666666673</v>
      </c>
      <c r="D1698" s="13">
        <f>IFERROR(AVERAGEIFS(Datos!F1698:H1698,Datos!F1698:H1698,"&lt;&gt;"),"")</f>
        <v>74.72540140000001</v>
      </c>
      <c r="E1698" s="14">
        <f>IFERROR(AVERAGEIFS(Datos!I1698:L1698,Datos!I1698:L1698,"&lt;&gt;"),"")</f>
        <v>25.532829662350508</v>
      </c>
    </row>
    <row r="1699" spans="1:5" x14ac:dyDescent="0.3">
      <c r="A1699" s="12">
        <v>43337</v>
      </c>
      <c r="B1699" s="13">
        <v>2018</v>
      </c>
      <c r="C1699" s="13" t="str">
        <f>IFERROR(AVERAGEIFS(Datos!C1699:E1699,Datos!C1699:E1699,"&lt;&gt;"),"")</f>
        <v/>
      </c>
      <c r="D1699" s="13" t="str">
        <f>IFERROR(AVERAGEIFS(Datos!F1699:H1699,Datos!F1699:H1699,"&lt;&gt;"),"")</f>
        <v/>
      </c>
      <c r="E1699" s="14" t="str">
        <f>IFERROR(AVERAGEIFS(Datos!I1699:L1699,Datos!I1699:L1699,"&lt;&gt;"),"")</f>
        <v/>
      </c>
    </row>
    <row r="1700" spans="1:5" x14ac:dyDescent="0.3">
      <c r="A1700" s="12">
        <v>43338</v>
      </c>
      <c r="B1700" s="13">
        <v>2018</v>
      </c>
      <c r="C1700" s="13" t="str">
        <f>IFERROR(AVERAGEIFS(Datos!C1700:E1700,Datos!C1700:E1700,"&lt;&gt;"),"")</f>
        <v/>
      </c>
      <c r="D1700" s="13" t="str">
        <f>IFERROR(AVERAGEIFS(Datos!F1700:H1700,Datos!F1700:H1700,"&lt;&gt;"),"")</f>
        <v/>
      </c>
      <c r="E1700" s="14" t="str">
        <f>IFERROR(AVERAGEIFS(Datos!I1700:L1700,Datos!I1700:L1700,"&lt;&gt;"),"")</f>
        <v/>
      </c>
    </row>
    <row r="1701" spans="1:5" x14ac:dyDescent="0.3">
      <c r="A1701" s="12">
        <v>43339</v>
      </c>
      <c r="B1701" s="13">
        <v>2018</v>
      </c>
      <c r="C1701" s="13">
        <f>IFERROR(AVERAGEIFS(Datos!C1701:E1701,Datos!C1701:E1701,"&lt;&gt;"),"")</f>
        <v>75.632833333333323</v>
      </c>
      <c r="D1701" s="13">
        <f>IFERROR(AVERAGEIFS(Datos!F1701:H1701,Datos!F1701:H1701,"&lt;&gt;"),"")</f>
        <v>109.80291600000001</v>
      </c>
      <c r="E1701" s="14">
        <f>IFERROR(AVERAGEIFS(Datos!I1701:L1701,Datos!I1701:L1701,"&lt;&gt;"),"")</f>
        <v>25.985278743809097</v>
      </c>
    </row>
    <row r="1702" spans="1:5" x14ac:dyDescent="0.3">
      <c r="A1702" s="12">
        <v>43340</v>
      </c>
      <c r="B1702" s="13">
        <v>2018</v>
      </c>
      <c r="C1702" s="13">
        <f>IFERROR(AVERAGEIFS(Datos!C1702:E1702,Datos!C1702:E1702,"&lt;&gt;"),"")</f>
        <v>75.826000000000008</v>
      </c>
      <c r="D1702" s="13">
        <f>IFERROR(AVERAGEIFS(Datos!F1702:H1702,Datos!F1702:H1702,"&lt;&gt;"),"")</f>
        <v>76.723815599999995</v>
      </c>
      <c r="E1702" s="14">
        <f>IFERROR(AVERAGEIFS(Datos!I1702:L1702,Datos!I1702:L1702,"&lt;&gt;"),"")</f>
        <v>26.033563837324454</v>
      </c>
    </row>
    <row r="1703" spans="1:5" x14ac:dyDescent="0.3">
      <c r="A1703" s="12">
        <v>43341</v>
      </c>
      <c r="B1703" s="13">
        <v>2018</v>
      </c>
      <c r="C1703" s="13">
        <f>IFERROR(AVERAGEIFS(Datos!C1703:E1703,Datos!C1703:E1703,"&lt;&gt;"),"")</f>
        <v>76.999166666666667</v>
      </c>
      <c r="D1703" s="13">
        <f>IFERROR(AVERAGEIFS(Datos!F1703:H1703,Datos!F1703:H1703,"&lt;&gt;"),"")</f>
        <v>76.620803166666676</v>
      </c>
      <c r="E1703" s="14">
        <f>IFERROR(AVERAGEIFS(Datos!I1703:L1703,Datos!I1703:L1703,"&lt;&gt;"),"")</f>
        <v>25.924541294075532</v>
      </c>
    </row>
    <row r="1704" spans="1:5" x14ac:dyDescent="0.3">
      <c r="A1704" s="12">
        <v>43342</v>
      </c>
      <c r="B1704" s="13">
        <v>2018</v>
      </c>
      <c r="C1704" s="13">
        <f>IFERROR(AVERAGEIFS(Datos!C1704:E1704,Datos!C1704:E1704,"&lt;&gt;"),"")</f>
        <v>76.976500000000001</v>
      </c>
      <c r="D1704" s="13">
        <f>IFERROR(AVERAGEIFS(Datos!F1704:H1704,Datos!F1704:H1704,"&lt;&gt;"),"")</f>
        <v>76.319496999999998</v>
      </c>
      <c r="E1704" s="14">
        <f>IFERROR(AVERAGEIFS(Datos!I1704:L1704,Datos!I1704:L1704,"&lt;&gt;"),"")</f>
        <v>26.310797055016184</v>
      </c>
    </row>
    <row r="1705" spans="1:5" x14ac:dyDescent="0.3">
      <c r="A1705" s="12">
        <v>43343</v>
      </c>
      <c r="B1705" s="13">
        <v>2018</v>
      </c>
      <c r="C1705" s="13">
        <f>IFERROR(AVERAGEIFS(Datos!C1705:E1705,Datos!C1705:E1705,"&lt;&gt;"),"")</f>
        <v>76.94250000000001</v>
      </c>
      <c r="D1705" s="13">
        <f>IFERROR(AVERAGEIFS(Datos!F1705:H1705,Datos!F1705:H1705,"&lt;&gt;"),"")</f>
        <v>75.176520033333333</v>
      </c>
      <c r="E1705" s="14">
        <f>IFERROR(AVERAGEIFS(Datos!I1705:L1705,Datos!I1705:L1705,"&lt;&gt;"),"")</f>
        <v>26.47397209038531</v>
      </c>
    </row>
    <row r="1706" spans="1:5" x14ac:dyDescent="0.3">
      <c r="A1706" s="12">
        <v>43344</v>
      </c>
      <c r="B1706" s="13">
        <v>2018</v>
      </c>
      <c r="C1706" s="13" t="str">
        <f>IFERROR(AVERAGEIFS(Datos!C1706:E1706,Datos!C1706:E1706,"&lt;&gt;"),"")</f>
        <v/>
      </c>
      <c r="D1706" s="13" t="str">
        <f>IFERROR(AVERAGEIFS(Datos!F1706:H1706,Datos!F1706:H1706,"&lt;&gt;"),"")</f>
        <v/>
      </c>
      <c r="E1706" s="14" t="str">
        <f>IFERROR(AVERAGEIFS(Datos!I1706:L1706,Datos!I1706:L1706,"&lt;&gt;"),"")</f>
        <v/>
      </c>
    </row>
    <row r="1707" spans="1:5" x14ac:dyDescent="0.3">
      <c r="A1707" s="12">
        <v>43345</v>
      </c>
      <c r="B1707" s="13">
        <v>2018</v>
      </c>
      <c r="C1707" s="13" t="str">
        <f>IFERROR(AVERAGEIFS(Datos!C1707:E1707,Datos!C1707:E1707,"&lt;&gt;"),"")</f>
        <v/>
      </c>
      <c r="D1707" s="13" t="str">
        <f>IFERROR(AVERAGEIFS(Datos!F1707:H1707,Datos!F1707:H1707,"&lt;&gt;"),"")</f>
        <v/>
      </c>
      <c r="E1707" s="14" t="str">
        <f>IFERROR(AVERAGEIFS(Datos!I1707:L1707,Datos!I1707:L1707,"&lt;&gt;"),"")</f>
        <v/>
      </c>
    </row>
    <row r="1708" spans="1:5" x14ac:dyDescent="0.3">
      <c r="A1708" s="12">
        <v>43346</v>
      </c>
      <c r="B1708" s="13">
        <v>2018</v>
      </c>
      <c r="C1708" s="13" t="str">
        <f>IFERROR(AVERAGEIFS(Datos!C1708:E1708,Datos!C1708:E1708,"&lt;&gt;"),"")</f>
        <v/>
      </c>
      <c r="D1708" s="13">
        <f>IFERROR(AVERAGEIFS(Datos!F1708:H1708,Datos!F1708:H1708,"&lt;&gt;"),"")</f>
        <v>75.089276600000005</v>
      </c>
      <c r="E1708" s="14">
        <f>IFERROR(AVERAGEIFS(Datos!I1708:L1708,Datos!I1708:L1708,"&lt;&gt;"),"")</f>
        <v>26.314988502250223</v>
      </c>
    </row>
    <row r="1709" spans="1:5" x14ac:dyDescent="0.3">
      <c r="A1709" s="12">
        <v>43347</v>
      </c>
      <c r="B1709" s="13">
        <v>2018</v>
      </c>
      <c r="C1709" s="13">
        <f>IFERROR(AVERAGEIFS(Datos!C1709:E1709,Datos!C1709:E1709,"&lt;&gt;"),"")</f>
        <v>76.45516666666667</v>
      </c>
      <c r="D1709" s="13">
        <f>IFERROR(AVERAGEIFS(Datos!F1709:H1709,Datos!F1709:H1709,"&lt;&gt;"),"")</f>
        <v>74.03408473333333</v>
      </c>
      <c r="E1709" s="14">
        <f>IFERROR(AVERAGEIFS(Datos!I1709:L1709,Datos!I1709:L1709,"&lt;&gt;"),"")</f>
        <v>26.143766609515261</v>
      </c>
    </row>
    <row r="1710" spans="1:5" x14ac:dyDescent="0.3">
      <c r="A1710" s="12">
        <v>43348</v>
      </c>
      <c r="B1710" s="13">
        <v>2018</v>
      </c>
      <c r="C1710" s="13">
        <f>IFERROR(AVERAGEIFS(Datos!C1710:E1710,Datos!C1710:E1710,"&lt;&gt;"),"")</f>
        <v>75.05416666666666</v>
      </c>
      <c r="D1710" s="13">
        <f>IFERROR(AVERAGEIFS(Datos!F1710:H1710,Datos!F1710:H1710,"&lt;&gt;"),"")</f>
        <v>72.790162433333322</v>
      </c>
      <c r="E1710" s="14">
        <f>IFERROR(AVERAGEIFS(Datos!I1710:L1710,Datos!I1710:L1710,"&lt;&gt;"),"")</f>
        <v>25.615232674679348</v>
      </c>
    </row>
    <row r="1711" spans="1:5" x14ac:dyDescent="0.3">
      <c r="A1711" s="12">
        <v>43349</v>
      </c>
      <c r="B1711" s="13">
        <v>2018</v>
      </c>
      <c r="C1711" s="13">
        <f>IFERROR(AVERAGEIFS(Datos!C1711:E1711,Datos!C1711:E1711,"&lt;&gt;"),"")</f>
        <v>74.5715</v>
      </c>
      <c r="D1711" s="13">
        <f>IFERROR(AVERAGEIFS(Datos!F1711:H1711,Datos!F1711:H1711,"&lt;&gt;"),"")</f>
        <v>72.399799666666681</v>
      </c>
      <c r="E1711" s="14">
        <f>IFERROR(AVERAGEIFS(Datos!I1711:L1711,Datos!I1711:L1711,"&lt;&gt;"),"")</f>
        <v>25.639719060863285</v>
      </c>
    </row>
    <row r="1712" spans="1:5" x14ac:dyDescent="0.3">
      <c r="A1712" s="12">
        <v>43350</v>
      </c>
      <c r="B1712" s="13">
        <v>2018</v>
      </c>
      <c r="C1712" s="13">
        <f>IFERROR(AVERAGEIFS(Datos!C1712:E1712,Datos!C1712:E1712,"&lt;&gt;"),"")</f>
        <v>74.138166666666663</v>
      </c>
      <c r="D1712" s="13">
        <f>IFERROR(AVERAGEIFS(Datos!F1712:H1712,Datos!F1712:H1712,"&lt;&gt;"),"")</f>
        <v>72.817191933333334</v>
      </c>
      <c r="E1712" s="14">
        <f>IFERROR(AVERAGEIFS(Datos!I1712:L1712,Datos!I1712:L1712,"&lt;&gt;"),"")</f>
        <v>25.517084366273309</v>
      </c>
    </row>
    <row r="1713" spans="1:5" x14ac:dyDescent="0.3">
      <c r="A1713" s="12">
        <v>43351</v>
      </c>
      <c r="B1713" s="13">
        <v>2018</v>
      </c>
      <c r="C1713" s="13" t="str">
        <f>IFERROR(AVERAGEIFS(Datos!C1713:E1713,Datos!C1713:E1713,"&lt;&gt;"),"")</f>
        <v/>
      </c>
      <c r="D1713" s="13" t="str">
        <f>IFERROR(AVERAGEIFS(Datos!F1713:H1713,Datos!F1713:H1713,"&lt;&gt;"),"")</f>
        <v/>
      </c>
      <c r="E1713" s="14" t="str">
        <f>IFERROR(AVERAGEIFS(Datos!I1713:L1713,Datos!I1713:L1713,"&lt;&gt;"),"")</f>
        <v/>
      </c>
    </row>
    <row r="1714" spans="1:5" x14ac:dyDescent="0.3">
      <c r="A1714" s="12">
        <v>43352</v>
      </c>
      <c r="B1714" s="13">
        <v>2018</v>
      </c>
      <c r="C1714" s="13" t="str">
        <f>IFERROR(AVERAGEIFS(Datos!C1714:E1714,Datos!C1714:E1714,"&lt;&gt;"),"")</f>
        <v/>
      </c>
      <c r="D1714" s="13" t="str">
        <f>IFERROR(AVERAGEIFS(Datos!F1714:H1714,Datos!F1714:H1714,"&lt;&gt;"),"")</f>
        <v/>
      </c>
      <c r="E1714" s="14" t="str">
        <f>IFERROR(AVERAGEIFS(Datos!I1714:L1714,Datos!I1714:L1714,"&lt;&gt;"),"")</f>
        <v/>
      </c>
    </row>
    <row r="1715" spans="1:5" x14ac:dyDescent="0.3">
      <c r="A1715" s="12">
        <v>43353</v>
      </c>
      <c r="B1715" s="13">
        <v>2018</v>
      </c>
      <c r="C1715" s="13">
        <f>IFERROR(AVERAGEIFS(Datos!C1715:E1715,Datos!C1715:E1715,"&lt;&gt;"),"")</f>
        <v>74.238500000000002</v>
      </c>
      <c r="D1715" s="13">
        <f>IFERROR(AVERAGEIFS(Datos!F1715:H1715,Datos!F1715:H1715,"&lt;&gt;"),"")</f>
        <v>73.633014999999986</v>
      </c>
      <c r="E1715" s="14">
        <f>IFERROR(AVERAGEIFS(Datos!I1715:L1715,Datos!I1715:L1715,"&lt;&gt;"),"")</f>
        <v>25.481569947358949</v>
      </c>
    </row>
    <row r="1716" spans="1:5" x14ac:dyDescent="0.3">
      <c r="A1716" s="12">
        <v>43354</v>
      </c>
      <c r="B1716" s="13">
        <v>2018</v>
      </c>
      <c r="C1716" s="13">
        <f>IFERROR(AVERAGEIFS(Datos!C1716:E1716,Datos!C1716:E1716,"&lt;&gt;"),"")</f>
        <v>75.567333333333337</v>
      </c>
      <c r="D1716" s="13">
        <f>IFERROR(AVERAGEIFS(Datos!F1716:H1716,Datos!F1716:H1716,"&lt;&gt;"),"")</f>
        <v>73.740211866666669</v>
      </c>
      <c r="E1716" s="14">
        <f>IFERROR(AVERAGEIFS(Datos!I1716:L1716,Datos!I1716:L1716,"&lt;&gt;"),"")</f>
        <v>25.843118300931728</v>
      </c>
    </row>
    <row r="1717" spans="1:5" x14ac:dyDescent="0.3">
      <c r="A1717" s="12">
        <v>43355</v>
      </c>
      <c r="B1717" s="13">
        <v>2018</v>
      </c>
      <c r="C1717" s="13">
        <f>IFERROR(AVERAGEIFS(Datos!C1717:E1717,Datos!C1717:E1717,"&lt;&gt;"),"")</f>
        <v>75.185833333333335</v>
      </c>
      <c r="D1717" s="13">
        <f>IFERROR(AVERAGEIFS(Datos!F1717:H1717,Datos!F1717:H1717,"&lt;&gt;"),"")</f>
        <v>74.752762599999997</v>
      </c>
      <c r="E1717" s="14">
        <f>IFERROR(AVERAGEIFS(Datos!I1717:L1717,Datos!I1717:L1717,"&lt;&gt;"),"")</f>
        <v>26.334961595543973</v>
      </c>
    </row>
    <row r="1718" spans="1:5" x14ac:dyDescent="0.3">
      <c r="A1718" s="12">
        <v>43356</v>
      </c>
      <c r="B1718" s="13">
        <v>2018</v>
      </c>
      <c r="C1718" s="13">
        <f>IFERROR(AVERAGEIFS(Datos!C1718:E1718,Datos!C1718:E1718,"&lt;&gt;"),"")</f>
        <v>76.206500000000005</v>
      </c>
      <c r="D1718" s="13">
        <f>IFERROR(AVERAGEIFS(Datos!F1718:H1718,Datos!F1718:H1718,"&lt;&gt;"),"")</f>
        <v>75.34335626666666</v>
      </c>
      <c r="E1718" s="14">
        <f>IFERROR(AVERAGEIFS(Datos!I1718:L1718,Datos!I1718:L1718,"&lt;&gt;"),"")</f>
        <v>26.696965017879496</v>
      </c>
    </row>
    <row r="1719" spans="1:5" x14ac:dyDescent="0.3">
      <c r="A1719" s="12">
        <v>43357</v>
      </c>
      <c r="B1719" s="13">
        <v>2018</v>
      </c>
      <c r="C1719" s="13">
        <f>IFERROR(AVERAGEIFS(Datos!C1719:E1719,Datos!C1719:E1719,"&lt;&gt;"),"")</f>
        <v>76.076333333333338</v>
      </c>
      <c r="D1719" s="13">
        <f>IFERROR(AVERAGEIFS(Datos!F1719:H1719,Datos!F1719:H1719,"&lt;&gt;"),"")</f>
        <v>75.463052399999995</v>
      </c>
      <c r="E1719" s="14">
        <f>IFERROR(AVERAGEIFS(Datos!I1719:L1719,Datos!I1719:L1719,"&lt;&gt;"),"")</f>
        <v>26.601964608998394</v>
      </c>
    </row>
    <row r="1720" spans="1:5" x14ac:dyDescent="0.3">
      <c r="A1720" s="12">
        <v>43358</v>
      </c>
      <c r="B1720" s="13">
        <v>2018</v>
      </c>
      <c r="C1720" s="13" t="str">
        <f>IFERROR(AVERAGEIFS(Datos!C1720:E1720,Datos!C1720:E1720,"&lt;&gt;"),"")</f>
        <v/>
      </c>
      <c r="D1720" s="13" t="str">
        <f>IFERROR(AVERAGEIFS(Datos!F1720:H1720,Datos!F1720:H1720,"&lt;&gt;"),"")</f>
        <v/>
      </c>
      <c r="E1720" s="14" t="str">
        <f>IFERROR(AVERAGEIFS(Datos!I1720:L1720,Datos!I1720:L1720,"&lt;&gt;"),"")</f>
        <v/>
      </c>
    </row>
    <row r="1721" spans="1:5" x14ac:dyDescent="0.3">
      <c r="A1721" s="12">
        <v>43359</v>
      </c>
      <c r="B1721" s="13">
        <v>2018</v>
      </c>
      <c r="C1721" s="13" t="str">
        <f>IFERROR(AVERAGEIFS(Datos!C1721:E1721,Datos!C1721:E1721,"&lt;&gt;"),"")</f>
        <v/>
      </c>
      <c r="D1721" s="13" t="str">
        <f>IFERROR(AVERAGEIFS(Datos!F1721:H1721,Datos!F1721:H1721,"&lt;&gt;"),"")</f>
        <v/>
      </c>
      <c r="E1721" s="14" t="str">
        <f>IFERROR(AVERAGEIFS(Datos!I1721:L1721,Datos!I1721:L1721,"&lt;&gt;"),"")</f>
        <v/>
      </c>
    </row>
    <row r="1722" spans="1:5" x14ac:dyDescent="0.3">
      <c r="A1722" s="12">
        <v>43360</v>
      </c>
      <c r="B1722" s="13">
        <v>2018</v>
      </c>
      <c r="C1722" s="13">
        <f>IFERROR(AVERAGEIFS(Datos!C1722:E1722,Datos!C1722:E1722,"&lt;&gt;"),"")</f>
        <v>74.867166666666662</v>
      </c>
      <c r="D1722" s="13">
        <f>IFERROR(AVERAGEIFS(Datos!F1722:H1722,Datos!F1722:H1722,"&lt;&gt;"),"")</f>
        <v>75.171677533333323</v>
      </c>
      <c r="E1722" s="14" t="str">
        <f>IFERROR(AVERAGEIFS(Datos!I1722:L1722,Datos!I1722:L1722,"&lt;&gt;"),"")</f>
        <v/>
      </c>
    </row>
    <row r="1723" spans="1:5" x14ac:dyDescent="0.3">
      <c r="A1723" s="12">
        <v>43361</v>
      </c>
      <c r="B1723" s="13">
        <v>2018</v>
      </c>
      <c r="C1723" s="13">
        <f>IFERROR(AVERAGEIFS(Datos!C1723:E1723,Datos!C1723:E1723,"&lt;&gt;"),"")</f>
        <v>75.375166666666658</v>
      </c>
      <c r="D1723" s="13">
        <f>IFERROR(AVERAGEIFS(Datos!F1723:H1723,Datos!F1723:H1723,"&lt;&gt;"),"")</f>
        <v>75.083604466666671</v>
      </c>
      <c r="E1723" s="14">
        <f>IFERROR(AVERAGEIFS(Datos!I1723:L1723,Datos!I1723:L1723,"&lt;&gt;"),"")</f>
        <v>26.526268181575432</v>
      </c>
    </row>
    <row r="1724" spans="1:5" x14ac:dyDescent="0.3">
      <c r="A1724" s="12">
        <v>43362</v>
      </c>
      <c r="B1724" s="13">
        <v>2018</v>
      </c>
      <c r="C1724" s="13">
        <f>IFERROR(AVERAGEIFS(Datos!C1724:E1724,Datos!C1724:E1724,"&lt;&gt;"),"")</f>
        <v>75.00200000000001</v>
      </c>
      <c r="D1724" s="13">
        <f>IFERROR(AVERAGEIFS(Datos!F1724:H1724,Datos!F1724:H1724,"&lt;&gt;"),"")</f>
        <v>75.215273466666659</v>
      </c>
      <c r="E1724" s="14">
        <f>IFERROR(AVERAGEIFS(Datos!I1724:L1724,Datos!I1724:L1724,"&lt;&gt;"),"")</f>
        <v>27.038427018091078</v>
      </c>
    </row>
    <row r="1725" spans="1:5" x14ac:dyDescent="0.3">
      <c r="A1725" s="12">
        <v>43363</v>
      </c>
      <c r="B1725" s="13">
        <v>2018</v>
      </c>
      <c r="C1725" s="13">
        <f>IFERROR(AVERAGEIFS(Datos!C1725:E1725,Datos!C1725:E1725,"&lt;&gt;"),"")</f>
        <v>76.051999999999992</v>
      </c>
      <c r="D1725" s="13">
        <f>IFERROR(AVERAGEIFS(Datos!F1725:H1725,Datos!F1725:H1725,"&lt;&gt;"),"")</f>
        <v>76.214921500000003</v>
      </c>
      <c r="E1725" s="14">
        <f>IFERROR(AVERAGEIFS(Datos!I1725:L1725,Datos!I1725:L1725,"&lt;&gt;"),"")</f>
        <v>27.295372921148545</v>
      </c>
    </row>
    <row r="1726" spans="1:5" x14ac:dyDescent="0.3">
      <c r="A1726" s="12">
        <v>43364</v>
      </c>
      <c r="B1726" s="13">
        <v>2018</v>
      </c>
      <c r="C1726" s="13">
        <f>IFERROR(AVERAGEIFS(Datos!C1726:E1726,Datos!C1726:E1726,"&lt;&gt;"),"")</f>
        <v>75.760333333333335</v>
      </c>
      <c r="D1726" s="13">
        <f>IFERROR(AVERAGEIFS(Datos!F1726:H1726,Datos!F1726:H1726,"&lt;&gt;"),"")</f>
        <v>77.282342400000005</v>
      </c>
      <c r="E1726" s="14">
        <f>IFERROR(AVERAGEIFS(Datos!I1726:L1726,Datos!I1726:L1726,"&lt;&gt;"),"")</f>
        <v>27.364170436095563</v>
      </c>
    </row>
    <row r="1727" spans="1:5" x14ac:dyDescent="0.3">
      <c r="A1727" s="12">
        <v>43365</v>
      </c>
      <c r="B1727" s="13">
        <v>2018</v>
      </c>
      <c r="C1727" s="13" t="str">
        <f>IFERROR(AVERAGEIFS(Datos!C1727:E1727,Datos!C1727:E1727,"&lt;&gt;"),"")</f>
        <v/>
      </c>
      <c r="D1727" s="13" t="str">
        <f>IFERROR(AVERAGEIFS(Datos!F1727:H1727,Datos!F1727:H1727,"&lt;&gt;"),"")</f>
        <v/>
      </c>
      <c r="E1727" s="14" t="str">
        <f>IFERROR(AVERAGEIFS(Datos!I1727:L1727,Datos!I1727:L1727,"&lt;&gt;"),"")</f>
        <v/>
      </c>
    </row>
    <row r="1728" spans="1:5" x14ac:dyDescent="0.3">
      <c r="A1728" s="12">
        <v>43366</v>
      </c>
      <c r="B1728" s="13">
        <v>2018</v>
      </c>
      <c r="C1728" s="13" t="str">
        <f>IFERROR(AVERAGEIFS(Datos!C1728:E1728,Datos!C1728:E1728,"&lt;&gt;"),"")</f>
        <v/>
      </c>
      <c r="D1728" s="13" t="str">
        <f>IFERROR(AVERAGEIFS(Datos!F1728:H1728,Datos!F1728:H1728,"&lt;&gt;"),"")</f>
        <v/>
      </c>
      <c r="E1728" s="14" t="str">
        <f>IFERROR(AVERAGEIFS(Datos!I1728:L1728,Datos!I1728:L1728,"&lt;&gt;"),"")</f>
        <v/>
      </c>
    </row>
    <row r="1729" spans="1:5" x14ac:dyDescent="0.3">
      <c r="A1729" s="12">
        <v>43367</v>
      </c>
      <c r="B1729" s="13">
        <v>2018</v>
      </c>
      <c r="C1729" s="13">
        <f>IFERROR(AVERAGEIFS(Datos!C1729:E1729,Datos!C1729:E1729,"&lt;&gt;"),"")</f>
        <v>76.281833333333324</v>
      </c>
      <c r="D1729" s="13">
        <f>IFERROR(AVERAGEIFS(Datos!F1729:H1729,Datos!F1729:H1729,"&lt;&gt;"),"")</f>
        <v>76.276754666666662</v>
      </c>
      <c r="E1729" s="14" t="str">
        <f>IFERROR(AVERAGEIFS(Datos!I1729:L1729,Datos!I1729:L1729,"&lt;&gt;"),"")</f>
        <v/>
      </c>
    </row>
    <row r="1730" spans="1:5" x14ac:dyDescent="0.3">
      <c r="A1730" s="12">
        <v>43368</v>
      </c>
      <c r="B1730" s="13">
        <v>2018</v>
      </c>
      <c r="C1730" s="13">
        <f>IFERROR(AVERAGEIFS(Datos!C1730:E1730,Datos!C1730:E1730,"&lt;&gt;"),"")</f>
        <v>76.564000000000007</v>
      </c>
      <c r="D1730" s="13">
        <f>IFERROR(AVERAGEIFS(Datos!F1730:H1730,Datos!F1730:H1730,"&lt;&gt;"),"")</f>
        <v>75.958697766666674</v>
      </c>
      <c r="E1730" s="14">
        <f>IFERROR(AVERAGEIFS(Datos!I1730:L1730,Datos!I1730:L1730,"&lt;&gt;"),"")</f>
        <v>27.269193794721925</v>
      </c>
    </row>
    <row r="1731" spans="1:5" x14ac:dyDescent="0.3">
      <c r="A1731" s="12">
        <v>43369</v>
      </c>
      <c r="B1731" s="13">
        <v>2018</v>
      </c>
      <c r="C1731" s="13">
        <f>IFERROR(AVERAGEIFS(Datos!C1731:E1731,Datos!C1731:E1731,"&lt;&gt;"),"")</f>
        <v>76.262666666666675</v>
      </c>
      <c r="D1731" s="13">
        <f>IFERROR(AVERAGEIFS(Datos!F1731:H1731,Datos!F1731:H1731,"&lt;&gt;"),"")</f>
        <v>76.180489566666665</v>
      </c>
      <c r="E1731" s="14">
        <f>IFERROR(AVERAGEIFS(Datos!I1731:L1731,Datos!I1731:L1731,"&lt;&gt;"),"")</f>
        <v>27.385610492383989</v>
      </c>
    </row>
    <row r="1732" spans="1:5" x14ac:dyDescent="0.3">
      <c r="A1732" s="12">
        <v>43370</v>
      </c>
      <c r="B1732" s="13">
        <v>2018</v>
      </c>
      <c r="C1732" s="13">
        <f>IFERROR(AVERAGEIFS(Datos!C1732:E1732,Datos!C1732:E1732,"&lt;&gt;"),"")</f>
        <v>77.005166666666653</v>
      </c>
      <c r="D1732" s="13">
        <f>IFERROR(AVERAGEIFS(Datos!F1732:H1732,Datos!F1732:H1732,"&lt;&gt;"),"")</f>
        <v>75.662174000000007</v>
      </c>
      <c r="E1732" s="14">
        <f>IFERROR(AVERAGEIFS(Datos!I1732:L1732,Datos!I1732:L1732,"&lt;&gt;"),"")</f>
        <v>26.965763269129056</v>
      </c>
    </row>
    <row r="1733" spans="1:5" x14ac:dyDescent="0.3">
      <c r="A1733" s="12">
        <v>43371</v>
      </c>
      <c r="B1733" s="13">
        <v>2018</v>
      </c>
      <c r="C1733" s="13">
        <f>IFERROR(AVERAGEIFS(Datos!C1733:E1733,Datos!C1733:E1733,"&lt;&gt;"),"")</f>
        <v>77.052999999999997</v>
      </c>
      <c r="D1733" s="13">
        <f>IFERROR(AVERAGEIFS(Datos!F1733:H1733,Datos!F1733:H1733,"&lt;&gt;"),"")</f>
        <v>74.032108533333329</v>
      </c>
      <c r="E1733" s="14">
        <f>IFERROR(AVERAGEIFS(Datos!I1733:L1733,Datos!I1733:L1733,"&lt;&gt;"),"")</f>
        <v>27.816744749779744</v>
      </c>
    </row>
    <row r="1734" spans="1:5" x14ac:dyDescent="0.3">
      <c r="A1734" s="12">
        <v>43372</v>
      </c>
      <c r="B1734" s="13">
        <v>2018</v>
      </c>
      <c r="C1734" s="13" t="str">
        <f>IFERROR(AVERAGEIFS(Datos!C1734:E1734,Datos!C1734:E1734,"&lt;&gt;"),"")</f>
        <v/>
      </c>
      <c r="D1734" s="13" t="str">
        <f>IFERROR(AVERAGEIFS(Datos!F1734:H1734,Datos!F1734:H1734,"&lt;&gt;"),"")</f>
        <v/>
      </c>
      <c r="E1734" s="14" t="str">
        <f>IFERROR(AVERAGEIFS(Datos!I1734:L1734,Datos!I1734:L1734,"&lt;&gt;"),"")</f>
        <v/>
      </c>
    </row>
    <row r="1735" spans="1:5" x14ac:dyDescent="0.3">
      <c r="A1735" s="12">
        <v>43373</v>
      </c>
      <c r="B1735" s="13">
        <v>2018</v>
      </c>
      <c r="C1735" s="13" t="str">
        <f>IFERROR(AVERAGEIFS(Datos!C1735:E1735,Datos!C1735:E1735,"&lt;&gt;"),"")</f>
        <v/>
      </c>
      <c r="D1735" s="13" t="str">
        <f>IFERROR(AVERAGEIFS(Datos!F1735:H1735,Datos!F1735:H1735,"&lt;&gt;"),"")</f>
        <v/>
      </c>
      <c r="E1735" s="14" t="str">
        <f>IFERROR(AVERAGEIFS(Datos!I1735:L1735,Datos!I1735:L1735,"&lt;&gt;"),"")</f>
        <v/>
      </c>
    </row>
    <row r="1736" spans="1:5" x14ac:dyDescent="0.3">
      <c r="A1736" s="12">
        <v>43374</v>
      </c>
      <c r="B1736" s="13">
        <v>2018</v>
      </c>
      <c r="C1736" s="13">
        <f>IFERROR(AVERAGEIFS(Datos!C1736:E1736,Datos!C1736:E1736,"&lt;&gt;"),"")</f>
        <v>77.617166666666677</v>
      </c>
      <c r="D1736" s="13">
        <f>IFERROR(AVERAGEIFS(Datos!F1736:H1736,Datos!F1736:H1736,"&lt;&gt;"),"")</f>
        <v>74.182164666666665</v>
      </c>
      <c r="E1736" s="14">
        <f>IFERROR(AVERAGEIFS(Datos!I1736:L1736,Datos!I1736:L1736,"&lt;&gt;"),"")</f>
        <v>27.736678357167925</v>
      </c>
    </row>
    <row r="1737" spans="1:5" x14ac:dyDescent="0.3">
      <c r="A1737" s="12">
        <v>43375</v>
      </c>
      <c r="B1737" s="13">
        <v>2018</v>
      </c>
      <c r="C1737" s="13">
        <f>IFERROR(AVERAGEIFS(Datos!C1737:E1737,Datos!C1737:E1737,"&lt;&gt;"),"")</f>
        <v>77.617333333333335</v>
      </c>
      <c r="D1737" s="13">
        <f>IFERROR(AVERAGEIFS(Datos!F1737:H1737,Datos!F1737:H1737,"&lt;&gt;"),"")</f>
        <v>74.009723166666674</v>
      </c>
      <c r="E1737" s="14">
        <f>IFERROR(AVERAGEIFS(Datos!I1737:L1737,Datos!I1737:L1737,"&lt;&gt;"),"")</f>
        <v>27.594099354555048</v>
      </c>
    </row>
    <row r="1738" spans="1:5" x14ac:dyDescent="0.3">
      <c r="A1738" s="12">
        <v>43376</v>
      </c>
      <c r="B1738" s="13">
        <v>2018</v>
      </c>
      <c r="C1738" s="13">
        <f>IFERROR(AVERAGEIFS(Datos!C1738:E1738,Datos!C1738:E1738,"&lt;&gt;"),"")</f>
        <v>77.921333333333337</v>
      </c>
      <c r="D1738" s="13">
        <f>IFERROR(AVERAGEIFS(Datos!F1738:H1738,Datos!F1738:H1738,"&lt;&gt;"),"")</f>
        <v>8.6909399000000001</v>
      </c>
      <c r="E1738" s="14">
        <f>IFERROR(AVERAGEIFS(Datos!I1738:L1738,Datos!I1738:L1738,"&lt;&gt;"),"")</f>
        <v>26.924386812259527</v>
      </c>
    </row>
    <row r="1739" spans="1:5" x14ac:dyDescent="0.3">
      <c r="A1739" s="12">
        <v>43377</v>
      </c>
      <c r="B1739" s="13">
        <v>2018</v>
      </c>
      <c r="C1739" s="13">
        <f>IFERROR(AVERAGEIFS(Datos!C1739:E1739,Datos!C1739:E1739,"&lt;&gt;"),"")</f>
        <v>76.213666666666668</v>
      </c>
      <c r="D1739" s="13">
        <f>IFERROR(AVERAGEIFS(Datos!F1739:H1739,Datos!F1739:H1739,"&lt;&gt;"),"")</f>
        <v>73.59814866666666</v>
      </c>
      <c r="E1739" s="14">
        <f>IFERROR(AVERAGEIFS(Datos!I1739:L1739,Datos!I1739:L1739,"&lt;&gt;"),"")</f>
        <v>27.11218246968366</v>
      </c>
    </row>
    <row r="1740" spans="1:5" x14ac:dyDescent="0.3">
      <c r="A1740" s="12">
        <v>43378</v>
      </c>
      <c r="B1740" s="13">
        <v>2018</v>
      </c>
      <c r="C1740" s="13">
        <f>IFERROR(AVERAGEIFS(Datos!C1740:E1740,Datos!C1740:E1740,"&lt;&gt;"),"")</f>
        <v>75.531333333333336</v>
      </c>
      <c r="D1740" s="13">
        <f>IFERROR(AVERAGEIFS(Datos!F1740:H1740,Datos!F1740:H1740,"&lt;&gt;"),"")</f>
        <v>72.691328399999989</v>
      </c>
      <c r="E1740" s="14">
        <f>IFERROR(AVERAGEIFS(Datos!I1740:L1740,Datos!I1740:L1740,"&lt;&gt;"),"")</f>
        <v>27.09020287398803</v>
      </c>
    </row>
    <row r="1741" spans="1:5" x14ac:dyDescent="0.3">
      <c r="A1741" s="12">
        <v>43379</v>
      </c>
      <c r="B1741" s="13">
        <v>2018</v>
      </c>
      <c r="C1741" s="13" t="str">
        <f>IFERROR(AVERAGEIFS(Datos!C1741:E1741,Datos!C1741:E1741,"&lt;&gt;"),"")</f>
        <v/>
      </c>
      <c r="D1741" s="13" t="str">
        <f>IFERROR(AVERAGEIFS(Datos!F1741:H1741,Datos!F1741:H1741,"&lt;&gt;"),"")</f>
        <v/>
      </c>
      <c r="E1741" s="14" t="str">
        <f>IFERROR(AVERAGEIFS(Datos!I1741:L1741,Datos!I1741:L1741,"&lt;&gt;"),"")</f>
        <v/>
      </c>
    </row>
    <row r="1742" spans="1:5" x14ac:dyDescent="0.3">
      <c r="A1742" s="12">
        <v>43380</v>
      </c>
      <c r="B1742" s="13">
        <v>2018</v>
      </c>
      <c r="C1742" s="13" t="str">
        <f>IFERROR(AVERAGEIFS(Datos!C1742:E1742,Datos!C1742:E1742,"&lt;&gt;"),"")</f>
        <v/>
      </c>
      <c r="D1742" s="13" t="str">
        <f>IFERROR(AVERAGEIFS(Datos!F1742:H1742,Datos!F1742:H1742,"&lt;&gt;"),"")</f>
        <v/>
      </c>
      <c r="E1742" s="14" t="str">
        <f>IFERROR(AVERAGEIFS(Datos!I1742:L1742,Datos!I1742:L1742,"&lt;&gt;"),"")</f>
        <v/>
      </c>
    </row>
    <row r="1743" spans="1:5" x14ac:dyDescent="0.3">
      <c r="A1743" s="12">
        <v>43381</v>
      </c>
      <c r="B1743" s="13">
        <v>2018</v>
      </c>
      <c r="C1743" s="13">
        <f>IFERROR(AVERAGEIFS(Datos!C1743:E1743,Datos!C1743:E1743,"&lt;&gt;"),"")</f>
        <v>74.862833333333342</v>
      </c>
      <c r="D1743" s="13">
        <f>IFERROR(AVERAGEIFS(Datos!F1743:H1743,Datos!F1743:H1743,"&lt;&gt;"),"")</f>
        <v>71.315204333333327</v>
      </c>
      <c r="E1743" s="14" t="str">
        <f>IFERROR(AVERAGEIFS(Datos!I1743:L1743,Datos!I1743:L1743,"&lt;&gt;"),"")</f>
        <v/>
      </c>
    </row>
    <row r="1744" spans="1:5" x14ac:dyDescent="0.3">
      <c r="A1744" s="12">
        <v>43382</v>
      </c>
      <c r="B1744" s="13">
        <v>2018</v>
      </c>
      <c r="C1744" s="13">
        <f>IFERROR(AVERAGEIFS(Datos!C1744:E1744,Datos!C1744:E1744,"&lt;&gt;"),"")</f>
        <v>75.41200000000002</v>
      </c>
      <c r="D1744" s="13">
        <f>IFERROR(AVERAGEIFS(Datos!F1744:H1744,Datos!F1744:H1744,"&lt;&gt;"),"")</f>
        <v>71.82270556666667</v>
      </c>
      <c r="E1744" s="14">
        <f>IFERROR(AVERAGEIFS(Datos!I1744:L1744,Datos!I1744:L1744,"&lt;&gt;"),"")</f>
        <v>26.476384563583302</v>
      </c>
    </row>
    <row r="1745" spans="1:5" x14ac:dyDescent="0.3">
      <c r="A1745" s="12">
        <v>43383</v>
      </c>
      <c r="B1745" s="13">
        <v>2018</v>
      </c>
      <c r="C1745" s="13">
        <f>IFERROR(AVERAGEIFS(Datos!C1745:E1745,Datos!C1745:E1745,"&lt;&gt;"),"")</f>
        <v>71.61933333333333</v>
      </c>
      <c r="D1745" s="13">
        <f>IFERROR(AVERAGEIFS(Datos!F1745:H1745,Datos!F1745:H1745,"&lt;&gt;"),"")</f>
        <v>69.827074166666662</v>
      </c>
      <c r="E1745" s="14">
        <f>IFERROR(AVERAGEIFS(Datos!I1745:L1745,Datos!I1745:L1745,"&lt;&gt;"),"")</f>
        <v>25.857448812439007</v>
      </c>
    </row>
    <row r="1746" spans="1:5" x14ac:dyDescent="0.3">
      <c r="A1746" s="12">
        <v>43384</v>
      </c>
      <c r="B1746" s="13">
        <v>2018</v>
      </c>
      <c r="C1746" s="13">
        <f>IFERROR(AVERAGEIFS(Datos!C1746:E1746,Datos!C1746:E1746,"&lt;&gt;"),"")</f>
        <v>71.353166666666667</v>
      </c>
      <c r="D1746" s="13">
        <f>IFERROR(AVERAGEIFS(Datos!F1746:H1746,Datos!F1746:H1746,"&lt;&gt;"),"")</f>
        <v>68.896346633333323</v>
      </c>
      <c r="E1746" s="14">
        <f>IFERROR(AVERAGEIFS(Datos!I1746:L1746,Datos!I1746:L1746,"&lt;&gt;"),"")</f>
        <v>24.824955376669635</v>
      </c>
    </row>
    <row r="1747" spans="1:5" x14ac:dyDescent="0.3">
      <c r="A1747" s="12">
        <v>43385</v>
      </c>
      <c r="B1747" s="13">
        <v>2018</v>
      </c>
      <c r="C1747" s="13">
        <f>IFERROR(AVERAGEIFS(Datos!C1747:E1747,Datos!C1747:E1747,"&lt;&gt;"),"")</f>
        <v>73.708166666666671</v>
      </c>
      <c r="D1747" s="13">
        <f>IFERROR(AVERAGEIFS(Datos!F1747:H1747,Datos!F1747:H1747,"&lt;&gt;"),"")</f>
        <v>69.268521766666666</v>
      </c>
      <c r="E1747" s="14">
        <f>IFERROR(AVERAGEIFS(Datos!I1747:L1747,Datos!I1747:L1747,"&lt;&gt;"),"")</f>
        <v>25.679407297973036</v>
      </c>
    </row>
    <row r="1748" spans="1:5" x14ac:dyDescent="0.3">
      <c r="A1748" s="12">
        <v>43386</v>
      </c>
      <c r="B1748" s="13">
        <v>2018</v>
      </c>
      <c r="C1748" s="13" t="str">
        <f>IFERROR(AVERAGEIFS(Datos!C1748:E1748,Datos!C1748:E1748,"&lt;&gt;"),"")</f>
        <v/>
      </c>
      <c r="D1748" s="13" t="str">
        <f>IFERROR(AVERAGEIFS(Datos!F1748:H1748,Datos!F1748:H1748,"&lt;&gt;"),"")</f>
        <v/>
      </c>
      <c r="E1748" s="14" t="str">
        <f>IFERROR(AVERAGEIFS(Datos!I1748:L1748,Datos!I1748:L1748,"&lt;&gt;"),"")</f>
        <v/>
      </c>
    </row>
    <row r="1749" spans="1:5" x14ac:dyDescent="0.3">
      <c r="A1749" s="12">
        <v>43387</v>
      </c>
      <c r="B1749" s="13">
        <v>2018</v>
      </c>
      <c r="C1749" s="13" t="str">
        <f>IFERROR(AVERAGEIFS(Datos!C1749:E1749,Datos!C1749:E1749,"&lt;&gt;"),"")</f>
        <v/>
      </c>
      <c r="D1749" s="13" t="str">
        <f>IFERROR(AVERAGEIFS(Datos!F1749:H1749,Datos!F1749:H1749,"&lt;&gt;"),"")</f>
        <v/>
      </c>
      <c r="E1749" s="14" t="str">
        <f>IFERROR(AVERAGEIFS(Datos!I1749:L1749,Datos!I1749:L1749,"&lt;&gt;"),"")</f>
        <v/>
      </c>
    </row>
    <row r="1750" spans="1:5" x14ac:dyDescent="0.3">
      <c r="A1750" s="12">
        <v>43388</v>
      </c>
      <c r="B1750" s="13">
        <v>2018</v>
      </c>
      <c r="C1750" s="13">
        <f>IFERROR(AVERAGEIFS(Datos!C1750:E1750,Datos!C1750:E1750,"&lt;&gt;"),"")</f>
        <v>72.353999999999999</v>
      </c>
      <c r="D1750" s="13">
        <f>IFERROR(AVERAGEIFS(Datos!F1750:H1750,Datos!F1750:H1750,"&lt;&gt;"),"")</f>
        <v>69.641739799999996</v>
      </c>
      <c r="E1750" s="14">
        <f>IFERROR(AVERAGEIFS(Datos!I1750:L1750,Datos!I1750:L1750,"&lt;&gt;"),"")</f>
        <v>24.643598115384613</v>
      </c>
    </row>
    <row r="1751" spans="1:5" x14ac:dyDescent="0.3">
      <c r="A1751" s="12">
        <v>43389</v>
      </c>
      <c r="B1751" s="13">
        <v>2018</v>
      </c>
      <c r="C1751" s="13">
        <f>IFERROR(AVERAGEIFS(Datos!C1751:E1751,Datos!C1751:E1751,"&lt;&gt;"),"")</f>
        <v>74.397166666666664</v>
      </c>
      <c r="D1751" s="13">
        <f>IFERROR(AVERAGEIFS(Datos!F1751:H1751,Datos!F1751:H1751,"&lt;&gt;"),"")</f>
        <v>70.988298</v>
      </c>
      <c r="E1751" s="14">
        <f>IFERROR(AVERAGEIFS(Datos!I1751:L1751,Datos!I1751:L1751,"&lt;&gt;"),"")</f>
        <v>25.102169301952394</v>
      </c>
    </row>
    <row r="1752" spans="1:5" x14ac:dyDescent="0.3">
      <c r="A1752" s="12">
        <v>43390</v>
      </c>
      <c r="B1752" s="13">
        <v>2018</v>
      </c>
      <c r="C1752" s="13">
        <f>IFERROR(AVERAGEIFS(Datos!C1752:E1752,Datos!C1752:E1752,"&lt;&gt;"),"")</f>
        <v>74.129000000000005</v>
      </c>
      <c r="D1752" s="13">
        <f>IFERROR(AVERAGEIFS(Datos!F1752:H1752,Datos!F1752:H1752,"&lt;&gt;"),"")</f>
        <v>70.205705733333332</v>
      </c>
      <c r="E1752" s="14">
        <f>IFERROR(AVERAGEIFS(Datos!I1752:L1752,Datos!I1752:L1752,"&lt;&gt;"),"")</f>
        <v>25.453981721282283</v>
      </c>
    </row>
    <row r="1753" spans="1:5" x14ac:dyDescent="0.3">
      <c r="A1753" s="12">
        <v>43391</v>
      </c>
      <c r="B1753" s="13">
        <v>2018</v>
      </c>
      <c r="C1753" s="13">
        <f>IFERROR(AVERAGEIFS(Datos!C1753:E1753,Datos!C1753:E1753,"&lt;&gt;"),"")</f>
        <v>72.466833333333341</v>
      </c>
      <c r="D1753" s="13">
        <f>IFERROR(AVERAGEIFS(Datos!F1753:H1753,Datos!F1753:H1753,"&lt;&gt;"),"")</f>
        <v>67.507916766666668</v>
      </c>
      <c r="E1753" s="14">
        <f>IFERROR(AVERAGEIFS(Datos!I1753:L1753,Datos!I1753:L1753,"&lt;&gt;"),"")</f>
        <v>25.275180879914416</v>
      </c>
    </row>
    <row r="1754" spans="1:5" x14ac:dyDescent="0.3">
      <c r="A1754" s="12">
        <v>43392</v>
      </c>
      <c r="B1754" s="13">
        <v>2018</v>
      </c>
      <c r="C1754" s="13">
        <f>IFERROR(AVERAGEIFS(Datos!C1754:E1754,Datos!C1754:E1754,"&lt;&gt;"),"")</f>
        <v>72.915500000000009</v>
      </c>
      <c r="D1754" s="13">
        <f>IFERROR(AVERAGEIFS(Datos!F1754:H1754,Datos!F1754:H1754,"&lt;&gt;"),"")</f>
        <v>67.959629199999995</v>
      </c>
      <c r="E1754" s="14">
        <f>IFERROR(AVERAGEIFS(Datos!I1754:L1754,Datos!I1754:L1754,"&lt;&gt;"),"")</f>
        <v>24.670920389951082</v>
      </c>
    </row>
    <row r="1755" spans="1:5" x14ac:dyDescent="0.3">
      <c r="A1755" s="12">
        <v>43393</v>
      </c>
      <c r="B1755" s="13">
        <v>2018</v>
      </c>
      <c r="C1755" s="13" t="str">
        <f>IFERROR(AVERAGEIFS(Datos!C1755:E1755,Datos!C1755:E1755,"&lt;&gt;"),"")</f>
        <v/>
      </c>
      <c r="D1755" s="13" t="str">
        <f>IFERROR(AVERAGEIFS(Datos!F1755:H1755,Datos!F1755:H1755,"&lt;&gt;"),"")</f>
        <v/>
      </c>
      <c r="E1755" s="14" t="str">
        <f>IFERROR(AVERAGEIFS(Datos!I1755:L1755,Datos!I1755:L1755,"&lt;&gt;"),"")</f>
        <v/>
      </c>
    </row>
    <row r="1756" spans="1:5" x14ac:dyDescent="0.3">
      <c r="A1756" s="12">
        <v>43394</v>
      </c>
      <c r="B1756" s="13">
        <v>2018</v>
      </c>
      <c r="C1756" s="13" t="str">
        <f>IFERROR(AVERAGEIFS(Datos!C1756:E1756,Datos!C1756:E1756,"&lt;&gt;"),"")</f>
        <v/>
      </c>
      <c r="D1756" s="13" t="str">
        <f>IFERROR(AVERAGEIFS(Datos!F1756:H1756,Datos!F1756:H1756,"&lt;&gt;"),"")</f>
        <v/>
      </c>
      <c r="E1756" s="14" t="str">
        <f>IFERROR(AVERAGEIFS(Datos!I1756:L1756,Datos!I1756:L1756,"&lt;&gt;"),"")</f>
        <v/>
      </c>
    </row>
    <row r="1757" spans="1:5" x14ac:dyDescent="0.3">
      <c r="A1757" s="12">
        <v>43395</v>
      </c>
      <c r="B1757" s="13">
        <v>2018</v>
      </c>
      <c r="C1757" s="13">
        <f>IFERROR(AVERAGEIFS(Datos!C1757:E1757,Datos!C1757:E1757,"&lt;&gt;"),"")</f>
        <v>73.453666666666663</v>
      </c>
      <c r="D1757" s="13">
        <f>IFERROR(AVERAGEIFS(Datos!F1757:H1757,Datos!F1757:H1757,"&lt;&gt;"),"")</f>
        <v>67.47148936666666</v>
      </c>
      <c r="E1757" s="14">
        <f>IFERROR(AVERAGEIFS(Datos!I1757:L1757,Datos!I1757:L1757,"&lt;&gt;"),"")</f>
        <v>24.478207228482699</v>
      </c>
    </row>
    <row r="1758" spans="1:5" x14ac:dyDescent="0.3">
      <c r="A1758" s="12">
        <v>43396</v>
      </c>
      <c r="B1758" s="13">
        <v>2018</v>
      </c>
      <c r="C1758" s="13">
        <f>IFERROR(AVERAGEIFS(Datos!C1758:E1758,Datos!C1758:E1758,"&lt;&gt;"),"")</f>
        <v>73.176000000000002</v>
      </c>
      <c r="D1758" s="13">
        <f>IFERROR(AVERAGEIFS(Datos!F1758:H1758,Datos!F1758:H1758,"&lt;&gt;"),"")</f>
        <v>66.20023106666666</v>
      </c>
      <c r="E1758" s="14">
        <f>IFERROR(AVERAGEIFS(Datos!I1758:L1758,Datos!I1758:L1758,"&lt;&gt;"),"")</f>
        <v>24.104205047678462</v>
      </c>
    </row>
    <row r="1759" spans="1:5" x14ac:dyDescent="0.3">
      <c r="A1759" s="12">
        <v>43397</v>
      </c>
      <c r="B1759" s="13">
        <v>2018</v>
      </c>
      <c r="C1759" s="13">
        <f>IFERROR(AVERAGEIFS(Datos!C1759:E1759,Datos!C1759:E1759,"&lt;&gt;"),"")</f>
        <v>69.649500000000003</v>
      </c>
      <c r="D1759" s="13">
        <f>IFERROR(AVERAGEIFS(Datos!F1759:H1759,Datos!F1759:H1759,"&lt;&gt;"),"")</f>
        <v>65.002482733333338</v>
      </c>
      <c r="E1759" s="14">
        <f>IFERROR(AVERAGEIFS(Datos!I1759:L1759,Datos!I1759:L1759,"&lt;&gt;"),"")</f>
        <v>24.023430888415064</v>
      </c>
    </row>
    <row r="1760" spans="1:5" x14ac:dyDescent="0.3">
      <c r="A1760" s="12">
        <v>43398</v>
      </c>
      <c r="B1760" s="13">
        <v>2018</v>
      </c>
      <c r="C1760" s="13">
        <f>IFERROR(AVERAGEIFS(Datos!C1760:E1760,Datos!C1760:E1760,"&lt;&gt;"),"")</f>
        <v>72.80983333333333</v>
      </c>
      <c r="D1760" s="13">
        <f>IFERROR(AVERAGEIFS(Datos!F1760:H1760,Datos!F1760:H1760,"&lt;&gt;"),"")</f>
        <v>66.356210733333327</v>
      </c>
      <c r="E1760" s="14">
        <f>IFERROR(AVERAGEIFS(Datos!I1760:L1760,Datos!I1760:L1760,"&lt;&gt;"),"")</f>
        <v>22.968346897424517</v>
      </c>
    </row>
    <row r="1761" spans="1:5" x14ac:dyDescent="0.3">
      <c r="A1761" s="12">
        <v>43399</v>
      </c>
      <c r="B1761" s="13">
        <v>2018</v>
      </c>
      <c r="C1761" s="13">
        <f>IFERROR(AVERAGEIFS(Datos!C1761:E1761,Datos!C1761:E1761,"&lt;&gt;"),"")</f>
        <v>71.740833333333327</v>
      </c>
      <c r="D1761" s="13">
        <f>IFERROR(AVERAGEIFS(Datos!F1761:H1761,Datos!F1761:H1761,"&lt;&gt;"),"")</f>
        <v>66.408983666666657</v>
      </c>
      <c r="E1761" s="14">
        <f>IFERROR(AVERAGEIFS(Datos!I1761:L1761,Datos!I1761:L1761,"&lt;&gt;"),"")</f>
        <v>22.8107793738276</v>
      </c>
    </row>
    <row r="1762" spans="1:5" x14ac:dyDescent="0.3">
      <c r="A1762" s="12">
        <v>43400</v>
      </c>
      <c r="B1762" s="13">
        <v>2018</v>
      </c>
      <c r="C1762" s="13" t="str">
        <f>IFERROR(AVERAGEIFS(Datos!C1762:E1762,Datos!C1762:E1762,"&lt;&gt;"),"")</f>
        <v/>
      </c>
      <c r="D1762" s="13" t="str">
        <f>IFERROR(AVERAGEIFS(Datos!F1762:H1762,Datos!F1762:H1762,"&lt;&gt;"),"")</f>
        <v/>
      </c>
      <c r="E1762" s="14" t="str">
        <f>IFERROR(AVERAGEIFS(Datos!I1762:L1762,Datos!I1762:L1762,"&lt;&gt;"),"")</f>
        <v/>
      </c>
    </row>
    <row r="1763" spans="1:5" x14ac:dyDescent="0.3">
      <c r="A1763" s="12">
        <v>43401</v>
      </c>
      <c r="B1763" s="13">
        <v>2018</v>
      </c>
      <c r="C1763" s="13" t="str">
        <f>IFERROR(AVERAGEIFS(Datos!C1763:E1763,Datos!C1763:E1763,"&lt;&gt;"),"")</f>
        <v/>
      </c>
      <c r="D1763" s="13" t="str">
        <f>IFERROR(AVERAGEIFS(Datos!F1763:H1763,Datos!F1763:H1763,"&lt;&gt;"),"")</f>
        <v/>
      </c>
      <c r="E1763" s="14" t="str">
        <f>IFERROR(AVERAGEIFS(Datos!I1763:L1763,Datos!I1763:L1763,"&lt;&gt;"),"")</f>
        <v/>
      </c>
    </row>
    <row r="1764" spans="1:5" x14ac:dyDescent="0.3">
      <c r="A1764" s="12">
        <v>43402</v>
      </c>
      <c r="B1764" s="13">
        <v>2018</v>
      </c>
      <c r="C1764" s="13">
        <f>IFERROR(AVERAGEIFS(Datos!C1764:E1764,Datos!C1764:E1764,"&lt;&gt;"),"")</f>
        <v>69.548833333333334</v>
      </c>
      <c r="D1764" s="13">
        <f>IFERROR(AVERAGEIFS(Datos!F1764:H1764,Datos!F1764:H1764,"&lt;&gt;"),"")</f>
        <v>66.868846399999995</v>
      </c>
      <c r="E1764" s="14">
        <f>IFERROR(AVERAGEIFS(Datos!I1764:L1764,Datos!I1764:L1764,"&lt;&gt;"),"")</f>
        <v>22.479021053707989</v>
      </c>
    </row>
    <row r="1765" spans="1:5" x14ac:dyDescent="0.3">
      <c r="A1765" s="12">
        <v>43403</v>
      </c>
      <c r="B1765" s="13">
        <v>2018</v>
      </c>
      <c r="C1765" s="13">
        <f>IFERROR(AVERAGEIFS(Datos!C1765:E1765,Datos!C1765:E1765,"&lt;&gt;"),"")</f>
        <v>69.843500000000006</v>
      </c>
      <c r="D1765" s="13">
        <f>IFERROR(AVERAGEIFS(Datos!F1765:H1765,Datos!F1765:H1765,"&lt;&gt;"),"")</f>
        <v>66.611906599999998</v>
      </c>
      <c r="E1765" s="14">
        <f>IFERROR(AVERAGEIFS(Datos!I1765:L1765,Datos!I1765:L1765,"&lt;&gt;"),"")</f>
        <v>22.611862497342312</v>
      </c>
    </row>
    <row r="1766" spans="1:5" x14ac:dyDescent="0.3">
      <c r="A1766" s="12">
        <v>43404</v>
      </c>
      <c r="B1766" s="13">
        <v>2018</v>
      </c>
      <c r="C1766" s="13">
        <f>IFERROR(AVERAGEIFS(Datos!C1766:E1766,Datos!C1766:E1766,"&lt;&gt;"),"")</f>
        <v>72.018000000000001</v>
      </c>
      <c r="D1766" s="13">
        <f>IFERROR(AVERAGEIFS(Datos!F1766:H1766,Datos!F1766:H1766,"&lt;&gt;"),"")</f>
        <v>67.144429533333337</v>
      </c>
      <c r="E1766" s="14">
        <f>IFERROR(AVERAGEIFS(Datos!I1766:L1766,Datos!I1766:L1766,"&lt;&gt;"),"")</f>
        <v>23.295528872180451</v>
      </c>
    </row>
    <row r="1767" spans="1:5" x14ac:dyDescent="0.3">
      <c r="A1767" s="12">
        <v>43405</v>
      </c>
      <c r="B1767" s="13">
        <v>2018</v>
      </c>
      <c r="C1767" s="13">
        <f>IFERROR(AVERAGEIFS(Datos!C1767:E1767,Datos!C1767:E1767,"&lt;&gt;"),"")</f>
        <v>71.924666666666667</v>
      </c>
      <c r="D1767" s="13">
        <f>IFERROR(AVERAGEIFS(Datos!F1767:H1767,Datos!F1767:H1767,"&lt;&gt;"),"")</f>
        <v>67.526197133333326</v>
      </c>
      <c r="E1767" s="14">
        <f>IFERROR(AVERAGEIFS(Datos!I1767:L1767,Datos!I1767:L1767,"&lt;&gt;"),"")</f>
        <v>22.635748646045979</v>
      </c>
    </row>
    <row r="1768" spans="1:5" x14ac:dyDescent="0.3">
      <c r="A1768" s="12">
        <v>43406</v>
      </c>
      <c r="B1768" s="13">
        <v>2018</v>
      </c>
      <c r="C1768" s="13">
        <f>IFERROR(AVERAGEIFS(Datos!C1768:E1768,Datos!C1768:E1768,"&lt;&gt;"),"")</f>
        <v>70.534833333333339</v>
      </c>
      <c r="D1768" s="13">
        <f>IFERROR(AVERAGEIFS(Datos!F1768:H1768,Datos!F1768:H1768,"&lt;&gt;"),"")</f>
        <v>68.10301166666666</v>
      </c>
      <c r="E1768" s="14">
        <f>IFERROR(AVERAGEIFS(Datos!I1768:L1768,Datos!I1768:L1768,"&lt;&gt;"),"")</f>
        <v>23.053612910777385</v>
      </c>
    </row>
    <row r="1769" spans="1:5" x14ac:dyDescent="0.3">
      <c r="A1769" s="12">
        <v>43407</v>
      </c>
      <c r="B1769" s="13">
        <v>2018</v>
      </c>
      <c r="C1769" s="13" t="str">
        <f>IFERROR(AVERAGEIFS(Datos!C1769:E1769,Datos!C1769:E1769,"&lt;&gt;"),"")</f>
        <v/>
      </c>
      <c r="D1769" s="13" t="str">
        <f>IFERROR(AVERAGEIFS(Datos!F1769:H1769,Datos!F1769:H1769,"&lt;&gt;"),"")</f>
        <v/>
      </c>
      <c r="E1769" s="14" t="str">
        <f>IFERROR(AVERAGEIFS(Datos!I1769:L1769,Datos!I1769:L1769,"&lt;&gt;"),"")</f>
        <v/>
      </c>
    </row>
    <row r="1770" spans="1:5" x14ac:dyDescent="0.3">
      <c r="A1770" s="12">
        <v>43408</v>
      </c>
      <c r="B1770" s="13">
        <v>2018</v>
      </c>
      <c r="C1770" s="13" t="str">
        <f>IFERROR(AVERAGEIFS(Datos!C1770:E1770,Datos!C1770:E1770,"&lt;&gt;"),"")</f>
        <v/>
      </c>
      <c r="D1770" s="13" t="str">
        <f>IFERROR(AVERAGEIFS(Datos!F1770:H1770,Datos!F1770:H1770,"&lt;&gt;"),"")</f>
        <v/>
      </c>
      <c r="E1770" s="14" t="str">
        <f>IFERROR(AVERAGEIFS(Datos!I1770:L1770,Datos!I1770:L1770,"&lt;&gt;"),"")</f>
        <v/>
      </c>
    </row>
    <row r="1771" spans="1:5" x14ac:dyDescent="0.3">
      <c r="A1771" s="12">
        <v>43409</v>
      </c>
      <c r="B1771" s="13">
        <v>2018</v>
      </c>
      <c r="C1771" s="13">
        <f>IFERROR(AVERAGEIFS(Datos!C1771:E1771,Datos!C1771:E1771,"&lt;&gt;"),"")</f>
        <v>70.231333333333325</v>
      </c>
      <c r="D1771" s="13">
        <f>IFERROR(AVERAGEIFS(Datos!F1771:H1771,Datos!F1771:H1771,"&lt;&gt;"),"")</f>
        <v>67.735729533333327</v>
      </c>
      <c r="E1771" s="14">
        <f>IFERROR(AVERAGEIFS(Datos!I1771:L1771,Datos!I1771:L1771,"&lt;&gt;"),"")</f>
        <v>22.791725817796234</v>
      </c>
    </row>
    <row r="1772" spans="1:5" x14ac:dyDescent="0.3">
      <c r="A1772" s="12">
        <v>43410</v>
      </c>
      <c r="B1772" s="13">
        <v>2018</v>
      </c>
      <c r="C1772" s="13">
        <f>IFERROR(AVERAGEIFS(Datos!C1772:E1772,Datos!C1772:E1772,"&lt;&gt;"),"")</f>
        <v>70.713666666666668</v>
      </c>
      <c r="D1772" s="13">
        <f>IFERROR(AVERAGEIFS(Datos!F1772:H1772,Datos!F1772:H1772,"&lt;&gt;"),"")</f>
        <v>67.575505333333339</v>
      </c>
      <c r="E1772" s="14">
        <f>IFERROR(AVERAGEIFS(Datos!I1772:L1772,Datos!I1772:L1772,"&lt;&gt;"),"")</f>
        <v>22.711491862002113</v>
      </c>
    </row>
    <row r="1773" spans="1:5" x14ac:dyDescent="0.3">
      <c r="A1773" s="12">
        <v>43411</v>
      </c>
      <c r="B1773" s="13">
        <v>2018</v>
      </c>
      <c r="C1773" s="13">
        <f>IFERROR(AVERAGEIFS(Datos!C1773:E1773,Datos!C1773:E1773,"&lt;&gt;"),"")</f>
        <v>73.286500000000004</v>
      </c>
      <c r="D1773" s="13">
        <f>IFERROR(AVERAGEIFS(Datos!F1773:H1773,Datos!F1773:H1773,"&lt;&gt;"),"")</f>
        <v>67.332107733333331</v>
      </c>
      <c r="E1773" s="14">
        <f>IFERROR(AVERAGEIFS(Datos!I1773:L1773,Datos!I1773:L1773,"&lt;&gt;"),"")</f>
        <v>22.875367768904969</v>
      </c>
    </row>
    <row r="1774" spans="1:5" x14ac:dyDescent="0.3">
      <c r="A1774" s="12">
        <v>43412</v>
      </c>
      <c r="B1774" s="13">
        <v>2018</v>
      </c>
      <c r="C1774" s="13">
        <f>IFERROR(AVERAGEIFS(Datos!C1774:E1774,Datos!C1774:E1774,"&lt;&gt;"),"")</f>
        <v>72.867999999999995</v>
      </c>
      <c r="D1774" s="13">
        <f>IFERROR(AVERAGEIFS(Datos!F1774:H1774,Datos!F1774:H1774,"&lt;&gt;"),"")</f>
        <v>66.684029733333333</v>
      </c>
      <c r="E1774" s="14">
        <f>IFERROR(AVERAGEIFS(Datos!I1774:L1774,Datos!I1774:L1774,"&lt;&gt;"),"")</f>
        <v>23.421898141014388</v>
      </c>
    </row>
    <row r="1775" spans="1:5" x14ac:dyDescent="0.3">
      <c r="A1775" s="12">
        <v>43413</v>
      </c>
      <c r="B1775" s="13">
        <v>2018</v>
      </c>
      <c r="C1775" s="13">
        <f>IFERROR(AVERAGEIFS(Datos!C1775:E1775,Datos!C1775:E1775,"&lt;&gt;"),"")</f>
        <v>71.512833333333333</v>
      </c>
      <c r="D1775" s="13">
        <f>IFERROR(AVERAGEIFS(Datos!F1775:H1775,Datos!F1775:H1775,"&lt;&gt;"),"")</f>
        <v>66.40079493333333</v>
      </c>
      <c r="E1775" s="14">
        <f>IFERROR(AVERAGEIFS(Datos!I1775:L1775,Datos!I1775:L1775,"&lt;&gt;"),"")</f>
        <v>23.217197774848405</v>
      </c>
    </row>
    <row r="1776" spans="1:5" x14ac:dyDescent="0.3">
      <c r="A1776" s="12">
        <v>43414</v>
      </c>
      <c r="B1776" s="13">
        <v>2018</v>
      </c>
      <c r="C1776" s="13" t="str">
        <f>IFERROR(AVERAGEIFS(Datos!C1776:E1776,Datos!C1776:E1776,"&lt;&gt;"),"")</f>
        <v/>
      </c>
      <c r="D1776" s="13" t="str">
        <f>IFERROR(AVERAGEIFS(Datos!F1776:H1776,Datos!F1776:H1776,"&lt;&gt;"),"")</f>
        <v/>
      </c>
      <c r="E1776" s="14" t="str">
        <f>IFERROR(AVERAGEIFS(Datos!I1776:L1776,Datos!I1776:L1776,"&lt;&gt;"),"")</f>
        <v/>
      </c>
    </row>
    <row r="1777" spans="1:5" x14ac:dyDescent="0.3">
      <c r="A1777" s="12">
        <v>43415</v>
      </c>
      <c r="B1777" s="13">
        <v>2018</v>
      </c>
      <c r="C1777" s="13" t="str">
        <f>IFERROR(AVERAGEIFS(Datos!C1777:E1777,Datos!C1777:E1777,"&lt;&gt;"),"")</f>
        <v/>
      </c>
      <c r="D1777" s="13" t="str">
        <f>IFERROR(AVERAGEIFS(Datos!F1777:H1777,Datos!F1777:H1777,"&lt;&gt;"),"")</f>
        <v/>
      </c>
      <c r="E1777" s="14" t="str">
        <f>IFERROR(AVERAGEIFS(Datos!I1777:L1777,Datos!I1777:L1777,"&lt;&gt;"),"")</f>
        <v/>
      </c>
    </row>
    <row r="1778" spans="1:5" x14ac:dyDescent="0.3">
      <c r="A1778" s="12">
        <v>43416</v>
      </c>
      <c r="B1778" s="13">
        <v>2018</v>
      </c>
      <c r="C1778" s="13">
        <f>IFERROR(AVERAGEIFS(Datos!C1778:E1778,Datos!C1778:E1778,"&lt;&gt;"),"")</f>
        <v>69.293499999999995</v>
      </c>
      <c r="D1778" s="13">
        <f>IFERROR(AVERAGEIFS(Datos!F1778:H1778,Datos!F1778:H1778,"&lt;&gt;"),"")</f>
        <v>63.566183333333335</v>
      </c>
      <c r="E1778" s="14">
        <f>IFERROR(AVERAGEIFS(Datos!I1778:L1778,Datos!I1778:L1778,"&lt;&gt;"),"")</f>
        <v>23.100700198611474</v>
      </c>
    </row>
    <row r="1779" spans="1:5" x14ac:dyDescent="0.3">
      <c r="A1779" s="12">
        <v>43417</v>
      </c>
      <c r="B1779" s="13">
        <v>2018</v>
      </c>
      <c r="C1779" s="13">
        <f>IFERROR(AVERAGEIFS(Datos!C1779:E1779,Datos!C1779:E1779,"&lt;&gt;"),"")</f>
        <v>69.132000000000005</v>
      </c>
      <c r="D1779" s="13">
        <f>IFERROR(AVERAGEIFS(Datos!F1779:H1779,Datos!F1779:H1779,"&lt;&gt;"),"")</f>
        <v>65.117579666666657</v>
      </c>
      <c r="E1779" s="14">
        <f>IFERROR(AVERAGEIFS(Datos!I1779:L1779,Datos!I1779:L1779,"&lt;&gt;"),"")</f>
        <v>22.947831444054408</v>
      </c>
    </row>
    <row r="1780" spans="1:5" x14ac:dyDescent="0.3">
      <c r="A1780" s="12">
        <v>43418</v>
      </c>
      <c r="B1780" s="13">
        <v>2018</v>
      </c>
      <c r="C1780" s="13">
        <f>IFERROR(AVERAGEIFS(Datos!C1780:E1780,Datos!C1780:E1780,"&lt;&gt;"),"")</f>
        <v>68.132999999999996</v>
      </c>
      <c r="D1780" s="13">
        <f>IFERROR(AVERAGEIFS(Datos!F1780:H1780,Datos!F1780:H1780,"&lt;&gt;"),"")</f>
        <v>65.494804733333339</v>
      </c>
      <c r="E1780" s="14">
        <f>IFERROR(AVERAGEIFS(Datos!I1780:L1780,Datos!I1780:L1780,"&lt;&gt;"),"")</f>
        <v>23.47067534145912</v>
      </c>
    </row>
    <row r="1781" spans="1:5" x14ac:dyDescent="0.3">
      <c r="A1781" s="12">
        <v>43419</v>
      </c>
      <c r="B1781" s="13">
        <v>2018</v>
      </c>
      <c r="C1781" s="13">
        <f>IFERROR(AVERAGEIFS(Datos!C1781:E1781,Datos!C1781:E1781,"&lt;&gt;"),"")</f>
        <v>69.561666666666653</v>
      </c>
      <c r="D1781" s="13">
        <f>IFERROR(AVERAGEIFS(Datos!F1781:H1781,Datos!F1781:H1781,"&lt;&gt;"),"")</f>
        <v>65.536667199999997</v>
      </c>
      <c r="E1781" s="14">
        <f>IFERROR(AVERAGEIFS(Datos!I1781:L1781,Datos!I1781:L1781,"&lt;&gt;"),"")</f>
        <v>23.146608412579393</v>
      </c>
    </row>
    <row r="1782" spans="1:5" x14ac:dyDescent="0.3">
      <c r="A1782" s="12">
        <v>43420</v>
      </c>
      <c r="B1782" s="13">
        <v>2018</v>
      </c>
      <c r="C1782" s="13">
        <f>IFERROR(AVERAGEIFS(Datos!C1782:E1782,Datos!C1782:E1782,"&lt;&gt;"),"")</f>
        <v>70.028666666666666</v>
      </c>
      <c r="D1782" s="13">
        <f>IFERROR(AVERAGEIFS(Datos!F1782:H1782,Datos!F1782:H1782,"&lt;&gt;"),"")</f>
        <v>65.727708666666658</v>
      </c>
      <c r="E1782" s="14">
        <f>IFERROR(AVERAGEIFS(Datos!I1782:L1782,Datos!I1782:L1782,"&lt;&gt;"),"")</f>
        <v>22.132472809038546</v>
      </c>
    </row>
    <row r="1783" spans="1:5" x14ac:dyDescent="0.3">
      <c r="A1783" s="12">
        <v>43421</v>
      </c>
      <c r="B1783" s="13">
        <v>2018</v>
      </c>
      <c r="C1783" s="13" t="str">
        <f>IFERROR(AVERAGEIFS(Datos!C1783:E1783,Datos!C1783:E1783,"&lt;&gt;"),"")</f>
        <v/>
      </c>
      <c r="D1783" s="13" t="str">
        <f>IFERROR(AVERAGEIFS(Datos!F1783:H1783,Datos!F1783:H1783,"&lt;&gt;"),"")</f>
        <v/>
      </c>
      <c r="E1783" s="14" t="str">
        <f>IFERROR(AVERAGEIFS(Datos!I1783:L1783,Datos!I1783:L1783,"&lt;&gt;"),"")</f>
        <v/>
      </c>
    </row>
    <row r="1784" spans="1:5" x14ac:dyDescent="0.3">
      <c r="A1784" s="12">
        <v>43422</v>
      </c>
      <c r="B1784" s="13">
        <v>2018</v>
      </c>
      <c r="C1784" s="13" t="str">
        <f>IFERROR(AVERAGEIFS(Datos!C1784:E1784,Datos!C1784:E1784,"&lt;&gt;"),"")</f>
        <v/>
      </c>
      <c r="D1784" s="13" t="str">
        <f>IFERROR(AVERAGEIFS(Datos!F1784:H1784,Datos!F1784:H1784,"&lt;&gt;"),"")</f>
        <v/>
      </c>
      <c r="E1784" s="14" t="str">
        <f>IFERROR(AVERAGEIFS(Datos!I1784:L1784,Datos!I1784:L1784,"&lt;&gt;"),"")</f>
        <v/>
      </c>
    </row>
    <row r="1785" spans="1:5" x14ac:dyDescent="0.3">
      <c r="A1785" s="12">
        <v>43423</v>
      </c>
      <c r="B1785" s="13">
        <v>2018</v>
      </c>
      <c r="C1785" s="13">
        <f>IFERROR(AVERAGEIFS(Datos!C1785:E1785,Datos!C1785:E1785,"&lt;&gt;"),"")</f>
        <v>67.485333333333344</v>
      </c>
      <c r="D1785" s="13">
        <f>IFERROR(AVERAGEIFS(Datos!F1785:H1785,Datos!F1785:H1785,"&lt;&gt;"),"")</f>
        <v>65.097336466666661</v>
      </c>
      <c r="E1785" s="14">
        <f>IFERROR(AVERAGEIFS(Datos!I1785:L1785,Datos!I1785:L1785,"&lt;&gt;"),"")</f>
        <v>23.081510275257916</v>
      </c>
    </row>
    <row r="1786" spans="1:5" x14ac:dyDescent="0.3">
      <c r="A1786" s="12">
        <v>43424</v>
      </c>
      <c r="B1786" s="13">
        <v>2018</v>
      </c>
      <c r="C1786" s="13">
        <f>IFERROR(AVERAGEIFS(Datos!C1786:E1786,Datos!C1786:E1786,"&lt;&gt;"),"")</f>
        <v>65.825833333333335</v>
      </c>
      <c r="D1786" s="13">
        <f>IFERROR(AVERAGEIFS(Datos!F1786:H1786,Datos!F1786:H1786,"&lt;&gt;"),"")</f>
        <v>64.068919199999996</v>
      </c>
      <c r="E1786" s="14">
        <f>IFERROR(AVERAGEIFS(Datos!I1786:L1786,Datos!I1786:L1786,"&lt;&gt;"),"")</f>
        <v>22.085010156610469</v>
      </c>
    </row>
    <row r="1787" spans="1:5" x14ac:dyDescent="0.3">
      <c r="A1787" s="12">
        <v>43425</v>
      </c>
      <c r="B1787" s="13">
        <v>2018</v>
      </c>
      <c r="C1787" s="13">
        <f>IFERROR(AVERAGEIFS(Datos!C1787:E1787,Datos!C1787:E1787,"&lt;&gt;"),"")</f>
        <v>66.492166666666677</v>
      </c>
      <c r="D1787" s="13">
        <f>IFERROR(AVERAGEIFS(Datos!F1787:H1787,Datos!F1787:H1787,"&lt;&gt;"),"")</f>
        <v>64.966910166666665</v>
      </c>
      <c r="E1787" s="14">
        <f>IFERROR(AVERAGEIFS(Datos!I1787:L1787,Datos!I1787:L1787,"&lt;&gt;"),"")</f>
        <v>22.03817185293337</v>
      </c>
    </row>
    <row r="1788" spans="1:5" x14ac:dyDescent="0.3">
      <c r="A1788" s="12">
        <v>43426</v>
      </c>
      <c r="B1788" s="13">
        <v>2018</v>
      </c>
      <c r="C1788" s="13" t="str">
        <f>IFERROR(AVERAGEIFS(Datos!C1788:E1788,Datos!C1788:E1788,"&lt;&gt;"),"")</f>
        <v/>
      </c>
      <c r="D1788" s="13">
        <f>IFERROR(AVERAGEIFS(Datos!F1788:H1788,Datos!F1788:H1788,"&lt;&gt;"),"")</f>
        <v>64.446445533333346</v>
      </c>
      <c r="E1788" s="14">
        <f>IFERROR(AVERAGEIFS(Datos!I1788:L1788,Datos!I1788:L1788,"&lt;&gt;"),"")</f>
        <v>22.094578706736304</v>
      </c>
    </row>
    <row r="1789" spans="1:5" x14ac:dyDescent="0.3">
      <c r="A1789" s="12">
        <v>43427</v>
      </c>
      <c r="B1789" s="13">
        <v>2018</v>
      </c>
      <c r="C1789" s="13">
        <f>IFERROR(AVERAGEIFS(Datos!C1789:E1789,Datos!C1789:E1789,"&lt;&gt;"),"")</f>
        <v>65.882499999999993</v>
      </c>
      <c r="D1789" s="13">
        <f>IFERROR(AVERAGEIFS(Datos!F1789:H1789,Datos!F1789:H1789,"&lt;&gt;"),"")</f>
        <v>64.318742</v>
      </c>
      <c r="E1789" s="14" t="str">
        <f>IFERROR(AVERAGEIFS(Datos!I1789:L1789,Datos!I1789:L1789,"&lt;&gt;"),"")</f>
        <v/>
      </c>
    </row>
    <row r="1790" spans="1:5" x14ac:dyDescent="0.3">
      <c r="A1790" s="12">
        <v>43428</v>
      </c>
      <c r="B1790" s="13">
        <v>2018</v>
      </c>
      <c r="C1790" s="13" t="str">
        <f>IFERROR(AVERAGEIFS(Datos!C1790:E1790,Datos!C1790:E1790,"&lt;&gt;"),"")</f>
        <v/>
      </c>
      <c r="D1790" s="13" t="str">
        <f>IFERROR(AVERAGEIFS(Datos!F1790:H1790,Datos!F1790:H1790,"&lt;&gt;"),"")</f>
        <v/>
      </c>
      <c r="E1790" s="14" t="str">
        <f>IFERROR(AVERAGEIFS(Datos!I1790:L1790,Datos!I1790:L1790,"&lt;&gt;"),"")</f>
        <v/>
      </c>
    </row>
    <row r="1791" spans="1:5" x14ac:dyDescent="0.3">
      <c r="A1791" s="12">
        <v>43429</v>
      </c>
      <c r="B1791" s="13">
        <v>2018</v>
      </c>
      <c r="C1791" s="13" t="str">
        <f>IFERROR(AVERAGEIFS(Datos!C1791:E1791,Datos!C1791:E1791,"&lt;&gt;"),"")</f>
        <v/>
      </c>
      <c r="D1791" s="13" t="str">
        <f>IFERROR(AVERAGEIFS(Datos!F1791:H1791,Datos!F1791:H1791,"&lt;&gt;"),"")</f>
        <v/>
      </c>
      <c r="E1791" s="14" t="str">
        <f>IFERROR(AVERAGEIFS(Datos!I1791:L1791,Datos!I1791:L1791,"&lt;&gt;"),"")</f>
        <v/>
      </c>
    </row>
    <row r="1792" spans="1:5" x14ac:dyDescent="0.3">
      <c r="A1792" s="12">
        <v>43430</v>
      </c>
      <c r="B1792" s="13">
        <v>2018</v>
      </c>
      <c r="C1792" s="13">
        <f>IFERROR(AVERAGEIFS(Datos!C1792:E1792,Datos!C1792:E1792,"&lt;&gt;"),"")</f>
        <v>67.640666666666661</v>
      </c>
      <c r="D1792" s="13">
        <f>IFERROR(AVERAGEIFS(Datos!F1792:H1792,Datos!F1792:H1792,"&lt;&gt;"),"")</f>
        <v>65.194511733333329</v>
      </c>
      <c r="E1792" s="14">
        <f>IFERROR(AVERAGEIFS(Datos!I1792:L1792,Datos!I1792:L1792,"&lt;&gt;"),"")</f>
        <v>22.219906238107821</v>
      </c>
    </row>
    <row r="1793" spans="1:5" x14ac:dyDescent="0.3">
      <c r="A1793" s="12">
        <v>43431</v>
      </c>
      <c r="B1793" s="13">
        <v>2018</v>
      </c>
      <c r="C1793" s="13">
        <f>IFERROR(AVERAGEIFS(Datos!C1793:E1793,Datos!C1793:E1793,"&lt;&gt;"),"")</f>
        <v>67.771333333333331</v>
      </c>
      <c r="D1793" s="13">
        <f>IFERROR(AVERAGEIFS(Datos!F1793:H1793,Datos!F1793:H1793,"&lt;&gt;"),"")</f>
        <v>64.570363833333332</v>
      </c>
      <c r="E1793" s="14">
        <f>IFERROR(AVERAGEIFS(Datos!I1793:L1793,Datos!I1793:L1793,"&lt;&gt;"),"")</f>
        <v>22.703161431710321</v>
      </c>
    </row>
    <row r="1794" spans="1:5" x14ac:dyDescent="0.3">
      <c r="A1794" s="12">
        <v>43432</v>
      </c>
      <c r="B1794" s="13">
        <v>2018</v>
      </c>
      <c r="C1794" s="13">
        <f>IFERROR(AVERAGEIFS(Datos!C1794:E1794,Datos!C1794:E1794,"&lt;&gt;"),"")</f>
        <v>70.31483333333334</v>
      </c>
      <c r="D1794" s="13">
        <f>IFERROR(AVERAGEIFS(Datos!F1794:H1794,Datos!F1794:H1794,"&lt;&gt;"),"")</f>
        <v>65.087051833333334</v>
      </c>
      <c r="E1794" s="14">
        <f>IFERROR(AVERAGEIFS(Datos!I1794:L1794,Datos!I1794:L1794,"&lt;&gt;"),"")</f>
        <v>23.014335711521547</v>
      </c>
    </row>
    <row r="1795" spans="1:5" x14ac:dyDescent="0.3">
      <c r="A1795" s="12">
        <v>43433</v>
      </c>
      <c r="B1795" s="13">
        <v>2018</v>
      </c>
      <c r="C1795" s="13">
        <f>IFERROR(AVERAGEIFS(Datos!C1795:E1795,Datos!C1795:E1795,"&lt;&gt;"),"")</f>
        <v>69.93549999999999</v>
      </c>
      <c r="D1795" s="13">
        <f>IFERROR(AVERAGEIFS(Datos!F1795:H1795,Datos!F1795:H1795,"&lt;&gt;"),"")</f>
        <v>65.004013933333326</v>
      </c>
      <c r="E1795" s="14">
        <f>IFERROR(AVERAGEIFS(Datos!I1795:L1795,Datos!I1795:L1795,"&lt;&gt;"),"")</f>
        <v>23.678834286595581</v>
      </c>
    </row>
    <row r="1796" spans="1:5" x14ac:dyDescent="0.3">
      <c r="A1796" s="12">
        <v>43434</v>
      </c>
      <c r="B1796" s="13">
        <v>2018</v>
      </c>
      <c r="C1796" s="13">
        <f>IFERROR(AVERAGEIFS(Datos!C1796:E1796,Datos!C1796:E1796,"&lt;&gt;"),"")</f>
        <v>70.339166666666657</v>
      </c>
      <c r="D1796" s="13">
        <f>IFERROR(AVERAGEIFS(Datos!F1796:H1796,Datos!F1796:H1796,"&lt;&gt;"),"")</f>
        <v>64.35135906666666</v>
      </c>
      <c r="E1796" s="14">
        <f>IFERROR(AVERAGEIFS(Datos!I1796:L1796,Datos!I1796:L1796,"&lt;&gt;"),"")</f>
        <v>23.576898120820136</v>
      </c>
    </row>
    <row r="1797" spans="1:5" x14ac:dyDescent="0.3">
      <c r="A1797" s="12">
        <v>43435</v>
      </c>
      <c r="B1797" s="13">
        <v>2018</v>
      </c>
      <c r="C1797" s="13" t="str">
        <f>IFERROR(AVERAGEIFS(Datos!C1797:E1797,Datos!C1797:E1797,"&lt;&gt;"),"")</f>
        <v/>
      </c>
      <c r="D1797" s="13" t="str">
        <f>IFERROR(AVERAGEIFS(Datos!F1797:H1797,Datos!F1797:H1797,"&lt;&gt;"),"")</f>
        <v/>
      </c>
      <c r="E1797" s="14" t="str">
        <f>IFERROR(AVERAGEIFS(Datos!I1797:L1797,Datos!I1797:L1797,"&lt;&gt;"),"")</f>
        <v/>
      </c>
    </row>
    <row r="1798" spans="1:5" x14ac:dyDescent="0.3">
      <c r="A1798" s="12">
        <v>43436</v>
      </c>
      <c r="B1798" s="13">
        <v>2018</v>
      </c>
      <c r="C1798" s="13" t="str">
        <f>IFERROR(AVERAGEIFS(Datos!C1798:E1798,Datos!C1798:E1798,"&lt;&gt;"),"")</f>
        <v/>
      </c>
      <c r="D1798" s="13" t="str">
        <f>IFERROR(AVERAGEIFS(Datos!F1798:H1798,Datos!F1798:H1798,"&lt;&gt;"),"")</f>
        <v/>
      </c>
      <c r="E1798" s="14" t="str">
        <f>IFERROR(AVERAGEIFS(Datos!I1798:L1798,Datos!I1798:L1798,"&lt;&gt;"),"")</f>
        <v/>
      </c>
    </row>
    <row r="1799" spans="1:5" x14ac:dyDescent="0.3">
      <c r="A1799" s="12">
        <v>43437</v>
      </c>
      <c r="B1799" s="13">
        <v>2018</v>
      </c>
      <c r="C1799" s="13">
        <f>IFERROR(AVERAGEIFS(Datos!C1799:E1799,Datos!C1799:E1799,"&lt;&gt;"),"")</f>
        <v>71.370999999999995</v>
      </c>
      <c r="D1799" s="13">
        <f>IFERROR(AVERAGEIFS(Datos!F1799:H1799,Datos!F1799:H1799,"&lt;&gt;"),"")</f>
        <v>66.528668966666658</v>
      </c>
      <c r="E1799" s="14">
        <f>IFERROR(AVERAGEIFS(Datos!I1799:L1799,Datos!I1799:L1799,"&lt;&gt;"),"")</f>
        <v>23.947691100061604</v>
      </c>
    </row>
    <row r="1800" spans="1:5" x14ac:dyDescent="0.3">
      <c r="A1800" s="12">
        <v>43438</v>
      </c>
      <c r="B1800" s="13">
        <v>2018</v>
      </c>
      <c r="C1800" s="13">
        <f>IFERROR(AVERAGEIFS(Datos!C1800:E1800,Datos!C1800:E1800,"&lt;&gt;"),"")</f>
        <v>68.605333333333334</v>
      </c>
      <c r="D1800" s="13">
        <f>IFERROR(AVERAGEIFS(Datos!F1800:H1800,Datos!F1800:H1800,"&lt;&gt;"),"")</f>
        <v>65.771921200000008</v>
      </c>
      <c r="E1800" s="14">
        <f>IFERROR(AVERAGEIFS(Datos!I1800:L1800,Datos!I1800:L1800,"&lt;&gt;"),"")</f>
        <v>23.433665096213531</v>
      </c>
    </row>
    <row r="1801" spans="1:5" x14ac:dyDescent="0.3">
      <c r="A1801" s="12">
        <v>43439</v>
      </c>
      <c r="B1801" s="13">
        <v>2018</v>
      </c>
      <c r="C1801" s="13" t="str">
        <f>IFERROR(AVERAGEIFS(Datos!C1801:E1801,Datos!C1801:E1801,"&lt;&gt;"),"")</f>
        <v/>
      </c>
      <c r="D1801" s="13">
        <f>IFERROR(AVERAGEIFS(Datos!F1801:H1801,Datos!F1801:H1801,"&lt;&gt;"),"")</f>
        <v>65.028838366666662</v>
      </c>
      <c r="E1801" s="14">
        <f>IFERROR(AVERAGEIFS(Datos!I1801:L1801,Datos!I1801:L1801,"&lt;&gt;"),"")</f>
        <v>23.505597213875387</v>
      </c>
    </row>
    <row r="1802" spans="1:5" x14ac:dyDescent="0.3">
      <c r="A1802" s="12">
        <v>43440</v>
      </c>
      <c r="B1802" s="13">
        <v>2018</v>
      </c>
      <c r="C1802" s="13">
        <f>IFERROR(AVERAGEIFS(Datos!C1802:E1802,Datos!C1802:E1802,"&lt;&gt;"),"")</f>
        <v>68.924666666666667</v>
      </c>
      <c r="D1802" s="13">
        <f>IFERROR(AVERAGEIFS(Datos!F1802:H1802,Datos!F1802:H1802,"&lt;&gt;"),"")</f>
        <v>63.441116999999998</v>
      </c>
      <c r="E1802" s="14">
        <f>IFERROR(AVERAGEIFS(Datos!I1802:L1802,Datos!I1802:L1802,"&lt;&gt;"),"")</f>
        <v>22.723038898169541</v>
      </c>
    </row>
    <row r="1803" spans="1:5" x14ac:dyDescent="0.3">
      <c r="A1803" s="12">
        <v>43441</v>
      </c>
      <c r="B1803" s="13">
        <v>2018</v>
      </c>
      <c r="C1803" s="13">
        <f>IFERROR(AVERAGEIFS(Datos!C1803:E1803,Datos!C1803:E1803,"&lt;&gt;"),"")</f>
        <v>66.423833333333334</v>
      </c>
      <c r="D1803" s="13">
        <f>IFERROR(AVERAGEIFS(Datos!F1803:H1803,Datos!F1803:H1803,"&lt;&gt;"),"")</f>
        <v>63.649742600000003</v>
      </c>
      <c r="E1803" s="14">
        <f>IFERROR(AVERAGEIFS(Datos!I1803:L1803,Datos!I1803:L1803,"&lt;&gt;"),"")</f>
        <v>22.724399637186199</v>
      </c>
    </row>
    <row r="1804" spans="1:5" x14ac:dyDescent="0.3">
      <c r="A1804" s="12">
        <v>43442</v>
      </c>
      <c r="B1804" s="13">
        <v>2018</v>
      </c>
      <c r="C1804" s="13" t="str">
        <f>IFERROR(AVERAGEIFS(Datos!C1804:E1804,Datos!C1804:E1804,"&lt;&gt;"),"")</f>
        <v/>
      </c>
      <c r="D1804" s="13" t="str">
        <f>IFERROR(AVERAGEIFS(Datos!F1804:H1804,Datos!F1804:H1804,"&lt;&gt;"),"")</f>
        <v/>
      </c>
      <c r="E1804" s="14" t="str">
        <f>IFERROR(AVERAGEIFS(Datos!I1804:L1804,Datos!I1804:L1804,"&lt;&gt;"),"")</f>
        <v/>
      </c>
    </row>
    <row r="1805" spans="1:5" x14ac:dyDescent="0.3">
      <c r="A1805" s="12">
        <v>43443</v>
      </c>
      <c r="B1805" s="13">
        <v>2018</v>
      </c>
      <c r="C1805" s="13" t="str">
        <f>IFERROR(AVERAGEIFS(Datos!C1805:E1805,Datos!C1805:E1805,"&lt;&gt;"),"")</f>
        <v/>
      </c>
      <c r="D1805" s="13" t="str">
        <f>IFERROR(AVERAGEIFS(Datos!F1805:H1805,Datos!F1805:H1805,"&lt;&gt;"),"")</f>
        <v/>
      </c>
      <c r="E1805" s="14" t="str">
        <f>IFERROR(AVERAGEIFS(Datos!I1805:L1805,Datos!I1805:L1805,"&lt;&gt;"),"")</f>
        <v/>
      </c>
    </row>
    <row r="1806" spans="1:5" x14ac:dyDescent="0.3">
      <c r="A1806" s="12">
        <v>43444</v>
      </c>
      <c r="B1806" s="13">
        <v>2018</v>
      </c>
      <c r="C1806" s="13">
        <f>IFERROR(AVERAGEIFS(Datos!C1806:E1806,Datos!C1806:E1806,"&lt;&gt;"),"")</f>
        <v>67.549666666666681</v>
      </c>
      <c r="D1806" s="13">
        <f>IFERROR(AVERAGEIFS(Datos!F1806:H1806,Datos!F1806:H1806,"&lt;&gt;"),"")</f>
        <v>62.715630599999997</v>
      </c>
      <c r="E1806" s="14">
        <f>IFERROR(AVERAGEIFS(Datos!I1806:L1806,Datos!I1806:L1806,"&lt;&gt;"),"")</f>
        <v>22.191392431930691</v>
      </c>
    </row>
    <row r="1807" spans="1:5" x14ac:dyDescent="0.3">
      <c r="A1807" s="12">
        <v>43445</v>
      </c>
      <c r="B1807" s="13">
        <v>2018</v>
      </c>
      <c r="C1807" s="13">
        <f>IFERROR(AVERAGEIFS(Datos!C1807:E1807,Datos!C1807:E1807,"&lt;&gt;"),"")</f>
        <v>67.943333333333342</v>
      </c>
      <c r="D1807" s="13">
        <f>IFERROR(AVERAGEIFS(Datos!F1807:H1807,Datos!F1807:H1807,"&lt;&gt;"),"")</f>
        <v>63.520098600000004</v>
      </c>
      <c r="E1807" s="14">
        <f>IFERROR(AVERAGEIFS(Datos!I1807:L1807,Datos!I1807:L1807,"&lt;&gt;"),"")</f>
        <v>22.324777643191243</v>
      </c>
    </row>
    <row r="1808" spans="1:5" x14ac:dyDescent="0.3">
      <c r="A1808" s="12">
        <v>43446</v>
      </c>
      <c r="B1808" s="13">
        <v>2018</v>
      </c>
      <c r="C1808" s="13">
        <f>IFERROR(AVERAGEIFS(Datos!C1808:E1808,Datos!C1808:E1808,"&lt;&gt;"),"")</f>
        <v>68.347166666666666</v>
      </c>
      <c r="D1808" s="13">
        <f>IFERROR(AVERAGEIFS(Datos!F1808:H1808,Datos!F1808:H1808,"&lt;&gt;"),"")</f>
        <v>64.963351666666668</v>
      </c>
      <c r="E1808" s="14">
        <f>IFERROR(AVERAGEIFS(Datos!I1808:L1808,Datos!I1808:L1808,"&lt;&gt;"),"")</f>
        <v>22.734512393762703</v>
      </c>
    </row>
    <row r="1809" spans="1:5" x14ac:dyDescent="0.3">
      <c r="A1809" s="12">
        <v>43447</v>
      </c>
      <c r="B1809" s="13">
        <v>2018</v>
      </c>
      <c r="C1809" s="13">
        <f>IFERROR(AVERAGEIFS(Datos!C1809:E1809,Datos!C1809:E1809,"&lt;&gt;"),"")</f>
        <v>68.621499999999997</v>
      </c>
      <c r="D1809" s="13">
        <f>IFERROR(AVERAGEIFS(Datos!F1809:H1809,Datos!F1809:H1809,"&lt;&gt;"),"")</f>
        <v>65.209696333333341</v>
      </c>
      <c r="E1809" s="14">
        <f>IFERROR(AVERAGEIFS(Datos!I1809:L1809,Datos!I1809:L1809,"&lt;&gt;"),"")</f>
        <v>22.545229366364516</v>
      </c>
    </row>
    <row r="1810" spans="1:5" x14ac:dyDescent="0.3">
      <c r="A1810" s="12">
        <v>43448</v>
      </c>
      <c r="B1810" s="13">
        <v>2018</v>
      </c>
      <c r="C1810" s="13">
        <f>IFERROR(AVERAGEIFS(Datos!C1810:E1810,Datos!C1810:E1810,"&lt;&gt;"),"")</f>
        <v>66.661833333333334</v>
      </c>
      <c r="D1810" s="13">
        <f>IFERROR(AVERAGEIFS(Datos!F1810:H1810,Datos!F1810:H1810,"&lt;&gt;"),"")</f>
        <v>64.595418500000008</v>
      </c>
      <c r="E1810" s="14">
        <f>IFERROR(AVERAGEIFS(Datos!I1810:L1810,Datos!I1810:L1810,"&lt;&gt;"),"")</f>
        <v>21.89992249845584</v>
      </c>
    </row>
    <row r="1811" spans="1:5" x14ac:dyDescent="0.3">
      <c r="A1811" s="12">
        <v>43449</v>
      </c>
      <c r="B1811" s="13">
        <v>2018</v>
      </c>
      <c r="C1811" s="13" t="str">
        <f>IFERROR(AVERAGEIFS(Datos!C1811:E1811,Datos!C1811:E1811,"&lt;&gt;"),"")</f>
        <v/>
      </c>
      <c r="D1811" s="13" t="str">
        <f>IFERROR(AVERAGEIFS(Datos!F1811:H1811,Datos!F1811:H1811,"&lt;&gt;"),"")</f>
        <v/>
      </c>
      <c r="E1811" s="14" t="str">
        <f>IFERROR(AVERAGEIFS(Datos!I1811:L1811,Datos!I1811:L1811,"&lt;&gt;"),"")</f>
        <v/>
      </c>
    </row>
    <row r="1812" spans="1:5" x14ac:dyDescent="0.3">
      <c r="A1812" s="12">
        <v>43450</v>
      </c>
      <c r="B1812" s="13">
        <v>2018</v>
      </c>
      <c r="C1812" s="13" t="str">
        <f>IFERROR(AVERAGEIFS(Datos!C1812:E1812,Datos!C1812:E1812,"&lt;&gt;"),"")</f>
        <v/>
      </c>
      <c r="D1812" s="13" t="str">
        <f>IFERROR(AVERAGEIFS(Datos!F1812:H1812,Datos!F1812:H1812,"&lt;&gt;"),"")</f>
        <v/>
      </c>
      <c r="E1812" s="14" t="str">
        <f>IFERROR(AVERAGEIFS(Datos!I1812:L1812,Datos!I1812:L1812,"&lt;&gt;"),"")</f>
        <v/>
      </c>
    </row>
    <row r="1813" spans="1:5" x14ac:dyDescent="0.3">
      <c r="A1813" s="12">
        <v>43451</v>
      </c>
      <c r="B1813" s="13">
        <v>2018</v>
      </c>
      <c r="C1813" s="13">
        <f>IFERROR(AVERAGEIFS(Datos!C1813:E1813,Datos!C1813:E1813,"&lt;&gt;"),"")</f>
        <v>65.052500000000009</v>
      </c>
      <c r="D1813" s="13">
        <f>IFERROR(AVERAGEIFS(Datos!F1813:H1813,Datos!F1813:H1813,"&lt;&gt;"),"")</f>
        <v>64.273325999999997</v>
      </c>
      <c r="E1813" s="14">
        <f>IFERROR(AVERAGEIFS(Datos!I1813:L1813,Datos!I1813:L1813,"&lt;&gt;"),"")</f>
        <v>22.071854566932629</v>
      </c>
    </row>
    <row r="1814" spans="1:5" x14ac:dyDescent="0.3">
      <c r="A1814" s="12">
        <v>43452</v>
      </c>
      <c r="B1814" s="13">
        <v>2018</v>
      </c>
      <c r="C1814" s="13">
        <f>IFERROR(AVERAGEIFS(Datos!C1814:E1814,Datos!C1814:E1814,"&lt;&gt;"),"")</f>
        <v>65.88600000000001</v>
      </c>
      <c r="D1814" s="13">
        <f>IFERROR(AVERAGEIFS(Datos!F1814:H1814,Datos!F1814:H1814,"&lt;&gt;"),"")</f>
        <v>63.7807368</v>
      </c>
      <c r="E1814" s="14">
        <f>IFERROR(AVERAGEIFS(Datos!I1814:L1814,Datos!I1814:L1814,"&lt;&gt;"),"")</f>
        <v>21.423520389910291</v>
      </c>
    </row>
    <row r="1815" spans="1:5" x14ac:dyDescent="0.3">
      <c r="A1815" s="12">
        <v>43453</v>
      </c>
      <c r="B1815" s="13">
        <v>2018</v>
      </c>
      <c r="C1815" s="13">
        <f>IFERROR(AVERAGEIFS(Datos!C1815:E1815,Datos!C1815:E1815,"&lt;&gt;"),"")</f>
        <v>65.228499999999997</v>
      </c>
      <c r="D1815" s="13">
        <f>IFERROR(AVERAGEIFS(Datos!F1815:H1815,Datos!F1815:H1815,"&lt;&gt;"),"")</f>
        <v>64.703246933333347</v>
      </c>
      <c r="E1815" s="14">
        <f>IFERROR(AVERAGEIFS(Datos!I1815:L1815,Datos!I1815:L1815,"&lt;&gt;"),"")</f>
        <v>21.174448462566847</v>
      </c>
    </row>
    <row r="1816" spans="1:5" x14ac:dyDescent="0.3">
      <c r="A1816" s="12">
        <v>43454</v>
      </c>
      <c r="B1816" s="13">
        <v>2018</v>
      </c>
      <c r="C1816" s="13">
        <f>IFERROR(AVERAGEIFS(Datos!C1816:E1816,Datos!C1816:E1816,"&lt;&gt;"),"")</f>
        <v>63.965499999999999</v>
      </c>
      <c r="D1816" s="13">
        <f>IFERROR(AVERAGEIFS(Datos!F1816:H1816,Datos!F1816:H1816,"&lt;&gt;"),"")</f>
        <v>63.713228133333331</v>
      </c>
      <c r="E1816" s="14">
        <f>IFERROR(AVERAGEIFS(Datos!I1816:L1816,Datos!I1816:L1816,"&lt;&gt;"),"")</f>
        <v>20.869538846361429</v>
      </c>
    </row>
    <row r="1817" spans="1:5" x14ac:dyDescent="0.3">
      <c r="A1817" s="12">
        <v>43455</v>
      </c>
      <c r="B1817" s="13">
        <v>2018</v>
      </c>
      <c r="C1817" s="13">
        <f>IFERROR(AVERAGEIFS(Datos!C1817:E1817,Datos!C1817:E1817,"&lt;&gt;"),"")</f>
        <v>61.824999999999996</v>
      </c>
      <c r="D1817" s="13">
        <f>IFERROR(AVERAGEIFS(Datos!F1817:H1817,Datos!F1817:H1817,"&lt;&gt;"),"")</f>
        <v>62.854405333333339</v>
      </c>
      <c r="E1817" s="14">
        <f>IFERROR(AVERAGEIFS(Datos!I1817:L1817,Datos!I1817:L1817,"&lt;&gt;"),"")</f>
        <v>20.221975677204956</v>
      </c>
    </row>
    <row r="1818" spans="1:5" x14ac:dyDescent="0.3">
      <c r="A1818" s="12">
        <v>43456</v>
      </c>
      <c r="B1818" s="13">
        <v>2018</v>
      </c>
      <c r="C1818" s="13" t="str">
        <f>IFERROR(AVERAGEIFS(Datos!C1818:E1818,Datos!C1818:E1818,"&lt;&gt;"),"")</f>
        <v/>
      </c>
      <c r="D1818" s="13" t="str">
        <f>IFERROR(AVERAGEIFS(Datos!F1818:H1818,Datos!F1818:H1818,"&lt;&gt;"),"")</f>
        <v/>
      </c>
      <c r="E1818" s="14" t="str">
        <f>IFERROR(AVERAGEIFS(Datos!I1818:L1818,Datos!I1818:L1818,"&lt;&gt;"),"")</f>
        <v/>
      </c>
    </row>
    <row r="1819" spans="1:5" x14ac:dyDescent="0.3">
      <c r="A1819" s="12">
        <v>43457</v>
      </c>
      <c r="B1819" s="13">
        <v>2018</v>
      </c>
      <c r="C1819" s="13" t="str">
        <f>IFERROR(AVERAGEIFS(Datos!C1819:E1819,Datos!C1819:E1819,"&lt;&gt;"),"")</f>
        <v/>
      </c>
      <c r="D1819" s="13" t="str">
        <f>IFERROR(AVERAGEIFS(Datos!F1819:H1819,Datos!F1819:H1819,"&lt;&gt;"),"")</f>
        <v/>
      </c>
      <c r="E1819" s="14" t="str">
        <f>IFERROR(AVERAGEIFS(Datos!I1819:L1819,Datos!I1819:L1819,"&lt;&gt;"),"")</f>
        <v/>
      </c>
    </row>
    <row r="1820" spans="1:5" x14ac:dyDescent="0.3">
      <c r="A1820" s="12">
        <v>43458</v>
      </c>
      <c r="B1820" s="13">
        <v>2018</v>
      </c>
      <c r="C1820" s="13">
        <f>IFERROR(AVERAGEIFS(Datos!C1820:E1820,Datos!C1820:E1820,"&lt;&gt;"),"")</f>
        <v>60.023666666666664</v>
      </c>
      <c r="D1820" s="13">
        <f>IFERROR(AVERAGEIFS(Datos!F1820:H1820,Datos!F1820:H1820,"&lt;&gt;"),"")</f>
        <v>8.2278990000000007</v>
      </c>
      <c r="E1820" s="14" t="str">
        <f>IFERROR(AVERAGEIFS(Datos!I1820:L1820,Datos!I1820:L1820,"&lt;&gt;"),"")</f>
        <v/>
      </c>
    </row>
    <row r="1821" spans="1:5" x14ac:dyDescent="0.3">
      <c r="A1821" s="12">
        <v>43459</v>
      </c>
      <c r="B1821" s="13">
        <v>2018</v>
      </c>
      <c r="C1821" s="13" t="str">
        <f>IFERROR(AVERAGEIFS(Datos!C1821:E1821,Datos!C1821:E1821,"&lt;&gt;"),"")</f>
        <v/>
      </c>
      <c r="D1821" s="13" t="str">
        <f>IFERROR(AVERAGEIFS(Datos!F1821:H1821,Datos!F1821:H1821,"&lt;&gt;"),"")</f>
        <v/>
      </c>
      <c r="E1821" s="14">
        <f>IFERROR(AVERAGEIFS(Datos!I1821:L1821,Datos!I1821:L1821,"&lt;&gt;"),"")</f>
        <v>19.224657192154016</v>
      </c>
    </row>
    <row r="1822" spans="1:5" x14ac:dyDescent="0.3">
      <c r="A1822" s="12">
        <v>43460</v>
      </c>
      <c r="B1822" s="13">
        <v>2018</v>
      </c>
      <c r="C1822" s="13">
        <f>IFERROR(AVERAGEIFS(Datos!C1822:E1822,Datos!C1822:E1822,"&lt;&gt;"),"")</f>
        <v>64.081666666666663</v>
      </c>
      <c r="D1822" s="13" t="str">
        <f>IFERROR(AVERAGEIFS(Datos!F1822:H1822,Datos!F1822:H1822,"&lt;&gt;"),"")</f>
        <v/>
      </c>
      <c r="E1822" s="14">
        <f>IFERROR(AVERAGEIFS(Datos!I1822:L1822,Datos!I1822:L1822,"&lt;&gt;"),"")</f>
        <v>19.123163316059845</v>
      </c>
    </row>
    <row r="1823" spans="1:5" x14ac:dyDescent="0.3">
      <c r="A1823" s="12">
        <v>43461</v>
      </c>
      <c r="B1823" s="13">
        <v>2018</v>
      </c>
      <c r="C1823" s="13">
        <f>IFERROR(AVERAGEIFS(Datos!C1823:E1823,Datos!C1823:E1823,"&lt;&gt;"),"")</f>
        <v>64.287500000000009</v>
      </c>
      <c r="D1823" s="13">
        <f>IFERROR(AVERAGEIFS(Datos!F1823:H1823,Datos!F1823:H1823,"&lt;&gt;"),"")</f>
        <v>62.021461333333342</v>
      </c>
      <c r="E1823" s="14">
        <f>IFERROR(AVERAGEIFS(Datos!I1823:L1823,Datos!I1823:L1823,"&lt;&gt;"),"")</f>
        <v>20.071024845416741</v>
      </c>
    </row>
    <row r="1824" spans="1:5" x14ac:dyDescent="0.3">
      <c r="A1824" s="12">
        <v>43462</v>
      </c>
      <c r="B1824" s="13">
        <v>2018</v>
      </c>
      <c r="C1824" s="13">
        <f>IFERROR(AVERAGEIFS(Datos!C1824:E1824,Datos!C1824:E1824,"&lt;&gt;"),"")</f>
        <v>63.927166666666665</v>
      </c>
      <c r="D1824" s="13">
        <f>IFERROR(AVERAGEIFS(Datos!F1824:H1824,Datos!F1824:H1824,"&lt;&gt;"),"")</f>
        <v>62.867124266666657</v>
      </c>
      <c r="E1824" s="14">
        <f>IFERROR(AVERAGEIFS(Datos!I1824:L1824,Datos!I1824:L1824,"&lt;&gt;"),"")</f>
        <v>20.102715470518977</v>
      </c>
    </row>
    <row r="1825" spans="1:5" x14ac:dyDescent="0.3">
      <c r="A1825" s="12">
        <v>43463</v>
      </c>
      <c r="B1825" s="13">
        <v>2018</v>
      </c>
      <c r="C1825" s="13" t="str">
        <f>IFERROR(AVERAGEIFS(Datos!C1825:E1825,Datos!C1825:E1825,"&lt;&gt;"),"")</f>
        <v/>
      </c>
      <c r="D1825" s="13" t="str">
        <f>IFERROR(AVERAGEIFS(Datos!F1825:H1825,Datos!F1825:H1825,"&lt;&gt;"),"")</f>
        <v/>
      </c>
      <c r="E1825" s="14" t="str">
        <f>IFERROR(AVERAGEIFS(Datos!I1825:L1825,Datos!I1825:L1825,"&lt;&gt;"),"")</f>
        <v/>
      </c>
    </row>
    <row r="1826" spans="1:5" x14ac:dyDescent="0.3">
      <c r="A1826" s="12">
        <v>43464</v>
      </c>
      <c r="B1826" s="13">
        <v>2018</v>
      </c>
      <c r="C1826" s="13" t="str">
        <f>IFERROR(AVERAGEIFS(Datos!C1826:E1826,Datos!C1826:E1826,"&lt;&gt;"),"")</f>
        <v/>
      </c>
      <c r="D1826" s="13" t="str">
        <f>IFERROR(AVERAGEIFS(Datos!F1826:H1826,Datos!F1826:H1826,"&lt;&gt;"),"")</f>
        <v/>
      </c>
      <c r="E1826" s="14" t="str">
        <f>IFERROR(AVERAGEIFS(Datos!I1826:L1826,Datos!I1826:L1826,"&lt;&gt;"),"")</f>
        <v/>
      </c>
    </row>
    <row r="1827" spans="1:5" x14ac:dyDescent="0.3">
      <c r="A1827" s="12">
        <v>43465</v>
      </c>
      <c r="B1827" s="13">
        <v>2018</v>
      </c>
      <c r="C1827" s="13">
        <f>IFERROR(AVERAGEIFS(Datos!C1827:E1827,Datos!C1827:E1827,"&lt;&gt;"),"")</f>
        <v>64.417666666666662</v>
      </c>
      <c r="D1827" s="13">
        <f>IFERROR(AVERAGEIFS(Datos!F1827:H1827,Datos!F1827:H1827,"&lt;&gt;"),"")</f>
        <v>8.2453874000000003</v>
      </c>
      <c r="E1827" s="14" t="str">
        <f>IFERROR(AVERAGEIFS(Datos!I1827:L1827,Datos!I1827:L1827,"&lt;&gt;"),"")</f>
        <v/>
      </c>
    </row>
    <row r="1828" spans="1:5" x14ac:dyDescent="0.3">
      <c r="A1828" s="12">
        <v>43466</v>
      </c>
      <c r="B1828" s="13">
        <v>2019</v>
      </c>
      <c r="C1828" s="13" t="str">
        <f>IFERROR(AVERAGEIFS(Datos!C1828:E1828,Datos!C1828:E1828,"&lt;&gt;"),"")</f>
        <v/>
      </c>
      <c r="D1828" s="13" t="str">
        <f>IFERROR(AVERAGEIFS(Datos!F1828:H1828,Datos!F1828:H1828,"&lt;&gt;"),"")</f>
        <v/>
      </c>
      <c r="E1828" s="14" t="str">
        <f>IFERROR(AVERAGEIFS(Datos!I1828:L1828,Datos!I1828:L1828,"&lt;&gt;"),"")</f>
        <v/>
      </c>
    </row>
    <row r="1829" spans="1:5" x14ac:dyDescent="0.3">
      <c r="A1829" s="12">
        <v>43467</v>
      </c>
      <c r="B1829" s="13">
        <v>2019</v>
      </c>
      <c r="C1829" s="13">
        <f>IFERROR(AVERAGEIFS(Datos!C1829:E1829,Datos!C1829:E1829,"&lt;&gt;"),"")</f>
        <v>64.444666666666663</v>
      </c>
      <c r="D1829" s="13">
        <f>IFERROR(AVERAGEIFS(Datos!F1829:H1829,Datos!F1829:H1829,"&lt;&gt;"),"")</f>
        <v>61.93829306666666</v>
      </c>
      <c r="E1829" s="14" t="str">
        <f>IFERROR(AVERAGEIFS(Datos!I1829:L1829,Datos!I1829:L1829,"&lt;&gt;"),"")</f>
        <v/>
      </c>
    </row>
    <row r="1830" spans="1:5" x14ac:dyDescent="0.3">
      <c r="A1830" s="12">
        <v>43468</v>
      </c>
      <c r="B1830" s="13">
        <v>2019</v>
      </c>
      <c r="C1830" s="13">
        <f>IFERROR(AVERAGEIFS(Datos!C1830:E1830,Datos!C1830:E1830,"&lt;&gt;"),"")</f>
        <v>61.407000000000004</v>
      </c>
      <c r="D1830" s="13">
        <f>IFERROR(AVERAGEIFS(Datos!F1830:H1830,Datos!F1830:H1830,"&lt;&gt;"),"")</f>
        <v>60.974761399999998</v>
      </c>
      <c r="E1830" s="14" t="str">
        <f>IFERROR(AVERAGEIFS(Datos!I1830:L1830,Datos!I1830:L1830,"&lt;&gt;"),"")</f>
        <v/>
      </c>
    </row>
    <row r="1831" spans="1:5" x14ac:dyDescent="0.3">
      <c r="A1831" s="12">
        <v>43469</v>
      </c>
      <c r="B1831" s="13">
        <v>2019</v>
      </c>
      <c r="C1831" s="13">
        <f>IFERROR(AVERAGEIFS(Datos!C1831:E1831,Datos!C1831:E1831,"&lt;&gt;"),"")</f>
        <v>64.299499999999995</v>
      </c>
      <c r="D1831" s="13">
        <f>IFERROR(AVERAGEIFS(Datos!F1831:H1831,Datos!F1831:H1831,"&lt;&gt;"),"")</f>
        <v>62.913502999999992</v>
      </c>
      <c r="E1831" s="14">
        <f>IFERROR(AVERAGEIFS(Datos!I1831:L1831,Datos!I1831:L1831,"&lt;&gt;"),"")</f>
        <v>19.842541454126327</v>
      </c>
    </row>
    <row r="1832" spans="1:5" x14ac:dyDescent="0.3">
      <c r="A1832" s="12">
        <v>43470</v>
      </c>
      <c r="B1832" s="13">
        <v>2019</v>
      </c>
      <c r="C1832" s="13" t="str">
        <f>IFERROR(AVERAGEIFS(Datos!C1832:E1832,Datos!C1832:E1832,"&lt;&gt;"),"")</f>
        <v/>
      </c>
      <c r="D1832" s="13" t="str">
        <f>IFERROR(AVERAGEIFS(Datos!F1832:H1832,Datos!F1832:H1832,"&lt;&gt;"),"")</f>
        <v/>
      </c>
      <c r="E1832" s="14" t="str">
        <f>IFERROR(AVERAGEIFS(Datos!I1832:L1832,Datos!I1832:L1832,"&lt;&gt;"),"")</f>
        <v/>
      </c>
    </row>
    <row r="1833" spans="1:5" x14ac:dyDescent="0.3">
      <c r="A1833" s="12">
        <v>43471</v>
      </c>
      <c r="B1833" s="13">
        <v>2019</v>
      </c>
      <c r="C1833" s="13" t="str">
        <f>IFERROR(AVERAGEIFS(Datos!C1833:E1833,Datos!C1833:E1833,"&lt;&gt;"),"")</f>
        <v/>
      </c>
      <c r="D1833" s="13" t="str">
        <f>IFERROR(AVERAGEIFS(Datos!F1833:H1833,Datos!F1833:H1833,"&lt;&gt;"),"")</f>
        <v/>
      </c>
      <c r="E1833" s="14" t="str">
        <f>IFERROR(AVERAGEIFS(Datos!I1833:L1833,Datos!I1833:L1833,"&lt;&gt;"),"")</f>
        <v/>
      </c>
    </row>
    <row r="1834" spans="1:5" x14ac:dyDescent="0.3">
      <c r="A1834" s="12">
        <v>43472</v>
      </c>
      <c r="B1834" s="13">
        <v>2019</v>
      </c>
      <c r="C1834" s="13">
        <f>IFERROR(AVERAGEIFS(Datos!C1834:E1834,Datos!C1834:E1834,"&lt;&gt;"),"")</f>
        <v>64.279499999999999</v>
      </c>
      <c r="D1834" s="13">
        <f>IFERROR(AVERAGEIFS(Datos!F1834:H1834,Datos!F1834:H1834,"&lt;&gt;"),"")</f>
        <v>63.420363800000011</v>
      </c>
      <c r="E1834" s="14">
        <f>IFERROR(AVERAGEIFS(Datos!I1834:L1834,Datos!I1834:L1834,"&lt;&gt;"),"")</f>
        <v>20.664663700395913</v>
      </c>
    </row>
    <row r="1835" spans="1:5" x14ac:dyDescent="0.3">
      <c r="A1835" s="12">
        <v>43473</v>
      </c>
      <c r="B1835" s="13">
        <v>2019</v>
      </c>
      <c r="C1835" s="13">
        <f>IFERROR(AVERAGEIFS(Datos!C1835:E1835,Datos!C1835:E1835,"&lt;&gt;"),"")</f>
        <v>64.918666666666681</v>
      </c>
      <c r="D1835" s="13">
        <f>IFERROR(AVERAGEIFS(Datos!F1835:H1835,Datos!F1835:H1835,"&lt;&gt;"),"")</f>
        <v>63.909773466666671</v>
      </c>
      <c r="E1835" s="14">
        <f>IFERROR(AVERAGEIFS(Datos!I1835:L1835,Datos!I1835:L1835,"&lt;&gt;"),"")</f>
        <v>21.269686505203062</v>
      </c>
    </row>
    <row r="1836" spans="1:5" x14ac:dyDescent="0.3">
      <c r="A1836" s="12">
        <v>43474</v>
      </c>
      <c r="B1836" s="13">
        <v>2019</v>
      </c>
      <c r="C1836" s="13">
        <f>IFERROR(AVERAGEIFS(Datos!C1836:E1836,Datos!C1836:E1836,"&lt;&gt;"),"")</f>
        <v>65.56</v>
      </c>
      <c r="D1836" s="13">
        <f>IFERROR(AVERAGEIFS(Datos!F1836:H1836,Datos!F1836:H1836,"&lt;&gt;"),"")</f>
        <v>65.07970086666667</v>
      </c>
      <c r="E1836" s="14">
        <f>IFERROR(AVERAGEIFS(Datos!I1836:L1836,Datos!I1836:L1836,"&lt;&gt;"),"")</f>
        <v>21.655647572470457</v>
      </c>
    </row>
    <row r="1837" spans="1:5" x14ac:dyDescent="0.3">
      <c r="A1837" s="12">
        <v>43475</v>
      </c>
      <c r="B1837" s="13">
        <v>2019</v>
      </c>
      <c r="C1837" s="13">
        <f>IFERROR(AVERAGEIFS(Datos!C1837:E1837,Datos!C1837:E1837,"&lt;&gt;"),"")</f>
        <v>65.330500000000001</v>
      </c>
      <c r="D1837" s="13">
        <f>IFERROR(AVERAGEIFS(Datos!F1837:H1837,Datos!F1837:H1837,"&lt;&gt;"),"")</f>
        <v>64.889561133333345</v>
      </c>
      <c r="E1837" s="14">
        <f>IFERROR(AVERAGEIFS(Datos!I1837:L1837,Datos!I1837:L1837,"&lt;&gt;"),"")</f>
        <v>21.024778181566568</v>
      </c>
    </row>
    <row r="1838" spans="1:5" x14ac:dyDescent="0.3">
      <c r="A1838" s="12">
        <v>43476</v>
      </c>
      <c r="B1838" s="13">
        <v>2019</v>
      </c>
      <c r="C1838" s="13">
        <f>IFERROR(AVERAGEIFS(Datos!C1838:E1838,Datos!C1838:E1838,"&lt;&gt;"),"")</f>
        <v>64.698666666666668</v>
      </c>
      <c r="D1838" s="13">
        <f>IFERROR(AVERAGEIFS(Datos!F1838:H1838,Datos!F1838:H1838,"&lt;&gt;"),"")</f>
        <v>64.336408333333338</v>
      </c>
      <c r="E1838" s="14">
        <f>IFERROR(AVERAGEIFS(Datos!I1838:L1838,Datos!I1838:L1838,"&lt;&gt;"),"")</f>
        <v>21.356467871967531</v>
      </c>
    </row>
    <row r="1839" spans="1:5" x14ac:dyDescent="0.3">
      <c r="A1839" s="12">
        <v>43477</v>
      </c>
      <c r="B1839" s="13">
        <v>2019</v>
      </c>
      <c r="C1839" s="13" t="str">
        <f>IFERROR(AVERAGEIFS(Datos!C1839:E1839,Datos!C1839:E1839,"&lt;&gt;"),"")</f>
        <v/>
      </c>
      <c r="D1839" s="13" t="str">
        <f>IFERROR(AVERAGEIFS(Datos!F1839:H1839,Datos!F1839:H1839,"&lt;&gt;"),"")</f>
        <v/>
      </c>
      <c r="E1839" s="14" t="str">
        <f>IFERROR(AVERAGEIFS(Datos!I1839:L1839,Datos!I1839:L1839,"&lt;&gt;"),"")</f>
        <v/>
      </c>
    </row>
    <row r="1840" spans="1:5" x14ac:dyDescent="0.3">
      <c r="A1840" s="12">
        <v>43478</v>
      </c>
      <c r="B1840" s="13">
        <v>2019</v>
      </c>
      <c r="C1840" s="13" t="str">
        <f>IFERROR(AVERAGEIFS(Datos!C1840:E1840,Datos!C1840:E1840,"&lt;&gt;"),"")</f>
        <v/>
      </c>
      <c r="D1840" s="13" t="str">
        <f>IFERROR(AVERAGEIFS(Datos!F1840:H1840,Datos!F1840:H1840,"&lt;&gt;"),"")</f>
        <v/>
      </c>
      <c r="E1840" s="14" t="str">
        <f>IFERROR(AVERAGEIFS(Datos!I1840:L1840,Datos!I1840:L1840,"&lt;&gt;"),"")</f>
        <v/>
      </c>
    </row>
    <row r="1841" spans="1:5" x14ac:dyDescent="0.3">
      <c r="A1841" s="12">
        <v>43479</v>
      </c>
      <c r="B1841" s="13">
        <v>2019</v>
      </c>
      <c r="C1841" s="13">
        <f>IFERROR(AVERAGEIFS(Datos!C1841:E1841,Datos!C1841:E1841,"&lt;&gt;"),"")</f>
        <v>64.041833333333344</v>
      </c>
      <c r="D1841" s="13">
        <f>IFERROR(AVERAGEIFS(Datos!F1841:H1841,Datos!F1841:H1841,"&lt;&gt;"),"")</f>
        <v>63.827882666666675</v>
      </c>
      <c r="E1841" s="14" t="str">
        <f>IFERROR(AVERAGEIFS(Datos!I1841:L1841,Datos!I1841:L1841,"&lt;&gt;"),"")</f>
        <v/>
      </c>
    </row>
    <row r="1842" spans="1:5" x14ac:dyDescent="0.3">
      <c r="A1842" s="12">
        <v>43480</v>
      </c>
      <c r="B1842" s="13">
        <v>2019</v>
      </c>
      <c r="C1842" s="13">
        <f>IFERROR(AVERAGEIFS(Datos!C1842:E1842,Datos!C1842:E1842,"&lt;&gt;"),"")</f>
        <v>65.867666666666665</v>
      </c>
      <c r="D1842" s="13">
        <f>IFERROR(AVERAGEIFS(Datos!F1842:H1842,Datos!F1842:H1842,"&lt;&gt;"),"")</f>
        <v>63.819545266666665</v>
      </c>
      <c r="E1842" s="14">
        <f>IFERROR(AVERAGEIFS(Datos!I1842:L1842,Datos!I1842:L1842,"&lt;&gt;"),"")</f>
        <v>21.738502724636344</v>
      </c>
    </row>
    <row r="1843" spans="1:5" x14ac:dyDescent="0.3">
      <c r="A1843" s="12">
        <v>43481</v>
      </c>
      <c r="B1843" s="13">
        <v>2019</v>
      </c>
      <c r="C1843" s="13">
        <f>IFERROR(AVERAGEIFS(Datos!C1843:E1843,Datos!C1843:E1843,"&lt;&gt;"),"")</f>
        <v>66.196833333333345</v>
      </c>
      <c r="D1843" s="13">
        <f>IFERROR(AVERAGEIFS(Datos!F1843:H1843,Datos!F1843:H1843,"&lt;&gt;"),"")</f>
        <v>63.95282053333333</v>
      </c>
      <c r="E1843" s="14">
        <f>IFERROR(AVERAGEIFS(Datos!I1843:L1843,Datos!I1843:L1843,"&lt;&gt;"),"")</f>
        <v>21.643539328255486</v>
      </c>
    </row>
    <row r="1844" spans="1:5" x14ac:dyDescent="0.3">
      <c r="A1844" s="12">
        <v>43482</v>
      </c>
      <c r="B1844" s="13">
        <v>2019</v>
      </c>
      <c r="C1844" s="13">
        <f>IFERROR(AVERAGEIFS(Datos!C1844:E1844,Datos!C1844:E1844,"&lt;&gt;"),"")</f>
        <v>66.680333333333337</v>
      </c>
      <c r="D1844" s="13">
        <f>IFERROR(AVERAGEIFS(Datos!F1844:H1844,Datos!F1844:H1844,"&lt;&gt;"),"")</f>
        <v>64.151586600000016</v>
      </c>
      <c r="E1844" s="14">
        <f>IFERROR(AVERAGEIFS(Datos!I1844:L1844,Datos!I1844:L1844,"&lt;&gt;"),"")</f>
        <v>21.980164884382454</v>
      </c>
    </row>
    <row r="1845" spans="1:5" x14ac:dyDescent="0.3">
      <c r="A1845" s="12">
        <v>43483</v>
      </c>
      <c r="B1845" s="13">
        <v>2019</v>
      </c>
      <c r="C1845" s="13">
        <f>IFERROR(AVERAGEIFS(Datos!C1845:E1845,Datos!C1845:E1845,"&lt;&gt;"),"")</f>
        <v>67.426666666666662</v>
      </c>
      <c r="D1845" s="13">
        <f>IFERROR(AVERAGEIFS(Datos!F1845:H1845,Datos!F1845:H1845,"&lt;&gt;"),"")</f>
        <v>65.814099533333334</v>
      </c>
      <c r="E1845" s="14">
        <f>IFERROR(AVERAGEIFS(Datos!I1845:L1845,Datos!I1845:L1845,"&lt;&gt;"),"")</f>
        <v>22.071219652676621</v>
      </c>
    </row>
    <row r="1846" spans="1:5" x14ac:dyDescent="0.3">
      <c r="A1846" s="12">
        <v>43484</v>
      </c>
      <c r="B1846" s="13">
        <v>2019</v>
      </c>
      <c r="C1846" s="13" t="str">
        <f>IFERROR(AVERAGEIFS(Datos!C1846:E1846,Datos!C1846:E1846,"&lt;&gt;"),"")</f>
        <v/>
      </c>
      <c r="D1846" s="13" t="str">
        <f>IFERROR(AVERAGEIFS(Datos!F1846:H1846,Datos!F1846:H1846,"&lt;&gt;"),"")</f>
        <v/>
      </c>
      <c r="E1846" s="14" t="str">
        <f>IFERROR(AVERAGEIFS(Datos!I1846:L1846,Datos!I1846:L1846,"&lt;&gt;"),"")</f>
        <v/>
      </c>
    </row>
    <row r="1847" spans="1:5" x14ac:dyDescent="0.3">
      <c r="A1847" s="12">
        <v>43485</v>
      </c>
      <c r="B1847" s="13">
        <v>2019</v>
      </c>
      <c r="C1847" s="13" t="str">
        <f>IFERROR(AVERAGEIFS(Datos!C1847:E1847,Datos!C1847:E1847,"&lt;&gt;"),"")</f>
        <v/>
      </c>
      <c r="D1847" s="13" t="str">
        <f>IFERROR(AVERAGEIFS(Datos!F1847:H1847,Datos!F1847:H1847,"&lt;&gt;"),"")</f>
        <v/>
      </c>
      <c r="E1847" s="14" t="str">
        <f>IFERROR(AVERAGEIFS(Datos!I1847:L1847,Datos!I1847:L1847,"&lt;&gt;"),"")</f>
        <v/>
      </c>
    </row>
    <row r="1848" spans="1:5" x14ac:dyDescent="0.3">
      <c r="A1848" s="12">
        <v>43486</v>
      </c>
      <c r="B1848" s="13">
        <v>2019</v>
      </c>
      <c r="C1848" s="13" t="str">
        <f>IFERROR(AVERAGEIFS(Datos!C1848:E1848,Datos!C1848:E1848,"&lt;&gt;"),"")</f>
        <v/>
      </c>
      <c r="D1848" s="13">
        <f>IFERROR(AVERAGEIFS(Datos!F1848:H1848,Datos!F1848:H1848,"&lt;&gt;"),"")</f>
        <v>65.318133333333336</v>
      </c>
      <c r="E1848" s="14">
        <f>IFERROR(AVERAGEIFS(Datos!I1848:L1848,Datos!I1848:L1848,"&lt;&gt;"),"")</f>
        <v>22.136871475738783</v>
      </c>
    </row>
    <row r="1849" spans="1:5" x14ac:dyDescent="0.3">
      <c r="A1849" s="12">
        <v>43487</v>
      </c>
      <c r="B1849" s="13">
        <v>2019</v>
      </c>
      <c r="C1849" s="13">
        <f>IFERROR(AVERAGEIFS(Datos!C1849:E1849,Datos!C1849:E1849,"&lt;&gt;"),"")</f>
        <v>65.978833333333327</v>
      </c>
      <c r="D1849" s="13">
        <f>IFERROR(AVERAGEIFS(Datos!F1849:H1849,Datos!F1849:H1849,"&lt;&gt;"),"")</f>
        <v>64.955911400000005</v>
      </c>
      <c r="E1849" s="14">
        <f>IFERROR(AVERAGEIFS(Datos!I1849:L1849,Datos!I1849:L1849,"&lt;&gt;"),"")</f>
        <v>22.10560436476722</v>
      </c>
    </row>
    <row r="1850" spans="1:5" x14ac:dyDescent="0.3">
      <c r="A1850" s="12">
        <v>43488</v>
      </c>
      <c r="B1850" s="13">
        <v>2019</v>
      </c>
      <c r="C1850" s="13">
        <f>IFERROR(AVERAGEIFS(Datos!C1850:E1850,Datos!C1850:E1850,"&lt;&gt;"),"")</f>
        <v>66.470166666666671</v>
      </c>
      <c r="D1850" s="13">
        <f>IFERROR(AVERAGEIFS(Datos!F1850:H1850,Datos!F1850:H1850,"&lt;&gt;"),"")</f>
        <v>65.000230999999999</v>
      </c>
      <c r="E1850" s="14">
        <f>IFERROR(AVERAGEIFS(Datos!I1850:L1850,Datos!I1850:L1850,"&lt;&gt;"),"")</f>
        <v>22.260073621871005</v>
      </c>
    </row>
    <row r="1851" spans="1:5" x14ac:dyDescent="0.3">
      <c r="A1851" s="12">
        <v>43489</v>
      </c>
      <c r="B1851" s="13">
        <v>2019</v>
      </c>
      <c r="C1851" s="13">
        <f>IFERROR(AVERAGEIFS(Datos!C1851:E1851,Datos!C1851:E1851,"&lt;&gt;"),"")</f>
        <v>66.191666666666663</v>
      </c>
      <c r="D1851" s="13">
        <f>IFERROR(AVERAGEIFS(Datos!F1851:H1851,Datos!F1851:H1851,"&lt;&gt;"),"")</f>
        <v>65.121267233333342</v>
      </c>
      <c r="E1851" s="14">
        <f>IFERROR(AVERAGEIFS(Datos!I1851:L1851,Datos!I1851:L1851,"&lt;&gt;"),"")</f>
        <v>22.220739078683444</v>
      </c>
    </row>
    <row r="1852" spans="1:5" x14ac:dyDescent="0.3">
      <c r="A1852" s="12">
        <v>43490</v>
      </c>
      <c r="B1852" s="13">
        <v>2019</v>
      </c>
      <c r="C1852" s="13">
        <f>IFERROR(AVERAGEIFS(Datos!C1852:E1852,Datos!C1852:E1852,"&lt;&gt;"),"")</f>
        <v>67.228500000000011</v>
      </c>
      <c r="D1852" s="13">
        <f>IFERROR(AVERAGEIFS(Datos!F1852:H1852,Datos!F1852:H1852,"&lt;&gt;"),"")</f>
        <v>66.299298000000007</v>
      </c>
      <c r="E1852" s="14">
        <f>IFERROR(AVERAGEIFS(Datos!I1852:L1852,Datos!I1852:L1852,"&lt;&gt;"),"")</f>
        <v>22.418196569190123</v>
      </c>
    </row>
    <row r="1853" spans="1:5" x14ac:dyDescent="0.3">
      <c r="A1853" s="12">
        <v>43491</v>
      </c>
      <c r="B1853" s="13">
        <v>2019</v>
      </c>
      <c r="C1853" s="13" t="str">
        <f>IFERROR(AVERAGEIFS(Datos!C1853:E1853,Datos!C1853:E1853,"&lt;&gt;"),"")</f>
        <v/>
      </c>
      <c r="D1853" s="13" t="str">
        <f>IFERROR(AVERAGEIFS(Datos!F1853:H1853,Datos!F1853:H1853,"&lt;&gt;"),"")</f>
        <v/>
      </c>
      <c r="E1853" s="14" t="str">
        <f>IFERROR(AVERAGEIFS(Datos!I1853:L1853,Datos!I1853:L1853,"&lt;&gt;"),"")</f>
        <v/>
      </c>
    </row>
    <row r="1854" spans="1:5" x14ac:dyDescent="0.3">
      <c r="A1854" s="12">
        <v>43492</v>
      </c>
      <c r="B1854" s="13">
        <v>2019</v>
      </c>
      <c r="C1854" s="13" t="str">
        <f>IFERROR(AVERAGEIFS(Datos!C1854:E1854,Datos!C1854:E1854,"&lt;&gt;"),"")</f>
        <v/>
      </c>
      <c r="D1854" s="13" t="str">
        <f>IFERROR(AVERAGEIFS(Datos!F1854:H1854,Datos!F1854:H1854,"&lt;&gt;"),"")</f>
        <v/>
      </c>
      <c r="E1854" s="14" t="str">
        <f>IFERROR(AVERAGEIFS(Datos!I1854:L1854,Datos!I1854:L1854,"&lt;&gt;"),"")</f>
        <v/>
      </c>
    </row>
    <row r="1855" spans="1:5" x14ac:dyDescent="0.3">
      <c r="A1855" s="12">
        <v>43493</v>
      </c>
      <c r="B1855" s="13">
        <v>2019</v>
      </c>
      <c r="C1855" s="13">
        <f>IFERROR(AVERAGEIFS(Datos!C1855:E1855,Datos!C1855:E1855,"&lt;&gt;"),"")</f>
        <v>66.049333333333337</v>
      </c>
      <c r="D1855" s="13">
        <f>IFERROR(AVERAGEIFS(Datos!F1855:H1855,Datos!F1855:H1855,"&lt;&gt;"),"")</f>
        <v>66.173581966666674</v>
      </c>
      <c r="E1855" s="14">
        <f>IFERROR(AVERAGEIFS(Datos!I1855:L1855,Datos!I1855:L1855,"&lt;&gt;"),"")</f>
        <v>22.175839200530845</v>
      </c>
    </row>
    <row r="1856" spans="1:5" x14ac:dyDescent="0.3">
      <c r="A1856" s="12">
        <v>43494</v>
      </c>
      <c r="B1856" s="13">
        <v>2019</v>
      </c>
      <c r="C1856" s="13">
        <f>IFERROR(AVERAGEIFS(Datos!C1856:E1856,Datos!C1856:E1856,"&lt;&gt;"),"")</f>
        <v>65.037666666666667</v>
      </c>
      <c r="D1856" s="13">
        <f>IFERROR(AVERAGEIFS(Datos!F1856:H1856,Datos!F1856:H1856,"&lt;&gt;"),"")</f>
        <v>65.155305233333323</v>
      </c>
      <c r="E1856" s="14">
        <f>IFERROR(AVERAGEIFS(Datos!I1856:L1856,Datos!I1856:L1856,"&lt;&gt;"),"")</f>
        <v>22.40252019244835</v>
      </c>
    </row>
    <row r="1857" spans="1:5" x14ac:dyDescent="0.3">
      <c r="A1857" s="12">
        <v>43495</v>
      </c>
      <c r="B1857" s="13">
        <v>2019</v>
      </c>
      <c r="C1857" s="13">
        <f>IFERROR(AVERAGEIFS(Datos!C1857:E1857,Datos!C1857:E1857,"&lt;&gt;"),"")</f>
        <v>67.530666666666662</v>
      </c>
      <c r="D1857" s="13">
        <f>IFERROR(AVERAGEIFS(Datos!F1857:H1857,Datos!F1857:H1857,"&lt;&gt;"),"")</f>
        <v>64.561873933333331</v>
      </c>
      <c r="E1857" s="14">
        <f>IFERROR(AVERAGEIFS(Datos!I1857:L1857,Datos!I1857:L1857,"&lt;&gt;"),"")</f>
        <v>22.183829241760247</v>
      </c>
    </row>
    <row r="1858" spans="1:5" x14ac:dyDescent="0.3">
      <c r="A1858" s="12">
        <v>43496</v>
      </c>
      <c r="B1858" s="13">
        <v>2019</v>
      </c>
      <c r="C1858" s="13">
        <f>IFERROR(AVERAGEIFS(Datos!C1858:E1858,Datos!C1858:E1858,"&lt;&gt;"),"")</f>
        <v>67.444833333333349</v>
      </c>
      <c r="D1858" s="13">
        <f>IFERROR(AVERAGEIFS(Datos!F1858:H1858,Datos!F1858:H1858,"&lt;&gt;"),"")</f>
        <v>65.277198600000006</v>
      </c>
      <c r="E1858" s="14">
        <f>IFERROR(AVERAGEIFS(Datos!I1858:L1858,Datos!I1858:L1858,"&lt;&gt;"),"")</f>
        <v>23.028532833578392</v>
      </c>
    </row>
    <row r="1859" spans="1:5" x14ac:dyDescent="0.3">
      <c r="A1859" s="12">
        <v>43497</v>
      </c>
      <c r="B1859" s="13">
        <v>2019</v>
      </c>
      <c r="C1859" s="13">
        <f>IFERROR(AVERAGEIFS(Datos!C1859:E1859,Datos!C1859:E1859,"&lt;&gt;"),"")</f>
        <v>66.780333333333331</v>
      </c>
      <c r="D1859" s="13">
        <f>IFERROR(AVERAGEIFS(Datos!F1859:H1859,Datos!F1859:H1859,"&lt;&gt;"),"")</f>
        <v>65.839843999999999</v>
      </c>
      <c r="E1859" s="14">
        <f>IFERROR(AVERAGEIFS(Datos!I1859:L1859,Datos!I1859:L1859,"&lt;&gt;"),"")</f>
        <v>22.081425576396494</v>
      </c>
    </row>
    <row r="1860" spans="1:5" x14ac:dyDescent="0.3">
      <c r="A1860" s="12">
        <v>43498</v>
      </c>
      <c r="B1860" s="13">
        <v>2019</v>
      </c>
      <c r="C1860" s="13" t="str">
        <f>IFERROR(AVERAGEIFS(Datos!C1860:E1860,Datos!C1860:E1860,"&lt;&gt;"),"")</f>
        <v/>
      </c>
      <c r="D1860" s="13" t="str">
        <f>IFERROR(AVERAGEIFS(Datos!F1860:H1860,Datos!F1860:H1860,"&lt;&gt;"),"")</f>
        <v/>
      </c>
      <c r="E1860" s="14" t="str">
        <f>IFERROR(AVERAGEIFS(Datos!I1860:L1860,Datos!I1860:L1860,"&lt;&gt;"),"")</f>
        <v/>
      </c>
    </row>
    <row r="1861" spans="1:5" x14ac:dyDescent="0.3">
      <c r="A1861" s="12">
        <v>43499</v>
      </c>
      <c r="B1861" s="13">
        <v>2019</v>
      </c>
      <c r="C1861" s="13" t="str">
        <f>IFERROR(AVERAGEIFS(Datos!C1861:E1861,Datos!C1861:E1861,"&lt;&gt;"),"")</f>
        <v/>
      </c>
      <c r="D1861" s="13" t="str">
        <f>IFERROR(AVERAGEIFS(Datos!F1861:H1861,Datos!F1861:H1861,"&lt;&gt;"),"")</f>
        <v/>
      </c>
      <c r="E1861" s="14" t="str">
        <f>IFERROR(AVERAGEIFS(Datos!I1861:L1861,Datos!I1861:L1861,"&lt;&gt;"),"")</f>
        <v/>
      </c>
    </row>
    <row r="1862" spans="1:5" x14ac:dyDescent="0.3">
      <c r="A1862" s="12">
        <v>43500</v>
      </c>
      <c r="B1862" s="13">
        <v>2019</v>
      </c>
      <c r="C1862" s="13">
        <f>IFERROR(AVERAGEIFS(Datos!C1862:E1862,Datos!C1862:E1862,"&lt;&gt;"),"")</f>
        <v>68.541166666666683</v>
      </c>
      <c r="D1862" s="13">
        <f>IFERROR(AVERAGEIFS(Datos!F1862:H1862,Datos!F1862:H1862,"&lt;&gt;"),"")</f>
        <v>65.352638466666676</v>
      </c>
      <c r="E1862" s="14">
        <f>IFERROR(AVERAGEIFS(Datos!I1862:L1862,Datos!I1862:L1862,"&lt;&gt;"),"")</f>
        <v>22.203322143117099</v>
      </c>
    </row>
    <row r="1863" spans="1:5" x14ac:dyDescent="0.3">
      <c r="A1863" s="12">
        <v>43501</v>
      </c>
      <c r="B1863" s="13">
        <v>2019</v>
      </c>
      <c r="C1863" s="13">
        <f>IFERROR(AVERAGEIFS(Datos!C1863:E1863,Datos!C1863:E1863,"&lt;&gt;"),"")</f>
        <v>69.452833333333331</v>
      </c>
      <c r="D1863" s="13">
        <f>IFERROR(AVERAGEIFS(Datos!F1863:H1863,Datos!F1863:H1863,"&lt;&gt;"),"")</f>
        <v>66.14382333333333</v>
      </c>
      <c r="E1863" s="14">
        <f>IFERROR(AVERAGEIFS(Datos!I1863:L1863,Datos!I1863:L1863,"&lt;&gt;"),"")</f>
        <v>21.932393899654294</v>
      </c>
    </row>
    <row r="1864" spans="1:5" x14ac:dyDescent="0.3">
      <c r="A1864" s="12">
        <v>43502</v>
      </c>
      <c r="B1864" s="13">
        <v>2019</v>
      </c>
      <c r="C1864" s="13">
        <f>IFERROR(AVERAGEIFS(Datos!C1864:E1864,Datos!C1864:E1864,"&lt;&gt;"),"")</f>
        <v>68.578166666666675</v>
      </c>
      <c r="D1864" s="13">
        <f>IFERROR(AVERAGEIFS(Datos!F1864:H1864,Datos!F1864:H1864,"&lt;&gt;"),"")</f>
        <v>65.968409066666666</v>
      </c>
      <c r="E1864" s="14">
        <f>IFERROR(AVERAGEIFS(Datos!I1864:L1864,Datos!I1864:L1864,"&lt;&gt;"),"")</f>
        <v>21.51518309931663</v>
      </c>
    </row>
    <row r="1865" spans="1:5" x14ac:dyDescent="0.3">
      <c r="A1865" s="12">
        <v>43503</v>
      </c>
      <c r="B1865" s="13">
        <v>2019</v>
      </c>
      <c r="C1865" s="13">
        <f>IFERROR(AVERAGEIFS(Datos!C1865:E1865,Datos!C1865:E1865,"&lt;&gt;"),"")</f>
        <v>67.766833333333338</v>
      </c>
      <c r="D1865" s="13">
        <f>IFERROR(AVERAGEIFS(Datos!F1865:H1865,Datos!F1865:H1865,"&lt;&gt;"),"")</f>
        <v>64.124829333333324</v>
      </c>
      <c r="E1865" s="14">
        <f>IFERROR(AVERAGEIFS(Datos!I1865:L1865,Datos!I1865:L1865,"&lt;&gt;"),"")</f>
        <v>23.058862829492664</v>
      </c>
    </row>
    <row r="1866" spans="1:5" x14ac:dyDescent="0.3">
      <c r="A1866" s="12">
        <v>43504</v>
      </c>
      <c r="B1866" s="13">
        <v>2019</v>
      </c>
      <c r="C1866" s="13">
        <f>IFERROR(AVERAGEIFS(Datos!C1866:E1866,Datos!C1866:E1866,"&lt;&gt;"),"")</f>
        <v>67.797166666666669</v>
      </c>
      <c r="D1866" s="13">
        <f>IFERROR(AVERAGEIFS(Datos!F1866:H1866,Datos!F1866:H1866,"&lt;&gt;"),"")</f>
        <v>63.642679000000008</v>
      </c>
      <c r="E1866" s="14">
        <f>IFERROR(AVERAGEIFS(Datos!I1866:L1866,Datos!I1866:L1866,"&lt;&gt;"),"")</f>
        <v>23.152447120853079</v>
      </c>
    </row>
    <row r="1867" spans="1:5" x14ac:dyDescent="0.3">
      <c r="A1867" s="12">
        <v>43505</v>
      </c>
      <c r="B1867" s="13">
        <v>2019</v>
      </c>
      <c r="C1867" s="13" t="str">
        <f>IFERROR(AVERAGEIFS(Datos!C1867:E1867,Datos!C1867:E1867,"&lt;&gt;"),"")</f>
        <v/>
      </c>
      <c r="D1867" s="13" t="str">
        <f>IFERROR(AVERAGEIFS(Datos!F1867:H1867,Datos!F1867:H1867,"&lt;&gt;"),"")</f>
        <v/>
      </c>
      <c r="E1867" s="14" t="str">
        <f>IFERROR(AVERAGEIFS(Datos!I1867:L1867,Datos!I1867:L1867,"&lt;&gt;"),"")</f>
        <v/>
      </c>
    </row>
    <row r="1868" spans="1:5" x14ac:dyDescent="0.3">
      <c r="A1868" s="12">
        <v>43506</v>
      </c>
      <c r="B1868" s="13">
        <v>2019</v>
      </c>
      <c r="C1868" s="13" t="str">
        <f>IFERROR(AVERAGEIFS(Datos!C1868:E1868,Datos!C1868:E1868,"&lt;&gt;"),"")</f>
        <v/>
      </c>
      <c r="D1868" s="13" t="str">
        <f>IFERROR(AVERAGEIFS(Datos!F1868:H1868,Datos!F1868:H1868,"&lt;&gt;"),"")</f>
        <v/>
      </c>
      <c r="E1868" s="14" t="str">
        <f>IFERROR(AVERAGEIFS(Datos!I1868:L1868,Datos!I1868:L1868,"&lt;&gt;"),"")</f>
        <v/>
      </c>
    </row>
    <row r="1869" spans="1:5" x14ac:dyDescent="0.3">
      <c r="A1869" s="12">
        <v>43507</v>
      </c>
      <c r="B1869" s="13">
        <v>2019</v>
      </c>
      <c r="C1869" s="13">
        <f>IFERROR(AVERAGEIFS(Datos!C1869:E1869,Datos!C1869:E1869,"&lt;&gt;"),"")</f>
        <v>67.57116666666667</v>
      </c>
      <c r="D1869" s="13">
        <f>IFERROR(AVERAGEIFS(Datos!F1869:H1869,Datos!F1869:H1869,"&lt;&gt;"),"")</f>
        <v>63.604841166666667</v>
      </c>
      <c r="E1869" s="14" t="str">
        <f>IFERROR(AVERAGEIFS(Datos!I1869:L1869,Datos!I1869:L1869,"&lt;&gt;"),"")</f>
        <v/>
      </c>
    </row>
    <row r="1870" spans="1:5" x14ac:dyDescent="0.3">
      <c r="A1870" s="12">
        <v>43508</v>
      </c>
      <c r="B1870" s="13">
        <v>2019</v>
      </c>
      <c r="C1870" s="13">
        <f>IFERROR(AVERAGEIFS(Datos!C1870:E1870,Datos!C1870:E1870,"&lt;&gt;"),"")</f>
        <v>68.663833333333329</v>
      </c>
      <c r="D1870" s="13">
        <f>IFERROR(AVERAGEIFS(Datos!F1870:H1870,Datos!F1870:H1870,"&lt;&gt;"),"")</f>
        <v>64.053056799999993</v>
      </c>
      <c r="E1870" s="14">
        <f>IFERROR(AVERAGEIFS(Datos!I1870:L1870,Datos!I1870:L1870,"&lt;&gt;"),"")</f>
        <v>23.299915652370615</v>
      </c>
    </row>
    <row r="1871" spans="1:5" x14ac:dyDescent="0.3">
      <c r="A1871" s="12">
        <v>43509</v>
      </c>
      <c r="B1871" s="13">
        <v>2019</v>
      </c>
      <c r="C1871" s="13">
        <f>IFERROR(AVERAGEIFS(Datos!C1871:E1871,Datos!C1871:E1871,"&lt;&gt;"),"")</f>
        <v>68.595500000000001</v>
      </c>
      <c r="D1871" s="13">
        <f>IFERROR(AVERAGEIFS(Datos!F1871:H1871,Datos!F1871:H1871,"&lt;&gt;"),"")</f>
        <v>64.371553166666658</v>
      </c>
      <c r="E1871" s="14">
        <f>IFERROR(AVERAGEIFS(Datos!I1871:L1871,Datos!I1871:L1871,"&lt;&gt;"),"")</f>
        <v>24.025975949138786</v>
      </c>
    </row>
    <row r="1872" spans="1:5" x14ac:dyDescent="0.3">
      <c r="A1872" s="12">
        <v>43510</v>
      </c>
      <c r="B1872" s="13">
        <v>2019</v>
      </c>
      <c r="C1872" s="13">
        <f>IFERROR(AVERAGEIFS(Datos!C1872:E1872,Datos!C1872:E1872,"&lt;&gt;"),"")</f>
        <v>68.686666666666682</v>
      </c>
      <c r="D1872" s="13">
        <f>IFERROR(AVERAGEIFS(Datos!F1872:H1872,Datos!F1872:H1872,"&lt;&gt;"),"")</f>
        <v>64.167417166666667</v>
      </c>
      <c r="E1872" s="14">
        <f>IFERROR(AVERAGEIFS(Datos!I1872:L1872,Datos!I1872:L1872,"&lt;&gt;"),"")</f>
        <v>24.116388699701599</v>
      </c>
    </row>
    <row r="1873" spans="1:5" x14ac:dyDescent="0.3">
      <c r="A1873" s="12">
        <v>43511</v>
      </c>
      <c r="B1873" s="13">
        <v>2019</v>
      </c>
      <c r="C1873" s="13">
        <f>IFERROR(AVERAGEIFS(Datos!C1873:E1873,Datos!C1873:E1873,"&lt;&gt;"),"")</f>
        <v>68.93549999999999</v>
      </c>
      <c r="D1873" s="13">
        <f>IFERROR(AVERAGEIFS(Datos!F1873:H1873,Datos!F1873:H1873,"&lt;&gt;"),"")</f>
        <v>64.884292700000003</v>
      </c>
      <c r="E1873" s="14">
        <f>IFERROR(AVERAGEIFS(Datos!I1873:L1873,Datos!I1873:L1873,"&lt;&gt;"),"")</f>
        <v>23.456837347141828</v>
      </c>
    </row>
    <row r="1874" spans="1:5" x14ac:dyDescent="0.3">
      <c r="A1874" s="12">
        <v>43512</v>
      </c>
      <c r="B1874" s="13">
        <v>2019</v>
      </c>
      <c r="C1874" s="13" t="str">
        <f>IFERROR(AVERAGEIFS(Datos!C1874:E1874,Datos!C1874:E1874,"&lt;&gt;"),"")</f>
        <v/>
      </c>
      <c r="D1874" s="13" t="str">
        <f>IFERROR(AVERAGEIFS(Datos!F1874:H1874,Datos!F1874:H1874,"&lt;&gt;"),"")</f>
        <v/>
      </c>
      <c r="E1874" s="14" t="str">
        <f>IFERROR(AVERAGEIFS(Datos!I1874:L1874,Datos!I1874:L1874,"&lt;&gt;"),"")</f>
        <v/>
      </c>
    </row>
    <row r="1875" spans="1:5" x14ac:dyDescent="0.3">
      <c r="A1875" s="12">
        <v>43513</v>
      </c>
      <c r="B1875" s="13">
        <v>2019</v>
      </c>
      <c r="C1875" s="13" t="str">
        <f>IFERROR(AVERAGEIFS(Datos!C1875:E1875,Datos!C1875:E1875,"&lt;&gt;"),"")</f>
        <v/>
      </c>
      <c r="D1875" s="13" t="str">
        <f>IFERROR(AVERAGEIFS(Datos!F1875:H1875,Datos!F1875:H1875,"&lt;&gt;"),"")</f>
        <v/>
      </c>
      <c r="E1875" s="14" t="str">
        <f>IFERROR(AVERAGEIFS(Datos!I1875:L1875,Datos!I1875:L1875,"&lt;&gt;"),"")</f>
        <v/>
      </c>
    </row>
    <row r="1876" spans="1:5" x14ac:dyDescent="0.3">
      <c r="A1876" s="12">
        <v>43514</v>
      </c>
      <c r="B1876" s="13">
        <v>2019</v>
      </c>
      <c r="C1876" s="13" t="str">
        <f>IFERROR(AVERAGEIFS(Datos!C1876:E1876,Datos!C1876:E1876,"&lt;&gt;"),"")</f>
        <v/>
      </c>
      <c r="D1876" s="13">
        <f>IFERROR(AVERAGEIFS(Datos!F1876:H1876,Datos!F1876:H1876,"&lt;&gt;"),"")</f>
        <v>64.994755400000003</v>
      </c>
      <c r="E1876" s="14">
        <f>IFERROR(AVERAGEIFS(Datos!I1876:L1876,Datos!I1876:L1876,"&lt;&gt;"),"")</f>
        <v>23.641094048480461</v>
      </c>
    </row>
    <row r="1877" spans="1:5" x14ac:dyDescent="0.3">
      <c r="A1877" s="12">
        <v>43515</v>
      </c>
      <c r="B1877" s="13">
        <v>2019</v>
      </c>
      <c r="C1877" s="13">
        <f>IFERROR(AVERAGEIFS(Datos!C1877:E1877,Datos!C1877:E1877,"&lt;&gt;"),"")</f>
        <v>69.076000000000008</v>
      </c>
      <c r="D1877" s="13">
        <f>IFERROR(AVERAGEIFS(Datos!F1877:H1877,Datos!F1877:H1877,"&lt;&gt;"),"")</f>
        <v>65.210417033333343</v>
      </c>
      <c r="E1877" s="14">
        <f>IFERROR(AVERAGEIFS(Datos!I1877:L1877,Datos!I1877:L1877,"&lt;&gt;"),"")</f>
        <v>23.246017812613097</v>
      </c>
    </row>
    <row r="1878" spans="1:5" x14ac:dyDescent="0.3">
      <c r="A1878" s="12">
        <v>43516</v>
      </c>
      <c r="B1878" s="13">
        <v>2019</v>
      </c>
      <c r="C1878" s="13">
        <f>IFERROR(AVERAGEIFS(Datos!C1878:E1878,Datos!C1878:E1878,"&lt;&gt;"),"")</f>
        <v>68.728999999999999</v>
      </c>
      <c r="D1878" s="13">
        <f>IFERROR(AVERAGEIFS(Datos!F1878:H1878,Datos!F1878:H1878,"&lt;&gt;"),"")</f>
        <v>66.06230393333334</v>
      </c>
      <c r="E1878" s="14">
        <f>IFERROR(AVERAGEIFS(Datos!I1878:L1878,Datos!I1878:L1878,"&lt;&gt;"),"")</f>
        <v>23.790421929158761</v>
      </c>
    </row>
    <row r="1879" spans="1:5" x14ac:dyDescent="0.3">
      <c r="A1879" s="12">
        <v>43517</v>
      </c>
      <c r="B1879" s="13">
        <v>2019</v>
      </c>
      <c r="C1879" s="13">
        <f>IFERROR(AVERAGEIFS(Datos!C1879:E1879,Datos!C1879:E1879,"&lt;&gt;"),"")</f>
        <v>69.128500000000003</v>
      </c>
      <c r="D1879" s="13">
        <f>IFERROR(AVERAGEIFS(Datos!F1879:H1879,Datos!F1879:H1879,"&lt;&gt;"),"")</f>
        <v>66.108645233333334</v>
      </c>
      <c r="E1879" s="14">
        <f>IFERROR(AVERAGEIFS(Datos!I1879:L1879,Datos!I1879:L1879,"&lt;&gt;"),"")</f>
        <v>23.624399449458487</v>
      </c>
    </row>
    <row r="1880" spans="1:5" x14ac:dyDescent="0.3">
      <c r="A1880" s="12">
        <v>43518</v>
      </c>
      <c r="B1880" s="13">
        <v>2019</v>
      </c>
      <c r="C1880" s="13">
        <f>IFERROR(AVERAGEIFS(Datos!C1880:E1880,Datos!C1880:E1880,"&lt;&gt;"),"")</f>
        <v>70.013500000000008</v>
      </c>
      <c r="D1880" s="13">
        <f>IFERROR(AVERAGEIFS(Datos!F1880:H1880,Datos!F1880:H1880,"&lt;&gt;"),"")</f>
        <v>66.457793999999993</v>
      </c>
      <c r="E1880" s="14">
        <f>IFERROR(AVERAGEIFS(Datos!I1880:L1880,Datos!I1880:L1880,"&lt;&gt;"),"")</f>
        <v>23.733910834237655</v>
      </c>
    </row>
    <row r="1881" spans="1:5" x14ac:dyDescent="0.3">
      <c r="A1881" s="12">
        <v>43519</v>
      </c>
      <c r="B1881" s="13">
        <v>2019</v>
      </c>
      <c r="C1881" s="13" t="str">
        <f>IFERROR(AVERAGEIFS(Datos!C1881:E1881,Datos!C1881:E1881,"&lt;&gt;"),"")</f>
        <v/>
      </c>
      <c r="D1881" s="13" t="str">
        <f>IFERROR(AVERAGEIFS(Datos!F1881:H1881,Datos!F1881:H1881,"&lt;&gt;"),"")</f>
        <v/>
      </c>
      <c r="E1881" s="14" t="str">
        <f>IFERROR(AVERAGEIFS(Datos!I1881:L1881,Datos!I1881:L1881,"&lt;&gt;"),"")</f>
        <v/>
      </c>
    </row>
    <row r="1882" spans="1:5" x14ac:dyDescent="0.3">
      <c r="A1882" s="12">
        <v>43520</v>
      </c>
      <c r="B1882" s="13">
        <v>2019</v>
      </c>
      <c r="C1882" s="13" t="str">
        <f>IFERROR(AVERAGEIFS(Datos!C1882:E1882,Datos!C1882:E1882,"&lt;&gt;"),"")</f>
        <v/>
      </c>
      <c r="D1882" s="13" t="str">
        <f>IFERROR(AVERAGEIFS(Datos!F1882:H1882,Datos!F1882:H1882,"&lt;&gt;"),"")</f>
        <v/>
      </c>
      <c r="E1882" s="14" t="str">
        <f>IFERROR(AVERAGEIFS(Datos!I1882:L1882,Datos!I1882:L1882,"&lt;&gt;"),"")</f>
        <v/>
      </c>
    </row>
    <row r="1883" spans="1:5" x14ac:dyDescent="0.3">
      <c r="A1883" s="12">
        <v>43521</v>
      </c>
      <c r="B1883" s="13">
        <v>2019</v>
      </c>
      <c r="C1883" s="13">
        <f>IFERROR(AVERAGEIFS(Datos!C1883:E1883,Datos!C1883:E1883,"&lt;&gt;"),"")</f>
        <v>70.338000000000008</v>
      </c>
      <c r="D1883" s="13">
        <f>IFERROR(AVERAGEIFS(Datos!F1883:H1883,Datos!F1883:H1883,"&lt;&gt;"),"")</f>
        <v>66.51681893333334</v>
      </c>
      <c r="E1883" s="14">
        <f>IFERROR(AVERAGEIFS(Datos!I1883:L1883,Datos!I1883:L1883,"&lt;&gt;"),"")</f>
        <v>23.72063986374674</v>
      </c>
    </row>
    <row r="1884" spans="1:5" x14ac:dyDescent="0.3">
      <c r="A1884" s="12">
        <v>43522</v>
      </c>
      <c r="B1884" s="13">
        <v>2019</v>
      </c>
      <c r="C1884" s="13">
        <f>IFERROR(AVERAGEIFS(Datos!C1884:E1884,Datos!C1884:E1884,"&lt;&gt;"),"")</f>
        <v>70.680999999999997</v>
      </c>
      <c r="D1884" s="13">
        <f>IFERROR(AVERAGEIFS(Datos!F1884:H1884,Datos!F1884:H1884,"&lt;&gt;"),"")</f>
        <v>66.639262933333328</v>
      </c>
      <c r="E1884" s="14">
        <f>IFERROR(AVERAGEIFS(Datos!I1884:L1884,Datos!I1884:L1884,"&lt;&gt;"),"")</f>
        <v>23.901320984013729</v>
      </c>
    </row>
    <row r="1885" spans="1:5" x14ac:dyDescent="0.3">
      <c r="A1885" s="12">
        <v>43523</v>
      </c>
      <c r="B1885" s="13">
        <v>2019</v>
      </c>
      <c r="C1885" s="13">
        <f>IFERROR(AVERAGEIFS(Datos!C1885:E1885,Datos!C1885:E1885,"&lt;&gt;"),"")</f>
        <v>70.677333333333323</v>
      </c>
      <c r="D1885" s="13">
        <f>IFERROR(AVERAGEIFS(Datos!F1885:H1885,Datos!F1885:H1885,"&lt;&gt;"),"")</f>
        <v>66.419352733333326</v>
      </c>
      <c r="E1885" s="14">
        <f>IFERROR(AVERAGEIFS(Datos!I1885:L1885,Datos!I1885:L1885,"&lt;&gt;"),"")</f>
        <v>24.038182881478143</v>
      </c>
    </row>
    <row r="1886" spans="1:5" x14ac:dyDescent="0.3">
      <c r="A1886" s="12">
        <v>43524</v>
      </c>
      <c r="B1886" s="13">
        <v>2019</v>
      </c>
      <c r="C1886" s="13">
        <f>IFERROR(AVERAGEIFS(Datos!C1886:E1886,Datos!C1886:E1886,"&lt;&gt;"),"")</f>
        <v>70.548333333333332</v>
      </c>
      <c r="D1886" s="13">
        <f>IFERROR(AVERAGEIFS(Datos!F1886:H1886,Datos!F1886:H1886,"&lt;&gt;"),"")</f>
        <v>66.642937800000013</v>
      </c>
      <c r="E1886" s="14">
        <f>IFERROR(AVERAGEIFS(Datos!I1886:L1886,Datos!I1886:L1886,"&lt;&gt;"),"")</f>
        <v>23.673368794125572</v>
      </c>
    </row>
    <row r="1887" spans="1:5" x14ac:dyDescent="0.3">
      <c r="A1887" s="12">
        <v>43525</v>
      </c>
      <c r="B1887" s="13">
        <v>2019</v>
      </c>
      <c r="C1887" s="13">
        <f>IFERROR(AVERAGEIFS(Datos!C1887:E1887,Datos!C1887:E1887,"&lt;&gt;"),"")</f>
        <v>71.232833333333346</v>
      </c>
      <c r="D1887" s="13">
        <f>IFERROR(AVERAGEIFS(Datos!F1887:H1887,Datos!F1887:H1887,"&lt;&gt;"),"")</f>
        <v>66.968350166666667</v>
      </c>
      <c r="E1887" s="14">
        <f>IFERROR(AVERAGEIFS(Datos!I1887:L1887,Datos!I1887:L1887,"&lt;&gt;"),"")</f>
        <v>23.78531068813075</v>
      </c>
    </row>
    <row r="1888" spans="1:5" x14ac:dyDescent="0.3">
      <c r="A1888" s="12">
        <v>43526</v>
      </c>
      <c r="B1888" s="13">
        <v>2019</v>
      </c>
      <c r="C1888" s="13" t="str">
        <f>IFERROR(AVERAGEIFS(Datos!C1888:E1888,Datos!C1888:E1888,"&lt;&gt;"),"")</f>
        <v/>
      </c>
      <c r="D1888" s="13" t="str">
        <f>IFERROR(AVERAGEIFS(Datos!F1888:H1888,Datos!F1888:H1888,"&lt;&gt;"),"")</f>
        <v/>
      </c>
      <c r="E1888" s="14" t="str">
        <f>IFERROR(AVERAGEIFS(Datos!I1888:L1888,Datos!I1888:L1888,"&lt;&gt;"),"")</f>
        <v/>
      </c>
    </row>
    <row r="1889" spans="1:5" x14ac:dyDescent="0.3">
      <c r="A1889" s="12">
        <v>43527</v>
      </c>
      <c r="B1889" s="13">
        <v>2019</v>
      </c>
      <c r="C1889" s="13" t="str">
        <f>IFERROR(AVERAGEIFS(Datos!C1889:E1889,Datos!C1889:E1889,"&lt;&gt;"),"")</f>
        <v/>
      </c>
      <c r="D1889" s="13" t="str">
        <f>IFERROR(AVERAGEIFS(Datos!F1889:H1889,Datos!F1889:H1889,"&lt;&gt;"),"")</f>
        <v/>
      </c>
      <c r="E1889" s="14" t="str">
        <f>IFERROR(AVERAGEIFS(Datos!I1889:L1889,Datos!I1889:L1889,"&lt;&gt;"),"")</f>
        <v/>
      </c>
    </row>
    <row r="1890" spans="1:5" x14ac:dyDescent="0.3">
      <c r="A1890" s="12">
        <v>43528</v>
      </c>
      <c r="B1890" s="13">
        <v>2019</v>
      </c>
      <c r="C1890" s="13">
        <f>IFERROR(AVERAGEIFS(Datos!C1890:E1890,Datos!C1890:E1890,"&lt;&gt;"),"")</f>
        <v>71.297833333333344</v>
      </c>
      <c r="D1890" s="13">
        <f>IFERROR(AVERAGEIFS(Datos!F1890:H1890,Datos!F1890:H1890,"&lt;&gt;"),"")</f>
        <v>66.684632000000008</v>
      </c>
      <c r="E1890" s="14">
        <f>IFERROR(AVERAGEIFS(Datos!I1890:L1890,Datos!I1890:L1890,"&lt;&gt;"),"")</f>
        <v>23.986446608485497</v>
      </c>
    </row>
    <row r="1891" spans="1:5" x14ac:dyDescent="0.3">
      <c r="A1891" s="12">
        <v>43529</v>
      </c>
      <c r="B1891" s="13">
        <v>2019</v>
      </c>
      <c r="C1891" s="13">
        <f>IFERROR(AVERAGEIFS(Datos!C1891:E1891,Datos!C1891:E1891,"&lt;&gt;"),"")</f>
        <v>71.347333333333339</v>
      </c>
      <c r="D1891" s="13">
        <f>IFERROR(AVERAGEIFS(Datos!F1891:H1891,Datos!F1891:H1891,"&lt;&gt;"),"")</f>
        <v>66.911242599999994</v>
      </c>
      <c r="E1891" s="14">
        <f>IFERROR(AVERAGEIFS(Datos!I1891:L1891,Datos!I1891:L1891,"&lt;&gt;"),"")</f>
        <v>23.711274259292352</v>
      </c>
    </row>
    <row r="1892" spans="1:5" x14ac:dyDescent="0.3">
      <c r="A1892" s="12">
        <v>43530</v>
      </c>
      <c r="B1892" s="13">
        <v>2019</v>
      </c>
      <c r="C1892" s="13">
        <f>IFERROR(AVERAGEIFS(Datos!C1892:E1892,Datos!C1892:E1892,"&lt;&gt;"),"")</f>
        <v>71.209000000000003</v>
      </c>
      <c r="D1892" s="13">
        <f>IFERROR(AVERAGEIFS(Datos!F1892:H1892,Datos!F1892:H1892,"&lt;&gt;"),"")</f>
        <v>66.711703999999997</v>
      </c>
      <c r="E1892" s="14">
        <f>IFERROR(AVERAGEIFS(Datos!I1892:L1892,Datos!I1892:L1892,"&lt;&gt;"),"")</f>
        <v>23.941751807234311</v>
      </c>
    </row>
    <row r="1893" spans="1:5" x14ac:dyDescent="0.3">
      <c r="A1893" s="12">
        <v>43531</v>
      </c>
      <c r="B1893" s="13">
        <v>2019</v>
      </c>
      <c r="C1893" s="13">
        <f>IFERROR(AVERAGEIFS(Datos!C1893:E1893,Datos!C1893:E1893,"&lt;&gt;"),"")</f>
        <v>70.352499999999992</v>
      </c>
      <c r="D1893" s="13">
        <f>IFERROR(AVERAGEIFS(Datos!F1893:H1893,Datos!F1893:H1893,"&lt;&gt;"),"")</f>
        <v>65.745115600000005</v>
      </c>
      <c r="E1893" s="14">
        <f>IFERROR(AVERAGEIFS(Datos!I1893:L1893,Datos!I1893:L1893,"&lt;&gt;"),"")</f>
        <v>23.785522277817591</v>
      </c>
    </row>
    <row r="1894" spans="1:5" x14ac:dyDescent="0.3">
      <c r="A1894" s="12">
        <v>43532</v>
      </c>
      <c r="B1894" s="13">
        <v>2019</v>
      </c>
      <c r="C1894" s="13">
        <f>IFERROR(AVERAGEIFS(Datos!C1894:E1894,Datos!C1894:E1894,"&lt;&gt;"),"")</f>
        <v>70.412000000000006</v>
      </c>
      <c r="D1894" s="13">
        <f>IFERROR(AVERAGEIFS(Datos!F1894:H1894,Datos!F1894:H1894,"&lt;&gt;"),"")</f>
        <v>65.56016000000001</v>
      </c>
      <c r="E1894" s="14">
        <f>IFERROR(AVERAGEIFS(Datos!I1894:L1894,Datos!I1894:L1894,"&lt;&gt;"),"")</f>
        <v>23.400339044938764</v>
      </c>
    </row>
    <row r="1895" spans="1:5" x14ac:dyDescent="0.3">
      <c r="A1895" s="12">
        <v>43533</v>
      </c>
      <c r="B1895" s="13">
        <v>2019</v>
      </c>
      <c r="C1895" s="13" t="str">
        <f>IFERROR(AVERAGEIFS(Datos!C1895:E1895,Datos!C1895:E1895,"&lt;&gt;"),"")</f>
        <v/>
      </c>
      <c r="D1895" s="13" t="str">
        <f>IFERROR(AVERAGEIFS(Datos!F1895:H1895,Datos!F1895:H1895,"&lt;&gt;"),"")</f>
        <v/>
      </c>
      <c r="E1895" s="14" t="str">
        <f>IFERROR(AVERAGEIFS(Datos!I1895:L1895,Datos!I1895:L1895,"&lt;&gt;"),"")</f>
        <v/>
      </c>
    </row>
    <row r="1896" spans="1:5" x14ac:dyDescent="0.3">
      <c r="A1896" s="12">
        <v>43534</v>
      </c>
      <c r="B1896" s="13">
        <v>2019</v>
      </c>
      <c r="C1896" s="13" t="str">
        <f>IFERROR(AVERAGEIFS(Datos!C1896:E1896,Datos!C1896:E1896,"&lt;&gt;"),"")</f>
        <v/>
      </c>
      <c r="D1896" s="13" t="str">
        <f>IFERROR(AVERAGEIFS(Datos!F1896:H1896,Datos!F1896:H1896,"&lt;&gt;"),"")</f>
        <v/>
      </c>
      <c r="E1896" s="14" t="str">
        <f>IFERROR(AVERAGEIFS(Datos!I1896:L1896,Datos!I1896:L1896,"&lt;&gt;"),"")</f>
        <v/>
      </c>
    </row>
    <row r="1897" spans="1:5" x14ac:dyDescent="0.3">
      <c r="A1897" s="12">
        <v>43535</v>
      </c>
      <c r="B1897" s="13">
        <v>2019</v>
      </c>
      <c r="C1897" s="13">
        <f>IFERROR(AVERAGEIFS(Datos!C1897:E1897,Datos!C1897:E1897,"&lt;&gt;"),"")</f>
        <v>72.172666666666672</v>
      </c>
      <c r="D1897" s="13">
        <f>IFERROR(AVERAGEIFS(Datos!F1897:H1897,Datos!F1897:H1897,"&lt;&gt;"),"")</f>
        <v>66.073778833333336</v>
      </c>
      <c r="E1897" s="14">
        <f>IFERROR(AVERAGEIFS(Datos!I1897:L1897,Datos!I1897:L1897,"&lt;&gt;"),"")</f>
        <v>23.604571349905598</v>
      </c>
    </row>
    <row r="1898" spans="1:5" x14ac:dyDescent="0.3">
      <c r="A1898" s="12">
        <v>43536</v>
      </c>
      <c r="B1898" s="13">
        <v>2019</v>
      </c>
      <c r="C1898" s="13">
        <f>IFERROR(AVERAGEIFS(Datos!C1898:E1898,Datos!C1898:E1898,"&lt;&gt;"),"")</f>
        <v>72.903333333333322</v>
      </c>
      <c r="D1898" s="13">
        <f>IFERROR(AVERAGEIFS(Datos!F1898:H1898,Datos!F1898:H1898,"&lt;&gt;"),"")</f>
        <v>66.217302666666669</v>
      </c>
      <c r="E1898" s="14">
        <f>IFERROR(AVERAGEIFS(Datos!I1898:L1898,Datos!I1898:L1898,"&lt;&gt;"),"")</f>
        <v>24.073673920132958</v>
      </c>
    </row>
    <row r="1899" spans="1:5" x14ac:dyDescent="0.3">
      <c r="A1899" s="12">
        <v>43537</v>
      </c>
      <c r="B1899" s="13">
        <v>2019</v>
      </c>
      <c r="C1899" s="13">
        <f>IFERROR(AVERAGEIFS(Datos!C1899:E1899,Datos!C1899:E1899,"&lt;&gt;"),"")</f>
        <v>73.293500000000009</v>
      </c>
      <c r="D1899" s="13">
        <f>IFERROR(AVERAGEIFS(Datos!F1899:H1899,Datos!F1899:H1899,"&lt;&gt;"),"")</f>
        <v>66.790696433333338</v>
      </c>
      <c r="E1899" s="14">
        <f>IFERROR(AVERAGEIFS(Datos!I1899:L1899,Datos!I1899:L1899,"&lt;&gt;"),"")</f>
        <v>24.080604145464346</v>
      </c>
    </row>
    <row r="1900" spans="1:5" x14ac:dyDescent="0.3">
      <c r="A1900" s="12">
        <v>43538</v>
      </c>
      <c r="B1900" s="13">
        <v>2019</v>
      </c>
      <c r="C1900" s="13">
        <f>IFERROR(AVERAGEIFS(Datos!C1900:E1900,Datos!C1900:E1900,"&lt;&gt;"),"")</f>
        <v>73.382999999999996</v>
      </c>
      <c r="D1900" s="13">
        <f>IFERROR(AVERAGEIFS(Datos!F1900:H1900,Datos!F1900:H1900,"&lt;&gt;"),"")</f>
        <v>67.063195066666665</v>
      </c>
      <c r="E1900" s="14">
        <f>IFERROR(AVERAGEIFS(Datos!I1900:L1900,Datos!I1900:L1900,"&lt;&gt;"),"")</f>
        <v>23.967007542509396</v>
      </c>
    </row>
    <row r="1901" spans="1:5" x14ac:dyDescent="0.3">
      <c r="A1901" s="12">
        <v>43539</v>
      </c>
      <c r="B1901" s="13">
        <v>2019</v>
      </c>
      <c r="C1901" s="13">
        <f>IFERROR(AVERAGEIFS(Datos!C1901:E1901,Datos!C1901:E1901,"&lt;&gt;"),"")</f>
        <v>73.984999999999999</v>
      </c>
      <c r="D1901" s="13">
        <f>IFERROR(AVERAGEIFS(Datos!F1901:H1901,Datos!F1901:H1901,"&lt;&gt;"),"")</f>
        <v>68.197345333333331</v>
      </c>
      <c r="E1901" s="14">
        <f>IFERROR(AVERAGEIFS(Datos!I1901:L1901,Datos!I1901:L1901,"&lt;&gt;"),"")</f>
        <v>24.281273864472151</v>
      </c>
    </row>
    <row r="1902" spans="1:5" x14ac:dyDescent="0.3">
      <c r="A1902" s="12">
        <v>43540</v>
      </c>
      <c r="B1902" s="13">
        <v>2019</v>
      </c>
      <c r="C1902" s="13" t="str">
        <f>IFERROR(AVERAGEIFS(Datos!C1902:E1902,Datos!C1902:E1902,"&lt;&gt;"),"")</f>
        <v/>
      </c>
      <c r="D1902" s="13" t="str">
        <f>IFERROR(AVERAGEIFS(Datos!F1902:H1902,Datos!F1902:H1902,"&lt;&gt;"),"")</f>
        <v/>
      </c>
      <c r="E1902" s="14" t="str">
        <f>IFERROR(AVERAGEIFS(Datos!I1902:L1902,Datos!I1902:L1902,"&lt;&gt;"),"")</f>
        <v/>
      </c>
    </row>
    <row r="1903" spans="1:5" x14ac:dyDescent="0.3">
      <c r="A1903" s="12">
        <v>43541</v>
      </c>
      <c r="B1903" s="13">
        <v>2019</v>
      </c>
      <c r="C1903" s="13" t="str">
        <f>IFERROR(AVERAGEIFS(Datos!C1903:E1903,Datos!C1903:E1903,"&lt;&gt;"),"")</f>
        <v/>
      </c>
      <c r="D1903" s="13" t="str">
        <f>IFERROR(AVERAGEIFS(Datos!F1903:H1903,Datos!F1903:H1903,"&lt;&gt;"),"")</f>
        <v/>
      </c>
      <c r="E1903" s="14" t="str">
        <f>IFERROR(AVERAGEIFS(Datos!I1903:L1903,Datos!I1903:L1903,"&lt;&gt;"),"")</f>
        <v/>
      </c>
    </row>
    <row r="1904" spans="1:5" x14ac:dyDescent="0.3">
      <c r="A1904" s="12">
        <v>43542</v>
      </c>
      <c r="B1904" s="13">
        <v>2019</v>
      </c>
      <c r="C1904" s="13">
        <f>IFERROR(AVERAGEIFS(Datos!C1904:E1904,Datos!C1904:E1904,"&lt;&gt;"),"")</f>
        <v>74.66749999999999</v>
      </c>
      <c r="D1904" s="13">
        <f>IFERROR(AVERAGEIFS(Datos!F1904:H1904,Datos!F1904:H1904,"&lt;&gt;"),"")</f>
        <v>68.096493466666672</v>
      </c>
      <c r="E1904" s="14">
        <f>IFERROR(AVERAGEIFS(Datos!I1904:L1904,Datos!I1904:L1904,"&lt;&gt;"),"")</f>
        <v>24.670910086601452</v>
      </c>
    </row>
    <row r="1905" spans="1:5" x14ac:dyDescent="0.3">
      <c r="A1905" s="12">
        <v>43543</v>
      </c>
      <c r="B1905" s="13">
        <v>2019</v>
      </c>
      <c r="C1905" s="13">
        <f>IFERROR(AVERAGEIFS(Datos!C1905:E1905,Datos!C1905:E1905,"&lt;&gt;"),"")</f>
        <v>74.801833333333335</v>
      </c>
      <c r="D1905" s="13">
        <f>IFERROR(AVERAGEIFS(Datos!F1905:H1905,Datos!F1905:H1905,"&lt;&gt;"),"")</f>
        <v>69.315330799999998</v>
      </c>
      <c r="E1905" s="14">
        <f>IFERROR(AVERAGEIFS(Datos!I1905:L1905,Datos!I1905:L1905,"&lt;&gt;"),"")</f>
        <v>24.611723690401366</v>
      </c>
    </row>
    <row r="1906" spans="1:5" x14ac:dyDescent="0.3">
      <c r="A1906" s="12">
        <v>43544</v>
      </c>
      <c r="B1906" s="13">
        <v>2019</v>
      </c>
      <c r="C1906" s="13">
        <f>IFERROR(AVERAGEIFS(Datos!C1906:E1906,Datos!C1906:E1906,"&lt;&gt;"),"")</f>
        <v>75.293833333333339</v>
      </c>
      <c r="D1906" s="13">
        <f>IFERROR(AVERAGEIFS(Datos!F1906:H1906,Datos!F1906:H1906,"&lt;&gt;"),"")</f>
        <v>67.891112566666663</v>
      </c>
      <c r="E1906" s="14">
        <f>IFERROR(AVERAGEIFS(Datos!I1906:L1906,Datos!I1906:L1906,"&lt;&gt;"),"")</f>
        <v>24.261568436463094</v>
      </c>
    </row>
    <row r="1907" spans="1:5" x14ac:dyDescent="0.3">
      <c r="A1907" s="12">
        <v>43545</v>
      </c>
      <c r="B1907" s="13">
        <v>2019</v>
      </c>
      <c r="C1907" s="13">
        <f>IFERROR(AVERAGEIFS(Datos!C1907:E1907,Datos!C1907:E1907,"&lt;&gt;"),"")</f>
        <v>76.933000000000007</v>
      </c>
      <c r="D1907" s="13">
        <f>IFERROR(AVERAGEIFS(Datos!F1907:H1907,Datos!F1907:H1907,"&lt;&gt;"),"")</f>
        <v>67.549518333333324</v>
      </c>
      <c r="E1907" s="14" t="str">
        <f>IFERROR(AVERAGEIFS(Datos!I1907:L1907,Datos!I1907:L1907,"&lt;&gt;"),"")</f>
        <v/>
      </c>
    </row>
    <row r="1908" spans="1:5" x14ac:dyDescent="0.3">
      <c r="A1908" s="12">
        <v>43546</v>
      </c>
      <c r="B1908" s="13">
        <v>2019</v>
      </c>
      <c r="C1908" s="13">
        <f>IFERROR(AVERAGEIFS(Datos!C1908:E1908,Datos!C1908:E1908,"&lt;&gt;"),"")</f>
        <v>75.064999999999998</v>
      </c>
      <c r="D1908" s="13">
        <f>IFERROR(AVERAGEIFS(Datos!F1908:H1908,Datos!F1908:H1908,"&lt;&gt;"),"")</f>
        <v>66.066042999999993</v>
      </c>
      <c r="E1908" s="14">
        <f>IFERROR(AVERAGEIFS(Datos!I1908:L1908,Datos!I1908:L1908,"&lt;&gt;"),"")</f>
        <v>24.886103186568519</v>
      </c>
    </row>
    <row r="1909" spans="1:5" x14ac:dyDescent="0.3">
      <c r="A1909" s="12">
        <v>43547</v>
      </c>
      <c r="B1909" s="13">
        <v>2019</v>
      </c>
      <c r="C1909" s="13" t="str">
        <f>IFERROR(AVERAGEIFS(Datos!C1909:E1909,Datos!C1909:E1909,"&lt;&gt;"),"")</f>
        <v/>
      </c>
      <c r="D1909" s="13" t="str">
        <f>IFERROR(AVERAGEIFS(Datos!F1909:H1909,Datos!F1909:H1909,"&lt;&gt;"),"")</f>
        <v/>
      </c>
      <c r="E1909" s="14" t="str">
        <f>IFERROR(AVERAGEIFS(Datos!I1909:L1909,Datos!I1909:L1909,"&lt;&gt;"),"")</f>
        <v/>
      </c>
    </row>
    <row r="1910" spans="1:5" x14ac:dyDescent="0.3">
      <c r="A1910" s="12">
        <v>43548</v>
      </c>
      <c r="B1910" s="13">
        <v>2019</v>
      </c>
      <c r="C1910" s="13" t="str">
        <f>IFERROR(AVERAGEIFS(Datos!C1910:E1910,Datos!C1910:E1910,"&lt;&gt;"),"")</f>
        <v/>
      </c>
      <c r="D1910" s="13" t="str">
        <f>IFERROR(AVERAGEIFS(Datos!F1910:H1910,Datos!F1910:H1910,"&lt;&gt;"),"")</f>
        <v/>
      </c>
      <c r="E1910" s="14" t="str">
        <f>IFERROR(AVERAGEIFS(Datos!I1910:L1910,Datos!I1910:L1910,"&lt;&gt;"),"")</f>
        <v/>
      </c>
    </row>
    <row r="1911" spans="1:5" x14ac:dyDescent="0.3">
      <c r="A1911" s="12">
        <v>43549</v>
      </c>
      <c r="B1911" s="13">
        <v>2019</v>
      </c>
      <c r="C1911" s="13">
        <f>IFERROR(AVERAGEIFS(Datos!C1911:E1911,Datos!C1911:E1911,"&lt;&gt;"),"")</f>
        <v>74.904666666666671</v>
      </c>
      <c r="D1911" s="13">
        <f>IFERROR(AVERAGEIFS(Datos!F1911:H1911,Datos!F1911:H1911,"&lt;&gt;"),"")</f>
        <v>65.908216866666677</v>
      </c>
      <c r="E1911" s="14">
        <f>IFERROR(AVERAGEIFS(Datos!I1911:L1911,Datos!I1911:L1911,"&lt;&gt;"),"")</f>
        <v>24.138733954102541</v>
      </c>
    </row>
    <row r="1912" spans="1:5" x14ac:dyDescent="0.3">
      <c r="A1912" s="12">
        <v>43550</v>
      </c>
      <c r="B1912" s="13">
        <v>2019</v>
      </c>
      <c r="C1912" s="13">
        <f>IFERROR(AVERAGEIFS(Datos!C1912:E1912,Datos!C1912:E1912,"&lt;&gt;"),"")</f>
        <v>74.699833333333331</v>
      </c>
      <c r="D1912" s="13">
        <f>IFERROR(AVERAGEIFS(Datos!F1912:H1912,Datos!F1912:H1912,"&lt;&gt;"),"")</f>
        <v>66.173447933333335</v>
      </c>
      <c r="E1912" s="14">
        <f>IFERROR(AVERAGEIFS(Datos!I1912:L1912,Datos!I1912:L1912,"&lt;&gt;"),"")</f>
        <v>24.350924548705418</v>
      </c>
    </row>
    <row r="1913" spans="1:5" x14ac:dyDescent="0.3">
      <c r="A1913" s="12">
        <v>43551</v>
      </c>
      <c r="B1913" s="13">
        <v>2019</v>
      </c>
      <c r="C1913" s="13">
        <f>IFERROR(AVERAGEIFS(Datos!C1913:E1913,Datos!C1913:E1913,"&lt;&gt;"),"")</f>
        <v>74.262666666666661</v>
      </c>
      <c r="D1913" s="13">
        <f>IFERROR(AVERAGEIFS(Datos!F1913:H1913,Datos!F1913:H1913,"&lt;&gt;"),"")</f>
        <v>65.900235633333338</v>
      </c>
      <c r="E1913" s="14">
        <f>IFERROR(AVERAGEIFS(Datos!I1913:L1913,Datos!I1913:L1913,"&lt;&gt;"),"")</f>
        <v>24.16745741922346</v>
      </c>
    </row>
    <row r="1914" spans="1:5" x14ac:dyDescent="0.3">
      <c r="A1914" s="12">
        <v>43552</v>
      </c>
      <c r="B1914" s="13">
        <v>2019</v>
      </c>
      <c r="C1914" s="13">
        <f>IFERROR(AVERAGEIFS(Datos!C1914:E1914,Datos!C1914:E1914,"&lt;&gt;"),"")</f>
        <v>74.241166666666672</v>
      </c>
      <c r="D1914" s="13">
        <f>IFERROR(AVERAGEIFS(Datos!F1914:H1914,Datos!F1914:H1914,"&lt;&gt;"),"")</f>
        <v>66.106045533333329</v>
      </c>
      <c r="E1914" s="14">
        <f>IFERROR(AVERAGEIFS(Datos!I1914:L1914,Datos!I1914:L1914,"&lt;&gt;"),"")</f>
        <v>24.056480022157913</v>
      </c>
    </row>
    <row r="1915" spans="1:5" x14ac:dyDescent="0.3">
      <c r="A1915" s="12">
        <v>43553</v>
      </c>
      <c r="B1915" s="13">
        <v>2019</v>
      </c>
      <c r="C1915" s="13">
        <f>IFERROR(AVERAGEIFS(Datos!C1915:E1915,Datos!C1915:E1915,"&lt;&gt;"),"")</f>
        <v>74.757333333333335</v>
      </c>
      <c r="D1915" s="13">
        <f>IFERROR(AVERAGEIFS(Datos!F1915:H1915,Datos!F1915:H1915,"&lt;&gt;"),"")</f>
        <v>66.939737300000004</v>
      </c>
      <c r="E1915" s="14">
        <f>IFERROR(AVERAGEIFS(Datos!I1915:L1915,Datos!I1915:L1915,"&lt;&gt;"),"")</f>
        <v>24.176128087478556</v>
      </c>
    </row>
    <row r="1916" spans="1:5" x14ac:dyDescent="0.3">
      <c r="A1916" s="12">
        <v>43554</v>
      </c>
      <c r="B1916" s="13">
        <v>2019</v>
      </c>
      <c r="C1916" s="13" t="str">
        <f>IFERROR(AVERAGEIFS(Datos!C1916:E1916,Datos!C1916:E1916,"&lt;&gt;"),"")</f>
        <v/>
      </c>
      <c r="D1916" s="13" t="str">
        <f>IFERROR(AVERAGEIFS(Datos!F1916:H1916,Datos!F1916:H1916,"&lt;&gt;"),"")</f>
        <v/>
      </c>
      <c r="E1916" s="14" t="str">
        <f>IFERROR(AVERAGEIFS(Datos!I1916:L1916,Datos!I1916:L1916,"&lt;&gt;"),"")</f>
        <v/>
      </c>
    </row>
    <row r="1917" spans="1:5" x14ac:dyDescent="0.3">
      <c r="A1917" s="12">
        <v>43555</v>
      </c>
      <c r="B1917" s="13">
        <v>2019</v>
      </c>
      <c r="C1917" s="13" t="str">
        <f>IFERROR(AVERAGEIFS(Datos!C1917:E1917,Datos!C1917:E1917,"&lt;&gt;"),"")</f>
        <v/>
      </c>
      <c r="D1917" s="13" t="str">
        <f>IFERROR(AVERAGEIFS(Datos!F1917:H1917,Datos!F1917:H1917,"&lt;&gt;"),"")</f>
        <v/>
      </c>
      <c r="E1917" s="14" t="str">
        <f>IFERROR(AVERAGEIFS(Datos!I1917:L1917,Datos!I1917:L1917,"&lt;&gt;"),"")</f>
        <v/>
      </c>
    </row>
    <row r="1918" spans="1:5" x14ac:dyDescent="0.3">
      <c r="A1918" s="12">
        <v>43556</v>
      </c>
      <c r="B1918" s="13">
        <v>2019</v>
      </c>
      <c r="C1918" s="13">
        <f>IFERROR(AVERAGEIFS(Datos!C1918:E1918,Datos!C1918:E1918,"&lt;&gt;"),"")</f>
        <v>75.593000000000004</v>
      </c>
      <c r="D1918" s="13">
        <f>IFERROR(AVERAGEIFS(Datos!F1918:H1918,Datos!F1918:H1918,"&lt;&gt;"),"")</f>
        <v>67.289560066666681</v>
      </c>
      <c r="E1918" s="14">
        <f>IFERROR(AVERAGEIFS(Datos!I1918:L1918,Datos!I1918:L1918,"&lt;&gt;"),"")</f>
        <v>24.408617578531679</v>
      </c>
    </row>
    <row r="1919" spans="1:5" x14ac:dyDescent="0.3">
      <c r="A1919" s="12">
        <v>43557</v>
      </c>
      <c r="B1919" s="13">
        <v>2019</v>
      </c>
      <c r="C1919" s="13">
        <f>IFERROR(AVERAGEIFS(Datos!C1919:E1919,Datos!C1919:E1919,"&lt;&gt;"),"")</f>
        <v>75.990666666666655</v>
      </c>
      <c r="D1919" s="13">
        <f>IFERROR(AVERAGEIFS(Datos!F1919:H1919,Datos!F1919:H1919,"&lt;&gt;"),"")</f>
        <v>67.888709766666665</v>
      </c>
      <c r="E1919" s="14">
        <f>IFERROR(AVERAGEIFS(Datos!I1919:L1919,Datos!I1919:L1919,"&lt;&gt;"),"")</f>
        <v>24.352346816344859</v>
      </c>
    </row>
    <row r="1920" spans="1:5" x14ac:dyDescent="0.3">
      <c r="A1920" s="12">
        <v>43558</v>
      </c>
      <c r="B1920" s="13">
        <v>2019</v>
      </c>
      <c r="C1920" s="13">
        <f>IFERROR(AVERAGEIFS(Datos!C1920:E1920,Datos!C1920:E1920,"&lt;&gt;"),"")</f>
        <v>76.449333333333328</v>
      </c>
      <c r="D1920" s="13">
        <f>IFERROR(AVERAGEIFS(Datos!F1920:H1920,Datos!F1920:H1920,"&lt;&gt;"),"")</f>
        <v>68.970887000000005</v>
      </c>
      <c r="E1920" s="14">
        <f>IFERROR(AVERAGEIFS(Datos!I1920:L1920,Datos!I1920:L1920,"&lt;&gt;"),"")</f>
        <v>24.543418105768367</v>
      </c>
    </row>
    <row r="1921" spans="1:5" x14ac:dyDescent="0.3">
      <c r="A1921" s="12">
        <v>43559</v>
      </c>
      <c r="B1921" s="13">
        <v>2019</v>
      </c>
      <c r="C1921" s="13">
        <f>IFERROR(AVERAGEIFS(Datos!C1921:E1921,Datos!C1921:E1921,"&lt;&gt;"),"")</f>
        <v>76.418333333333337</v>
      </c>
      <c r="D1921" s="13">
        <f>IFERROR(AVERAGEIFS(Datos!F1921:H1921,Datos!F1921:H1921,"&lt;&gt;"),"")</f>
        <v>69.012949066666664</v>
      </c>
      <c r="E1921" s="14">
        <f>IFERROR(AVERAGEIFS(Datos!I1921:L1921,Datos!I1921:L1921,"&lt;&gt;"),"")</f>
        <v>24.560962964589869</v>
      </c>
    </row>
    <row r="1922" spans="1:5" x14ac:dyDescent="0.3">
      <c r="A1922" s="12">
        <v>43560</v>
      </c>
      <c r="B1922" s="13">
        <v>2019</v>
      </c>
      <c r="C1922" s="13">
        <f>IFERROR(AVERAGEIFS(Datos!C1922:E1922,Datos!C1922:E1922,"&lt;&gt;"),"")</f>
        <v>76.57083333333334</v>
      </c>
      <c r="D1922" s="13">
        <f>IFERROR(AVERAGEIFS(Datos!F1922:H1922,Datos!F1922:H1922,"&lt;&gt;"),"")</f>
        <v>68.73644383333334</v>
      </c>
      <c r="E1922" s="14">
        <f>IFERROR(AVERAGEIFS(Datos!I1922:L1922,Datos!I1922:L1922,"&lt;&gt;"),"")</f>
        <v>24.764338150899494</v>
      </c>
    </row>
    <row r="1923" spans="1:5" x14ac:dyDescent="0.3">
      <c r="A1923" s="12">
        <v>43561</v>
      </c>
      <c r="B1923" s="13">
        <v>2019</v>
      </c>
      <c r="C1923" s="13" t="str">
        <f>IFERROR(AVERAGEIFS(Datos!C1923:E1923,Datos!C1923:E1923,"&lt;&gt;"),"")</f>
        <v/>
      </c>
      <c r="D1923" s="13" t="str">
        <f>IFERROR(AVERAGEIFS(Datos!F1923:H1923,Datos!F1923:H1923,"&lt;&gt;"),"")</f>
        <v/>
      </c>
      <c r="E1923" s="14" t="str">
        <f>IFERROR(AVERAGEIFS(Datos!I1923:L1923,Datos!I1923:L1923,"&lt;&gt;"),"")</f>
        <v/>
      </c>
    </row>
    <row r="1924" spans="1:5" x14ac:dyDescent="0.3">
      <c r="A1924" s="12">
        <v>43562</v>
      </c>
      <c r="B1924" s="13">
        <v>2019</v>
      </c>
      <c r="C1924" s="13" t="str">
        <f>IFERROR(AVERAGEIFS(Datos!C1924:E1924,Datos!C1924:E1924,"&lt;&gt;"),"")</f>
        <v/>
      </c>
      <c r="D1924" s="13" t="str">
        <f>IFERROR(AVERAGEIFS(Datos!F1924:H1924,Datos!F1924:H1924,"&lt;&gt;"),"")</f>
        <v/>
      </c>
      <c r="E1924" s="14" t="str">
        <f>IFERROR(AVERAGEIFS(Datos!I1924:L1924,Datos!I1924:L1924,"&lt;&gt;"),"")</f>
        <v/>
      </c>
    </row>
    <row r="1925" spans="1:5" x14ac:dyDescent="0.3">
      <c r="A1925" s="12">
        <v>43563</v>
      </c>
      <c r="B1925" s="13">
        <v>2019</v>
      </c>
      <c r="C1925" s="13">
        <f>IFERROR(AVERAGEIFS(Datos!C1925:E1925,Datos!C1925:E1925,"&lt;&gt;"),"")</f>
        <v>76.789666666666676</v>
      </c>
      <c r="D1925" s="13">
        <f>IFERROR(AVERAGEIFS(Datos!F1925:H1925,Datos!F1925:H1925,"&lt;&gt;"),"")</f>
        <v>68.732198266666671</v>
      </c>
      <c r="E1925" s="14">
        <f>IFERROR(AVERAGEIFS(Datos!I1925:L1925,Datos!I1925:L1925,"&lt;&gt;"),"")</f>
        <v>24.61124999327113</v>
      </c>
    </row>
    <row r="1926" spans="1:5" x14ac:dyDescent="0.3">
      <c r="A1926" s="12">
        <v>43564</v>
      </c>
      <c r="B1926" s="13">
        <v>2019</v>
      </c>
      <c r="C1926" s="13">
        <f>IFERROR(AVERAGEIFS(Datos!C1926:E1926,Datos!C1926:E1926,"&lt;&gt;"),"")</f>
        <v>76.429833333333335</v>
      </c>
      <c r="D1926" s="13">
        <f>IFERROR(AVERAGEIFS(Datos!F1926:H1926,Datos!F1926:H1926,"&lt;&gt;"),"")</f>
        <v>67.304165166666678</v>
      </c>
      <c r="E1926" s="14">
        <f>IFERROR(AVERAGEIFS(Datos!I1926:L1926,Datos!I1926:L1926,"&lt;&gt;"),"")</f>
        <v>24.985750584900568</v>
      </c>
    </row>
    <row r="1927" spans="1:5" x14ac:dyDescent="0.3">
      <c r="A1927" s="12">
        <v>43565</v>
      </c>
      <c r="B1927" s="13">
        <v>2019</v>
      </c>
      <c r="C1927" s="13">
        <f>IFERROR(AVERAGEIFS(Datos!C1927:E1927,Datos!C1927:E1927,"&lt;&gt;"),"")</f>
        <v>76.889166666666668</v>
      </c>
      <c r="D1927" s="13">
        <f>IFERROR(AVERAGEIFS(Datos!F1927:H1927,Datos!F1927:H1927,"&lt;&gt;"),"")</f>
        <v>67.836539700000003</v>
      </c>
      <c r="E1927" s="14">
        <f>IFERROR(AVERAGEIFS(Datos!I1927:L1927,Datos!I1927:L1927,"&lt;&gt;"),"")</f>
        <v>25.075219634256335</v>
      </c>
    </row>
    <row r="1928" spans="1:5" x14ac:dyDescent="0.3">
      <c r="A1928" s="12">
        <v>43566</v>
      </c>
      <c r="B1928" s="13">
        <v>2019</v>
      </c>
      <c r="C1928" s="13">
        <f>IFERROR(AVERAGEIFS(Datos!C1928:E1928,Datos!C1928:E1928,"&lt;&gt;"),"")</f>
        <v>76.84899999999999</v>
      </c>
      <c r="D1928" s="13">
        <f>IFERROR(AVERAGEIFS(Datos!F1928:H1928,Datos!F1928:H1928,"&lt;&gt;"),"")</f>
        <v>67.825962599999997</v>
      </c>
      <c r="E1928" s="14">
        <f>IFERROR(AVERAGEIFS(Datos!I1928:L1928,Datos!I1928:L1928,"&lt;&gt;"),"")</f>
        <v>24.852138075647574</v>
      </c>
    </row>
    <row r="1929" spans="1:5" x14ac:dyDescent="0.3">
      <c r="A1929" s="12">
        <v>43567</v>
      </c>
      <c r="B1929" s="13">
        <v>2019</v>
      </c>
      <c r="C1929" s="13">
        <f>IFERROR(AVERAGEIFS(Datos!C1929:E1929,Datos!C1929:E1929,"&lt;&gt;"),"")</f>
        <v>77.268000000000015</v>
      </c>
      <c r="D1929" s="13">
        <f>IFERROR(AVERAGEIFS(Datos!F1929:H1929,Datos!F1929:H1929,"&lt;&gt;"),"")</f>
        <v>68.663999199999992</v>
      </c>
      <c r="E1929" s="14">
        <f>IFERROR(AVERAGEIFS(Datos!I1929:L1929,Datos!I1929:L1929,"&lt;&gt;"),"")</f>
        <v>25.556589385432471</v>
      </c>
    </row>
    <row r="1930" spans="1:5" x14ac:dyDescent="0.3">
      <c r="A1930" s="12">
        <v>43568</v>
      </c>
      <c r="B1930" s="13">
        <v>2019</v>
      </c>
      <c r="C1930" s="13" t="str">
        <f>IFERROR(AVERAGEIFS(Datos!C1930:E1930,Datos!C1930:E1930,"&lt;&gt;"),"")</f>
        <v/>
      </c>
      <c r="D1930" s="13" t="str">
        <f>IFERROR(AVERAGEIFS(Datos!F1930:H1930,Datos!F1930:H1930,"&lt;&gt;"),"")</f>
        <v/>
      </c>
      <c r="E1930" s="14" t="str">
        <f>IFERROR(AVERAGEIFS(Datos!I1930:L1930,Datos!I1930:L1930,"&lt;&gt;"),"")</f>
        <v/>
      </c>
    </row>
    <row r="1931" spans="1:5" x14ac:dyDescent="0.3">
      <c r="A1931" s="12">
        <v>43569</v>
      </c>
      <c r="B1931" s="13">
        <v>2019</v>
      </c>
      <c r="C1931" s="13" t="str">
        <f>IFERROR(AVERAGEIFS(Datos!C1931:E1931,Datos!C1931:E1931,"&lt;&gt;"),"")</f>
        <v/>
      </c>
      <c r="D1931" s="13" t="str">
        <f>IFERROR(AVERAGEIFS(Datos!F1931:H1931,Datos!F1931:H1931,"&lt;&gt;"),"")</f>
        <v/>
      </c>
      <c r="E1931" s="14" t="str">
        <f>IFERROR(AVERAGEIFS(Datos!I1931:L1931,Datos!I1931:L1931,"&lt;&gt;"),"")</f>
        <v/>
      </c>
    </row>
    <row r="1932" spans="1:5" x14ac:dyDescent="0.3">
      <c r="A1932" s="12">
        <v>43570</v>
      </c>
      <c r="B1932" s="13">
        <v>2019</v>
      </c>
      <c r="C1932" s="13">
        <f>IFERROR(AVERAGEIFS(Datos!C1932:E1932,Datos!C1932:E1932,"&lt;&gt;"),"")</f>
        <v>77.394666666666666</v>
      </c>
      <c r="D1932" s="13">
        <f>IFERROR(AVERAGEIFS(Datos!F1932:H1932,Datos!F1932:H1932,"&lt;&gt;"),"")</f>
        <v>68.977874733333337</v>
      </c>
      <c r="E1932" s="14">
        <f>IFERROR(AVERAGEIFS(Datos!I1932:L1932,Datos!I1932:L1932,"&lt;&gt;"),"")</f>
        <v>26.128523684915599</v>
      </c>
    </row>
    <row r="1933" spans="1:5" x14ac:dyDescent="0.3">
      <c r="A1933" s="12">
        <v>43571</v>
      </c>
      <c r="B1933" s="13">
        <v>2019</v>
      </c>
      <c r="C1933" s="13">
        <f>IFERROR(AVERAGEIFS(Datos!C1933:E1933,Datos!C1933:E1933,"&lt;&gt;"),"")</f>
        <v>77.39266666666667</v>
      </c>
      <c r="D1933" s="13">
        <f>IFERROR(AVERAGEIFS(Datos!F1933:H1933,Datos!F1933:H1933,"&lt;&gt;"),"")</f>
        <v>69.034191200000009</v>
      </c>
      <c r="E1933" s="14">
        <f>IFERROR(AVERAGEIFS(Datos!I1933:L1933,Datos!I1933:L1933,"&lt;&gt;"),"")</f>
        <v>26.379027704464285</v>
      </c>
    </row>
    <row r="1934" spans="1:5" x14ac:dyDescent="0.3">
      <c r="A1934" s="12">
        <v>43572</v>
      </c>
      <c r="B1934" s="13">
        <v>2019</v>
      </c>
      <c r="C1934" s="13">
        <f>IFERROR(AVERAGEIFS(Datos!C1934:E1934,Datos!C1934:E1934,"&lt;&gt;"),"")</f>
        <v>78.186500000000009</v>
      </c>
      <c r="D1934" s="13">
        <f>IFERROR(AVERAGEIFS(Datos!F1934:H1934,Datos!F1934:H1934,"&lt;&gt;"),"")</f>
        <v>69.394489366666662</v>
      </c>
      <c r="E1934" s="14">
        <f>IFERROR(AVERAGEIFS(Datos!I1934:L1934,Datos!I1934:L1934,"&lt;&gt;"),"")</f>
        <v>26.320583058482139</v>
      </c>
    </row>
    <row r="1935" spans="1:5" x14ac:dyDescent="0.3">
      <c r="A1935" s="12">
        <v>43573</v>
      </c>
      <c r="B1935" s="13">
        <v>2019</v>
      </c>
      <c r="C1935" s="13">
        <f>IFERROR(AVERAGEIFS(Datos!C1935:E1935,Datos!C1935:E1935,"&lt;&gt;"),"")</f>
        <v>78.802833333333339</v>
      </c>
      <c r="D1935" s="13">
        <f>IFERROR(AVERAGEIFS(Datos!F1935:H1935,Datos!F1935:H1935,"&lt;&gt;"),"")</f>
        <v>69.601375500000003</v>
      </c>
      <c r="E1935" s="14">
        <f>IFERROR(AVERAGEIFS(Datos!I1935:L1935,Datos!I1935:L1935,"&lt;&gt;"),"")</f>
        <v>25.914172838199839</v>
      </c>
    </row>
    <row r="1936" spans="1:5" x14ac:dyDescent="0.3">
      <c r="A1936" s="12">
        <v>43574</v>
      </c>
      <c r="B1936" s="13">
        <v>2019</v>
      </c>
      <c r="C1936" s="13" t="str">
        <f>IFERROR(AVERAGEIFS(Datos!C1936:E1936,Datos!C1936:E1936,"&lt;&gt;"),"")</f>
        <v/>
      </c>
      <c r="D1936" s="13" t="str">
        <f>IFERROR(AVERAGEIFS(Datos!F1936:H1936,Datos!F1936:H1936,"&lt;&gt;"),"")</f>
        <v/>
      </c>
      <c r="E1936" s="14">
        <f>IFERROR(AVERAGEIFS(Datos!I1936:L1936,Datos!I1936:L1936,"&lt;&gt;"),"")</f>
        <v>27.030506248659755</v>
      </c>
    </row>
    <row r="1937" spans="1:5" x14ac:dyDescent="0.3">
      <c r="A1937" s="12">
        <v>43575</v>
      </c>
      <c r="B1937" s="13">
        <v>2019</v>
      </c>
      <c r="C1937" s="13" t="str">
        <f>IFERROR(AVERAGEIFS(Datos!C1937:E1937,Datos!C1937:E1937,"&lt;&gt;"),"")</f>
        <v/>
      </c>
      <c r="D1937" s="13" t="str">
        <f>IFERROR(AVERAGEIFS(Datos!F1937:H1937,Datos!F1937:H1937,"&lt;&gt;"),"")</f>
        <v/>
      </c>
      <c r="E1937" s="14" t="str">
        <f>IFERROR(AVERAGEIFS(Datos!I1937:L1937,Datos!I1937:L1937,"&lt;&gt;"),"")</f>
        <v/>
      </c>
    </row>
    <row r="1938" spans="1:5" x14ac:dyDescent="0.3">
      <c r="A1938" s="12">
        <v>43576</v>
      </c>
      <c r="B1938" s="13">
        <v>2019</v>
      </c>
      <c r="C1938" s="13" t="str">
        <f>IFERROR(AVERAGEIFS(Datos!C1938:E1938,Datos!C1938:E1938,"&lt;&gt;"),"")</f>
        <v/>
      </c>
      <c r="D1938" s="13" t="str">
        <f>IFERROR(AVERAGEIFS(Datos!F1938:H1938,Datos!F1938:H1938,"&lt;&gt;"),"")</f>
        <v/>
      </c>
      <c r="E1938" s="14" t="str">
        <f>IFERROR(AVERAGEIFS(Datos!I1938:L1938,Datos!I1938:L1938,"&lt;&gt;"),"")</f>
        <v/>
      </c>
    </row>
    <row r="1939" spans="1:5" x14ac:dyDescent="0.3">
      <c r="A1939" s="12">
        <v>43577</v>
      </c>
      <c r="B1939" s="13">
        <v>2019</v>
      </c>
      <c r="C1939" s="13">
        <f>IFERROR(AVERAGEIFS(Datos!C1939:E1939,Datos!C1939:E1939,"&lt;&gt;"),"")</f>
        <v>79.193500000000014</v>
      </c>
      <c r="D1939" s="13" t="str">
        <f>IFERROR(AVERAGEIFS(Datos!F1939:H1939,Datos!F1939:H1939,"&lt;&gt;"),"")</f>
        <v/>
      </c>
      <c r="E1939" s="14">
        <f>IFERROR(AVERAGEIFS(Datos!I1939:L1939,Datos!I1939:L1939,"&lt;&gt;"),"")</f>
        <v>26.79227973467929</v>
      </c>
    </row>
    <row r="1940" spans="1:5" x14ac:dyDescent="0.3">
      <c r="A1940" s="12">
        <v>43578</v>
      </c>
      <c r="B1940" s="13">
        <v>2019</v>
      </c>
      <c r="C1940" s="13">
        <f>IFERROR(AVERAGEIFS(Datos!C1940:E1940,Datos!C1940:E1940,"&lt;&gt;"),"")</f>
        <v>80.279833333333329</v>
      </c>
      <c r="D1940" s="13">
        <f>IFERROR(AVERAGEIFS(Datos!F1940:H1940,Datos!F1940:H1940,"&lt;&gt;"),"")</f>
        <v>69.918431066666656</v>
      </c>
      <c r="E1940" s="14">
        <f>IFERROR(AVERAGEIFS(Datos!I1940:L1940,Datos!I1940:L1940,"&lt;&gt;"),"")</f>
        <v>26.560547802128994</v>
      </c>
    </row>
    <row r="1941" spans="1:5" x14ac:dyDescent="0.3">
      <c r="A1941" s="12">
        <v>43579</v>
      </c>
      <c r="B1941" s="13">
        <v>2019</v>
      </c>
      <c r="C1941" s="13">
        <f>IFERROR(AVERAGEIFS(Datos!C1941:E1941,Datos!C1941:E1941,"&lt;&gt;"),"")</f>
        <v>79.93416666666667</v>
      </c>
      <c r="D1941" s="13">
        <f>IFERROR(AVERAGEIFS(Datos!F1941:H1941,Datos!F1941:H1941,"&lt;&gt;"),"")</f>
        <v>73.933580133333336</v>
      </c>
      <c r="E1941" s="14">
        <f>IFERROR(AVERAGEIFS(Datos!I1941:L1941,Datos!I1941:L1941,"&lt;&gt;"),"")</f>
        <v>26.673343049946389</v>
      </c>
    </row>
    <row r="1942" spans="1:5" x14ac:dyDescent="0.3">
      <c r="A1942" s="12">
        <v>43580</v>
      </c>
      <c r="B1942" s="13">
        <v>2019</v>
      </c>
      <c r="C1942" s="13">
        <f>IFERROR(AVERAGEIFS(Datos!C1942:E1942,Datos!C1942:E1942,"&lt;&gt;"),"")</f>
        <v>81.278999999999996</v>
      </c>
      <c r="D1942" s="13">
        <f>IFERROR(AVERAGEIFS(Datos!F1942:H1942,Datos!F1942:H1942,"&lt;&gt;"),"")</f>
        <v>73.685355933333327</v>
      </c>
      <c r="E1942" s="14">
        <f>IFERROR(AVERAGEIFS(Datos!I1942:L1942,Datos!I1942:L1942,"&lt;&gt;"),"")</f>
        <v>26.945915795393439</v>
      </c>
    </row>
    <row r="1943" spans="1:5" x14ac:dyDescent="0.3">
      <c r="A1943" s="12">
        <v>43581</v>
      </c>
      <c r="B1943" s="13">
        <v>2019</v>
      </c>
      <c r="C1943" s="13">
        <f>IFERROR(AVERAGEIFS(Datos!C1943:E1943,Datos!C1943:E1943,"&lt;&gt;"),"")</f>
        <v>81.611999999999995</v>
      </c>
      <c r="D1943" s="13">
        <f>IFERROR(AVERAGEIFS(Datos!F1943:H1943,Datos!F1943:H1943,"&lt;&gt;"),"")</f>
        <v>73.768473400000005</v>
      </c>
      <c r="E1943" s="14">
        <f>IFERROR(AVERAGEIFS(Datos!I1943:L1943,Datos!I1943:L1943,"&lt;&gt;"),"")</f>
        <v>26.780599446137302</v>
      </c>
    </row>
    <row r="1944" spans="1:5" x14ac:dyDescent="0.3">
      <c r="A1944" s="12">
        <v>43582</v>
      </c>
      <c r="B1944" s="13">
        <v>2019</v>
      </c>
      <c r="C1944" s="13" t="str">
        <f>IFERROR(AVERAGEIFS(Datos!C1944:E1944,Datos!C1944:E1944,"&lt;&gt;"),"")</f>
        <v/>
      </c>
      <c r="D1944" s="13" t="str">
        <f>IFERROR(AVERAGEIFS(Datos!F1944:H1944,Datos!F1944:H1944,"&lt;&gt;"),"")</f>
        <v/>
      </c>
      <c r="E1944" s="14" t="str">
        <f>IFERROR(AVERAGEIFS(Datos!I1944:L1944,Datos!I1944:L1944,"&lt;&gt;"),"")</f>
        <v/>
      </c>
    </row>
    <row r="1945" spans="1:5" x14ac:dyDescent="0.3">
      <c r="A1945" s="12">
        <v>43583</v>
      </c>
      <c r="B1945" s="13">
        <v>2019</v>
      </c>
      <c r="C1945" s="13" t="str">
        <f>IFERROR(AVERAGEIFS(Datos!C1945:E1945,Datos!C1945:E1945,"&lt;&gt;"),"")</f>
        <v/>
      </c>
      <c r="D1945" s="13" t="str">
        <f>IFERROR(AVERAGEIFS(Datos!F1945:H1945,Datos!F1945:H1945,"&lt;&gt;"),"")</f>
        <v/>
      </c>
      <c r="E1945" s="14" t="str">
        <f>IFERROR(AVERAGEIFS(Datos!I1945:L1945,Datos!I1945:L1945,"&lt;&gt;"),"")</f>
        <v/>
      </c>
    </row>
    <row r="1946" spans="1:5" x14ac:dyDescent="0.3">
      <c r="A1946" s="12">
        <v>43584</v>
      </c>
      <c r="B1946" s="13">
        <v>2019</v>
      </c>
      <c r="C1946" s="13">
        <f>IFERROR(AVERAGEIFS(Datos!C1946:E1946,Datos!C1946:E1946,"&lt;&gt;"),"")</f>
        <v>81.910833333333343</v>
      </c>
      <c r="D1946" s="13">
        <f>IFERROR(AVERAGEIFS(Datos!F1946:H1946,Datos!F1946:H1946,"&lt;&gt;"),"")</f>
        <v>74.030917500000001</v>
      </c>
      <c r="E1946" s="14" t="str">
        <f>IFERROR(AVERAGEIFS(Datos!I1946:L1946,Datos!I1946:L1946,"&lt;&gt;"),"")</f>
        <v/>
      </c>
    </row>
    <row r="1947" spans="1:5" x14ac:dyDescent="0.3">
      <c r="A1947" s="12">
        <v>43585</v>
      </c>
      <c r="B1947" s="13">
        <v>2019</v>
      </c>
      <c r="C1947" s="13">
        <f>IFERROR(AVERAGEIFS(Datos!C1947:E1947,Datos!C1947:E1947,"&lt;&gt;"),"")</f>
        <v>80.238500000000002</v>
      </c>
      <c r="D1947" s="13">
        <f>IFERROR(AVERAGEIFS(Datos!F1947:H1947,Datos!F1947:H1947,"&lt;&gt;"),"")</f>
        <v>74.120578066666667</v>
      </c>
      <c r="E1947" s="14" t="str">
        <f>IFERROR(AVERAGEIFS(Datos!I1947:L1947,Datos!I1947:L1947,"&lt;&gt;"),"")</f>
        <v/>
      </c>
    </row>
    <row r="1948" spans="1:5" x14ac:dyDescent="0.3">
      <c r="A1948" s="12">
        <v>43586</v>
      </c>
      <c r="B1948" s="13">
        <v>2019</v>
      </c>
      <c r="C1948" s="13">
        <f>IFERROR(AVERAGEIFS(Datos!C1948:E1948,Datos!C1948:E1948,"&lt;&gt;"),"")</f>
        <v>79.725333333333325</v>
      </c>
      <c r="D1948" s="13">
        <f>IFERROR(AVERAGEIFS(Datos!F1948:H1948,Datos!F1948:H1948,"&lt;&gt;"),"")</f>
        <v>8.6975569000000004</v>
      </c>
      <c r="E1948" s="14" t="str">
        <f>IFERROR(AVERAGEIFS(Datos!I1948:L1948,Datos!I1948:L1948,"&lt;&gt;"),"")</f>
        <v/>
      </c>
    </row>
    <row r="1949" spans="1:5" x14ac:dyDescent="0.3">
      <c r="A1949" s="12">
        <v>43587</v>
      </c>
      <c r="B1949" s="13">
        <v>2019</v>
      </c>
      <c r="C1949" s="13">
        <f>IFERROR(AVERAGEIFS(Datos!C1949:E1949,Datos!C1949:E1949,"&lt;&gt;"),"")</f>
        <v>78.941000000000003</v>
      </c>
      <c r="D1949" s="13">
        <f>IFERROR(AVERAGEIFS(Datos!F1949:H1949,Datos!F1949:H1949,"&lt;&gt;"),"")</f>
        <v>73.282848266666662</v>
      </c>
      <c r="E1949" s="14" t="str">
        <f>IFERROR(AVERAGEIFS(Datos!I1949:L1949,Datos!I1949:L1949,"&lt;&gt;"),"")</f>
        <v/>
      </c>
    </row>
    <row r="1950" spans="1:5" x14ac:dyDescent="0.3">
      <c r="A1950" s="12">
        <v>43588</v>
      </c>
      <c r="B1950" s="13">
        <v>2019</v>
      </c>
      <c r="C1950" s="13">
        <f>IFERROR(AVERAGEIFS(Datos!C1950:E1950,Datos!C1950:E1950,"&lt;&gt;"),"")</f>
        <v>80.438333333333333</v>
      </c>
      <c r="D1950" s="13">
        <f>IFERROR(AVERAGEIFS(Datos!F1950:H1950,Datos!F1950:H1950,"&lt;&gt;"),"")</f>
        <v>73.640572066666664</v>
      </c>
      <c r="E1950" s="14" t="str">
        <f>IFERROR(AVERAGEIFS(Datos!I1950:L1950,Datos!I1950:L1950,"&lt;&gt;"),"")</f>
        <v/>
      </c>
    </row>
    <row r="1951" spans="1:5" x14ac:dyDescent="0.3">
      <c r="A1951" s="12">
        <v>43589</v>
      </c>
      <c r="B1951" s="13">
        <v>2019</v>
      </c>
      <c r="C1951" s="13" t="str">
        <f>IFERROR(AVERAGEIFS(Datos!C1951:E1951,Datos!C1951:E1951,"&lt;&gt;"),"")</f>
        <v/>
      </c>
      <c r="D1951" s="13" t="str">
        <f>IFERROR(AVERAGEIFS(Datos!F1951:H1951,Datos!F1951:H1951,"&lt;&gt;"),"")</f>
        <v/>
      </c>
      <c r="E1951" s="14" t="str">
        <f>IFERROR(AVERAGEIFS(Datos!I1951:L1951,Datos!I1951:L1951,"&lt;&gt;"),"")</f>
        <v/>
      </c>
    </row>
    <row r="1952" spans="1:5" x14ac:dyDescent="0.3">
      <c r="A1952" s="12">
        <v>43590</v>
      </c>
      <c r="B1952" s="13">
        <v>2019</v>
      </c>
      <c r="C1952" s="13" t="str">
        <f>IFERROR(AVERAGEIFS(Datos!C1952:E1952,Datos!C1952:E1952,"&lt;&gt;"),"")</f>
        <v/>
      </c>
      <c r="D1952" s="13" t="str">
        <f>IFERROR(AVERAGEIFS(Datos!F1952:H1952,Datos!F1952:H1952,"&lt;&gt;"),"")</f>
        <v/>
      </c>
      <c r="E1952" s="14" t="str">
        <f>IFERROR(AVERAGEIFS(Datos!I1952:L1952,Datos!I1952:L1952,"&lt;&gt;"),"")</f>
        <v/>
      </c>
    </row>
    <row r="1953" spans="1:5" x14ac:dyDescent="0.3">
      <c r="A1953" s="12">
        <v>43591</v>
      </c>
      <c r="B1953" s="13">
        <v>2019</v>
      </c>
      <c r="C1953" s="13">
        <f>IFERROR(AVERAGEIFS(Datos!C1953:E1953,Datos!C1953:E1953,"&lt;&gt;"),"")</f>
        <v>79.981000000000009</v>
      </c>
      <c r="D1953" s="13">
        <f>IFERROR(AVERAGEIFS(Datos!F1953:H1953,Datos!F1953:H1953,"&lt;&gt;"),"")</f>
        <v>104.467975</v>
      </c>
      <c r="E1953" s="14" t="str">
        <f>IFERROR(AVERAGEIFS(Datos!I1953:L1953,Datos!I1953:L1953,"&lt;&gt;"),"")</f>
        <v/>
      </c>
    </row>
    <row r="1954" spans="1:5" x14ac:dyDescent="0.3">
      <c r="A1954" s="12">
        <v>43592</v>
      </c>
      <c r="B1954" s="13">
        <v>2019</v>
      </c>
      <c r="C1954" s="13">
        <f>IFERROR(AVERAGEIFS(Datos!C1954:E1954,Datos!C1954:E1954,"&lt;&gt;"),"")</f>
        <v>78.39266666666667</v>
      </c>
      <c r="D1954" s="13">
        <f>IFERROR(AVERAGEIFS(Datos!F1954:H1954,Datos!F1954:H1954,"&lt;&gt;"),"")</f>
        <v>70.803985866666665</v>
      </c>
      <c r="E1954" s="14">
        <f>IFERROR(AVERAGEIFS(Datos!I1954:L1954,Datos!I1954:L1954,"&lt;&gt;"),"")</f>
        <v>26.850881827079931</v>
      </c>
    </row>
    <row r="1955" spans="1:5" x14ac:dyDescent="0.3">
      <c r="A1955" s="12">
        <v>43593</v>
      </c>
      <c r="B1955" s="13">
        <v>2019</v>
      </c>
      <c r="C1955" s="13">
        <f>IFERROR(AVERAGEIFS(Datos!C1955:E1955,Datos!C1955:E1955,"&lt;&gt;"),"")</f>
        <v>78.257999999999996</v>
      </c>
      <c r="D1955" s="13">
        <f>IFERROR(AVERAGEIFS(Datos!F1955:H1955,Datos!F1955:H1955,"&lt;&gt;"),"")</f>
        <v>70.915942000000001</v>
      </c>
      <c r="E1955" s="14">
        <f>IFERROR(AVERAGEIFS(Datos!I1955:L1955,Datos!I1955:L1955,"&lt;&gt;"),"")</f>
        <v>26.838058351189396</v>
      </c>
    </row>
    <row r="1956" spans="1:5" x14ac:dyDescent="0.3">
      <c r="A1956" s="12">
        <v>43594</v>
      </c>
      <c r="B1956" s="13">
        <v>2019</v>
      </c>
      <c r="C1956" s="13">
        <f>IFERROR(AVERAGEIFS(Datos!C1956:E1956,Datos!C1956:E1956,"&lt;&gt;"),"")</f>
        <v>78.026166666666668</v>
      </c>
      <c r="D1956" s="13">
        <f>IFERROR(AVERAGEIFS(Datos!F1956:H1956,Datos!F1956:H1956,"&lt;&gt;"),"")</f>
        <v>69.89366596666666</v>
      </c>
      <c r="E1956" s="14">
        <f>IFERROR(AVERAGEIFS(Datos!I1956:L1956,Datos!I1956:L1956,"&lt;&gt;"),"")</f>
        <v>26.818924854253961</v>
      </c>
    </row>
    <row r="1957" spans="1:5" x14ac:dyDescent="0.3">
      <c r="A1957" s="12">
        <v>43595</v>
      </c>
      <c r="B1957" s="13">
        <v>2019</v>
      </c>
      <c r="C1957" s="13">
        <f>IFERROR(AVERAGEIFS(Datos!C1957:E1957,Datos!C1957:E1957,"&lt;&gt;"),"")</f>
        <v>78.269000000000005</v>
      </c>
      <c r="D1957" s="13">
        <f>IFERROR(AVERAGEIFS(Datos!F1957:H1957,Datos!F1957:H1957,"&lt;&gt;"),"")</f>
        <v>69.919837000000001</v>
      </c>
      <c r="E1957" s="14">
        <f>IFERROR(AVERAGEIFS(Datos!I1957:L1957,Datos!I1957:L1957,"&lt;&gt;"),"")</f>
        <v>26.216049423778266</v>
      </c>
    </row>
    <row r="1958" spans="1:5" x14ac:dyDescent="0.3">
      <c r="A1958" s="12">
        <v>43596</v>
      </c>
      <c r="B1958" s="13">
        <v>2019</v>
      </c>
      <c r="C1958" s="13" t="str">
        <f>IFERROR(AVERAGEIFS(Datos!C1958:E1958,Datos!C1958:E1958,"&lt;&gt;"),"")</f>
        <v/>
      </c>
      <c r="D1958" s="13" t="str">
        <f>IFERROR(AVERAGEIFS(Datos!F1958:H1958,Datos!F1958:H1958,"&lt;&gt;"),"")</f>
        <v/>
      </c>
      <c r="E1958" s="14" t="str">
        <f>IFERROR(AVERAGEIFS(Datos!I1958:L1958,Datos!I1958:L1958,"&lt;&gt;"),"")</f>
        <v/>
      </c>
    </row>
    <row r="1959" spans="1:5" x14ac:dyDescent="0.3">
      <c r="A1959" s="12">
        <v>43597</v>
      </c>
      <c r="B1959" s="13">
        <v>2019</v>
      </c>
      <c r="C1959" s="13" t="str">
        <f>IFERROR(AVERAGEIFS(Datos!C1959:E1959,Datos!C1959:E1959,"&lt;&gt;"),"")</f>
        <v/>
      </c>
      <c r="D1959" s="13" t="str">
        <f>IFERROR(AVERAGEIFS(Datos!F1959:H1959,Datos!F1959:H1959,"&lt;&gt;"),"")</f>
        <v/>
      </c>
      <c r="E1959" s="14" t="str">
        <f>IFERROR(AVERAGEIFS(Datos!I1959:L1959,Datos!I1959:L1959,"&lt;&gt;"),"")</f>
        <v/>
      </c>
    </row>
    <row r="1960" spans="1:5" x14ac:dyDescent="0.3">
      <c r="A1960" s="12">
        <v>43598</v>
      </c>
      <c r="B1960" s="13">
        <v>2019</v>
      </c>
      <c r="C1960" s="13">
        <f>IFERROR(AVERAGEIFS(Datos!C1960:E1960,Datos!C1960:E1960,"&lt;&gt;"),"")</f>
        <v>75.536500000000004</v>
      </c>
      <c r="D1960" s="13">
        <f>IFERROR(AVERAGEIFS(Datos!F1960:H1960,Datos!F1960:H1960,"&lt;&gt;"),"")</f>
        <v>69.451419999999999</v>
      </c>
      <c r="E1960" s="14">
        <f>IFERROR(AVERAGEIFS(Datos!I1960:L1960,Datos!I1960:L1960,"&lt;&gt;"),"")</f>
        <v>25.924379818123512</v>
      </c>
    </row>
    <row r="1961" spans="1:5" x14ac:dyDescent="0.3">
      <c r="A1961" s="12">
        <v>43599</v>
      </c>
      <c r="B1961" s="13">
        <v>2019</v>
      </c>
      <c r="C1961" s="13">
        <f>IFERROR(AVERAGEIFS(Datos!C1961:E1961,Datos!C1961:E1961,"&lt;&gt;"),"")</f>
        <v>76.046000000000006</v>
      </c>
      <c r="D1961" s="13">
        <f>IFERROR(AVERAGEIFS(Datos!F1961:H1961,Datos!F1961:H1961,"&lt;&gt;"),"")</f>
        <v>69.999450400000001</v>
      </c>
      <c r="E1961" s="14">
        <f>IFERROR(AVERAGEIFS(Datos!I1961:L1961,Datos!I1961:L1961,"&lt;&gt;"),"")</f>
        <v>25.098590347893488</v>
      </c>
    </row>
    <row r="1962" spans="1:5" x14ac:dyDescent="0.3">
      <c r="A1962" s="12">
        <v>43600</v>
      </c>
      <c r="B1962" s="13">
        <v>2019</v>
      </c>
      <c r="C1962" s="13">
        <f>IFERROR(AVERAGEIFS(Datos!C1962:E1962,Datos!C1962:E1962,"&lt;&gt;"),"")</f>
        <v>77.429999999999993</v>
      </c>
      <c r="D1962" s="13">
        <f>IFERROR(AVERAGEIFS(Datos!F1962:H1962,Datos!F1962:H1962,"&lt;&gt;"),"")</f>
        <v>71.185889066666675</v>
      </c>
      <c r="E1962" s="14">
        <f>IFERROR(AVERAGEIFS(Datos!I1962:L1962,Datos!I1962:L1962,"&lt;&gt;"),"")</f>
        <v>25.713871308936405</v>
      </c>
    </row>
    <row r="1963" spans="1:5" x14ac:dyDescent="0.3">
      <c r="A1963" s="12">
        <v>43601</v>
      </c>
      <c r="B1963" s="13">
        <v>2019</v>
      </c>
      <c r="C1963" s="13">
        <f>IFERROR(AVERAGEIFS(Datos!C1963:E1963,Datos!C1963:E1963,"&lt;&gt;"),"")</f>
        <v>78.558333333333337</v>
      </c>
      <c r="D1963" s="13">
        <f>IFERROR(AVERAGEIFS(Datos!F1963:H1963,Datos!F1963:H1963,"&lt;&gt;"),"")</f>
        <v>72.071856999999994</v>
      </c>
      <c r="E1963" s="14">
        <f>IFERROR(AVERAGEIFS(Datos!I1963:L1963,Datos!I1963:L1963,"&lt;&gt;"),"")</f>
        <v>25.14807861310879</v>
      </c>
    </row>
    <row r="1964" spans="1:5" x14ac:dyDescent="0.3">
      <c r="A1964" s="12">
        <v>43602</v>
      </c>
      <c r="B1964" s="13">
        <v>2019</v>
      </c>
      <c r="C1964" s="13">
        <f>IFERROR(AVERAGEIFS(Datos!C1964:E1964,Datos!C1964:E1964,"&lt;&gt;"),"")</f>
        <v>77.919666666666657</v>
      </c>
      <c r="D1964" s="13">
        <f>IFERROR(AVERAGEIFS(Datos!F1964:H1964,Datos!F1964:H1964,"&lt;&gt;"),"")</f>
        <v>70.045149899999998</v>
      </c>
      <c r="E1964" s="14">
        <f>IFERROR(AVERAGEIFS(Datos!I1964:L1964,Datos!I1964:L1964,"&lt;&gt;"),"")</f>
        <v>25.795490814006371</v>
      </c>
    </row>
    <row r="1965" spans="1:5" x14ac:dyDescent="0.3">
      <c r="A1965" s="12">
        <v>43603</v>
      </c>
      <c r="B1965" s="13">
        <v>2019</v>
      </c>
      <c r="C1965" s="13" t="str">
        <f>IFERROR(AVERAGEIFS(Datos!C1965:E1965,Datos!C1965:E1965,"&lt;&gt;"),"")</f>
        <v/>
      </c>
      <c r="D1965" s="13" t="str">
        <f>IFERROR(AVERAGEIFS(Datos!F1965:H1965,Datos!F1965:H1965,"&lt;&gt;"),"")</f>
        <v/>
      </c>
      <c r="E1965" s="14" t="str">
        <f>IFERROR(AVERAGEIFS(Datos!I1965:L1965,Datos!I1965:L1965,"&lt;&gt;"),"")</f>
        <v/>
      </c>
    </row>
    <row r="1966" spans="1:5" x14ac:dyDescent="0.3">
      <c r="A1966" s="12">
        <v>43604</v>
      </c>
      <c r="B1966" s="13">
        <v>2019</v>
      </c>
      <c r="C1966" s="13" t="str">
        <f>IFERROR(AVERAGEIFS(Datos!C1966:E1966,Datos!C1966:E1966,"&lt;&gt;"),"")</f>
        <v/>
      </c>
      <c r="D1966" s="13" t="str">
        <f>IFERROR(AVERAGEIFS(Datos!F1966:H1966,Datos!F1966:H1966,"&lt;&gt;"),"")</f>
        <v/>
      </c>
      <c r="E1966" s="14" t="str">
        <f>IFERROR(AVERAGEIFS(Datos!I1966:L1966,Datos!I1966:L1966,"&lt;&gt;"),"")</f>
        <v/>
      </c>
    </row>
    <row r="1967" spans="1:5" x14ac:dyDescent="0.3">
      <c r="A1967" s="12">
        <v>43605</v>
      </c>
      <c r="B1967" s="13">
        <v>2019</v>
      </c>
      <c r="C1967" s="13">
        <f>IFERROR(AVERAGEIFS(Datos!C1967:E1967,Datos!C1967:E1967,"&lt;&gt;"),"")</f>
        <v>76.408500000000004</v>
      </c>
      <c r="D1967" s="13">
        <f>IFERROR(AVERAGEIFS(Datos!F1967:H1967,Datos!F1967:H1967,"&lt;&gt;"),"")</f>
        <v>68.540316766666663</v>
      </c>
      <c r="E1967" s="14">
        <f>IFERROR(AVERAGEIFS(Datos!I1967:L1967,Datos!I1967:L1967,"&lt;&gt;"),"")</f>
        <v>25.952837587523874</v>
      </c>
    </row>
    <row r="1968" spans="1:5" x14ac:dyDescent="0.3">
      <c r="A1968" s="12">
        <v>43606</v>
      </c>
      <c r="B1968" s="13">
        <v>2019</v>
      </c>
      <c r="C1968" s="13">
        <f>IFERROR(AVERAGEIFS(Datos!C1968:E1968,Datos!C1968:E1968,"&lt;&gt;"),"")</f>
        <v>77.090666666666678</v>
      </c>
      <c r="D1968" s="13">
        <f>IFERROR(AVERAGEIFS(Datos!F1968:H1968,Datos!F1968:H1968,"&lt;&gt;"),"")</f>
        <v>69.129855000000006</v>
      </c>
      <c r="E1968" s="14">
        <f>IFERROR(AVERAGEIFS(Datos!I1968:L1968,Datos!I1968:L1968,"&lt;&gt;"),"")</f>
        <v>26.024394076450385</v>
      </c>
    </row>
    <row r="1969" spans="1:5" x14ac:dyDescent="0.3">
      <c r="A1969" s="12">
        <v>43607</v>
      </c>
      <c r="B1969" s="13">
        <v>2019</v>
      </c>
      <c r="C1969" s="13">
        <f>IFERROR(AVERAGEIFS(Datos!C1969:E1969,Datos!C1969:E1969,"&lt;&gt;"),"")</f>
        <v>77.052499999999995</v>
      </c>
      <c r="D1969" s="13">
        <f>IFERROR(AVERAGEIFS(Datos!F1969:H1969,Datos!F1969:H1969,"&lt;&gt;"),"")</f>
        <v>69.686466500000009</v>
      </c>
      <c r="E1969" s="14">
        <f>IFERROR(AVERAGEIFS(Datos!I1969:L1969,Datos!I1969:L1969,"&lt;&gt;"),"")</f>
        <v>26.115579590929705</v>
      </c>
    </row>
    <row r="1970" spans="1:5" x14ac:dyDescent="0.3">
      <c r="A1970" s="12">
        <v>43608</v>
      </c>
      <c r="B1970" s="13">
        <v>2019</v>
      </c>
      <c r="C1970" s="13">
        <f>IFERROR(AVERAGEIFS(Datos!C1970:E1970,Datos!C1970:E1970,"&lt;&gt;"),"")</f>
        <v>76.120666666666665</v>
      </c>
      <c r="D1970" s="13">
        <f>IFERROR(AVERAGEIFS(Datos!F1970:H1970,Datos!F1970:H1970,"&lt;&gt;"),"")</f>
        <v>68.599726466666667</v>
      </c>
      <c r="E1970" s="14">
        <f>IFERROR(AVERAGEIFS(Datos!I1970:L1970,Datos!I1970:L1970,"&lt;&gt;"),"")</f>
        <v>25.640109296867863</v>
      </c>
    </row>
    <row r="1971" spans="1:5" x14ac:dyDescent="0.3">
      <c r="A1971" s="12">
        <v>43609</v>
      </c>
      <c r="B1971" s="13">
        <v>2019</v>
      </c>
      <c r="C1971" s="13">
        <f>IFERROR(AVERAGEIFS(Datos!C1971:E1971,Datos!C1971:E1971,"&lt;&gt;"),"")</f>
        <v>75.970999999999989</v>
      </c>
      <c r="D1971" s="13">
        <f>IFERROR(AVERAGEIFS(Datos!F1971:H1971,Datos!F1971:H1971,"&lt;&gt;"),"")</f>
        <v>68.937652200000002</v>
      </c>
      <c r="E1971" s="14">
        <f>IFERROR(AVERAGEIFS(Datos!I1971:L1971,Datos!I1971:L1971,"&lt;&gt;"),"")</f>
        <v>26.006465862132018</v>
      </c>
    </row>
    <row r="1972" spans="1:5" x14ac:dyDescent="0.3">
      <c r="A1972" s="12">
        <v>43610</v>
      </c>
      <c r="B1972" s="13">
        <v>2019</v>
      </c>
      <c r="C1972" s="13" t="str">
        <f>IFERROR(AVERAGEIFS(Datos!C1972:E1972,Datos!C1972:E1972,"&lt;&gt;"),"")</f>
        <v/>
      </c>
      <c r="D1972" s="13" t="str">
        <f>IFERROR(AVERAGEIFS(Datos!F1972:H1972,Datos!F1972:H1972,"&lt;&gt;"),"")</f>
        <v/>
      </c>
      <c r="E1972" s="14" t="str">
        <f>IFERROR(AVERAGEIFS(Datos!I1972:L1972,Datos!I1972:L1972,"&lt;&gt;"),"")</f>
        <v/>
      </c>
    </row>
    <row r="1973" spans="1:5" x14ac:dyDescent="0.3">
      <c r="A1973" s="12">
        <v>43611</v>
      </c>
      <c r="B1973" s="13">
        <v>2019</v>
      </c>
      <c r="C1973" s="13" t="str">
        <f>IFERROR(AVERAGEIFS(Datos!C1973:E1973,Datos!C1973:E1973,"&lt;&gt;"),"")</f>
        <v/>
      </c>
      <c r="D1973" s="13" t="str">
        <f>IFERROR(AVERAGEIFS(Datos!F1973:H1973,Datos!F1973:H1973,"&lt;&gt;"),"")</f>
        <v/>
      </c>
      <c r="E1973" s="14" t="str">
        <f>IFERROR(AVERAGEIFS(Datos!I1973:L1973,Datos!I1973:L1973,"&lt;&gt;"),"")</f>
        <v/>
      </c>
    </row>
    <row r="1974" spans="1:5" x14ac:dyDescent="0.3">
      <c r="A1974" s="12">
        <v>43612</v>
      </c>
      <c r="B1974" s="13">
        <v>2019</v>
      </c>
      <c r="C1974" s="13" t="str">
        <f>IFERROR(AVERAGEIFS(Datos!C1974:E1974,Datos!C1974:E1974,"&lt;&gt;"),"")</f>
        <v/>
      </c>
      <c r="D1974" s="13">
        <f>IFERROR(AVERAGEIFS(Datos!F1974:H1974,Datos!F1974:H1974,"&lt;&gt;"),"")</f>
        <v>99.308933999999994</v>
      </c>
      <c r="E1974" s="14">
        <f>IFERROR(AVERAGEIFS(Datos!I1974:L1974,Datos!I1974:L1974,"&lt;&gt;"),"")</f>
        <v>26.136142002647674</v>
      </c>
    </row>
    <row r="1975" spans="1:5" x14ac:dyDescent="0.3">
      <c r="A1975" s="12">
        <v>43613</v>
      </c>
      <c r="B1975" s="13">
        <v>2019</v>
      </c>
      <c r="C1975" s="13">
        <f>IFERROR(AVERAGEIFS(Datos!C1975:E1975,Datos!C1975:E1975,"&lt;&gt;"),"")</f>
        <v>75.898499999999999</v>
      </c>
      <c r="D1975" s="13">
        <f>IFERROR(AVERAGEIFS(Datos!F1975:H1975,Datos!F1975:H1975,"&lt;&gt;"),"")</f>
        <v>68.653687000000005</v>
      </c>
      <c r="E1975" s="14">
        <f>IFERROR(AVERAGEIFS(Datos!I1975:L1975,Datos!I1975:L1975,"&lt;&gt;"),"")</f>
        <v>26.327010619864886</v>
      </c>
    </row>
    <row r="1976" spans="1:5" x14ac:dyDescent="0.3">
      <c r="A1976" s="12">
        <v>43614</v>
      </c>
      <c r="B1976" s="13">
        <v>2019</v>
      </c>
      <c r="C1976" s="13">
        <f>IFERROR(AVERAGEIFS(Datos!C1976:E1976,Datos!C1976:E1976,"&lt;&gt;"),"")</f>
        <v>75.093999999999994</v>
      </c>
      <c r="D1976" s="13">
        <f>IFERROR(AVERAGEIFS(Datos!F1976:H1976,Datos!F1976:H1976,"&lt;&gt;"),"")</f>
        <v>67.464348166666653</v>
      </c>
      <c r="E1976" s="14">
        <f>IFERROR(AVERAGEIFS(Datos!I1976:L1976,Datos!I1976:L1976,"&lt;&gt;"),"")</f>
        <v>26.231768756514583</v>
      </c>
    </row>
    <row r="1977" spans="1:5" x14ac:dyDescent="0.3">
      <c r="A1977" s="12">
        <v>43615</v>
      </c>
      <c r="B1977" s="13">
        <v>2019</v>
      </c>
      <c r="C1977" s="13">
        <f>IFERROR(AVERAGEIFS(Datos!C1977:E1977,Datos!C1977:E1977,"&lt;&gt;"),"")</f>
        <v>75.458500000000001</v>
      </c>
      <c r="D1977" s="13">
        <f>IFERROR(AVERAGEIFS(Datos!F1977:H1977,Datos!F1977:H1977,"&lt;&gt;"),"")</f>
        <v>67.726294399999986</v>
      </c>
      <c r="E1977" s="14">
        <f>IFERROR(AVERAGEIFS(Datos!I1977:L1977,Datos!I1977:L1977,"&lt;&gt;"),"")</f>
        <v>25.878773849940742</v>
      </c>
    </row>
    <row r="1978" spans="1:5" x14ac:dyDescent="0.3">
      <c r="A1978" s="12">
        <v>43616</v>
      </c>
      <c r="B1978" s="13">
        <v>2019</v>
      </c>
      <c r="C1978" s="13">
        <f>IFERROR(AVERAGEIFS(Datos!C1978:E1978,Datos!C1978:E1978,"&lt;&gt;"),"")</f>
        <v>74.257499999999993</v>
      </c>
      <c r="D1978" s="13">
        <f>IFERROR(AVERAGEIFS(Datos!F1978:H1978,Datos!F1978:H1978,"&lt;&gt;"),"")</f>
        <v>66.874616933333343</v>
      </c>
      <c r="E1978" s="14">
        <f>IFERROR(AVERAGEIFS(Datos!I1978:L1978,Datos!I1978:L1978,"&lt;&gt;"),"")</f>
        <v>25.973555883247329</v>
      </c>
    </row>
    <row r="1979" spans="1:5" x14ac:dyDescent="0.3">
      <c r="A1979" s="12">
        <v>43617</v>
      </c>
      <c r="B1979" s="13">
        <v>2019</v>
      </c>
      <c r="C1979" s="13" t="str">
        <f>IFERROR(AVERAGEIFS(Datos!C1979:E1979,Datos!C1979:E1979,"&lt;&gt;"),"")</f>
        <v/>
      </c>
      <c r="D1979" s="13" t="str">
        <f>IFERROR(AVERAGEIFS(Datos!F1979:H1979,Datos!F1979:H1979,"&lt;&gt;"),"")</f>
        <v/>
      </c>
      <c r="E1979" s="14" t="str">
        <f>IFERROR(AVERAGEIFS(Datos!I1979:L1979,Datos!I1979:L1979,"&lt;&gt;"),"")</f>
        <v/>
      </c>
    </row>
    <row r="1980" spans="1:5" x14ac:dyDescent="0.3">
      <c r="A1980" s="12">
        <v>43618</v>
      </c>
      <c r="B1980" s="13">
        <v>2019</v>
      </c>
      <c r="C1980" s="13" t="str">
        <f>IFERROR(AVERAGEIFS(Datos!C1980:E1980,Datos!C1980:E1980,"&lt;&gt;"),"")</f>
        <v/>
      </c>
      <c r="D1980" s="13" t="str">
        <f>IFERROR(AVERAGEIFS(Datos!F1980:H1980,Datos!F1980:H1980,"&lt;&gt;"),"")</f>
        <v/>
      </c>
      <c r="E1980" s="14" t="str">
        <f>IFERROR(AVERAGEIFS(Datos!I1980:L1980,Datos!I1980:L1980,"&lt;&gt;"),"")</f>
        <v/>
      </c>
    </row>
    <row r="1981" spans="1:5" x14ac:dyDescent="0.3">
      <c r="A1981" s="12">
        <v>43619</v>
      </c>
      <c r="B1981" s="13">
        <v>2019</v>
      </c>
      <c r="C1981" s="13">
        <f>IFERROR(AVERAGEIFS(Datos!C1981:E1981,Datos!C1981:E1981,"&lt;&gt;"),"")</f>
        <v>71.700666666666677</v>
      </c>
      <c r="D1981" s="13">
        <f>IFERROR(AVERAGEIFS(Datos!F1981:H1981,Datos!F1981:H1981,"&lt;&gt;"),"")</f>
        <v>67.351119166666663</v>
      </c>
      <c r="E1981" s="14">
        <f>IFERROR(AVERAGEIFS(Datos!I1981:L1981,Datos!I1981:L1981,"&lt;&gt;"),"")</f>
        <v>25.19724740740741</v>
      </c>
    </row>
    <row r="1982" spans="1:5" x14ac:dyDescent="0.3">
      <c r="A1982" s="12">
        <v>43620</v>
      </c>
      <c r="B1982" s="13">
        <v>2019</v>
      </c>
      <c r="C1982" s="13">
        <f>IFERROR(AVERAGEIFS(Datos!C1982:E1982,Datos!C1982:E1982,"&lt;&gt;"),"")</f>
        <v>73.598166666666671</v>
      </c>
      <c r="D1982" s="13">
        <f>IFERROR(AVERAGEIFS(Datos!F1982:H1982,Datos!F1982:H1982,"&lt;&gt;"),"")</f>
        <v>68.173994199999996</v>
      </c>
      <c r="E1982" s="14">
        <f>IFERROR(AVERAGEIFS(Datos!I1982:L1982,Datos!I1982:L1982,"&lt;&gt;"),"")</f>
        <v>24.617482337614341</v>
      </c>
    </row>
    <row r="1983" spans="1:5" x14ac:dyDescent="0.3">
      <c r="A1983" s="12">
        <v>43621</v>
      </c>
      <c r="B1983" s="13">
        <v>2019</v>
      </c>
      <c r="C1983" s="13">
        <f>IFERROR(AVERAGEIFS(Datos!C1983:E1983,Datos!C1983:E1983,"&lt;&gt;"),"")</f>
        <v>74.565666666666672</v>
      </c>
      <c r="D1983" s="13">
        <f>IFERROR(AVERAGEIFS(Datos!F1983:H1983,Datos!F1983:H1983,"&lt;&gt;"),"")</f>
        <v>68.264074433333334</v>
      </c>
      <c r="E1983" s="14">
        <f>IFERROR(AVERAGEIFS(Datos!I1983:L1983,Datos!I1983:L1983,"&lt;&gt;"),"")</f>
        <v>25.311364245291728</v>
      </c>
    </row>
    <row r="1984" spans="1:5" x14ac:dyDescent="0.3">
      <c r="A1984" s="12">
        <v>43622</v>
      </c>
      <c r="B1984" s="13">
        <v>2019</v>
      </c>
      <c r="C1984" s="13">
        <f>IFERROR(AVERAGEIFS(Datos!C1984:E1984,Datos!C1984:E1984,"&lt;&gt;"),"")</f>
        <v>75.504333333333335</v>
      </c>
      <c r="D1984" s="13">
        <f>IFERROR(AVERAGEIFS(Datos!F1984:H1984,Datos!F1984:H1984,"&lt;&gt;"),"")</f>
        <v>68.122835666666674</v>
      </c>
      <c r="E1984" s="14">
        <f>IFERROR(AVERAGEIFS(Datos!I1984:L1984,Datos!I1984:L1984,"&lt;&gt;"),"")</f>
        <v>25.617296574399255</v>
      </c>
    </row>
    <row r="1985" spans="1:5" x14ac:dyDescent="0.3">
      <c r="A1985" s="12">
        <v>43623</v>
      </c>
      <c r="B1985" s="13">
        <v>2019</v>
      </c>
      <c r="C1985" s="13">
        <f>IFERROR(AVERAGEIFS(Datos!C1985:E1985,Datos!C1985:E1985,"&lt;&gt;"),"")</f>
        <v>77.451999999999998</v>
      </c>
      <c r="D1985" s="13">
        <f>IFERROR(AVERAGEIFS(Datos!F1985:H1985,Datos!F1985:H1985,"&lt;&gt;"),"")</f>
        <v>69.3087941</v>
      </c>
      <c r="E1985" s="14">
        <f>IFERROR(AVERAGEIFS(Datos!I1985:L1985,Datos!I1985:L1985,"&lt;&gt;"),"")</f>
        <v>25.809424682297447</v>
      </c>
    </row>
    <row r="1986" spans="1:5" x14ac:dyDescent="0.3">
      <c r="A1986" s="12">
        <v>43624</v>
      </c>
      <c r="B1986" s="13">
        <v>2019</v>
      </c>
      <c r="C1986" s="13" t="str">
        <f>IFERROR(AVERAGEIFS(Datos!C1986:E1986,Datos!C1986:E1986,"&lt;&gt;"),"")</f>
        <v/>
      </c>
      <c r="D1986" s="13" t="str">
        <f>IFERROR(AVERAGEIFS(Datos!F1986:H1986,Datos!F1986:H1986,"&lt;&gt;"),"")</f>
        <v/>
      </c>
      <c r="E1986" s="14" t="str">
        <f>IFERROR(AVERAGEIFS(Datos!I1986:L1986,Datos!I1986:L1986,"&lt;&gt;"),"")</f>
        <v/>
      </c>
    </row>
    <row r="1987" spans="1:5" x14ac:dyDescent="0.3">
      <c r="A1987" s="12">
        <v>43625</v>
      </c>
      <c r="B1987" s="13">
        <v>2019</v>
      </c>
      <c r="C1987" s="13" t="str">
        <f>IFERROR(AVERAGEIFS(Datos!C1987:E1987,Datos!C1987:E1987,"&lt;&gt;"),"")</f>
        <v/>
      </c>
      <c r="D1987" s="13" t="str">
        <f>IFERROR(AVERAGEIFS(Datos!F1987:H1987,Datos!F1987:H1987,"&lt;&gt;"),"")</f>
        <v/>
      </c>
      <c r="E1987" s="14" t="str">
        <f>IFERROR(AVERAGEIFS(Datos!I1987:L1987,Datos!I1987:L1987,"&lt;&gt;"),"")</f>
        <v/>
      </c>
    </row>
    <row r="1988" spans="1:5" x14ac:dyDescent="0.3">
      <c r="A1988" s="12">
        <v>43626</v>
      </c>
      <c r="B1988" s="13">
        <v>2019</v>
      </c>
      <c r="C1988" s="13">
        <f>IFERROR(AVERAGEIFS(Datos!C1988:E1988,Datos!C1988:E1988,"&lt;&gt;"),"")</f>
        <v>78.294333333333341</v>
      </c>
      <c r="D1988" s="13">
        <f>IFERROR(AVERAGEIFS(Datos!F1988:H1988,Datos!F1988:H1988,"&lt;&gt;"),"")</f>
        <v>8.3544375999999989</v>
      </c>
      <c r="E1988" s="14">
        <f>IFERROR(AVERAGEIFS(Datos!I1988:L1988,Datos!I1988:L1988,"&lt;&gt;"),"")</f>
        <v>26.275101206817141</v>
      </c>
    </row>
    <row r="1989" spans="1:5" x14ac:dyDescent="0.3">
      <c r="A1989" s="12">
        <v>43627</v>
      </c>
      <c r="B1989" s="13">
        <v>2019</v>
      </c>
      <c r="C1989" s="13">
        <f>IFERROR(AVERAGEIFS(Datos!C1989:E1989,Datos!C1989:E1989,"&lt;&gt;"),"")</f>
        <v>78.284833333333339</v>
      </c>
      <c r="D1989" s="13">
        <f>IFERROR(AVERAGEIFS(Datos!F1989:H1989,Datos!F1989:H1989,"&lt;&gt;"),"")</f>
        <v>69.306434433333337</v>
      </c>
      <c r="E1989" s="14">
        <f>IFERROR(AVERAGEIFS(Datos!I1989:L1989,Datos!I1989:L1989,"&lt;&gt;"),"")</f>
        <v>26.329751382537339</v>
      </c>
    </row>
    <row r="1990" spans="1:5" x14ac:dyDescent="0.3">
      <c r="A1990" s="12">
        <v>43628</v>
      </c>
      <c r="B1990" s="13">
        <v>2019</v>
      </c>
      <c r="C1990" s="13">
        <f>IFERROR(AVERAGEIFS(Datos!C1990:E1990,Datos!C1990:E1990,"&lt;&gt;"),"")</f>
        <v>77.997500000000002</v>
      </c>
      <c r="D1990" s="13">
        <f>IFERROR(AVERAGEIFS(Datos!F1990:H1990,Datos!F1990:H1990,"&lt;&gt;"),"")</f>
        <v>69.005301366666671</v>
      </c>
      <c r="E1990" s="14">
        <f>IFERROR(AVERAGEIFS(Datos!I1990:L1990,Datos!I1990:L1990,"&lt;&gt;"),"")</f>
        <v>25.7064734640553</v>
      </c>
    </row>
    <row r="1991" spans="1:5" x14ac:dyDescent="0.3">
      <c r="A1991" s="12">
        <v>43629</v>
      </c>
      <c r="B1991" s="13">
        <v>2019</v>
      </c>
      <c r="C1991" s="13">
        <f>IFERROR(AVERAGEIFS(Datos!C1991:E1991,Datos!C1991:E1991,"&lt;&gt;"),"")</f>
        <v>78.469333333333324</v>
      </c>
      <c r="D1991" s="13">
        <f>IFERROR(AVERAGEIFS(Datos!F1991:H1991,Datos!F1991:H1991,"&lt;&gt;"),"")</f>
        <v>69.349332033333326</v>
      </c>
      <c r="E1991" s="14">
        <f>IFERROR(AVERAGEIFS(Datos!I1991:L1991,Datos!I1991:L1991,"&lt;&gt;"),"")</f>
        <v>25.57443361825726</v>
      </c>
    </row>
    <row r="1992" spans="1:5" x14ac:dyDescent="0.3">
      <c r="A1992" s="12">
        <v>43630</v>
      </c>
      <c r="B1992" s="13">
        <v>2019</v>
      </c>
      <c r="C1992" s="13">
        <f>IFERROR(AVERAGEIFS(Datos!C1992:E1992,Datos!C1992:E1992,"&lt;&gt;"),"")</f>
        <v>78.316666666666663</v>
      </c>
      <c r="D1992" s="13">
        <f>IFERROR(AVERAGEIFS(Datos!F1992:H1992,Datos!F1992:H1992,"&lt;&gt;"),"")</f>
        <v>68.470125866666663</v>
      </c>
      <c r="E1992" s="14">
        <f>IFERROR(AVERAGEIFS(Datos!I1992:L1992,Datos!I1992:L1992,"&lt;&gt;"),"")</f>
        <v>25.695239956701986</v>
      </c>
    </row>
    <row r="1993" spans="1:5" x14ac:dyDescent="0.3">
      <c r="A1993" s="12">
        <v>43631</v>
      </c>
      <c r="B1993" s="13">
        <v>2019</v>
      </c>
      <c r="C1993" s="13" t="str">
        <f>IFERROR(AVERAGEIFS(Datos!C1993:E1993,Datos!C1993:E1993,"&lt;&gt;"),"")</f>
        <v/>
      </c>
      <c r="D1993" s="13" t="str">
        <f>IFERROR(AVERAGEIFS(Datos!F1993:H1993,Datos!F1993:H1993,"&lt;&gt;"),"")</f>
        <v/>
      </c>
      <c r="E1993" s="14" t="str">
        <f>IFERROR(AVERAGEIFS(Datos!I1993:L1993,Datos!I1993:L1993,"&lt;&gt;"),"")</f>
        <v/>
      </c>
    </row>
    <row r="1994" spans="1:5" x14ac:dyDescent="0.3">
      <c r="A1994" s="12">
        <v>43632</v>
      </c>
      <c r="B1994" s="13">
        <v>2019</v>
      </c>
      <c r="C1994" s="13" t="str">
        <f>IFERROR(AVERAGEIFS(Datos!C1994:E1994,Datos!C1994:E1994,"&lt;&gt;"),"")</f>
        <v/>
      </c>
      <c r="D1994" s="13" t="str">
        <f>IFERROR(AVERAGEIFS(Datos!F1994:H1994,Datos!F1994:H1994,"&lt;&gt;"),"")</f>
        <v/>
      </c>
      <c r="E1994" s="14" t="str">
        <f>IFERROR(AVERAGEIFS(Datos!I1994:L1994,Datos!I1994:L1994,"&lt;&gt;"),"")</f>
        <v/>
      </c>
    </row>
    <row r="1995" spans="1:5" x14ac:dyDescent="0.3">
      <c r="A1995" s="12">
        <v>43633</v>
      </c>
      <c r="B1995" s="13">
        <v>2019</v>
      </c>
      <c r="C1995" s="13">
        <f>IFERROR(AVERAGEIFS(Datos!C1995:E1995,Datos!C1995:E1995,"&lt;&gt;"),"")</f>
        <v>78.672333333333327</v>
      </c>
      <c r="D1995" s="13">
        <f>IFERROR(AVERAGEIFS(Datos!F1995:H1995,Datos!F1995:H1995,"&lt;&gt;"),"")</f>
        <v>68.85412860000001</v>
      </c>
      <c r="E1995" s="14">
        <f>IFERROR(AVERAGEIFS(Datos!I1995:L1995,Datos!I1995:L1995,"&lt;&gt;"),"")</f>
        <v>25.928678914525193</v>
      </c>
    </row>
    <row r="1996" spans="1:5" x14ac:dyDescent="0.3">
      <c r="A1996" s="12">
        <v>43634</v>
      </c>
      <c r="B1996" s="13">
        <v>2019</v>
      </c>
      <c r="C1996" s="13">
        <f>IFERROR(AVERAGEIFS(Datos!C1996:E1996,Datos!C1996:E1996,"&lt;&gt;"),"")</f>
        <v>80.011499999999998</v>
      </c>
      <c r="D1996" s="13">
        <f>IFERROR(AVERAGEIFS(Datos!F1996:H1996,Datos!F1996:H1996,"&lt;&gt;"),"")</f>
        <v>70.618476599999994</v>
      </c>
      <c r="E1996" s="14">
        <f>IFERROR(AVERAGEIFS(Datos!I1996:L1996,Datos!I1996:L1996,"&lt;&gt;"),"")</f>
        <v>25.615244362437767</v>
      </c>
    </row>
    <row r="1997" spans="1:5" x14ac:dyDescent="0.3">
      <c r="A1997" s="12">
        <v>43635</v>
      </c>
      <c r="B1997" s="13">
        <v>2019</v>
      </c>
      <c r="C1997" s="13">
        <f>IFERROR(AVERAGEIFS(Datos!C1997:E1997,Datos!C1997:E1997,"&lt;&gt;"),"")</f>
        <v>80.127666666666656</v>
      </c>
      <c r="D1997" s="13">
        <f>IFERROR(AVERAGEIFS(Datos!F1997:H1997,Datos!F1997:H1997,"&lt;&gt;"),"")</f>
        <v>70.499232733333329</v>
      </c>
      <c r="E1997" s="14">
        <f>IFERROR(AVERAGEIFS(Datos!I1997:L1997,Datos!I1997:L1997,"&lt;&gt;"),"")</f>
        <v>26.205640860095979</v>
      </c>
    </row>
    <row r="1998" spans="1:5" x14ac:dyDescent="0.3">
      <c r="A1998" s="12">
        <v>43636</v>
      </c>
      <c r="B1998" s="13">
        <v>2019</v>
      </c>
      <c r="C1998" s="13">
        <f>IFERROR(AVERAGEIFS(Datos!C1998:E1998,Datos!C1998:E1998,"&lt;&gt;"),"")</f>
        <v>80.825000000000003</v>
      </c>
      <c r="D1998" s="13">
        <f>IFERROR(AVERAGEIFS(Datos!F1998:H1998,Datos!F1998:H1998,"&lt;&gt;"),"")</f>
        <v>71.756063999999995</v>
      </c>
      <c r="E1998" s="14">
        <f>IFERROR(AVERAGEIFS(Datos!I1998:L1998,Datos!I1998:L1998,"&lt;&gt;"),"")</f>
        <v>26.929866560782486</v>
      </c>
    </row>
    <row r="1999" spans="1:5" x14ac:dyDescent="0.3">
      <c r="A1999" s="12">
        <v>43637</v>
      </c>
      <c r="B1999" s="13">
        <v>2019</v>
      </c>
      <c r="C1999" s="13">
        <f>IFERROR(AVERAGEIFS(Datos!C1999:E1999,Datos!C1999:E1999,"&lt;&gt;"),"")</f>
        <v>80.977833333333322</v>
      </c>
      <c r="D1999" s="13">
        <f>IFERROR(AVERAGEIFS(Datos!F1999:H1999,Datos!F1999:H1999,"&lt;&gt;"),"")</f>
        <v>71.908690533333342</v>
      </c>
      <c r="E1999" s="14">
        <f>IFERROR(AVERAGEIFS(Datos!I1999:L1999,Datos!I1999:L1999,"&lt;&gt;"),"")</f>
        <v>26.441498044469256</v>
      </c>
    </row>
    <row r="2000" spans="1:5" x14ac:dyDescent="0.3">
      <c r="A2000" s="12">
        <v>43638</v>
      </c>
      <c r="B2000" s="13">
        <v>2019</v>
      </c>
      <c r="C2000" s="13" t="str">
        <f>IFERROR(AVERAGEIFS(Datos!C2000:E2000,Datos!C2000:E2000,"&lt;&gt;"),"")</f>
        <v/>
      </c>
      <c r="D2000" s="13" t="str">
        <f>IFERROR(AVERAGEIFS(Datos!F2000:H2000,Datos!F2000:H2000,"&lt;&gt;"),"")</f>
        <v/>
      </c>
      <c r="E2000" s="14" t="str">
        <f>IFERROR(AVERAGEIFS(Datos!I2000:L2000,Datos!I2000:L2000,"&lt;&gt;"),"")</f>
        <v/>
      </c>
    </row>
    <row r="2001" spans="1:5" x14ac:dyDescent="0.3">
      <c r="A2001" s="12">
        <v>43639</v>
      </c>
      <c r="B2001" s="13">
        <v>2019</v>
      </c>
      <c r="C2001" s="13" t="str">
        <f>IFERROR(AVERAGEIFS(Datos!C2001:E2001,Datos!C2001:E2001,"&lt;&gt;"),"")</f>
        <v/>
      </c>
      <c r="D2001" s="13" t="str">
        <f>IFERROR(AVERAGEIFS(Datos!F2001:H2001,Datos!F2001:H2001,"&lt;&gt;"),"")</f>
        <v/>
      </c>
      <c r="E2001" s="14" t="str">
        <f>IFERROR(AVERAGEIFS(Datos!I2001:L2001,Datos!I2001:L2001,"&lt;&gt;"),"")</f>
        <v/>
      </c>
    </row>
    <row r="2002" spans="1:5" x14ac:dyDescent="0.3">
      <c r="A2002" s="12">
        <v>43640</v>
      </c>
      <c r="B2002" s="13">
        <v>2019</v>
      </c>
      <c r="C2002" s="13">
        <f>IFERROR(AVERAGEIFS(Datos!C2002:E2002,Datos!C2002:E2002,"&lt;&gt;"),"")</f>
        <v>81.086666666666673</v>
      </c>
      <c r="D2002" s="13">
        <f>IFERROR(AVERAGEIFS(Datos!F2002:H2002,Datos!F2002:H2002,"&lt;&gt;"),"")</f>
        <v>72.009749533333334</v>
      </c>
      <c r="E2002" s="14">
        <f>IFERROR(AVERAGEIFS(Datos!I2002:L2002,Datos!I2002:L2002,"&lt;&gt;"),"")</f>
        <v>26.558890117384017</v>
      </c>
    </row>
    <row r="2003" spans="1:5" x14ac:dyDescent="0.3">
      <c r="A2003" s="12">
        <v>43641</v>
      </c>
      <c r="B2003" s="13">
        <v>2019</v>
      </c>
      <c r="C2003" s="13">
        <f>IFERROR(AVERAGEIFS(Datos!C2003:E2003,Datos!C2003:E2003,"&lt;&gt;"),"")</f>
        <v>78.900499999999994</v>
      </c>
      <c r="D2003" s="13">
        <f>IFERROR(AVERAGEIFS(Datos!F2003:H2003,Datos!F2003:H2003,"&lt;&gt;"),"")</f>
        <v>71.528656133333342</v>
      </c>
      <c r="E2003" s="14">
        <f>IFERROR(AVERAGEIFS(Datos!I2003:L2003,Datos!I2003:L2003,"&lt;&gt;"),"")</f>
        <v>26.385545639220442</v>
      </c>
    </row>
    <row r="2004" spans="1:5" x14ac:dyDescent="0.3">
      <c r="A2004" s="12">
        <v>43642</v>
      </c>
      <c r="B2004" s="13">
        <v>2019</v>
      </c>
      <c r="C2004" s="13">
        <f>IFERROR(AVERAGEIFS(Datos!C2004:E2004,Datos!C2004:E2004,"&lt;&gt;"),"")</f>
        <v>79.298666666666662</v>
      </c>
      <c r="D2004" s="13">
        <f>IFERROR(AVERAGEIFS(Datos!F2004:H2004,Datos!F2004:H2004,"&lt;&gt;"),"")</f>
        <v>72.212823866666668</v>
      </c>
      <c r="E2004" s="14">
        <f>IFERROR(AVERAGEIFS(Datos!I2004:L2004,Datos!I2004:L2004,"&lt;&gt;"),"")</f>
        <v>26.119451026748393</v>
      </c>
    </row>
    <row r="2005" spans="1:5" x14ac:dyDescent="0.3">
      <c r="A2005" s="12">
        <v>43643</v>
      </c>
      <c r="B2005" s="13">
        <v>2019</v>
      </c>
      <c r="C2005" s="13">
        <f>IFERROR(AVERAGEIFS(Datos!C2005:E2005,Datos!C2005:E2005,"&lt;&gt;"),"")</f>
        <v>79.305500000000009</v>
      </c>
      <c r="D2005" s="13">
        <f>IFERROR(AVERAGEIFS(Datos!F2005:H2005,Datos!F2005:H2005,"&lt;&gt;"),"")</f>
        <v>72.042954800000004</v>
      </c>
      <c r="E2005" s="14">
        <f>IFERROR(AVERAGEIFS(Datos!I2005:L2005,Datos!I2005:L2005,"&lt;&gt;"),"")</f>
        <v>26.809581109151665</v>
      </c>
    </row>
    <row r="2006" spans="1:5" x14ac:dyDescent="0.3">
      <c r="A2006" s="12">
        <v>43644</v>
      </c>
      <c r="B2006" s="13">
        <v>2019</v>
      </c>
      <c r="C2006" s="13">
        <f>IFERROR(AVERAGEIFS(Datos!C2006:E2006,Datos!C2006:E2006,"&lt;&gt;"),"")</f>
        <v>79.193333333333328</v>
      </c>
      <c r="D2006" s="13">
        <f>IFERROR(AVERAGEIFS(Datos!F2006:H2006,Datos!F2006:H2006,"&lt;&gt;"),"")</f>
        <v>73.148786833333347</v>
      </c>
      <c r="E2006" s="14">
        <f>IFERROR(AVERAGEIFS(Datos!I2006:L2006,Datos!I2006:L2006,"&lt;&gt;"),"")</f>
        <v>26.71715447534298</v>
      </c>
    </row>
    <row r="2007" spans="1:5" x14ac:dyDescent="0.3">
      <c r="A2007" s="12">
        <v>43645</v>
      </c>
      <c r="B2007" s="13">
        <v>2019</v>
      </c>
      <c r="C2007" s="13" t="str">
        <f>IFERROR(AVERAGEIFS(Datos!C2007:E2007,Datos!C2007:E2007,"&lt;&gt;"),"")</f>
        <v/>
      </c>
      <c r="D2007" s="13" t="str">
        <f>IFERROR(AVERAGEIFS(Datos!F2007:H2007,Datos!F2007:H2007,"&lt;&gt;"),"")</f>
        <v/>
      </c>
      <c r="E2007" s="14" t="str">
        <f>IFERROR(AVERAGEIFS(Datos!I2007:L2007,Datos!I2007:L2007,"&lt;&gt;"),"")</f>
        <v/>
      </c>
    </row>
    <row r="2008" spans="1:5" x14ac:dyDescent="0.3">
      <c r="A2008" s="12">
        <v>43646</v>
      </c>
      <c r="B2008" s="13">
        <v>2019</v>
      </c>
      <c r="C2008" s="13" t="str">
        <f>IFERROR(AVERAGEIFS(Datos!C2008:E2008,Datos!C2008:E2008,"&lt;&gt;"),"")</f>
        <v/>
      </c>
      <c r="D2008" s="13" t="str">
        <f>IFERROR(AVERAGEIFS(Datos!F2008:H2008,Datos!F2008:H2008,"&lt;&gt;"),"")</f>
        <v/>
      </c>
      <c r="E2008" s="14" t="str">
        <f>IFERROR(AVERAGEIFS(Datos!I2008:L2008,Datos!I2008:L2008,"&lt;&gt;"),"")</f>
        <v/>
      </c>
    </row>
    <row r="2009" spans="1:5" x14ac:dyDescent="0.3">
      <c r="A2009" s="12">
        <v>43647</v>
      </c>
      <c r="B2009" s="13">
        <v>2019</v>
      </c>
      <c r="C2009" s="13">
        <f>IFERROR(AVERAGEIFS(Datos!C2009:E2009,Datos!C2009:E2009,"&lt;&gt;"),"")</f>
        <v>80.355833333333337</v>
      </c>
      <c r="D2009" s="13">
        <f>IFERROR(AVERAGEIFS(Datos!F2009:H2009,Datos!F2009:H2009,"&lt;&gt;"),"")</f>
        <v>73.322075666666663</v>
      </c>
      <c r="E2009" s="14">
        <f>IFERROR(AVERAGEIFS(Datos!I2009:L2009,Datos!I2009:L2009,"&lt;&gt;"),"")</f>
        <v>26.985520297289824</v>
      </c>
    </row>
    <row r="2010" spans="1:5" x14ac:dyDescent="0.3">
      <c r="A2010" s="12">
        <v>43648</v>
      </c>
      <c r="B2010" s="13">
        <v>2019</v>
      </c>
      <c r="C2010" s="13">
        <f>IFERROR(AVERAGEIFS(Datos!C2010:E2010,Datos!C2010:E2010,"&lt;&gt;"),"")</f>
        <v>80.964166666666671</v>
      </c>
      <c r="D2010" s="13">
        <f>IFERROR(AVERAGEIFS(Datos!F2010:H2010,Datos!F2010:H2010,"&lt;&gt;"),"")</f>
        <v>73.982751499999992</v>
      </c>
      <c r="E2010" s="14">
        <f>IFERROR(AVERAGEIFS(Datos!I2010:L2010,Datos!I2010:L2010,"&lt;&gt;"),"")</f>
        <v>27.196300803670745</v>
      </c>
    </row>
    <row r="2011" spans="1:5" x14ac:dyDescent="0.3">
      <c r="A2011" s="12">
        <v>43649</v>
      </c>
      <c r="B2011" s="13">
        <v>2019</v>
      </c>
      <c r="C2011" s="13">
        <f>IFERROR(AVERAGEIFS(Datos!C2011:E2011,Datos!C2011:E2011,"&lt;&gt;"),"")</f>
        <v>81.570666666666668</v>
      </c>
      <c r="D2011" s="13">
        <f>IFERROR(AVERAGEIFS(Datos!F2011:H2011,Datos!F2011:H2011,"&lt;&gt;"),"")</f>
        <v>74.633310499999993</v>
      </c>
      <c r="E2011" s="14">
        <f>IFERROR(AVERAGEIFS(Datos!I2011:L2011,Datos!I2011:L2011,"&lt;&gt;"),"")</f>
        <v>27.152132428359458</v>
      </c>
    </row>
    <row r="2012" spans="1:5" x14ac:dyDescent="0.3">
      <c r="A2012" s="12">
        <v>43650</v>
      </c>
      <c r="B2012" s="13">
        <v>2019</v>
      </c>
      <c r="C2012" s="13" t="str">
        <f>IFERROR(AVERAGEIFS(Datos!C2012:E2012,Datos!C2012:E2012,"&lt;&gt;"),"")</f>
        <v/>
      </c>
      <c r="D2012" s="13">
        <f>IFERROR(AVERAGEIFS(Datos!F2012:H2012,Datos!F2012:H2012,"&lt;&gt;"),"")</f>
        <v>74.590396600000005</v>
      </c>
      <c r="E2012" s="14">
        <f>IFERROR(AVERAGEIFS(Datos!I2012:L2012,Datos!I2012:L2012,"&lt;&gt;"),"")</f>
        <v>27.611798596808605</v>
      </c>
    </row>
    <row r="2013" spans="1:5" x14ac:dyDescent="0.3">
      <c r="A2013" s="12">
        <v>43651</v>
      </c>
      <c r="B2013" s="13">
        <v>2019</v>
      </c>
      <c r="C2013" s="13">
        <f>IFERROR(AVERAGEIFS(Datos!C2013:E2013,Datos!C2013:E2013,"&lt;&gt;"),"")</f>
        <v>81.583583333333337</v>
      </c>
      <c r="D2013" s="13">
        <f>IFERROR(AVERAGEIFS(Datos!F2013:H2013,Datos!F2013:H2013,"&lt;&gt;"),"")</f>
        <v>73.809600166666655</v>
      </c>
      <c r="E2013" s="14">
        <f>IFERROR(AVERAGEIFS(Datos!I2013:L2013,Datos!I2013:L2013,"&lt;&gt;"),"")</f>
        <v>27.323340925840629</v>
      </c>
    </row>
    <row r="2014" spans="1:5" x14ac:dyDescent="0.3">
      <c r="A2014" s="12">
        <v>43652</v>
      </c>
      <c r="B2014" s="13">
        <v>2019</v>
      </c>
      <c r="C2014" s="13" t="str">
        <f>IFERROR(AVERAGEIFS(Datos!C2014:E2014,Datos!C2014:E2014,"&lt;&gt;"),"")</f>
        <v/>
      </c>
      <c r="D2014" s="13" t="str">
        <f>IFERROR(AVERAGEIFS(Datos!F2014:H2014,Datos!F2014:H2014,"&lt;&gt;"),"")</f>
        <v/>
      </c>
      <c r="E2014" s="14" t="str">
        <f>IFERROR(AVERAGEIFS(Datos!I2014:L2014,Datos!I2014:L2014,"&lt;&gt;"),"")</f>
        <v/>
      </c>
    </row>
    <row r="2015" spans="1:5" x14ac:dyDescent="0.3">
      <c r="A2015" s="12">
        <v>43653</v>
      </c>
      <c r="B2015" s="13">
        <v>2019</v>
      </c>
      <c r="C2015" s="13" t="str">
        <f>IFERROR(AVERAGEIFS(Datos!C2015:E2015,Datos!C2015:E2015,"&lt;&gt;"),"")</f>
        <v/>
      </c>
      <c r="D2015" s="13" t="str">
        <f>IFERROR(AVERAGEIFS(Datos!F2015:H2015,Datos!F2015:H2015,"&lt;&gt;"),"")</f>
        <v/>
      </c>
      <c r="E2015" s="14" t="str">
        <f>IFERROR(AVERAGEIFS(Datos!I2015:L2015,Datos!I2015:L2015,"&lt;&gt;"),"")</f>
        <v/>
      </c>
    </row>
    <row r="2016" spans="1:5" x14ac:dyDescent="0.3">
      <c r="A2016" s="12">
        <v>43654</v>
      </c>
      <c r="B2016" s="13">
        <v>2019</v>
      </c>
      <c r="C2016" s="13">
        <f>IFERROR(AVERAGEIFS(Datos!C2016:E2016,Datos!C2016:E2016,"&lt;&gt;"),"")</f>
        <v>80.934833333333344</v>
      </c>
      <c r="D2016" s="13">
        <f>IFERROR(AVERAGEIFS(Datos!F2016:H2016,Datos!F2016:H2016,"&lt;&gt;"),"")</f>
        <v>73.780154833333327</v>
      </c>
      <c r="E2016" s="14">
        <f>IFERROR(AVERAGEIFS(Datos!I2016:L2016,Datos!I2016:L2016,"&lt;&gt;"),"")</f>
        <v>27.025433199760766</v>
      </c>
    </row>
    <row r="2017" spans="1:5" x14ac:dyDescent="0.3">
      <c r="A2017" s="12">
        <v>43655</v>
      </c>
      <c r="B2017" s="13">
        <v>2019</v>
      </c>
      <c r="C2017" s="13">
        <f>IFERROR(AVERAGEIFS(Datos!C2017:E2017,Datos!C2017:E2017,"&lt;&gt;"),"")</f>
        <v>80.994833333333347</v>
      </c>
      <c r="D2017" s="13">
        <f>IFERROR(AVERAGEIFS(Datos!F2017:H2017,Datos!F2017:H2017,"&lt;&gt;"),"")</f>
        <v>73.467423300000007</v>
      </c>
      <c r="E2017" s="14">
        <f>IFERROR(AVERAGEIFS(Datos!I2017:L2017,Datos!I2017:L2017,"&lt;&gt;"),"")</f>
        <v>27.04611089513832</v>
      </c>
    </row>
    <row r="2018" spans="1:5" x14ac:dyDescent="0.3">
      <c r="A2018" s="12">
        <v>43656</v>
      </c>
      <c r="B2018" s="13">
        <v>2019</v>
      </c>
      <c r="C2018" s="13">
        <f>IFERROR(AVERAGEIFS(Datos!C2018:E2018,Datos!C2018:E2018,"&lt;&gt;"),"")</f>
        <v>81.900999999999996</v>
      </c>
      <c r="D2018" s="13">
        <f>IFERROR(AVERAGEIFS(Datos!F2018:H2018,Datos!F2018:H2018,"&lt;&gt;"),"")</f>
        <v>73.168320699999995</v>
      </c>
      <c r="E2018" s="14">
        <f>IFERROR(AVERAGEIFS(Datos!I2018:L2018,Datos!I2018:L2018,"&lt;&gt;"),"")</f>
        <v>26.979864419795227</v>
      </c>
    </row>
    <row r="2019" spans="1:5" x14ac:dyDescent="0.3">
      <c r="A2019" s="12">
        <v>43657</v>
      </c>
      <c r="B2019" s="13">
        <v>2019</v>
      </c>
      <c r="C2019" s="13">
        <f>IFERROR(AVERAGEIFS(Datos!C2019:E2019,Datos!C2019:E2019,"&lt;&gt;"),"")</f>
        <v>82.013833333333324</v>
      </c>
      <c r="D2019" s="13">
        <f>IFERROR(AVERAGEIFS(Datos!F2019:H2019,Datos!F2019:H2019,"&lt;&gt;"),"")</f>
        <v>72.983356166666667</v>
      </c>
      <c r="E2019" s="14">
        <f>IFERROR(AVERAGEIFS(Datos!I2019:L2019,Datos!I2019:L2019,"&lt;&gt;"),"")</f>
        <v>27.474582241379316</v>
      </c>
    </row>
    <row r="2020" spans="1:5" x14ac:dyDescent="0.3">
      <c r="A2020" s="12">
        <v>43658</v>
      </c>
      <c r="B2020" s="13">
        <v>2019</v>
      </c>
      <c r="C2020" s="13">
        <f>IFERROR(AVERAGEIFS(Datos!C2020:E2020,Datos!C2020:E2020,"&lt;&gt;"),"")</f>
        <v>82.330666666666673</v>
      </c>
      <c r="D2020" s="13">
        <f>IFERROR(AVERAGEIFS(Datos!F2020:H2020,Datos!F2020:H2020,"&lt;&gt;"),"")</f>
        <v>72.997402600000001</v>
      </c>
      <c r="E2020" s="14">
        <f>IFERROR(AVERAGEIFS(Datos!I2020:L2020,Datos!I2020:L2020,"&lt;&gt;"),"")</f>
        <v>27.691280030112111</v>
      </c>
    </row>
    <row r="2021" spans="1:5" x14ac:dyDescent="0.3">
      <c r="A2021" s="12">
        <v>43659</v>
      </c>
      <c r="B2021" s="13">
        <v>2019</v>
      </c>
      <c r="C2021" s="13" t="str">
        <f>IFERROR(AVERAGEIFS(Datos!C2021:E2021,Datos!C2021:E2021,"&lt;&gt;"),"")</f>
        <v/>
      </c>
      <c r="D2021" s="13" t="str">
        <f>IFERROR(AVERAGEIFS(Datos!F2021:H2021,Datos!F2021:H2021,"&lt;&gt;"),"")</f>
        <v/>
      </c>
      <c r="E2021" s="14" t="str">
        <f>IFERROR(AVERAGEIFS(Datos!I2021:L2021,Datos!I2021:L2021,"&lt;&gt;"),"")</f>
        <v/>
      </c>
    </row>
    <row r="2022" spans="1:5" x14ac:dyDescent="0.3">
      <c r="A2022" s="12">
        <v>43660</v>
      </c>
      <c r="B2022" s="13">
        <v>2019</v>
      </c>
      <c r="C2022" s="13" t="str">
        <f>IFERROR(AVERAGEIFS(Datos!C2022:E2022,Datos!C2022:E2022,"&lt;&gt;"),"")</f>
        <v/>
      </c>
      <c r="D2022" s="13" t="str">
        <f>IFERROR(AVERAGEIFS(Datos!F2022:H2022,Datos!F2022:H2022,"&lt;&gt;"),"")</f>
        <v/>
      </c>
      <c r="E2022" s="14" t="str">
        <f>IFERROR(AVERAGEIFS(Datos!I2022:L2022,Datos!I2022:L2022,"&lt;&gt;"),"")</f>
        <v/>
      </c>
    </row>
    <row r="2023" spans="1:5" x14ac:dyDescent="0.3">
      <c r="A2023" s="12">
        <v>43661</v>
      </c>
      <c r="B2023" s="13">
        <v>2019</v>
      </c>
      <c r="C2023" s="13">
        <f>IFERROR(AVERAGEIFS(Datos!C2023:E2023,Datos!C2023:E2023,"&lt;&gt;"),"")</f>
        <v>82.576000000000008</v>
      </c>
      <c r="D2023" s="13">
        <f>IFERROR(AVERAGEIFS(Datos!F2023:H2023,Datos!F2023:H2023,"&lt;&gt;"),"")</f>
        <v>73.369092800000004</v>
      </c>
      <c r="E2023" s="14" t="str">
        <f>IFERROR(AVERAGEIFS(Datos!I2023:L2023,Datos!I2023:L2023,"&lt;&gt;"),"")</f>
        <v/>
      </c>
    </row>
    <row r="2024" spans="1:5" x14ac:dyDescent="0.3">
      <c r="A2024" s="12">
        <v>43662</v>
      </c>
      <c r="B2024" s="13">
        <v>2019</v>
      </c>
      <c r="C2024" s="13">
        <f>IFERROR(AVERAGEIFS(Datos!C2024:E2024,Datos!C2024:E2024,"&lt;&gt;"),"")</f>
        <v>81.959333333333333</v>
      </c>
      <c r="D2024" s="13">
        <f>IFERROR(AVERAGEIFS(Datos!F2024:H2024,Datos!F2024:H2024,"&lt;&gt;"),"")</f>
        <v>73.080933000000002</v>
      </c>
      <c r="E2024" s="14">
        <f>IFERROR(AVERAGEIFS(Datos!I2024:L2024,Datos!I2024:L2024,"&lt;&gt;"),"")</f>
        <v>27.410573511591394</v>
      </c>
    </row>
    <row r="2025" spans="1:5" x14ac:dyDescent="0.3">
      <c r="A2025" s="12">
        <v>43663</v>
      </c>
      <c r="B2025" s="13">
        <v>2019</v>
      </c>
      <c r="C2025" s="13">
        <f>IFERROR(AVERAGEIFS(Datos!C2025:E2025,Datos!C2025:E2025,"&lt;&gt;"),"")</f>
        <v>81.481499999999997</v>
      </c>
      <c r="D2025" s="13">
        <f>IFERROR(AVERAGEIFS(Datos!F2025:H2025,Datos!F2025:H2025,"&lt;&gt;"),"")</f>
        <v>72.505031899999992</v>
      </c>
      <c r="E2025" s="14">
        <f>IFERROR(AVERAGEIFS(Datos!I2025:L2025,Datos!I2025:L2025,"&lt;&gt;"),"")</f>
        <v>27.163903657600152</v>
      </c>
    </row>
    <row r="2026" spans="1:5" x14ac:dyDescent="0.3">
      <c r="A2026" s="12">
        <v>43664</v>
      </c>
      <c r="B2026" s="13">
        <v>2019</v>
      </c>
      <c r="C2026" s="13">
        <f>IFERROR(AVERAGEIFS(Datos!C2026:E2026,Datos!C2026:E2026,"&lt;&gt;"),"")</f>
        <v>81.73233333333333</v>
      </c>
      <c r="D2026" s="13">
        <f>IFERROR(AVERAGEIFS(Datos!F2026:H2026,Datos!F2026:H2026,"&lt;&gt;"),"")</f>
        <v>69.896912866666682</v>
      </c>
      <c r="E2026" s="14">
        <f>IFERROR(AVERAGEIFS(Datos!I2026:L2026,Datos!I2026:L2026,"&lt;&gt;"),"")</f>
        <v>26.736381331725866</v>
      </c>
    </row>
    <row r="2027" spans="1:5" x14ac:dyDescent="0.3">
      <c r="A2027" s="12">
        <v>43665</v>
      </c>
      <c r="B2027" s="13">
        <v>2019</v>
      </c>
      <c r="C2027" s="13">
        <f>IFERROR(AVERAGEIFS(Datos!C2027:E2027,Datos!C2027:E2027,"&lt;&gt;"),"")</f>
        <v>81.28166666666668</v>
      </c>
      <c r="D2027" s="13">
        <f>IFERROR(AVERAGEIFS(Datos!F2027:H2027,Datos!F2027:H2027,"&lt;&gt;"),"")</f>
        <v>69.600663699999998</v>
      </c>
      <c r="E2027" s="14">
        <f>IFERROR(AVERAGEIFS(Datos!I2027:L2027,Datos!I2027:L2027,"&lt;&gt;"),"")</f>
        <v>27.262206500510533</v>
      </c>
    </row>
    <row r="2028" spans="1:5" x14ac:dyDescent="0.3">
      <c r="A2028" s="12">
        <v>43666</v>
      </c>
      <c r="B2028" s="13">
        <v>2019</v>
      </c>
      <c r="C2028" s="13" t="str">
        <f>IFERROR(AVERAGEIFS(Datos!C2028:E2028,Datos!C2028:E2028,"&lt;&gt;"),"")</f>
        <v/>
      </c>
      <c r="D2028" s="13" t="str">
        <f>IFERROR(AVERAGEIFS(Datos!F2028:H2028,Datos!F2028:H2028,"&lt;&gt;"),"")</f>
        <v/>
      </c>
      <c r="E2028" s="14" t="str">
        <f>IFERROR(AVERAGEIFS(Datos!I2028:L2028,Datos!I2028:L2028,"&lt;&gt;"),"")</f>
        <v/>
      </c>
    </row>
    <row r="2029" spans="1:5" x14ac:dyDescent="0.3">
      <c r="A2029" s="12">
        <v>43667</v>
      </c>
      <c r="B2029" s="13">
        <v>2019</v>
      </c>
      <c r="C2029" s="13" t="str">
        <f>IFERROR(AVERAGEIFS(Datos!C2029:E2029,Datos!C2029:E2029,"&lt;&gt;"),"")</f>
        <v/>
      </c>
      <c r="D2029" s="13" t="str">
        <f>IFERROR(AVERAGEIFS(Datos!F2029:H2029,Datos!F2029:H2029,"&lt;&gt;"),"")</f>
        <v/>
      </c>
      <c r="E2029" s="14" t="str">
        <f>IFERROR(AVERAGEIFS(Datos!I2029:L2029,Datos!I2029:L2029,"&lt;&gt;"),"")</f>
        <v/>
      </c>
    </row>
    <row r="2030" spans="1:5" x14ac:dyDescent="0.3">
      <c r="A2030" s="12">
        <v>43668</v>
      </c>
      <c r="B2030" s="13">
        <v>2019</v>
      </c>
      <c r="C2030" s="13">
        <f>IFERROR(AVERAGEIFS(Datos!C2030:E2030,Datos!C2030:E2030,"&lt;&gt;"),"")</f>
        <v>82.398499999999999</v>
      </c>
      <c r="D2030" s="13">
        <f>IFERROR(AVERAGEIFS(Datos!F2030:H2030,Datos!F2030:H2030,"&lt;&gt;"),"")</f>
        <v>69.320509533333336</v>
      </c>
      <c r="E2030" s="14">
        <f>IFERROR(AVERAGEIFS(Datos!I2030:L2030,Datos!I2030:L2030,"&lt;&gt;"),"")</f>
        <v>27.320076588802376</v>
      </c>
    </row>
    <row r="2031" spans="1:5" x14ac:dyDescent="0.3">
      <c r="A2031" s="12">
        <v>43669</v>
      </c>
      <c r="B2031" s="13">
        <v>2019</v>
      </c>
      <c r="C2031" s="13">
        <f>IFERROR(AVERAGEIFS(Datos!C2031:E2031,Datos!C2031:E2031,"&lt;&gt;"),"")</f>
        <v>82.967500000000001</v>
      </c>
      <c r="D2031" s="13">
        <f>IFERROR(AVERAGEIFS(Datos!F2031:H2031,Datos!F2031:H2031,"&lt;&gt;"),"")</f>
        <v>70.356835033333326</v>
      </c>
      <c r="E2031" s="14">
        <f>IFERROR(AVERAGEIFS(Datos!I2031:L2031,Datos!I2031:L2031,"&lt;&gt;"),"")</f>
        <v>27.690904596468521</v>
      </c>
    </row>
    <row r="2032" spans="1:5" x14ac:dyDescent="0.3">
      <c r="A2032" s="12">
        <v>43670</v>
      </c>
      <c r="B2032" s="13">
        <v>2019</v>
      </c>
      <c r="C2032" s="13">
        <f>IFERROR(AVERAGEIFS(Datos!C2032:E2032,Datos!C2032:E2032,"&lt;&gt;"),"")</f>
        <v>83.291333333333327</v>
      </c>
      <c r="D2032" s="13">
        <f>IFERROR(AVERAGEIFS(Datos!F2032:H2032,Datos!F2032:H2032,"&lt;&gt;"),"")</f>
        <v>71.012985</v>
      </c>
      <c r="E2032" s="14">
        <f>IFERROR(AVERAGEIFS(Datos!I2032:L2032,Datos!I2032:L2032,"&lt;&gt;"),"")</f>
        <v>27.895469358642377</v>
      </c>
    </row>
    <row r="2033" spans="1:5" x14ac:dyDescent="0.3">
      <c r="A2033" s="12">
        <v>43671</v>
      </c>
      <c r="B2033" s="13">
        <v>2019</v>
      </c>
      <c r="C2033" s="13">
        <f>IFERROR(AVERAGEIFS(Datos!C2033:E2033,Datos!C2033:E2033,"&lt;&gt;"),"")</f>
        <v>82.914000000000001</v>
      </c>
      <c r="D2033" s="13">
        <f>IFERROR(AVERAGEIFS(Datos!F2033:H2033,Datos!F2033:H2033,"&lt;&gt;"),"")</f>
        <v>69.955580799999993</v>
      </c>
      <c r="E2033" s="14">
        <f>IFERROR(AVERAGEIFS(Datos!I2033:L2033,Datos!I2033:L2033,"&lt;&gt;"),"")</f>
        <v>28.039763216355446</v>
      </c>
    </row>
    <row r="2034" spans="1:5" x14ac:dyDescent="0.3">
      <c r="A2034" s="12">
        <v>43672</v>
      </c>
      <c r="B2034" s="13">
        <v>2019</v>
      </c>
      <c r="C2034" s="13">
        <f>IFERROR(AVERAGEIFS(Datos!C2034:E2034,Datos!C2034:E2034,"&lt;&gt;"),"")</f>
        <v>85.178666666666672</v>
      </c>
      <c r="D2034" s="13">
        <f>IFERROR(AVERAGEIFS(Datos!F2034:H2034,Datos!F2034:H2034,"&lt;&gt;"),"")</f>
        <v>70.493097733333329</v>
      </c>
      <c r="E2034" s="14">
        <f>IFERROR(AVERAGEIFS(Datos!I2034:L2034,Datos!I2034:L2034,"&lt;&gt;"),"")</f>
        <v>28.179837809769111</v>
      </c>
    </row>
    <row r="2035" spans="1:5" x14ac:dyDescent="0.3">
      <c r="A2035" s="12">
        <v>43673</v>
      </c>
      <c r="B2035" s="13">
        <v>2019</v>
      </c>
      <c r="C2035" s="13" t="str">
        <f>IFERROR(AVERAGEIFS(Datos!C2035:E2035,Datos!C2035:E2035,"&lt;&gt;"),"")</f>
        <v/>
      </c>
      <c r="D2035" s="13" t="str">
        <f>IFERROR(AVERAGEIFS(Datos!F2035:H2035,Datos!F2035:H2035,"&lt;&gt;"),"")</f>
        <v/>
      </c>
      <c r="E2035" s="14" t="str">
        <f>IFERROR(AVERAGEIFS(Datos!I2035:L2035,Datos!I2035:L2035,"&lt;&gt;"),"")</f>
        <v/>
      </c>
    </row>
    <row r="2036" spans="1:5" x14ac:dyDescent="0.3">
      <c r="A2036" s="12">
        <v>43674</v>
      </c>
      <c r="B2036" s="13">
        <v>2019</v>
      </c>
      <c r="C2036" s="13" t="str">
        <f>IFERROR(AVERAGEIFS(Datos!C2036:E2036,Datos!C2036:E2036,"&lt;&gt;"),"")</f>
        <v/>
      </c>
      <c r="D2036" s="13" t="str">
        <f>IFERROR(AVERAGEIFS(Datos!F2036:H2036,Datos!F2036:H2036,"&lt;&gt;"),"")</f>
        <v/>
      </c>
      <c r="E2036" s="14" t="str">
        <f>IFERROR(AVERAGEIFS(Datos!I2036:L2036,Datos!I2036:L2036,"&lt;&gt;"),"")</f>
        <v/>
      </c>
    </row>
    <row r="2037" spans="1:5" x14ac:dyDescent="0.3">
      <c r="A2037" s="12">
        <v>43675</v>
      </c>
      <c r="B2037" s="13">
        <v>2019</v>
      </c>
      <c r="C2037" s="13">
        <f>IFERROR(AVERAGEIFS(Datos!C2037:E2037,Datos!C2037:E2037,"&lt;&gt;"),"")</f>
        <v>85.180666666666653</v>
      </c>
      <c r="D2037" s="13">
        <f>IFERROR(AVERAGEIFS(Datos!F2037:H2037,Datos!F2037:H2037,"&lt;&gt;"),"")</f>
        <v>70.189005066666667</v>
      </c>
      <c r="E2037" s="14">
        <f>IFERROR(AVERAGEIFS(Datos!I2037:L2037,Datos!I2037:L2037,"&lt;&gt;"),"")</f>
        <v>28.629282649517684</v>
      </c>
    </row>
    <row r="2038" spans="1:5" x14ac:dyDescent="0.3">
      <c r="A2038" s="12">
        <v>43676</v>
      </c>
      <c r="B2038" s="13">
        <v>2019</v>
      </c>
      <c r="C2038" s="13">
        <f>IFERROR(AVERAGEIFS(Datos!C2038:E2038,Datos!C2038:E2038,"&lt;&gt;"),"")</f>
        <v>84.648333333333326</v>
      </c>
      <c r="D2038" s="13">
        <f>IFERROR(AVERAGEIFS(Datos!F2038:H2038,Datos!F2038:H2038,"&lt;&gt;"),"")</f>
        <v>68.749281600000003</v>
      </c>
      <c r="E2038" s="14">
        <f>IFERROR(AVERAGEIFS(Datos!I2038:L2038,Datos!I2038:L2038,"&lt;&gt;"),"")</f>
        <v>28.292754300773339</v>
      </c>
    </row>
    <row r="2039" spans="1:5" x14ac:dyDescent="0.3">
      <c r="A2039" s="12">
        <v>43677</v>
      </c>
      <c r="B2039" s="13">
        <v>2019</v>
      </c>
      <c r="C2039" s="13">
        <f>IFERROR(AVERAGEIFS(Datos!C2039:E2039,Datos!C2039:E2039,"&lt;&gt;"),"")</f>
        <v>83.48</v>
      </c>
      <c r="D2039" s="13">
        <f>IFERROR(AVERAGEIFS(Datos!F2039:H2039,Datos!F2039:H2039,"&lt;&gt;"),"")</f>
        <v>68.903791266666659</v>
      </c>
      <c r="E2039" s="14">
        <f>IFERROR(AVERAGEIFS(Datos!I2039:L2039,Datos!I2039:L2039,"&lt;&gt;"),"")</f>
        <v>28.132794958099275</v>
      </c>
    </row>
    <row r="2040" spans="1:5" x14ac:dyDescent="0.3">
      <c r="A2040" s="12">
        <v>43678</v>
      </c>
      <c r="B2040" s="13">
        <v>2019</v>
      </c>
      <c r="C2040" s="13">
        <f>IFERROR(AVERAGEIFS(Datos!C2040:E2040,Datos!C2040:E2040,"&lt;&gt;"),"")</f>
        <v>83.58550000000001</v>
      </c>
      <c r="D2040" s="13">
        <f>IFERROR(AVERAGEIFS(Datos!F2040:H2040,Datos!F2040:H2040,"&lt;&gt;"),"")</f>
        <v>69.351375333333337</v>
      </c>
      <c r="E2040" s="14">
        <f>IFERROR(AVERAGEIFS(Datos!I2040:L2040,Datos!I2040:L2040,"&lt;&gt;"),"")</f>
        <v>28.72062907850934</v>
      </c>
    </row>
    <row r="2041" spans="1:5" x14ac:dyDescent="0.3">
      <c r="A2041" s="12">
        <v>43679</v>
      </c>
      <c r="B2041" s="13">
        <v>2019</v>
      </c>
      <c r="C2041" s="13">
        <f>IFERROR(AVERAGEIFS(Datos!C2041:E2041,Datos!C2041:E2041,"&lt;&gt;"),"")</f>
        <v>82.573666666666668</v>
      </c>
      <c r="D2041" s="13">
        <f>IFERROR(AVERAGEIFS(Datos!F2041:H2041,Datos!F2041:H2041,"&lt;&gt;"),"")</f>
        <v>67.080748200000002</v>
      </c>
      <c r="E2041" s="14">
        <f>IFERROR(AVERAGEIFS(Datos!I2041:L2041,Datos!I2041:L2041,"&lt;&gt;"),"")</f>
        <v>28.367149132351564</v>
      </c>
    </row>
    <row r="2042" spans="1:5" x14ac:dyDescent="0.3">
      <c r="A2042" s="12">
        <v>43680</v>
      </c>
      <c r="B2042" s="13">
        <v>2019</v>
      </c>
      <c r="C2042" s="13" t="str">
        <f>IFERROR(AVERAGEIFS(Datos!C2042:E2042,Datos!C2042:E2042,"&lt;&gt;"),"")</f>
        <v/>
      </c>
      <c r="D2042" s="13" t="str">
        <f>IFERROR(AVERAGEIFS(Datos!F2042:H2042,Datos!F2042:H2042,"&lt;&gt;"),"")</f>
        <v/>
      </c>
      <c r="E2042" s="14" t="str">
        <f>IFERROR(AVERAGEIFS(Datos!I2042:L2042,Datos!I2042:L2042,"&lt;&gt;"),"")</f>
        <v/>
      </c>
    </row>
    <row r="2043" spans="1:5" x14ac:dyDescent="0.3">
      <c r="A2043" s="12">
        <v>43681</v>
      </c>
      <c r="B2043" s="13">
        <v>2019</v>
      </c>
      <c r="C2043" s="13" t="str">
        <f>IFERROR(AVERAGEIFS(Datos!C2043:E2043,Datos!C2043:E2043,"&lt;&gt;"),"")</f>
        <v/>
      </c>
      <c r="D2043" s="13" t="str">
        <f>IFERROR(AVERAGEIFS(Datos!F2043:H2043,Datos!F2043:H2043,"&lt;&gt;"),"")</f>
        <v/>
      </c>
      <c r="E2043" s="14" t="str">
        <f>IFERROR(AVERAGEIFS(Datos!I2043:L2043,Datos!I2043:L2043,"&lt;&gt;"),"")</f>
        <v/>
      </c>
    </row>
    <row r="2044" spans="1:5" x14ac:dyDescent="0.3">
      <c r="A2044" s="12">
        <v>43682</v>
      </c>
      <c r="B2044" s="13">
        <v>2019</v>
      </c>
      <c r="C2044" s="13">
        <f>IFERROR(AVERAGEIFS(Datos!C2044:E2044,Datos!C2044:E2044,"&lt;&gt;"),"")</f>
        <v>79.427500000000009</v>
      </c>
      <c r="D2044" s="13">
        <f>IFERROR(AVERAGEIFS(Datos!F2044:H2044,Datos!F2044:H2044,"&lt;&gt;"),"")</f>
        <v>65.889208666666661</v>
      </c>
      <c r="E2044" s="14">
        <f>IFERROR(AVERAGEIFS(Datos!I2044:L2044,Datos!I2044:L2044,"&lt;&gt;"),"")</f>
        <v>27.778681334749763</v>
      </c>
    </row>
    <row r="2045" spans="1:5" x14ac:dyDescent="0.3">
      <c r="A2045" s="12">
        <v>43683</v>
      </c>
      <c r="B2045" s="13">
        <v>2019</v>
      </c>
      <c r="C2045" s="13">
        <f>IFERROR(AVERAGEIFS(Datos!C2045:E2045,Datos!C2045:E2045,"&lt;&gt;"),"")</f>
        <v>80.831333333333319</v>
      </c>
      <c r="D2045" s="13">
        <f>IFERROR(AVERAGEIFS(Datos!F2045:H2045,Datos!F2045:H2045,"&lt;&gt;"),"")</f>
        <v>64.602311</v>
      </c>
      <c r="E2045" s="14">
        <f>IFERROR(AVERAGEIFS(Datos!I2045:L2045,Datos!I2045:L2045,"&lt;&gt;"),"")</f>
        <v>27.118962152790832</v>
      </c>
    </row>
    <row r="2046" spans="1:5" x14ac:dyDescent="0.3">
      <c r="A2046" s="12">
        <v>43684</v>
      </c>
      <c r="B2046" s="13">
        <v>2019</v>
      </c>
      <c r="C2046" s="13">
        <f>IFERROR(AVERAGEIFS(Datos!C2046:E2046,Datos!C2046:E2046,"&lt;&gt;"),"")</f>
        <v>81.278499999999994</v>
      </c>
      <c r="D2046" s="13">
        <f>IFERROR(AVERAGEIFS(Datos!F2046:H2046,Datos!F2046:H2046,"&lt;&gt;"),"")</f>
        <v>65.529228000000003</v>
      </c>
      <c r="E2046" s="14">
        <f>IFERROR(AVERAGEIFS(Datos!I2046:L2046,Datos!I2046:L2046,"&lt;&gt;"),"")</f>
        <v>27.385548973256476</v>
      </c>
    </row>
    <row r="2047" spans="1:5" x14ac:dyDescent="0.3">
      <c r="A2047" s="12">
        <v>43685</v>
      </c>
      <c r="B2047" s="13">
        <v>2019</v>
      </c>
      <c r="C2047" s="13">
        <f>IFERROR(AVERAGEIFS(Datos!C2047:E2047,Datos!C2047:E2047,"&lt;&gt;"),"")</f>
        <v>83.352333333333334</v>
      </c>
      <c r="D2047" s="13">
        <f>IFERROR(AVERAGEIFS(Datos!F2047:H2047,Datos!F2047:H2047,"&lt;&gt;"),"")</f>
        <v>66.505842799999996</v>
      </c>
      <c r="E2047" s="14">
        <f>IFERROR(AVERAGEIFS(Datos!I2047:L2047,Datos!I2047:L2047,"&lt;&gt;"),"")</f>
        <v>26.970906868292222</v>
      </c>
    </row>
    <row r="2048" spans="1:5" x14ac:dyDescent="0.3">
      <c r="A2048" s="12">
        <v>43686</v>
      </c>
      <c r="B2048" s="13">
        <v>2019</v>
      </c>
      <c r="C2048" s="13">
        <f>IFERROR(AVERAGEIFS(Datos!C2048:E2048,Datos!C2048:E2048,"&lt;&gt;"),"")</f>
        <v>82.467500000000015</v>
      </c>
      <c r="D2048" s="13">
        <f>IFERROR(AVERAGEIFS(Datos!F2048:H2048,Datos!F2048:H2048,"&lt;&gt;"),"")</f>
        <v>64.951935000000006</v>
      </c>
      <c r="E2048" s="14">
        <f>IFERROR(AVERAGEIFS(Datos!I2048:L2048,Datos!I2048:L2048,"&lt;&gt;"),"")</f>
        <v>27.157433210631041</v>
      </c>
    </row>
    <row r="2049" spans="1:5" x14ac:dyDescent="0.3">
      <c r="A2049" s="12">
        <v>43687</v>
      </c>
      <c r="B2049" s="13">
        <v>2019</v>
      </c>
      <c r="C2049" s="13" t="str">
        <f>IFERROR(AVERAGEIFS(Datos!C2049:E2049,Datos!C2049:E2049,"&lt;&gt;"),"")</f>
        <v/>
      </c>
      <c r="D2049" s="13" t="str">
        <f>IFERROR(AVERAGEIFS(Datos!F2049:H2049,Datos!F2049:H2049,"&lt;&gt;"),"")</f>
        <v/>
      </c>
      <c r="E2049" s="14" t="str">
        <f>IFERROR(AVERAGEIFS(Datos!I2049:L2049,Datos!I2049:L2049,"&lt;&gt;"),"")</f>
        <v/>
      </c>
    </row>
    <row r="2050" spans="1:5" x14ac:dyDescent="0.3">
      <c r="A2050" s="12">
        <v>43688</v>
      </c>
      <c r="B2050" s="13">
        <v>2019</v>
      </c>
      <c r="C2050" s="13" t="str">
        <f>IFERROR(AVERAGEIFS(Datos!C2050:E2050,Datos!C2050:E2050,"&lt;&gt;"),"")</f>
        <v/>
      </c>
      <c r="D2050" s="13" t="str">
        <f>IFERROR(AVERAGEIFS(Datos!F2050:H2050,Datos!F2050:H2050,"&lt;&gt;"),"")</f>
        <v/>
      </c>
      <c r="E2050" s="14" t="str">
        <f>IFERROR(AVERAGEIFS(Datos!I2050:L2050,Datos!I2050:L2050,"&lt;&gt;"),"")</f>
        <v/>
      </c>
    </row>
    <row r="2051" spans="1:5" x14ac:dyDescent="0.3">
      <c r="A2051" s="12">
        <v>43689</v>
      </c>
      <c r="B2051" s="13">
        <v>2019</v>
      </c>
      <c r="C2051" s="13">
        <f>IFERROR(AVERAGEIFS(Datos!C2051:E2051,Datos!C2051:E2051,"&lt;&gt;"),"")</f>
        <v>81.545000000000002</v>
      </c>
      <c r="D2051" s="13">
        <f>IFERROR(AVERAGEIFS(Datos!F2051:H2051,Datos!F2051:H2051,"&lt;&gt;"),"")</f>
        <v>64.936887333333331</v>
      </c>
      <c r="E2051" s="14" t="str">
        <f>IFERROR(AVERAGEIFS(Datos!I2051:L2051,Datos!I2051:L2051,"&lt;&gt;"),"")</f>
        <v/>
      </c>
    </row>
    <row r="2052" spans="1:5" x14ac:dyDescent="0.3">
      <c r="A2052" s="12">
        <v>43690</v>
      </c>
      <c r="B2052" s="13">
        <v>2019</v>
      </c>
      <c r="C2052" s="13">
        <f>IFERROR(AVERAGEIFS(Datos!C2052:E2052,Datos!C2052:E2052,"&lt;&gt;"),"")</f>
        <v>83.559666666666672</v>
      </c>
      <c r="D2052" s="13">
        <f>IFERROR(AVERAGEIFS(Datos!F2052:H2052,Datos!F2052:H2052,"&lt;&gt;"),"")</f>
        <v>65.323855533333344</v>
      </c>
      <c r="E2052" s="14">
        <f>IFERROR(AVERAGEIFS(Datos!I2052:L2052,Datos!I2052:L2052,"&lt;&gt;"),"")</f>
        <v>26.314531647274094</v>
      </c>
    </row>
    <row r="2053" spans="1:5" x14ac:dyDescent="0.3">
      <c r="A2053" s="12">
        <v>43691</v>
      </c>
      <c r="B2053" s="13">
        <v>2019</v>
      </c>
      <c r="C2053" s="13">
        <f>IFERROR(AVERAGEIFS(Datos!C2053:E2053,Datos!C2053:E2053,"&lt;&gt;"),"")</f>
        <v>80.959999999999994</v>
      </c>
      <c r="D2053" s="13">
        <f>IFERROR(AVERAGEIFS(Datos!F2053:H2053,Datos!F2053:H2053,"&lt;&gt;"),"")</f>
        <v>63.742561333333335</v>
      </c>
      <c r="E2053" s="14">
        <f>IFERROR(AVERAGEIFS(Datos!I2053:L2053,Datos!I2053:L2053,"&lt;&gt;"),"")</f>
        <v>27.113081956788953</v>
      </c>
    </row>
    <row r="2054" spans="1:5" x14ac:dyDescent="0.3">
      <c r="A2054" s="12">
        <v>43692</v>
      </c>
      <c r="B2054" s="13">
        <v>2019</v>
      </c>
      <c r="C2054" s="13">
        <f>IFERROR(AVERAGEIFS(Datos!C2054:E2054,Datos!C2054:E2054,"&lt;&gt;"),"")</f>
        <v>80.86033333333333</v>
      </c>
      <c r="D2054" s="13">
        <f>IFERROR(AVERAGEIFS(Datos!F2054:H2054,Datos!F2054:H2054,"&lt;&gt;"),"")</f>
        <v>63.274475200000005</v>
      </c>
      <c r="E2054" s="14">
        <f>IFERROR(AVERAGEIFS(Datos!I2054:L2054,Datos!I2054:L2054,"&lt;&gt;"),"")</f>
        <v>26.89338899538215</v>
      </c>
    </row>
    <row r="2055" spans="1:5" x14ac:dyDescent="0.3">
      <c r="A2055" s="12">
        <v>43693</v>
      </c>
      <c r="B2055" s="13">
        <v>2019</v>
      </c>
      <c r="C2055" s="13">
        <f>IFERROR(AVERAGEIFS(Datos!C2055:E2055,Datos!C2055:E2055,"&lt;&gt;"),"")</f>
        <v>82.238500000000002</v>
      </c>
      <c r="D2055" s="13">
        <f>IFERROR(AVERAGEIFS(Datos!F2055:H2055,Datos!F2055:H2055,"&lt;&gt;"),"")</f>
        <v>64.1191204</v>
      </c>
      <c r="E2055" s="14">
        <f>IFERROR(AVERAGEIFS(Datos!I2055:L2055,Datos!I2055:L2055,"&lt;&gt;"),"")</f>
        <v>26.66643161083929</v>
      </c>
    </row>
    <row r="2056" spans="1:5" x14ac:dyDescent="0.3">
      <c r="A2056" s="12">
        <v>43694</v>
      </c>
      <c r="B2056" s="13">
        <v>2019</v>
      </c>
      <c r="C2056" s="13" t="str">
        <f>IFERROR(AVERAGEIFS(Datos!C2056:E2056,Datos!C2056:E2056,"&lt;&gt;"),"")</f>
        <v/>
      </c>
      <c r="D2056" s="13" t="str">
        <f>IFERROR(AVERAGEIFS(Datos!F2056:H2056,Datos!F2056:H2056,"&lt;&gt;"),"")</f>
        <v/>
      </c>
      <c r="E2056" s="14" t="str">
        <f>IFERROR(AVERAGEIFS(Datos!I2056:L2056,Datos!I2056:L2056,"&lt;&gt;"),"")</f>
        <v/>
      </c>
    </row>
    <row r="2057" spans="1:5" x14ac:dyDescent="0.3">
      <c r="A2057" s="12">
        <v>43695</v>
      </c>
      <c r="B2057" s="13">
        <v>2019</v>
      </c>
      <c r="C2057" s="13" t="str">
        <f>IFERROR(AVERAGEIFS(Datos!C2057:E2057,Datos!C2057:E2057,"&lt;&gt;"),"")</f>
        <v/>
      </c>
      <c r="D2057" s="13" t="str">
        <f>IFERROR(AVERAGEIFS(Datos!F2057:H2057,Datos!F2057:H2057,"&lt;&gt;"),"")</f>
        <v/>
      </c>
      <c r="E2057" s="14" t="str">
        <f>IFERROR(AVERAGEIFS(Datos!I2057:L2057,Datos!I2057:L2057,"&lt;&gt;"),"")</f>
        <v/>
      </c>
    </row>
    <row r="2058" spans="1:5" x14ac:dyDescent="0.3">
      <c r="A2058" s="12">
        <v>43696</v>
      </c>
      <c r="B2058" s="13">
        <v>2019</v>
      </c>
      <c r="C2058" s="13">
        <f>IFERROR(AVERAGEIFS(Datos!C2058:E2058,Datos!C2058:E2058,"&lt;&gt;"),"")</f>
        <v>83.673166666666674</v>
      </c>
      <c r="D2058" s="13">
        <f>IFERROR(AVERAGEIFS(Datos!F2058:H2058,Datos!F2058:H2058,"&lt;&gt;"),"")</f>
        <v>64.694500966666666</v>
      </c>
      <c r="E2058" s="14">
        <f>IFERROR(AVERAGEIFS(Datos!I2058:L2058,Datos!I2058:L2058,"&lt;&gt;"),"")</f>
        <v>26.927195978975028</v>
      </c>
    </row>
    <row r="2059" spans="1:5" x14ac:dyDescent="0.3">
      <c r="A2059" s="12">
        <v>43697</v>
      </c>
      <c r="B2059" s="13">
        <v>2019</v>
      </c>
      <c r="C2059" s="13">
        <f>IFERROR(AVERAGEIFS(Datos!C2059:E2059,Datos!C2059:E2059,"&lt;&gt;"),"")</f>
        <v>83.008833333333328</v>
      </c>
      <c r="D2059" s="13">
        <f>IFERROR(AVERAGEIFS(Datos!F2059:H2059,Datos!F2059:H2059,"&lt;&gt;"),"")</f>
        <v>64.058069966666665</v>
      </c>
      <c r="E2059" s="14">
        <f>IFERROR(AVERAGEIFS(Datos!I2059:L2059,Datos!I2059:L2059,"&lt;&gt;"),"")</f>
        <v>26.94144084132807</v>
      </c>
    </row>
    <row r="2060" spans="1:5" x14ac:dyDescent="0.3">
      <c r="A2060" s="12">
        <v>43698</v>
      </c>
      <c r="B2060" s="13">
        <v>2019</v>
      </c>
      <c r="C2060" s="13">
        <f>IFERROR(AVERAGEIFS(Datos!C2060:E2060,Datos!C2060:E2060,"&lt;&gt;"),"")</f>
        <v>83.843000000000004</v>
      </c>
      <c r="D2060" s="13">
        <f>IFERROR(AVERAGEIFS(Datos!F2060:H2060,Datos!F2060:H2060,"&lt;&gt;"),"")</f>
        <v>65.505463399999996</v>
      </c>
      <c r="E2060" s="14">
        <f>IFERROR(AVERAGEIFS(Datos!I2060:L2060,Datos!I2060:L2060,"&lt;&gt;"),"")</f>
        <v>26.642504985908879</v>
      </c>
    </row>
    <row r="2061" spans="1:5" x14ac:dyDescent="0.3">
      <c r="A2061" s="12">
        <v>43699</v>
      </c>
      <c r="B2061" s="13">
        <v>2019</v>
      </c>
      <c r="C2061" s="13">
        <f>IFERROR(AVERAGEIFS(Datos!C2061:E2061,Datos!C2061:E2061,"&lt;&gt;"),"")</f>
        <v>83.490333333333339</v>
      </c>
      <c r="D2061" s="13">
        <f>IFERROR(AVERAGEIFS(Datos!F2061:H2061,Datos!F2061:H2061,"&lt;&gt;"),"")</f>
        <v>64.517512599999989</v>
      </c>
      <c r="E2061" s="14">
        <f>IFERROR(AVERAGEIFS(Datos!I2061:L2061,Datos!I2061:L2061,"&lt;&gt;"),"")</f>
        <v>26.447552248684701</v>
      </c>
    </row>
    <row r="2062" spans="1:5" x14ac:dyDescent="0.3">
      <c r="A2062" s="12">
        <v>43700</v>
      </c>
      <c r="B2062" s="13">
        <v>2019</v>
      </c>
      <c r="C2062" s="13">
        <f>IFERROR(AVERAGEIFS(Datos!C2062:E2062,Datos!C2062:E2062,"&lt;&gt;"),"")</f>
        <v>80.576333333333324</v>
      </c>
      <c r="D2062" s="13">
        <f>IFERROR(AVERAGEIFS(Datos!F2062:H2062,Datos!F2062:H2062,"&lt;&gt;"),"")</f>
        <v>63.692189066666664</v>
      </c>
      <c r="E2062" s="14">
        <f>IFERROR(AVERAGEIFS(Datos!I2062:L2062,Datos!I2062:L2062,"&lt;&gt;"),"")</f>
        <v>26.907383374916993</v>
      </c>
    </row>
    <row r="2063" spans="1:5" x14ac:dyDescent="0.3">
      <c r="A2063" s="12">
        <v>43701</v>
      </c>
      <c r="B2063" s="13">
        <v>2019</v>
      </c>
      <c r="C2063" s="13" t="str">
        <f>IFERROR(AVERAGEIFS(Datos!C2063:E2063,Datos!C2063:E2063,"&lt;&gt;"),"")</f>
        <v/>
      </c>
      <c r="D2063" s="13" t="str">
        <f>IFERROR(AVERAGEIFS(Datos!F2063:H2063,Datos!F2063:H2063,"&lt;&gt;"),"")</f>
        <v/>
      </c>
      <c r="E2063" s="14" t="str">
        <f>IFERROR(AVERAGEIFS(Datos!I2063:L2063,Datos!I2063:L2063,"&lt;&gt;"),"")</f>
        <v/>
      </c>
    </row>
    <row r="2064" spans="1:5" x14ac:dyDescent="0.3">
      <c r="A2064" s="12">
        <v>43702</v>
      </c>
      <c r="B2064" s="13">
        <v>2019</v>
      </c>
      <c r="C2064" s="13" t="str">
        <f>IFERROR(AVERAGEIFS(Datos!C2064:E2064,Datos!C2064:E2064,"&lt;&gt;"),"")</f>
        <v/>
      </c>
      <c r="D2064" s="13" t="str">
        <f>IFERROR(AVERAGEIFS(Datos!F2064:H2064,Datos!F2064:H2064,"&lt;&gt;"),"")</f>
        <v/>
      </c>
      <c r="E2064" s="14" t="str">
        <f>IFERROR(AVERAGEIFS(Datos!I2064:L2064,Datos!I2064:L2064,"&lt;&gt;"),"")</f>
        <v/>
      </c>
    </row>
    <row r="2065" spans="1:5" x14ac:dyDescent="0.3">
      <c r="A2065" s="12">
        <v>43703</v>
      </c>
      <c r="B2065" s="13">
        <v>2019</v>
      </c>
      <c r="C2065" s="13">
        <f>IFERROR(AVERAGEIFS(Datos!C2065:E2065,Datos!C2065:E2065,"&lt;&gt;"),"")</f>
        <v>81.877166666666668</v>
      </c>
      <c r="D2065" s="13">
        <f>IFERROR(AVERAGEIFS(Datos!F2065:H2065,Datos!F2065:H2065,"&lt;&gt;"),"")</f>
        <v>92.374095000000011</v>
      </c>
      <c r="E2065" s="14">
        <f>IFERROR(AVERAGEIFS(Datos!I2065:L2065,Datos!I2065:L2065,"&lt;&gt;"),"")</f>
        <v>25.929656946381456</v>
      </c>
    </row>
    <row r="2066" spans="1:5" x14ac:dyDescent="0.3">
      <c r="A2066" s="12">
        <v>43704</v>
      </c>
      <c r="B2066" s="13">
        <v>2019</v>
      </c>
      <c r="C2066" s="13">
        <f>IFERROR(AVERAGEIFS(Datos!C2066:E2066,Datos!C2066:E2066,"&lt;&gt;"),"")</f>
        <v>81.773666666666671</v>
      </c>
      <c r="D2066" s="13">
        <f>IFERROR(AVERAGEIFS(Datos!F2066:H2066,Datos!F2066:H2066,"&lt;&gt;"),"")</f>
        <v>64.535406100000003</v>
      </c>
      <c r="E2066" s="14">
        <f>IFERROR(AVERAGEIFS(Datos!I2066:L2066,Datos!I2066:L2066,"&lt;&gt;"),"")</f>
        <v>26.430112699328475</v>
      </c>
    </row>
    <row r="2067" spans="1:5" x14ac:dyDescent="0.3">
      <c r="A2067" s="12">
        <v>43705</v>
      </c>
      <c r="B2067" s="13">
        <v>2019</v>
      </c>
      <c r="C2067" s="13">
        <f>IFERROR(AVERAGEIFS(Datos!C2067:E2067,Datos!C2067:E2067,"&lt;&gt;"),"")</f>
        <v>81.876666666666665</v>
      </c>
      <c r="D2067" s="13">
        <f>IFERROR(AVERAGEIFS(Datos!F2067:H2067,Datos!F2067:H2067,"&lt;&gt;"),"")</f>
        <v>63.986786333333335</v>
      </c>
      <c r="E2067" s="14">
        <f>IFERROR(AVERAGEIFS(Datos!I2067:L2067,Datos!I2067:L2067,"&lt;&gt;"),"")</f>
        <v>26.408365355322765</v>
      </c>
    </row>
    <row r="2068" spans="1:5" x14ac:dyDescent="0.3">
      <c r="A2068" s="12">
        <v>43706</v>
      </c>
      <c r="B2068" s="13">
        <v>2019</v>
      </c>
      <c r="C2068" s="13">
        <f>IFERROR(AVERAGEIFS(Datos!C2068:E2068,Datos!C2068:E2068,"&lt;&gt;"),"")</f>
        <v>83.361499999999992</v>
      </c>
      <c r="D2068" s="13">
        <f>IFERROR(AVERAGEIFS(Datos!F2068:H2068,Datos!F2068:H2068,"&lt;&gt;"),"")</f>
        <v>64.504477333333327</v>
      </c>
      <c r="E2068" s="14">
        <f>IFERROR(AVERAGEIFS(Datos!I2068:L2068,Datos!I2068:L2068,"&lt;&gt;"),"")</f>
        <v>26.299575169372247</v>
      </c>
    </row>
    <row r="2069" spans="1:5" x14ac:dyDescent="0.3">
      <c r="A2069" s="12">
        <v>43707</v>
      </c>
      <c r="B2069" s="13">
        <v>2019</v>
      </c>
      <c r="C2069" s="13">
        <f>IFERROR(AVERAGEIFS(Datos!C2069:E2069,Datos!C2069:E2069,"&lt;&gt;"),"")</f>
        <v>83.1905</v>
      </c>
      <c r="D2069" s="13">
        <f>IFERROR(AVERAGEIFS(Datos!F2069:H2069,Datos!F2069:H2069,"&lt;&gt;"),"")</f>
        <v>64.44756013333334</v>
      </c>
      <c r="E2069" s="14">
        <f>IFERROR(AVERAGEIFS(Datos!I2069:L2069,Datos!I2069:L2069,"&lt;&gt;"),"")</f>
        <v>26.790015341293717</v>
      </c>
    </row>
    <row r="2070" spans="1:5" x14ac:dyDescent="0.3">
      <c r="A2070" s="12">
        <v>43708</v>
      </c>
      <c r="B2070" s="13">
        <v>2019</v>
      </c>
      <c r="C2070" s="13" t="str">
        <f>IFERROR(AVERAGEIFS(Datos!C2070:E2070,Datos!C2070:E2070,"&lt;&gt;"),"")</f>
        <v/>
      </c>
      <c r="D2070" s="13" t="str">
        <f>IFERROR(AVERAGEIFS(Datos!F2070:H2070,Datos!F2070:H2070,"&lt;&gt;"),"")</f>
        <v/>
      </c>
      <c r="E2070" s="14" t="str">
        <f>IFERROR(AVERAGEIFS(Datos!I2070:L2070,Datos!I2070:L2070,"&lt;&gt;"),"")</f>
        <v/>
      </c>
    </row>
    <row r="2071" spans="1:5" x14ac:dyDescent="0.3">
      <c r="A2071" s="12">
        <v>43709</v>
      </c>
      <c r="B2071" s="13">
        <v>2019</v>
      </c>
      <c r="C2071" s="13" t="str">
        <f>IFERROR(AVERAGEIFS(Datos!C2071:E2071,Datos!C2071:E2071,"&lt;&gt;"),"")</f>
        <v/>
      </c>
      <c r="D2071" s="13" t="str">
        <f>IFERROR(AVERAGEIFS(Datos!F2071:H2071,Datos!F2071:H2071,"&lt;&gt;"),"")</f>
        <v/>
      </c>
      <c r="E2071" s="14" t="str">
        <f>IFERROR(AVERAGEIFS(Datos!I2071:L2071,Datos!I2071:L2071,"&lt;&gt;"),"")</f>
        <v/>
      </c>
    </row>
    <row r="2072" spans="1:5" x14ac:dyDescent="0.3">
      <c r="A2072" s="12">
        <v>43710</v>
      </c>
      <c r="B2072" s="13">
        <v>2019</v>
      </c>
      <c r="C2072" s="13" t="str">
        <f>IFERROR(AVERAGEIFS(Datos!C2072:E2072,Datos!C2072:E2072,"&lt;&gt;"),"")</f>
        <v/>
      </c>
      <c r="D2072" s="13">
        <f>IFERROR(AVERAGEIFS(Datos!F2072:H2072,Datos!F2072:H2072,"&lt;&gt;"),"")</f>
        <v>64.174831100000006</v>
      </c>
      <c r="E2072" s="14">
        <f>IFERROR(AVERAGEIFS(Datos!I2072:L2072,Datos!I2072:L2072,"&lt;&gt;"),"")</f>
        <v>26.695401343508571</v>
      </c>
    </row>
    <row r="2073" spans="1:5" x14ac:dyDescent="0.3">
      <c r="A2073" s="12">
        <v>43711</v>
      </c>
      <c r="B2073" s="13">
        <v>2019</v>
      </c>
      <c r="C2073" s="13">
        <f>IFERROR(AVERAGEIFS(Datos!C2073:E2073,Datos!C2073:E2073,"&lt;&gt;"),"")</f>
        <v>81.980833333333322</v>
      </c>
      <c r="D2073" s="13">
        <f>IFERROR(AVERAGEIFS(Datos!F2073:H2073,Datos!F2073:H2073,"&lt;&gt;"),"")</f>
        <v>64.080973466666663</v>
      </c>
      <c r="E2073" s="14">
        <f>IFERROR(AVERAGEIFS(Datos!I2073:L2073,Datos!I2073:L2073,"&lt;&gt;"),"")</f>
        <v>26.783213140347563</v>
      </c>
    </row>
    <row r="2074" spans="1:5" x14ac:dyDescent="0.3">
      <c r="A2074" s="12">
        <v>43712</v>
      </c>
      <c r="B2074" s="13">
        <v>2019</v>
      </c>
      <c r="C2074" s="13">
        <f>IFERROR(AVERAGEIFS(Datos!C2074:E2074,Datos!C2074:E2074,"&lt;&gt;"),"")</f>
        <v>83.013666666666666</v>
      </c>
      <c r="D2074" s="13">
        <f>IFERROR(AVERAGEIFS(Datos!F2074:H2074,Datos!F2074:H2074,"&lt;&gt;"),"")</f>
        <v>65.052886266666675</v>
      </c>
      <c r="E2074" s="14">
        <f>IFERROR(AVERAGEIFS(Datos!I2074:L2074,Datos!I2074:L2074,"&lt;&gt;"),"")</f>
        <v>26.870521425211667</v>
      </c>
    </row>
    <row r="2075" spans="1:5" x14ac:dyDescent="0.3">
      <c r="A2075" s="12">
        <v>43713</v>
      </c>
      <c r="B2075" s="13">
        <v>2019</v>
      </c>
      <c r="C2075" s="13">
        <f>IFERROR(AVERAGEIFS(Datos!C2075:E2075,Datos!C2075:E2075,"&lt;&gt;"),"")</f>
        <v>84.659833333333339</v>
      </c>
      <c r="D2075" s="13">
        <f>IFERROR(AVERAGEIFS(Datos!F2075:H2075,Datos!F2075:H2075,"&lt;&gt;"),"")</f>
        <v>66.42246693333334</v>
      </c>
      <c r="E2075" s="14">
        <f>IFERROR(AVERAGEIFS(Datos!I2075:L2075,Datos!I2075:L2075,"&lt;&gt;"),"")</f>
        <v>26.906995162240509</v>
      </c>
    </row>
    <row r="2076" spans="1:5" x14ac:dyDescent="0.3">
      <c r="A2076" s="12">
        <v>43714</v>
      </c>
      <c r="B2076" s="13">
        <v>2019</v>
      </c>
      <c r="C2076" s="13">
        <f>IFERROR(AVERAGEIFS(Datos!C2076:E2076,Datos!C2076:E2076,"&lt;&gt;"),"")</f>
        <v>84.24366666666667</v>
      </c>
      <c r="D2076" s="13">
        <f>IFERROR(AVERAGEIFS(Datos!F2076:H2076,Datos!F2076:H2076,"&lt;&gt;"),"")</f>
        <v>66.325119666666666</v>
      </c>
      <c r="E2076" s="14">
        <f>IFERROR(AVERAGEIFS(Datos!I2076:L2076,Datos!I2076:L2076,"&lt;&gt;"),"")</f>
        <v>26.748255367337386</v>
      </c>
    </row>
    <row r="2077" spans="1:5" x14ac:dyDescent="0.3">
      <c r="A2077" s="12">
        <v>43715</v>
      </c>
      <c r="B2077" s="13">
        <v>2019</v>
      </c>
      <c r="C2077" s="13" t="str">
        <f>IFERROR(AVERAGEIFS(Datos!C2077:E2077,Datos!C2077:E2077,"&lt;&gt;"),"")</f>
        <v/>
      </c>
      <c r="D2077" s="13" t="str">
        <f>IFERROR(AVERAGEIFS(Datos!F2077:H2077,Datos!F2077:H2077,"&lt;&gt;"),"")</f>
        <v/>
      </c>
      <c r="E2077" s="14" t="str">
        <f>IFERROR(AVERAGEIFS(Datos!I2077:L2077,Datos!I2077:L2077,"&lt;&gt;"),"")</f>
        <v/>
      </c>
    </row>
    <row r="2078" spans="1:5" x14ac:dyDescent="0.3">
      <c r="A2078" s="12">
        <v>43716</v>
      </c>
      <c r="B2078" s="13">
        <v>2019</v>
      </c>
      <c r="C2078" s="13" t="str">
        <f>IFERROR(AVERAGEIFS(Datos!C2078:E2078,Datos!C2078:E2078,"&lt;&gt;"),"")</f>
        <v/>
      </c>
      <c r="D2078" s="13" t="str">
        <f>IFERROR(AVERAGEIFS(Datos!F2078:H2078,Datos!F2078:H2078,"&lt;&gt;"),"")</f>
        <v/>
      </c>
      <c r="E2078" s="14" t="str">
        <f>IFERROR(AVERAGEIFS(Datos!I2078:L2078,Datos!I2078:L2078,"&lt;&gt;"),"")</f>
        <v/>
      </c>
    </row>
    <row r="2079" spans="1:5" x14ac:dyDescent="0.3">
      <c r="A2079" s="12">
        <v>43717</v>
      </c>
      <c r="B2079" s="13">
        <v>2019</v>
      </c>
      <c r="C2079" s="13">
        <f>IFERROR(AVERAGEIFS(Datos!C2079:E2079,Datos!C2079:E2079,"&lt;&gt;"),"")</f>
        <v>83.775333333333336</v>
      </c>
      <c r="D2079" s="13">
        <f>IFERROR(AVERAGEIFS(Datos!F2079:H2079,Datos!F2079:H2079,"&lt;&gt;"),"")</f>
        <v>66.432585333333336</v>
      </c>
      <c r="E2079" s="14">
        <f>IFERROR(AVERAGEIFS(Datos!I2079:L2079,Datos!I2079:L2079,"&lt;&gt;"),"")</f>
        <v>26.799502751985056</v>
      </c>
    </row>
    <row r="2080" spans="1:5" x14ac:dyDescent="0.3">
      <c r="A2080" s="12">
        <v>43718</v>
      </c>
      <c r="B2080" s="13">
        <v>2019</v>
      </c>
      <c r="C2080" s="13">
        <f>IFERROR(AVERAGEIFS(Datos!C2080:E2080,Datos!C2080:E2080,"&lt;&gt;"),"")</f>
        <v>83.513333333333335</v>
      </c>
      <c r="D2080" s="13">
        <f>IFERROR(AVERAGEIFS(Datos!F2080:H2080,Datos!F2080:H2080,"&lt;&gt;"),"")</f>
        <v>66.014598866666674</v>
      </c>
      <c r="E2080" s="14">
        <f>IFERROR(AVERAGEIFS(Datos!I2080:L2080,Datos!I2080:L2080,"&lt;&gt;"),"")</f>
        <v>26.820494003815369</v>
      </c>
    </row>
    <row r="2081" spans="1:5" x14ac:dyDescent="0.3">
      <c r="A2081" s="12">
        <v>43719</v>
      </c>
      <c r="B2081" s="13">
        <v>2019</v>
      </c>
      <c r="C2081" s="13">
        <f>IFERROR(AVERAGEIFS(Datos!C2081:E2081,Datos!C2081:E2081,"&lt;&gt;"),"")</f>
        <v>84.339166666666671</v>
      </c>
      <c r="D2081" s="13">
        <f>IFERROR(AVERAGEIFS(Datos!F2081:H2081,Datos!F2081:H2081,"&lt;&gt;"),"")</f>
        <v>66.023657999999998</v>
      </c>
      <c r="E2081" s="14">
        <f>IFERROR(AVERAGEIFS(Datos!I2081:L2081,Datos!I2081:L2081,"&lt;&gt;"),"")</f>
        <v>26.650652049271592</v>
      </c>
    </row>
    <row r="2082" spans="1:5" x14ac:dyDescent="0.3">
      <c r="A2082" s="12">
        <v>43720</v>
      </c>
      <c r="B2082" s="13">
        <v>2019</v>
      </c>
      <c r="C2082" s="13">
        <f>IFERROR(AVERAGEIFS(Datos!C2082:E2082,Datos!C2082:E2082,"&lt;&gt;"),"")</f>
        <v>85.013250000000014</v>
      </c>
      <c r="D2082" s="13">
        <f>IFERROR(AVERAGEIFS(Datos!F2082:H2082,Datos!F2082:H2082,"&lt;&gt;"),"")</f>
        <v>66.764669266666672</v>
      </c>
      <c r="E2082" s="14">
        <f>IFERROR(AVERAGEIFS(Datos!I2082:L2082,Datos!I2082:L2082,"&lt;&gt;"),"")</f>
        <v>26.7415797255392</v>
      </c>
    </row>
    <row r="2083" spans="1:5" x14ac:dyDescent="0.3">
      <c r="A2083" s="12">
        <v>43721</v>
      </c>
      <c r="B2083" s="13">
        <v>2019</v>
      </c>
      <c r="C2083" s="13">
        <f>IFERROR(AVERAGEIFS(Datos!C2083:E2083,Datos!C2083:E2083,"&lt;&gt;"),"")</f>
        <v>84.669666666666657</v>
      </c>
      <c r="D2083" s="13">
        <f>IFERROR(AVERAGEIFS(Datos!F2083:H2083,Datos!F2083:H2083,"&lt;&gt;"),"")</f>
        <v>66.470426966666665</v>
      </c>
      <c r="E2083" s="14">
        <f>IFERROR(AVERAGEIFS(Datos!I2083:L2083,Datos!I2083:L2083,"&lt;&gt;"),"")</f>
        <v>27.106844362282651</v>
      </c>
    </row>
    <row r="2084" spans="1:5" x14ac:dyDescent="0.3">
      <c r="A2084" s="12">
        <v>43722</v>
      </c>
      <c r="B2084" s="13">
        <v>2019</v>
      </c>
      <c r="C2084" s="13" t="str">
        <f>IFERROR(AVERAGEIFS(Datos!C2084:E2084,Datos!C2084:E2084,"&lt;&gt;"),"")</f>
        <v/>
      </c>
      <c r="D2084" s="13" t="str">
        <f>IFERROR(AVERAGEIFS(Datos!F2084:H2084,Datos!F2084:H2084,"&lt;&gt;"),"")</f>
        <v/>
      </c>
      <c r="E2084" s="14" t="str">
        <f>IFERROR(AVERAGEIFS(Datos!I2084:L2084,Datos!I2084:L2084,"&lt;&gt;"),"")</f>
        <v/>
      </c>
    </row>
    <row r="2085" spans="1:5" x14ac:dyDescent="0.3">
      <c r="A2085" s="12">
        <v>43723</v>
      </c>
      <c r="B2085" s="13">
        <v>2019</v>
      </c>
      <c r="C2085" s="13" t="str">
        <f>IFERROR(AVERAGEIFS(Datos!C2085:E2085,Datos!C2085:E2085,"&lt;&gt;"),"")</f>
        <v/>
      </c>
      <c r="D2085" s="13" t="str">
        <f>IFERROR(AVERAGEIFS(Datos!F2085:H2085,Datos!F2085:H2085,"&lt;&gt;"),"")</f>
        <v/>
      </c>
      <c r="E2085" s="14" t="str">
        <f>IFERROR(AVERAGEIFS(Datos!I2085:L2085,Datos!I2085:L2085,"&lt;&gt;"),"")</f>
        <v/>
      </c>
    </row>
    <row r="2086" spans="1:5" x14ac:dyDescent="0.3">
      <c r="A2086" s="12">
        <v>43724</v>
      </c>
      <c r="B2086" s="13">
        <v>2019</v>
      </c>
      <c r="C2086" s="13">
        <f>IFERROR(AVERAGEIFS(Datos!C2086:E2086,Datos!C2086:E2086,"&lt;&gt;"),"")</f>
        <v>84.295500000000004</v>
      </c>
      <c r="D2086" s="13">
        <f>IFERROR(AVERAGEIFS(Datos!F2086:H2086,Datos!F2086:H2086,"&lt;&gt;"),"")</f>
        <v>65.492065866666664</v>
      </c>
      <c r="E2086" s="14" t="str">
        <f>IFERROR(AVERAGEIFS(Datos!I2086:L2086,Datos!I2086:L2086,"&lt;&gt;"),"")</f>
        <v/>
      </c>
    </row>
    <row r="2087" spans="1:5" x14ac:dyDescent="0.3">
      <c r="A2087" s="12">
        <v>43725</v>
      </c>
      <c r="B2087" s="13">
        <v>2019</v>
      </c>
      <c r="C2087" s="13">
        <f>IFERROR(AVERAGEIFS(Datos!C2087:E2087,Datos!C2087:E2087,"&lt;&gt;"),"")</f>
        <v>84.686333333333337</v>
      </c>
      <c r="D2087" s="13">
        <f>IFERROR(AVERAGEIFS(Datos!F2087:H2087,Datos!F2087:H2087,"&lt;&gt;"),"")</f>
        <v>66.310121999999993</v>
      </c>
      <c r="E2087" s="14">
        <f>IFERROR(AVERAGEIFS(Datos!I2087:L2087,Datos!I2087:L2087,"&lt;&gt;"),"")</f>
        <v>26.868805113804591</v>
      </c>
    </row>
    <row r="2088" spans="1:5" x14ac:dyDescent="0.3">
      <c r="A2088" s="12">
        <v>43726</v>
      </c>
      <c r="B2088" s="13">
        <v>2019</v>
      </c>
      <c r="C2088" s="13">
        <f>IFERROR(AVERAGEIFS(Datos!C2088:E2088,Datos!C2088:E2088,"&lt;&gt;"),"")</f>
        <v>85.28166666666668</v>
      </c>
      <c r="D2088" s="13">
        <f>IFERROR(AVERAGEIFS(Datos!F2088:H2088,Datos!F2088:H2088,"&lt;&gt;"),"")</f>
        <v>66.350804466666673</v>
      </c>
      <c r="E2088" s="14">
        <f>IFERROR(AVERAGEIFS(Datos!I2088:L2088,Datos!I2088:L2088,"&lt;&gt;"),"")</f>
        <v>26.676209424516962</v>
      </c>
    </row>
    <row r="2089" spans="1:5" x14ac:dyDescent="0.3">
      <c r="A2089" s="12">
        <v>43727</v>
      </c>
      <c r="B2089" s="13">
        <v>2019</v>
      </c>
      <c r="C2089" s="13">
        <f>IFERROR(AVERAGEIFS(Datos!C2089:E2089,Datos!C2089:E2089,"&lt;&gt;"),"")</f>
        <v>86.082499999999996</v>
      </c>
      <c r="D2089" s="13">
        <f>IFERROR(AVERAGEIFS(Datos!F2089:H2089,Datos!F2089:H2089,"&lt;&gt;"),"")</f>
        <v>66.658953666666662</v>
      </c>
      <c r="E2089" s="14">
        <f>IFERROR(AVERAGEIFS(Datos!I2089:L2089,Datos!I2089:L2089,"&lt;&gt;"),"")</f>
        <v>26.748021663115971</v>
      </c>
    </row>
    <row r="2090" spans="1:5" x14ac:dyDescent="0.3">
      <c r="A2090" s="12">
        <v>43728</v>
      </c>
      <c r="B2090" s="13">
        <v>2019</v>
      </c>
      <c r="C2090" s="13">
        <f>IFERROR(AVERAGEIFS(Datos!C2090:E2090,Datos!C2090:E2090,"&lt;&gt;"),"")</f>
        <v>85.121499999999997</v>
      </c>
      <c r="D2090" s="13">
        <f>IFERROR(AVERAGEIFS(Datos!F2090:H2090,Datos!F2090:H2090,"&lt;&gt;"),"")</f>
        <v>66.773091000000008</v>
      </c>
      <c r="E2090" s="14">
        <f>IFERROR(AVERAGEIFS(Datos!I2090:L2090,Datos!I2090:L2090,"&lt;&gt;"),"")</f>
        <v>26.906129193084908</v>
      </c>
    </row>
    <row r="2091" spans="1:5" x14ac:dyDescent="0.3">
      <c r="A2091" s="12">
        <v>43729</v>
      </c>
      <c r="B2091" s="13">
        <v>2019</v>
      </c>
      <c r="C2091" s="13" t="str">
        <f>IFERROR(AVERAGEIFS(Datos!C2091:E2091,Datos!C2091:E2091,"&lt;&gt;"),"")</f>
        <v/>
      </c>
      <c r="D2091" s="13" t="str">
        <f>IFERROR(AVERAGEIFS(Datos!F2091:H2091,Datos!F2091:H2091,"&lt;&gt;"),"")</f>
        <v/>
      </c>
      <c r="E2091" s="14" t="str">
        <f>IFERROR(AVERAGEIFS(Datos!I2091:L2091,Datos!I2091:L2091,"&lt;&gt;"),"")</f>
        <v/>
      </c>
    </row>
    <row r="2092" spans="1:5" x14ac:dyDescent="0.3">
      <c r="A2092" s="12">
        <v>43730</v>
      </c>
      <c r="B2092" s="13">
        <v>2019</v>
      </c>
      <c r="C2092" s="13" t="str">
        <f>IFERROR(AVERAGEIFS(Datos!C2092:E2092,Datos!C2092:E2092,"&lt;&gt;"),"")</f>
        <v/>
      </c>
      <c r="D2092" s="13" t="str">
        <f>IFERROR(AVERAGEIFS(Datos!F2092:H2092,Datos!F2092:H2092,"&lt;&gt;"),"")</f>
        <v/>
      </c>
      <c r="E2092" s="14" t="str">
        <f>IFERROR(AVERAGEIFS(Datos!I2092:L2092,Datos!I2092:L2092,"&lt;&gt;"),"")</f>
        <v/>
      </c>
    </row>
    <row r="2093" spans="1:5" x14ac:dyDescent="0.3">
      <c r="A2093" s="12">
        <v>43731</v>
      </c>
      <c r="B2093" s="13">
        <v>2019</v>
      </c>
      <c r="C2093" s="13">
        <f>IFERROR(AVERAGEIFS(Datos!C2093:E2093,Datos!C2093:E2093,"&lt;&gt;"),"")</f>
        <v>85.18483333333333</v>
      </c>
      <c r="D2093" s="13">
        <f>IFERROR(AVERAGEIFS(Datos!F2093:H2093,Datos!F2093:H2093,"&lt;&gt;"),"")</f>
        <v>65.575938933333333</v>
      </c>
      <c r="E2093" s="14" t="str">
        <f>IFERROR(AVERAGEIFS(Datos!I2093:L2093,Datos!I2093:L2093,"&lt;&gt;"),"")</f>
        <v/>
      </c>
    </row>
    <row r="2094" spans="1:5" x14ac:dyDescent="0.3">
      <c r="A2094" s="12">
        <v>43732</v>
      </c>
      <c r="B2094" s="13">
        <v>2019</v>
      </c>
      <c r="C2094" s="13">
        <f>IFERROR(AVERAGEIFS(Datos!C2094:E2094,Datos!C2094:E2094,"&lt;&gt;"),"")</f>
        <v>84.238833333333332</v>
      </c>
      <c r="D2094" s="13">
        <f>IFERROR(AVERAGEIFS(Datos!F2094:H2094,Datos!F2094:H2094,"&lt;&gt;"),"")</f>
        <v>65.713599466666665</v>
      </c>
      <c r="E2094" s="14">
        <f>IFERROR(AVERAGEIFS(Datos!I2094:L2094,Datos!I2094:L2094,"&lt;&gt;"),"")</f>
        <v>26.824878923335511</v>
      </c>
    </row>
    <row r="2095" spans="1:5" x14ac:dyDescent="0.3">
      <c r="A2095" s="12">
        <v>43733</v>
      </c>
      <c r="B2095" s="13">
        <v>2019</v>
      </c>
      <c r="C2095" s="13">
        <f>IFERROR(AVERAGEIFS(Datos!C2095:E2095,Datos!C2095:E2095,"&lt;&gt;"),"")</f>
        <v>85.638166666666663</v>
      </c>
      <c r="D2095" s="13">
        <f>IFERROR(AVERAGEIFS(Datos!F2095:H2095,Datos!F2095:H2095,"&lt;&gt;"),"")</f>
        <v>64.575584333333339</v>
      </c>
      <c r="E2095" s="14">
        <f>IFERROR(AVERAGEIFS(Datos!I2095:L2095,Datos!I2095:L2095,"&lt;&gt;"),"")</f>
        <v>25.977855406307977</v>
      </c>
    </row>
    <row r="2096" spans="1:5" x14ac:dyDescent="0.3">
      <c r="A2096" s="12">
        <v>43734</v>
      </c>
      <c r="B2096" s="13">
        <v>2019</v>
      </c>
      <c r="C2096" s="13">
        <f>IFERROR(AVERAGEIFS(Datos!C2096:E2096,Datos!C2096:E2096,"&lt;&gt;"),"")</f>
        <v>85.542333333333332</v>
      </c>
      <c r="D2096" s="13">
        <f>IFERROR(AVERAGEIFS(Datos!F2096:H2096,Datos!F2096:H2096,"&lt;&gt;"),"")</f>
        <v>64.675028400000002</v>
      </c>
      <c r="E2096" s="14">
        <f>IFERROR(AVERAGEIFS(Datos!I2096:L2096,Datos!I2096:L2096,"&lt;&gt;"),"")</f>
        <v>26.0195361654763</v>
      </c>
    </row>
    <row r="2097" spans="1:5" x14ac:dyDescent="0.3">
      <c r="A2097" s="12">
        <v>43735</v>
      </c>
      <c r="B2097" s="13">
        <v>2019</v>
      </c>
      <c r="C2097" s="13">
        <f>IFERROR(AVERAGEIFS(Datos!C2097:E2097,Datos!C2097:E2097,"&lt;&gt;"),"")</f>
        <v>84.577500000000001</v>
      </c>
      <c r="D2097" s="13">
        <f>IFERROR(AVERAGEIFS(Datos!F2097:H2097,Datos!F2097:H2097,"&lt;&gt;"),"")</f>
        <v>65.194431100000003</v>
      </c>
      <c r="E2097" s="14">
        <f>IFERROR(AVERAGEIFS(Datos!I2097:L2097,Datos!I2097:L2097,"&lt;&gt;"),"")</f>
        <v>25.676036195531246</v>
      </c>
    </row>
    <row r="2098" spans="1:5" x14ac:dyDescent="0.3">
      <c r="A2098" s="12">
        <v>43736</v>
      </c>
      <c r="B2098" s="13">
        <v>2019</v>
      </c>
      <c r="C2098" s="13" t="str">
        <f>IFERROR(AVERAGEIFS(Datos!C2098:E2098,Datos!C2098:E2098,"&lt;&gt;"),"")</f>
        <v/>
      </c>
      <c r="D2098" s="13" t="str">
        <f>IFERROR(AVERAGEIFS(Datos!F2098:H2098,Datos!F2098:H2098,"&lt;&gt;"),"")</f>
        <v/>
      </c>
      <c r="E2098" s="14" t="str">
        <f>IFERROR(AVERAGEIFS(Datos!I2098:L2098,Datos!I2098:L2098,"&lt;&gt;"),"")</f>
        <v/>
      </c>
    </row>
    <row r="2099" spans="1:5" x14ac:dyDescent="0.3">
      <c r="A2099" s="12">
        <v>43737</v>
      </c>
      <c r="B2099" s="13">
        <v>2019</v>
      </c>
      <c r="C2099" s="13" t="str">
        <f>IFERROR(AVERAGEIFS(Datos!C2099:E2099,Datos!C2099:E2099,"&lt;&gt;"),"")</f>
        <v/>
      </c>
      <c r="D2099" s="13" t="str">
        <f>IFERROR(AVERAGEIFS(Datos!F2099:H2099,Datos!F2099:H2099,"&lt;&gt;"),"")</f>
        <v/>
      </c>
      <c r="E2099" s="14" t="str">
        <f>IFERROR(AVERAGEIFS(Datos!I2099:L2099,Datos!I2099:L2099,"&lt;&gt;"),"")</f>
        <v/>
      </c>
    </row>
    <row r="2100" spans="1:5" x14ac:dyDescent="0.3">
      <c r="A2100" s="12">
        <v>43738</v>
      </c>
      <c r="B2100" s="13">
        <v>2019</v>
      </c>
      <c r="C2100" s="13">
        <f>IFERROR(AVERAGEIFS(Datos!C2100:E2100,Datos!C2100:E2100,"&lt;&gt;"),"")</f>
        <v>85.359833333333327</v>
      </c>
      <c r="D2100" s="13">
        <f>IFERROR(AVERAGEIFS(Datos!F2100:H2100,Datos!F2100:H2100,"&lt;&gt;"),"")</f>
        <v>65.240124999999992</v>
      </c>
      <c r="E2100" s="14">
        <f>IFERROR(AVERAGEIFS(Datos!I2100:L2100,Datos!I2100:L2100,"&lt;&gt;"),"")</f>
        <v>25.187065473416549</v>
      </c>
    </row>
    <row r="2101" spans="1:5" x14ac:dyDescent="0.3">
      <c r="A2101" s="12">
        <v>43739</v>
      </c>
      <c r="B2101" s="13">
        <v>2019</v>
      </c>
      <c r="C2101" s="13">
        <f>IFERROR(AVERAGEIFS(Datos!C2101:E2101,Datos!C2101:E2101,"&lt;&gt;"),"")</f>
        <v>84.505833333333328</v>
      </c>
      <c r="D2101" s="13">
        <f>IFERROR(AVERAGEIFS(Datos!F2101:H2101,Datos!F2101:H2101,"&lt;&gt;"),"")</f>
        <v>64.979413399999999</v>
      </c>
      <c r="E2101" s="14">
        <f>IFERROR(AVERAGEIFS(Datos!I2101:L2101,Datos!I2101:L2101,"&lt;&gt;"),"")</f>
        <v>25.692953825796266</v>
      </c>
    </row>
    <row r="2102" spans="1:5" x14ac:dyDescent="0.3">
      <c r="A2102" s="12">
        <v>43740</v>
      </c>
      <c r="B2102" s="13">
        <v>2019</v>
      </c>
      <c r="C2102" s="13">
        <f>IFERROR(AVERAGEIFS(Datos!C2102:E2102,Datos!C2102:E2102,"&lt;&gt;"),"")</f>
        <v>82.762</v>
      </c>
      <c r="D2102" s="13">
        <f>IFERROR(AVERAGEIFS(Datos!F2102:H2102,Datos!F2102:H2102,"&lt;&gt;"),"")</f>
        <v>63.291008999999995</v>
      </c>
      <c r="E2102" s="14">
        <f>IFERROR(AVERAGEIFS(Datos!I2102:L2102,Datos!I2102:L2102,"&lt;&gt;"),"")</f>
        <v>25.51695331901783</v>
      </c>
    </row>
    <row r="2103" spans="1:5" x14ac:dyDescent="0.3">
      <c r="A2103" s="12">
        <v>43741</v>
      </c>
      <c r="B2103" s="13">
        <v>2019</v>
      </c>
      <c r="C2103" s="13">
        <f>IFERROR(AVERAGEIFS(Datos!C2103:E2103,Datos!C2103:E2103,"&lt;&gt;"),"")</f>
        <v>83.652166666666673</v>
      </c>
      <c r="D2103" s="13">
        <f>IFERROR(AVERAGEIFS(Datos!F2103:H2103,Datos!F2103:H2103,"&lt;&gt;"),"")</f>
        <v>7.4621563000000002</v>
      </c>
      <c r="E2103" s="14">
        <f>IFERROR(AVERAGEIFS(Datos!I2103:L2103,Datos!I2103:L2103,"&lt;&gt;"),"")</f>
        <v>25.119743959932595</v>
      </c>
    </row>
    <row r="2104" spans="1:5" x14ac:dyDescent="0.3">
      <c r="A2104" s="12">
        <v>43742</v>
      </c>
      <c r="B2104" s="13">
        <v>2019</v>
      </c>
      <c r="C2104" s="13">
        <f>IFERROR(AVERAGEIFS(Datos!C2104:E2104,Datos!C2104:E2104,"&lt;&gt;"),"")</f>
        <v>85.140166666666673</v>
      </c>
      <c r="D2104" s="13">
        <f>IFERROR(AVERAGEIFS(Datos!F2104:H2104,Datos!F2104:H2104,"&lt;&gt;"),"")</f>
        <v>63.702085699999998</v>
      </c>
      <c r="E2104" s="14">
        <f>IFERROR(AVERAGEIFS(Datos!I2104:L2104,Datos!I2104:L2104,"&lt;&gt;"),"")</f>
        <v>25.267953614204174</v>
      </c>
    </row>
    <row r="2105" spans="1:5" x14ac:dyDescent="0.3">
      <c r="A2105" s="12">
        <v>43743</v>
      </c>
      <c r="B2105" s="13">
        <v>2019</v>
      </c>
      <c r="C2105" s="13" t="str">
        <f>IFERROR(AVERAGEIFS(Datos!C2105:E2105,Datos!C2105:E2105,"&lt;&gt;"),"")</f>
        <v/>
      </c>
      <c r="D2105" s="13" t="str">
        <f>IFERROR(AVERAGEIFS(Datos!F2105:H2105,Datos!F2105:H2105,"&lt;&gt;"),"")</f>
        <v/>
      </c>
      <c r="E2105" s="14" t="str">
        <f>IFERROR(AVERAGEIFS(Datos!I2105:L2105,Datos!I2105:L2105,"&lt;&gt;"),"")</f>
        <v/>
      </c>
    </row>
    <row r="2106" spans="1:5" x14ac:dyDescent="0.3">
      <c r="A2106" s="12">
        <v>43744</v>
      </c>
      <c r="B2106" s="13">
        <v>2019</v>
      </c>
      <c r="C2106" s="13" t="str">
        <f>IFERROR(AVERAGEIFS(Datos!C2106:E2106,Datos!C2106:E2106,"&lt;&gt;"),"")</f>
        <v/>
      </c>
      <c r="D2106" s="13" t="str">
        <f>IFERROR(AVERAGEIFS(Datos!F2106:H2106,Datos!F2106:H2106,"&lt;&gt;"),"")</f>
        <v/>
      </c>
      <c r="E2106" s="14" t="str">
        <f>IFERROR(AVERAGEIFS(Datos!I2106:L2106,Datos!I2106:L2106,"&lt;&gt;"),"")</f>
        <v/>
      </c>
    </row>
    <row r="2107" spans="1:5" x14ac:dyDescent="0.3">
      <c r="A2107" s="12">
        <v>43745</v>
      </c>
      <c r="B2107" s="13">
        <v>2019</v>
      </c>
      <c r="C2107" s="13">
        <f>IFERROR(AVERAGEIFS(Datos!C2107:E2107,Datos!C2107:E2107,"&lt;&gt;"),"")</f>
        <v>84.765833333333333</v>
      </c>
      <c r="D2107" s="13">
        <f>IFERROR(AVERAGEIFS(Datos!F2107:H2107,Datos!F2107:H2107,"&lt;&gt;"),"")</f>
        <v>63.604908933333341</v>
      </c>
      <c r="E2107" s="14">
        <f>IFERROR(AVERAGEIFS(Datos!I2107:L2107,Datos!I2107:L2107,"&lt;&gt;"),"")</f>
        <v>25.154529001680203</v>
      </c>
    </row>
    <row r="2108" spans="1:5" x14ac:dyDescent="0.3">
      <c r="A2108" s="12">
        <v>43746</v>
      </c>
      <c r="B2108" s="13">
        <v>2019</v>
      </c>
      <c r="C2108" s="13">
        <f>IFERROR(AVERAGEIFS(Datos!C2108:E2108,Datos!C2108:E2108,"&lt;&gt;"),"")</f>
        <v>83.758833333333328</v>
      </c>
      <c r="D2108" s="13">
        <f>IFERROR(AVERAGEIFS(Datos!F2108:H2108,Datos!F2108:H2108,"&lt;&gt;"),"")</f>
        <v>62.871094666666664</v>
      </c>
      <c r="E2108" s="14">
        <f>IFERROR(AVERAGEIFS(Datos!I2108:L2108,Datos!I2108:L2108,"&lt;&gt;"),"")</f>
        <v>25.358061107792814</v>
      </c>
    </row>
    <row r="2109" spans="1:5" x14ac:dyDescent="0.3">
      <c r="A2109" s="12">
        <v>43747</v>
      </c>
      <c r="B2109" s="13">
        <v>2019</v>
      </c>
      <c r="C2109" s="13">
        <f>IFERROR(AVERAGEIFS(Datos!C2109:E2109,Datos!C2109:E2109,"&lt;&gt;"),"")</f>
        <v>85.039166666666674</v>
      </c>
      <c r="D2109" s="13">
        <f>IFERROR(AVERAGEIFS(Datos!F2109:H2109,Datos!F2109:H2109,"&lt;&gt;"),"")</f>
        <v>63.999552933333327</v>
      </c>
      <c r="E2109" s="14">
        <f>IFERROR(AVERAGEIFS(Datos!I2109:L2109,Datos!I2109:L2109,"&lt;&gt;"),"")</f>
        <v>25.213152629670944</v>
      </c>
    </row>
    <row r="2110" spans="1:5" x14ac:dyDescent="0.3">
      <c r="A2110" s="12">
        <v>43748</v>
      </c>
      <c r="B2110" s="13">
        <v>2019</v>
      </c>
      <c r="C2110" s="13">
        <f>IFERROR(AVERAGEIFS(Datos!C2110:E2110,Datos!C2110:E2110,"&lt;&gt;"),"")</f>
        <v>85.698666666666668</v>
      </c>
      <c r="D2110" s="13">
        <f>IFERROR(AVERAGEIFS(Datos!F2110:H2110,Datos!F2110:H2110,"&lt;&gt;"),"")</f>
        <v>64.228565666666668</v>
      </c>
      <c r="E2110" s="14">
        <f>IFERROR(AVERAGEIFS(Datos!I2110:L2110,Datos!I2110:L2110,"&lt;&gt;"),"")</f>
        <v>25.051147206672844</v>
      </c>
    </row>
    <row r="2111" spans="1:5" x14ac:dyDescent="0.3">
      <c r="A2111" s="12">
        <v>43749</v>
      </c>
      <c r="B2111" s="13">
        <v>2019</v>
      </c>
      <c r="C2111" s="13">
        <f>IFERROR(AVERAGEIFS(Datos!C2111:E2111,Datos!C2111:E2111,"&lt;&gt;"),"")</f>
        <v>86.506000000000014</v>
      </c>
      <c r="D2111" s="13">
        <f>IFERROR(AVERAGEIFS(Datos!F2111:H2111,Datos!F2111:H2111,"&lt;&gt;"),"")</f>
        <v>69.040093933333338</v>
      </c>
      <c r="E2111" s="14">
        <f>IFERROR(AVERAGEIFS(Datos!I2111:L2111,Datos!I2111:L2111,"&lt;&gt;"),"")</f>
        <v>24.873630401291507</v>
      </c>
    </row>
    <row r="2112" spans="1:5" x14ac:dyDescent="0.3">
      <c r="A2112" s="12">
        <v>43750</v>
      </c>
      <c r="B2112" s="13">
        <v>2019</v>
      </c>
      <c r="C2112" s="13" t="str">
        <f>IFERROR(AVERAGEIFS(Datos!C2112:E2112,Datos!C2112:E2112,"&lt;&gt;"),"")</f>
        <v/>
      </c>
      <c r="D2112" s="13" t="str">
        <f>IFERROR(AVERAGEIFS(Datos!F2112:H2112,Datos!F2112:H2112,"&lt;&gt;"),"")</f>
        <v/>
      </c>
      <c r="E2112" s="14" t="str">
        <f>IFERROR(AVERAGEIFS(Datos!I2112:L2112,Datos!I2112:L2112,"&lt;&gt;"),"")</f>
        <v/>
      </c>
    </row>
    <row r="2113" spans="1:5" x14ac:dyDescent="0.3">
      <c r="A2113" s="12">
        <v>43751</v>
      </c>
      <c r="B2113" s="13">
        <v>2019</v>
      </c>
      <c r="C2113" s="13" t="str">
        <f>IFERROR(AVERAGEIFS(Datos!C2113:E2113,Datos!C2113:E2113,"&lt;&gt;"),"")</f>
        <v/>
      </c>
      <c r="D2113" s="13" t="str">
        <f>IFERROR(AVERAGEIFS(Datos!F2113:H2113,Datos!F2113:H2113,"&lt;&gt;"),"")</f>
        <v/>
      </c>
      <c r="E2113" s="14" t="str">
        <f>IFERROR(AVERAGEIFS(Datos!I2113:L2113,Datos!I2113:L2113,"&lt;&gt;"),"")</f>
        <v/>
      </c>
    </row>
    <row r="2114" spans="1:5" x14ac:dyDescent="0.3">
      <c r="A2114" s="12">
        <v>43752</v>
      </c>
      <c r="B2114" s="13">
        <v>2019</v>
      </c>
      <c r="C2114" s="13">
        <f>IFERROR(AVERAGEIFS(Datos!C2114:E2114,Datos!C2114:E2114,"&lt;&gt;"),"")</f>
        <v>86.468666666666664</v>
      </c>
      <c r="D2114" s="13">
        <f>IFERROR(AVERAGEIFS(Datos!F2114:H2114,Datos!F2114:H2114,"&lt;&gt;"),"")</f>
        <v>68.603256999999999</v>
      </c>
      <c r="E2114" s="14" t="str">
        <f>IFERROR(AVERAGEIFS(Datos!I2114:L2114,Datos!I2114:L2114,"&lt;&gt;"),"")</f>
        <v/>
      </c>
    </row>
    <row r="2115" spans="1:5" x14ac:dyDescent="0.3">
      <c r="A2115" s="12">
        <v>43753</v>
      </c>
      <c r="B2115" s="13">
        <v>2019</v>
      </c>
      <c r="C2115" s="13">
        <f>IFERROR(AVERAGEIFS(Datos!C2115:E2115,Datos!C2115:E2115,"&lt;&gt;"),"")</f>
        <v>87.50566666666667</v>
      </c>
      <c r="D2115" s="13">
        <f>IFERROR(AVERAGEIFS(Datos!F2115:H2115,Datos!F2115:H2115,"&lt;&gt;"),"")</f>
        <v>69.489571133333342</v>
      </c>
      <c r="E2115" s="14">
        <f>IFERROR(AVERAGEIFS(Datos!I2115:L2115,Datos!I2115:L2115,"&lt;&gt;"),"")</f>
        <v>25.155836233235348</v>
      </c>
    </row>
    <row r="2116" spans="1:5" x14ac:dyDescent="0.3">
      <c r="A2116" s="12">
        <v>43754</v>
      </c>
      <c r="B2116" s="13">
        <v>2019</v>
      </c>
      <c r="C2116" s="13">
        <f>IFERROR(AVERAGEIFS(Datos!C2116:E2116,Datos!C2116:E2116,"&lt;&gt;"),"")</f>
        <v>87.05083333333333</v>
      </c>
      <c r="D2116" s="13">
        <f>IFERROR(AVERAGEIFS(Datos!F2116:H2116,Datos!F2116:H2116,"&lt;&gt;"),"")</f>
        <v>70.463328733333341</v>
      </c>
      <c r="E2116" s="14">
        <f>IFERROR(AVERAGEIFS(Datos!I2116:L2116,Datos!I2116:L2116,"&lt;&gt;"),"")</f>
        <v>25.244447479525167</v>
      </c>
    </row>
    <row r="2117" spans="1:5" x14ac:dyDescent="0.3">
      <c r="A2117" s="12">
        <v>43755</v>
      </c>
      <c r="B2117" s="13">
        <v>2019</v>
      </c>
      <c r="C2117" s="13">
        <f>IFERROR(AVERAGEIFS(Datos!C2117:E2117,Datos!C2117:E2117,"&lt;&gt;"),"")</f>
        <v>87.05</v>
      </c>
      <c r="D2117" s="13">
        <f>IFERROR(AVERAGEIFS(Datos!F2117:H2117,Datos!F2117:H2117,"&lt;&gt;"),"")</f>
        <v>70.803299866666663</v>
      </c>
      <c r="E2117" s="14">
        <f>IFERROR(AVERAGEIFS(Datos!I2117:L2117,Datos!I2117:L2117,"&lt;&gt;"),"")</f>
        <v>25.15531158772577</v>
      </c>
    </row>
    <row r="2118" spans="1:5" x14ac:dyDescent="0.3">
      <c r="A2118" s="12">
        <v>43756</v>
      </c>
      <c r="B2118" s="13">
        <v>2019</v>
      </c>
      <c r="C2118" s="13">
        <f>IFERROR(AVERAGEIFS(Datos!C2118:E2118,Datos!C2118:E2118,"&lt;&gt;"),"")</f>
        <v>86.24433333333333</v>
      </c>
      <c r="D2118" s="13">
        <f>IFERROR(AVERAGEIFS(Datos!F2118:H2118,Datos!F2118:H2118,"&lt;&gt;"),"")</f>
        <v>70.74224066666666</v>
      </c>
      <c r="E2118" s="14">
        <f>IFERROR(AVERAGEIFS(Datos!I2118:L2118,Datos!I2118:L2118,"&lt;&gt;"),"")</f>
        <v>25.050224992160118</v>
      </c>
    </row>
    <row r="2119" spans="1:5" x14ac:dyDescent="0.3">
      <c r="A2119" s="12">
        <v>43757</v>
      </c>
      <c r="B2119" s="13">
        <v>2019</v>
      </c>
      <c r="C2119" s="13" t="str">
        <f>IFERROR(AVERAGEIFS(Datos!C2119:E2119,Datos!C2119:E2119,"&lt;&gt;"),"")</f>
        <v/>
      </c>
      <c r="D2119" s="13" t="str">
        <f>IFERROR(AVERAGEIFS(Datos!F2119:H2119,Datos!F2119:H2119,"&lt;&gt;"),"")</f>
        <v/>
      </c>
      <c r="E2119" s="14" t="str">
        <f>IFERROR(AVERAGEIFS(Datos!I2119:L2119,Datos!I2119:L2119,"&lt;&gt;"),"")</f>
        <v/>
      </c>
    </row>
    <row r="2120" spans="1:5" x14ac:dyDescent="0.3">
      <c r="A2120" s="12">
        <v>43758</v>
      </c>
      <c r="B2120" s="13">
        <v>2019</v>
      </c>
      <c r="C2120" s="13" t="str">
        <f>IFERROR(AVERAGEIFS(Datos!C2120:E2120,Datos!C2120:E2120,"&lt;&gt;"),"")</f>
        <v/>
      </c>
      <c r="D2120" s="13" t="str">
        <f>IFERROR(AVERAGEIFS(Datos!F2120:H2120,Datos!F2120:H2120,"&lt;&gt;"),"")</f>
        <v/>
      </c>
      <c r="E2120" s="14" t="str">
        <f>IFERROR(AVERAGEIFS(Datos!I2120:L2120,Datos!I2120:L2120,"&lt;&gt;"),"")</f>
        <v/>
      </c>
    </row>
    <row r="2121" spans="1:5" x14ac:dyDescent="0.3">
      <c r="A2121" s="12">
        <v>43759</v>
      </c>
      <c r="B2121" s="13">
        <v>2019</v>
      </c>
      <c r="C2121" s="13">
        <f>IFERROR(AVERAGEIFS(Datos!C2121:E2121,Datos!C2121:E2121,"&lt;&gt;"),"")</f>
        <v>86.923833333333334</v>
      </c>
      <c r="D2121" s="13">
        <f>IFERROR(AVERAGEIFS(Datos!F2121:H2121,Datos!F2121:H2121,"&lt;&gt;"),"")</f>
        <v>71.973534400000005</v>
      </c>
      <c r="E2121" s="14">
        <f>IFERROR(AVERAGEIFS(Datos!I2121:L2121,Datos!I2121:L2121,"&lt;&gt;"),"")</f>
        <v>25.016761567507828</v>
      </c>
    </row>
    <row r="2122" spans="1:5" x14ac:dyDescent="0.3">
      <c r="A2122" s="12">
        <v>43760</v>
      </c>
      <c r="B2122" s="13">
        <v>2019</v>
      </c>
      <c r="C2122" s="13">
        <f>IFERROR(AVERAGEIFS(Datos!C2122:E2122,Datos!C2122:E2122,"&lt;&gt;"),"")</f>
        <v>86.14</v>
      </c>
      <c r="D2122" s="13">
        <f>IFERROR(AVERAGEIFS(Datos!F2122:H2122,Datos!F2122:H2122,"&lt;&gt;"),"")</f>
        <v>72.440685666666667</v>
      </c>
      <c r="E2122" s="14" t="str">
        <f>IFERROR(AVERAGEIFS(Datos!I2122:L2122,Datos!I2122:L2122,"&lt;&gt;"),"")</f>
        <v/>
      </c>
    </row>
    <row r="2123" spans="1:5" x14ac:dyDescent="0.3">
      <c r="A2123" s="12">
        <v>43761</v>
      </c>
      <c r="B2123" s="13">
        <v>2019</v>
      </c>
      <c r="C2123" s="13">
        <f>IFERROR(AVERAGEIFS(Datos!C2123:E2123,Datos!C2123:E2123,"&lt;&gt;"),"")</f>
        <v>86.972166666666681</v>
      </c>
      <c r="D2123" s="13">
        <f>IFERROR(AVERAGEIFS(Datos!F2123:H2123,Datos!F2123:H2123,"&lt;&gt;"),"")</f>
        <v>71.986304833333335</v>
      </c>
      <c r="E2123" s="14">
        <f>IFERROR(AVERAGEIFS(Datos!I2123:L2123,Datos!I2123:L2123,"&lt;&gt;"),"")</f>
        <v>24.604955761799616</v>
      </c>
    </row>
    <row r="2124" spans="1:5" x14ac:dyDescent="0.3">
      <c r="A2124" s="12">
        <v>43762</v>
      </c>
      <c r="B2124" s="13">
        <v>2019</v>
      </c>
      <c r="C2124" s="13">
        <f>IFERROR(AVERAGEIFS(Datos!C2124:E2124,Datos!C2124:E2124,"&lt;&gt;"),"")</f>
        <v>87.930166666666665</v>
      </c>
      <c r="D2124" s="13">
        <f>IFERROR(AVERAGEIFS(Datos!F2124:H2124,Datos!F2124:H2124,"&lt;&gt;"),"")</f>
        <v>72.215281466666667</v>
      </c>
      <c r="E2124" s="14">
        <f>IFERROR(AVERAGEIFS(Datos!I2124:L2124,Datos!I2124:L2124,"&lt;&gt;"),"")</f>
        <v>24.315226643949163</v>
      </c>
    </row>
    <row r="2125" spans="1:5" x14ac:dyDescent="0.3">
      <c r="A2125" s="12">
        <v>43763</v>
      </c>
      <c r="B2125" s="13">
        <v>2019</v>
      </c>
      <c r="C2125" s="13">
        <f>IFERROR(AVERAGEIFS(Datos!C2125:E2125,Datos!C2125:E2125,"&lt;&gt;"),"")</f>
        <v>88.530000000000015</v>
      </c>
      <c r="D2125" s="13">
        <f>IFERROR(AVERAGEIFS(Datos!F2125:H2125,Datos!F2125:H2125,"&lt;&gt;"),"")</f>
        <v>72.27494773333332</v>
      </c>
      <c r="E2125" s="14">
        <f>IFERROR(AVERAGEIFS(Datos!I2125:L2125,Datos!I2125:L2125,"&lt;&gt;"),"")</f>
        <v>23.884768287054058</v>
      </c>
    </row>
    <row r="2126" spans="1:5" x14ac:dyDescent="0.3">
      <c r="A2126" s="12">
        <v>43764</v>
      </c>
      <c r="B2126" s="13">
        <v>2019</v>
      </c>
      <c r="C2126" s="13" t="str">
        <f>IFERROR(AVERAGEIFS(Datos!C2126:E2126,Datos!C2126:E2126,"&lt;&gt;"),"")</f>
        <v/>
      </c>
      <c r="D2126" s="13" t="str">
        <f>IFERROR(AVERAGEIFS(Datos!F2126:H2126,Datos!F2126:H2126,"&lt;&gt;"),"")</f>
        <v/>
      </c>
      <c r="E2126" s="14" t="str">
        <f>IFERROR(AVERAGEIFS(Datos!I2126:L2126,Datos!I2126:L2126,"&lt;&gt;"),"")</f>
        <v/>
      </c>
    </row>
    <row r="2127" spans="1:5" x14ac:dyDescent="0.3">
      <c r="A2127" s="12">
        <v>43765</v>
      </c>
      <c r="B2127" s="13">
        <v>2019</v>
      </c>
      <c r="C2127" s="13" t="str">
        <f>IFERROR(AVERAGEIFS(Datos!C2127:E2127,Datos!C2127:E2127,"&lt;&gt;"),"")</f>
        <v/>
      </c>
      <c r="D2127" s="13" t="str">
        <f>IFERROR(AVERAGEIFS(Datos!F2127:H2127,Datos!F2127:H2127,"&lt;&gt;"),"")</f>
        <v/>
      </c>
      <c r="E2127" s="14" t="str">
        <f>IFERROR(AVERAGEIFS(Datos!I2127:L2127,Datos!I2127:L2127,"&lt;&gt;"),"")</f>
        <v/>
      </c>
    </row>
    <row r="2128" spans="1:5" x14ac:dyDescent="0.3">
      <c r="A2128" s="12">
        <v>43766</v>
      </c>
      <c r="B2128" s="13">
        <v>2019</v>
      </c>
      <c r="C2128" s="13">
        <f>IFERROR(AVERAGEIFS(Datos!C2128:E2128,Datos!C2128:E2128,"&lt;&gt;"),"")</f>
        <v>90.3005</v>
      </c>
      <c r="D2128" s="13">
        <f>IFERROR(AVERAGEIFS(Datos!F2128:H2128,Datos!F2128:H2128,"&lt;&gt;"),"")</f>
        <v>72.709726533333338</v>
      </c>
      <c r="E2128" s="14">
        <f>IFERROR(AVERAGEIFS(Datos!I2128:L2128,Datos!I2128:L2128,"&lt;&gt;"),"")</f>
        <v>23.888635712318703</v>
      </c>
    </row>
    <row r="2129" spans="1:5" x14ac:dyDescent="0.3">
      <c r="A2129" s="12">
        <v>43767</v>
      </c>
      <c r="B2129" s="13">
        <v>2019</v>
      </c>
      <c r="C2129" s="13">
        <f>IFERROR(AVERAGEIFS(Datos!C2129:E2129,Datos!C2129:E2129,"&lt;&gt;"),"")</f>
        <v>88.895166666666668</v>
      </c>
      <c r="D2129" s="13">
        <f>IFERROR(AVERAGEIFS(Datos!F2129:H2129,Datos!F2129:H2129,"&lt;&gt;"),"")</f>
        <v>72.400400000000005</v>
      </c>
      <c r="E2129" s="14">
        <f>IFERROR(AVERAGEIFS(Datos!I2129:L2129,Datos!I2129:L2129,"&lt;&gt;"),"")</f>
        <v>24.368909031399198</v>
      </c>
    </row>
    <row r="2130" spans="1:5" x14ac:dyDescent="0.3">
      <c r="A2130" s="12">
        <v>43768</v>
      </c>
      <c r="B2130" s="13">
        <v>2019</v>
      </c>
      <c r="C2130" s="13">
        <f>IFERROR(AVERAGEIFS(Datos!C2130:E2130,Datos!C2130:E2130,"&lt;&gt;"),"")</f>
        <v>89.486666666666679</v>
      </c>
      <c r="D2130" s="13">
        <f>IFERROR(AVERAGEIFS(Datos!F2130:H2130,Datos!F2130:H2130,"&lt;&gt;"),"")</f>
        <v>72.444156333333339</v>
      </c>
      <c r="E2130" s="14">
        <f>IFERROR(AVERAGEIFS(Datos!I2130:L2130,Datos!I2130:L2130,"&lt;&gt;"),"")</f>
        <v>24.370770850936815</v>
      </c>
    </row>
    <row r="2131" spans="1:5" x14ac:dyDescent="0.3">
      <c r="A2131" s="12">
        <v>43769</v>
      </c>
      <c r="B2131" s="13">
        <v>2019</v>
      </c>
      <c r="C2131" s="13">
        <f>IFERROR(AVERAGEIFS(Datos!C2131:E2131,Datos!C2131:E2131,"&lt;&gt;"),"")</f>
        <v>89.5</v>
      </c>
      <c r="D2131" s="13">
        <f>IFERROR(AVERAGEIFS(Datos!F2131:H2131,Datos!F2131:H2131,"&lt;&gt;"),"")</f>
        <v>72.180305666666655</v>
      </c>
      <c r="E2131" s="14">
        <f>IFERROR(AVERAGEIFS(Datos!I2131:L2131,Datos!I2131:L2131,"&lt;&gt;"),"")</f>
        <v>25.060554095665864</v>
      </c>
    </row>
    <row r="2132" spans="1:5" x14ac:dyDescent="0.3">
      <c r="A2132" s="12">
        <v>43770</v>
      </c>
      <c r="B2132" s="13">
        <v>2019</v>
      </c>
      <c r="C2132" s="13">
        <f>IFERROR(AVERAGEIFS(Datos!C2132:E2132,Datos!C2132:E2132,"&lt;&gt;"),"")</f>
        <v>90.429166666666674</v>
      </c>
      <c r="D2132" s="13">
        <f>IFERROR(AVERAGEIFS(Datos!F2132:H2132,Datos!F2132:H2132,"&lt;&gt;"),"")</f>
        <v>72.882025866666666</v>
      </c>
      <c r="E2132" s="14">
        <f>IFERROR(AVERAGEIFS(Datos!I2132:L2132,Datos!I2132:L2132,"&lt;&gt;"),"")</f>
        <v>25.669307142263278</v>
      </c>
    </row>
    <row r="2133" spans="1:5" x14ac:dyDescent="0.3">
      <c r="A2133" s="12">
        <v>43771</v>
      </c>
      <c r="B2133" s="13">
        <v>2019</v>
      </c>
      <c r="C2133" s="13" t="str">
        <f>IFERROR(AVERAGEIFS(Datos!C2133:E2133,Datos!C2133:E2133,"&lt;&gt;"),"")</f>
        <v/>
      </c>
      <c r="D2133" s="13" t="str">
        <f>IFERROR(AVERAGEIFS(Datos!F2133:H2133,Datos!F2133:H2133,"&lt;&gt;"),"")</f>
        <v/>
      </c>
      <c r="E2133" s="14" t="str">
        <f>IFERROR(AVERAGEIFS(Datos!I2133:L2133,Datos!I2133:L2133,"&lt;&gt;"),"")</f>
        <v/>
      </c>
    </row>
    <row r="2134" spans="1:5" x14ac:dyDescent="0.3">
      <c r="A2134" s="12">
        <v>43772</v>
      </c>
      <c r="B2134" s="13">
        <v>2019</v>
      </c>
      <c r="C2134" s="13" t="str">
        <f>IFERROR(AVERAGEIFS(Datos!C2134:E2134,Datos!C2134:E2134,"&lt;&gt;"),"")</f>
        <v/>
      </c>
      <c r="D2134" s="13" t="str">
        <f>IFERROR(AVERAGEIFS(Datos!F2134:H2134,Datos!F2134:H2134,"&lt;&gt;"),"")</f>
        <v/>
      </c>
      <c r="E2134" s="14" t="str">
        <f>IFERROR(AVERAGEIFS(Datos!I2134:L2134,Datos!I2134:L2134,"&lt;&gt;"),"")</f>
        <v/>
      </c>
    </row>
    <row r="2135" spans="1:5" x14ac:dyDescent="0.3">
      <c r="A2135" s="12">
        <v>43773</v>
      </c>
      <c r="B2135" s="13">
        <v>2019</v>
      </c>
      <c r="C2135" s="13">
        <f>IFERROR(AVERAGEIFS(Datos!C2135:E2135,Datos!C2135:E2135,"&lt;&gt;"),"")</f>
        <v>91.135166666666677</v>
      </c>
      <c r="D2135" s="13">
        <f>IFERROR(AVERAGEIFS(Datos!F2135:H2135,Datos!F2135:H2135,"&lt;&gt;"),"")</f>
        <v>74.021173999999988</v>
      </c>
      <c r="E2135" s="14" t="str">
        <f>IFERROR(AVERAGEIFS(Datos!I2135:L2135,Datos!I2135:L2135,"&lt;&gt;"),"")</f>
        <v/>
      </c>
    </row>
    <row r="2136" spans="1:5" x14ac:dyDescent="0.3">
      <c r="A2136" s="12">
        <v>43774</v>
      </c>
      <c r="B2136" s="13">
        <v>2019</v>
      </c>
      <c r="C2136" s="13">
        <f>IFERROR(AVERAGEIFS(Datos!C2136:E2136,Datos!C2136:E2136,"&lt;&gt;"),"")</f>
        <v>91.104833333333332</v>
      </c>
      <c r="D2136" s="13">
        <f>IFERROR(AVERAGEIFS(Datos!F2136:H2136,Datos!F2136:H2136,"&lt;&gt;"),"")</f>
        <v>73.828352966666671</v>
      </c>
      <c r="E2136" s="14">
        <f>IFERROR(AVERAGEIFS(Datos!I2136:L2136,Datos!I2136:L2136,"&lt;&gt;"),"")</f>
        <v>26.054535627691749</v>
      </c>
    </row>
    <row r="2137" spans="1:5" x14ac:dyDescent="0.3">
      <c r="A2137" s="12">
        <v>43775</v>
      </c>
      <c r="B2137" s="13">
        <v>2019</v>
      </c>
      <c r="C2137" s="13">
        <f>IFERROR(AVERAGEIFS(Datos!C2137:E2137,Datos!C2137:E2137,"&lt;&gt;"),"")</f>
        <v>90.973500000000001</v>
      </c>
      <c r="D2137" s="13">
        <f>IFERROR(AVERAGEIFS(Datos!F2137:H2137,Datos!F2137:H2137,"&lt;&gt;"),"")</f>
        <v>74.710087933333341</v>
      </c>
      <c r="E2137" s="14">
        <f>IFERROR(AVERAGEIFS(Datos!I2137:L2137,Datos!I2137:L2137,"&lt;&gt;"),"")</f>
        <v>26.03171684113866</v>
      </c>
    </row>
    <row r="2138" spans="1:5" x14ac:dyDescent="0.3">
      <c r="A2138" s="12">
        <v>43776</v>
      </c>
      <c r="B2138" s="13">
        <v>2019</v>
      </c>
      <c r="C2138" s="13">
        <f>IFERROR(AVERAGEIFS(Datos!C2138:E2138,Datos!C2138:E2138,"&lt;&gt;"),"")</f>
        <v>91.488166666666686</v>
      </c>
      <c r="D2138" s="13">
        <f>IFERROR(AVERAGEIFS(Datos!F2138:H2138,Datos!F2138:H2138,"&lt;&gt;"),"")</f>
        <v>75.124189000000001</v>
      </c>
      <c r="E2138" s="14">
        <f>IFERROR(AVERAGEIFS(Datos!I2138:L2138,Datos!I2138:L2138,"&lt;&gt;"),"")</f>
        <v>25.630376771718282</v>
      </c>
    </row>
    <row r="2139" spans="1:5" x14ac:dyDescent="0.3">
      <c r="A2139" s="12">
        <v>43777</v>
      </c>
      <c r="B2139" s="13">
        <v>2019</v>
      </c>
      <c r="C2139" s="13">
        <f>IFERROR(AVERAGEIFS(Datos!C2139:E2139,Datos!C2139:E2139,"&lt;&gt;"),"")</f>
        <v>92.148333333333326</v>
      </c>
      <c r="D2139" s="13">
        <f>IFERROR(AVERAGEIFS(Datos!F2139:H2139,Datos!F2139:H2139,"&lt;&gt;"),"")</f>
        <v>75.377867733333332</v>
      </c>
      <c r="E2139" s="14">
        <f>IFERROR(AVERAGEIFS(Datos!I2139:L2139,Datos!I2139:L2139,"&lt;&gt;"),"")</f>
        <v>26.041053923894129</v>
      </c>
    </row>
    <row r="2140" spans="1:5" x14ac:dyDescent="0.3">
      <c r="A2140" s="12">
        <v>43778</v>
      </c>
      <c r="B2140" s="13">
        <v>2019</v>
      </c>
      <c r="C2140" s="13" t="str">
        <f>IFERROR(AVERAGEIFS(Datos!C2140:E2140,Datos!C2140:E2140,"&lt;&gt;"),"")</f>
        <v/>
      </c>
      <c r="D2140" s="13" t="str">
        <f>IFERROR(AVERAGEIFS(Datos!F2140:H2140,Datos!F2140:H2140,"&lt;&gt;"),"")</f>
        <v/>
      </c>
      <c r="E2140" s="14" t="str">
        <f>IFERROR(AVERAGEIFS(Datos!I2140:L2140,Datos!I2140:L2140,"&lt;&gt;"),"")</f>
        <v/>
      </c>
    </row>
    <row r="2141" spans="1:5" x14ac:dyDescent="0.3">
      <c r="A2141" s="12">
        <v>43779</v>
      </c>
      <c r="B2141" s="13">
        <v>2019</v>
      </c>
      <c r="C2141" s="13" t="str">
        <f>IFERROR(AVERAGEIFS(Datos!C2141:E2141,Datos!C2141:E2141,"&lt;&gt;"),"")</f>
        <v/>
      </c>
      <c r="D2141" s="13" t="str">
        <f>IFERROR(AVERAGEIFS(Datos!F2141:H2141,Datos!F2141:H2141,"&lt;&gt;"),"")</f>
        <v/>
      </c>
      <c r="E2141" s="14" t="str">
        <f>IFERROR(AVERAGEIFS(Datos!I2141:L2141,Datos!I2141:L2141,"&lt;&gt;"),"")</f>
        <v/>
      </c>
    </row>
    <row r="2142" spans="1:5" x14ac:dyDescent="0.3">
      <c r="A2142" s="12">
        <v>43780</v>
      </c>
      <c r="B2142" s="13">
        <v>2019</v>
      </c>
      <c r="C2142" s="13">
        <f>IFERROR(AVERAGEIFS(Datos!C2142:E2142,Datos!C2142:E2142,"&lt;&gt;"),"")</f>
        <v>92.191333333333333</v>
      </c>
      <c r="D2142" s="13">
        <f>IFERROR(AVERAGEIFS(Datos!F2142:H2142,Datos!F2142:H2142,"&lt;&gt;"),"")</f>
        <v>75.581308600000014</v>
      </c>
      <c r="E2142" s="14">
        <f>IFERROR(AVERAGEIFS(Datos!I2142:L2142,Datos!I2142:L2142,"&lt;&gt;"),"")</f>
        <v>26.042511324068975</v>
      </c>
    </row>
    <row r="2143" spans="1:5" x14ac:dyDescent="0.3">
      <c r="A2143" s="12">
        <v>43781</v>
      </c>
      <c r="B2143" s="13">
        <v>2019</v>
      </c>
      <c r="C2143" s="13">
        <f>IFERROR(AVERAGEIFS(Datos!C2143:E2143,Datos!C2143:E2143,"&lt;&gt;"),"")</f>
        <v>92.473500000000001</v>
      </c>
      <c r="D2143" s="13">
        <f>IFERROR(AVERAGEIFS(Datos!F2143:H2143,Datos!F2143:H2143,"&lt;&gt;"),"")</f>
        <v>75.272845200000006</v>
      </c>
      <c r="E2143" s="14">
        <f>IFERROR(AVERAGEIFS(Datos!I2143:L2143,Datos!I2143:L2143,"&lt;&gt;"),"")</f>
        <v>26.086354825831879</v>
      </c>
    </row>
    <row r="2144" spans="1:5" x14ac:dyDescent="0.3">
      <c r="A2144" s="12">
        <v>43782</v>
      </c>
      <c r="B2144" s="13">
        <v>2019</v>
      </c>
      <c r="C2144" s="13">
        <f>IFERROR(AVERAGEIFS(Datos!C2144:E2144,Datos!C2144:E2144,"&lt;&gt;"),"")</f>
        <v>92.745499999999993</v>
      </c>
      <c r="D2144" s="13">
        <f>IFERROR(AVERAGEIFS(Datos!F2144:H2144,Datos!F2144:H2144,"&lt;&gt;"),"")</f>
        <v>74.237049999999996</v>
      </c>
      <c r="E2144" s="14">
        <f>IFERROR(AVERAGEIFS(Datos!I2144:L2144,Datos!I2144:L2144,"&lt;&gt;"),"")</f>
        <v>26.086875941203495</v>
      </c>
    </row>
    <row r="2145" spans="1:5" x14ac:dyDescent="0.3">
      <c r="A2145" s="12">
        <v>43783</v>
      </c>
      <c r="B2145" s="13">
        <v>2019</v>
      </c>
      <c r="C2145" s="13">
        <f>IFERROR(AVERAGEIFS(Datos!C2145:E2145,Datos!C2145:E2145,"&lt;&gt;"),"")</f>
        <v>93.05916666666667</v>
      </c>
      <c r="D2145" s="13">
        <f>IFERROR(AVERAGEIFS(Datos!F2145:H2145,Datos!F2145:H2145,"&lt;&gt;"),"")</f>
        <v>74.054279899999997</v>
      </c>
      <c r="E2145" s="14">
        <f>IFERROR(AVERAGEIFS(Datos!I2145:L2145,Datos!I2145:L2145,"&lt;&gt;"),"")</f>
        <v>26.087437547074028</v>
      </c>
    </row>
    <row r="2146" spans="1:5" x14ac:dyDescent="0.3">
      <c r="A2146" s="12">
        <v>43784</v>
      </c>
      <c r="B2146" s="13">
        <v>2019</v>
      </c>
      <c r="C2146" s="13">
        <f>IFERROR(AVERAGEIFS(Datos!C2146:E2146,Datos!C2146:E2146,"&lt;&gt;"),"")</f>
        <v>94.362333333333325</v>
      </c>
      <c r="D2146" s="13">
        <f>IFERROR(AVERAGEIFS(Datos!F2146:H2146,Datos!F2146:H2146,"&lt;&gt;"),"")</f>
        <v>75.111834433333328</v>
      </c>
      <c r="E2146" s="14">
        <f>IFERROR(AVERAGEIFS(Datos!I2146:L2146,Datos!I2146:L2146,"&lt;&gt;"),"")</f>
        <v>25.823269030152602</v>
      </c>
    </row>
    <row r="2147" spans="1:5" x14ac:dyDescent="0.3">
      <c r="A2147" s="12">
        <v>43785</v>
      </c>
      <c r="B2147" s="13">
        <v>2019</v>
      </c>
      <c r="C2147" s="13" t="str">
        <f>IFERROR(AVERAGEIFS(Datos!C2147:E2147,Datos!C2147:E2147,"&lt;&gt;"),"")</f>
        <v/>
      </c>
      <c r="D2147" s="13" t="str">
        <f>IFERROR(AVERAGEIFS(Datos!F2147:H2147,Datos!F2147:H2147,"&lt;&gt;"),"")</f>
        <v/>
      </c>
      <c r="E2147" s="14" t="str">
        <f>IFERROR(AVERAGEIFS(Datos!I2147:L2147,Datos!I2147:L2147,"&lt;&gt;"),"")</f>
        <v/>
      </c>
    </row>
    <row r="2148" spans="1:5" x14ac:dyDescent="0.3">
      <c r="A2148" s="12">
        <v>43786</v>
      </c>
      <c r="B2148" s="13">
        <v>2019</v>
      </c>
      <c r="C2148" s="13" t="str">
        <f>IFERROR(AVERAGEIFS(Datos!C2148:E2148,Datos!C2148:E2148,"&lt;&gt;"),"")</f>
        <v/>
      </c>
      <c r="D2148" s="13" t="str">
        <f>IFERROR(AVERAGEIFS(Datos!F2148:H2148,Datos!F2148:H2148,"&lt;&gt;"),"")</f>
        <v/>
      </c>
      <c r="E2148" s="14" t="str">
        <f>IFERROR(AVERAGEIFS(Datos!I2148:L2148,Datos!I2148:L2148,"&lt;&gt;"),"")</f>
        <v/>
      </c>
    </row>
    <row r="2149" spans="1:5" x14ac:dyDescent="0.3">
      <c r="A2149" s="12">
        <v>43787</v>
      </c>
      <c r="B2149" s="13">
        <v>2019</v>
      </c>
      <c r="C2149" s="13">
        <f>IFERROR(AVERAGEIFS(Datos!C2149:E2149,Datos!C2149:E2149,"&lt;&gt;"),"")</f>
        <v>94.368999999999986</v>
      </c>
      <c r="D2149" s="13">
        <f>IFERROR(AVERAGEIFS(Datos!F2149:H2149,Datos!F2149:H2149,"&lt;&gt;"),"")</f>
        <v>74.606997666666672</v>
      </c>
      <c r="E2149" s="14">
        <f>IFERROR(AVERAGEIFS(Datos!I2149:L2149,Datos!I2149:L2149,"&lt;&gt;"),"")</f>
        <v>26.267911312275533</v>
      </c>
    </row>
    <row r="2150" spans="1:5" x14ac:dyDescent="0.3">
      <c r="A2150" s="12">
        <v>43788</v>
      </c>
      <c r="B2150" s="13">
        <v>2019</v>
      </c>
      <c r="C2150" s="13">
        <f>IFERROR(AVERAGEIFS(Datos!C2150:E2150,Datos!C2150:E2150,"&lt;&gt;"),"")</f>
        <v>94.197333333333333</v>
      </c>
      <c r="D2150" s="13">
        <f>IFERROR(AVERAGEIFS(Datos!F2150:H2150,Datos!F2150:H2150,"&lt;&gt;"),"")</f>
        <v>74.964588966666668</v>
      </c>
      <c r="E2150" s="14">
        <f>IFERROR(AVERAGEIFS(Datos!I2150:L2150,Datos!I2150:L2150,"&lt;&gt;"),"")</f>
        <v>26.13906158294931</v>
      </c>
    </row>
    <row r="2151" spans="1:5" x14ac:dyDescent="0.3">
      <c r="A2151" s="12">
        <v>43789</v>
      </c>
      <c r="B2151" s="13">
        <v>2019</v>
      </c>
      <c r="C2151" s="13">
        <f>IFERROR(AVERAGEIFS(Datos!C2151:E2151,Datos!C2151:E2151,"&lt;&gt;"),"")</f>
        <v>93.503499999999988</v>
      </c>
      <c r="D2151" s="13">
        <f>IFERROR(AVERAGEIFS(Datos!F2151:H2151,Datos!F2151:H2151,"&lt;&gt;"),"")</f>
        <v>74.632208933333331</v>
      </c>
      <c r="E2151" s="14">
        <f>IFERROR(AVERAGEIFS(Datos!I2151:L2151,Datos!I2151:L2151,"&lt;&gt;"),"")</f>
        <v>26.101181393495487</v>
      </c>
    </row>
    <row r="2152" spans="1:5" x14ac:dyDescent="0.3">
      <c r="A2152" s="12">
        <v>43790</v>
      </c>
      <c r="B2152" s="13">
        <v>2019</v>
      </c>
      <c r="C2152" s="13">
        <f>IFERROR(AVERAGEIFS(Datos!C2152:E2152,Datos!C2152:E2152,"&lt;&gt;"),"")</f>
        <v>93.32983333333334</v>
      </c>
      <c r="D2152" s="13">
        <f>IFERROR(AVERAGEIFS(Datos!F2152:H2152,Datos!F2152:H2152,"&lt;&gt;"),"")</f>
        <v>74.713985600000001</v>
      </c>
      <c r="E2152" s="14">
        <f>IFERROR(AVERAGEIFS(Datos!I2152:L2152,Datos!I2152:L2152,"&lt;&gt;"),"")</f>
        <v>25.919529896418375</v>
      </c>
    </row>
    <row r="2153" spans="1:5" x14ac:dyDescent="0.3">
      <c r="A2153" s="12">
        <v>43791</v>
      </c>
      <c r="B2153" s="13">
        <v>2019</v>
      </c>
      <c r="C2153" s="13">
        <f>IFERROR(AVERAGEIFS(Datos!C2153:E2153,Datos!C2153:E2153,"&lt;&gt;"),"")</f>
        <v>93.239500000000007</v>
      </c>
      <c r="D2153" s="13">
        <f>IFERROR(AVERAGEIFS(Datos!F2153:H2153,Datos!F2153:H2153,"&lt;&gt;"),"")</f>
        <v>74.822387466666655</v>
      </c>
      <c r="E2153" s="14">
        <f>IFERROR(AVERAGEIFS(Datos!I2153:L2153,Datos!I2153:L2153,"&lt;&gt;"),"")</f>
        <v>25.600364842657342</v>
      </c>
    </row>
    <row r="2154" spans="1:5" x14ac:dyDescent="0.3">
      <c r="A2154" s="12">
        <v>43792</v>
      </c>
      <c r="B2154" s="13">
        <v>2019</v>
      </c>
      <c r="C2154" s="13" t="str">
        <f>IFERROR(AVERAGEIFS(Datos!C2154:E2154,Datos!C2154:E2154,"&lt;&gt;"),"")</f>
        <v/>
      </c>
      <c r="D2154" s="13" t="str">
        <f>IFERROR(AVERAGEIFS(Datos!F2154:H2154,Datos!F2154:H2154,"&lt;&gt;"),"")</f>
        <v/>
      </c>
      <c r="E2154" s="14" t="str">
        <f>IFERROR(AVERAGEIFS(Datos!I2154:L2154,Datos!I2154:L2154,"&lt;&gt;"),"")</f>
        <v/>
      </c>
    </row>
    <row r="2155" spans="1:5" x14ac:dyDescent="0.3">
      <c r="A2155" s="12">
        <v>43793</v>
      </c>
      <c r="B2155" s="13">
        <v>2019</v>
      </c>
      <c r="C2155" s="13" t="str">
        <f>IFERROR(AVERAGEIFS(Datos!C2155:E2155,Datos!C2155:E2155,"&lt;&gt;"),"")</f>
        <v/>
      </c>
      <c r="D2155" s="13" t="str">
        <f>IFERROR(AVERAGEIFS(Datos!F2155:H2155,Datos!F2155:H2155,"&lt;&gt;"),"")</f>
        <v/>
      </c>
      <c r="E2155" s="14" t="str">
        <f>IFERROR(AVERAGEIFS(Datos!I2155:L2155,Datos!I2155:L2155,"&lt;&gt;"),"")</f>
        <v/>
      </c>
    </row>
    <row r="2156" spans="1:5" x14ac:dyDescent="0.3">
      <c r="A2156" s="12">
        <v>43794</v>
      </c>
      <c r="B2156" s="13">
        <v>2019</v>
      </c>
      <c r="C2156" s="13">
        <f>IFERROR(AVERAGEIFS(Datos!C2156:E2156,Datos!C2156:E2156,"&lt;&gt;"),"")</f>
        <v>94.368166666666681</v>
      </c>
      <c r="D2156" s="13">
        <f>IFERROR(AVERAGEIFS(Datos!F2156:H2156,Datos!F2156:H2156,"&lt;&gt;"),"")</f>
        <v>74.974744400000006</v>
      </c>
      <c r="E2156" s="14">
        <f>IFERROR(AVERAGEIFS(Datos!I2156:L2156,Datos!I2156:L2156,"&lt;&gt;"),"")</f>
        <v>25.934611325715856</v>
      </c>
    </row>
    <row r="2157" spans="1:5" x14ac:dyDescent="0.3">
      <c r="A2157" s="12">
        <v>43795</v>
      </c>
      <c r="B2157" s="13">
        <v>2019</v>
      </c>
      <c r="C2157" s="13">
        <f>IFERROR(AVERAGEIFS(Datos!C2157:E2157,Datos!C2157:E2157,"&lt;&gt;"),"")</f>
        <v>94.58416666666669</v>
      </c>
      <c r="D2157" s="13">
        <f>IFERROR(AVERAGEIFS(Datos!F2157:H2157,Datos!F2157:H2157,"&lt;&gt;"),"")</f>
        <v>74.573131200000006</v>
      </c>
      <c r="E2157" s="14">
        <f>IFERROR(AVERAGEIFS(Datos!I2157:L2157,Datos!I2157:L2157,"&lt;&gt;"),"")</f>
        <v>25.958125317198387</v>
      </c>
    </row>
    <row r="2158" spans="1:5" x14ac:dyDescent="0.3">
      <c r="A2158" s="12">
        <v>43796</v>
      </c>
      <c r="B2158" s="13">
        <v>2019</v>
      </c>
      <c r="C2158" s="13">
        <f>IFERROR(AVERAGEIFS(Datos!C2158:E2158,Datos!C2158:E2158,"&lt;&gt;"),"")</f>
        <v>94.962166666666647</v>
      </c>
      <c r="D2158" s="13">
        <f>IFERROR(AVERAGEIFS(Datos!F2158:H2158,Datos!F2158:H2158,"&lt;&gt;"),"")</f>
        <v>75.032142799999988</v>
      </c>
      <c r="E2158" s="14">
        <f>IFERROR(AVERAGEIFS(Datos!I2158:L2158,Datos!I2158:L2158,"&lt;&gt;"),"")</f>
        <v>25.960240411221783</v>
      </c>
    </row>
    <row r="2159" spans="1:5" x14ac:dyDescent="0.3">
      <c r="A2159" s="12">
        <v>43797</v>
      </c>
      <c r="B2159" s="13">
        <v>2019</v>
      </c>
      <c r="C2159" s="13" t="str">
        <f>IFERROR(AVERAGEIFS(Datos!C2159:E2159,Datos!C2159:E2159,"&lt;&gt;"),"")</f>
        <v/>
      </c>
      <c r="D2159" s="13">
        <f>IFERROR(AVERAGEIFS(Datos!F2159:H2159,Datos!F2159:H2159,"&lt;&gt;"),"")</f>
        <v>74.468518399999994</v>
      </c>
      <c r="E2159" s="14">
        <f>IFERROR(AVERAGEIFS(Datos!I2159:L2159,Datos!I2159:L2159,"&lt;&gt;"),"")</f>
        <v>25.991691001187</v>
      </c>
    </row>
    <row r="2160" spans="1:5" x14ac:dyDescent="0.3">
      <c r="A2160" s="12">
        <v>43798</v>
      </c>
      <c r="B2160" s="13">
        <v>2019</v>
      </c>
      <c r="C2160" s="13">
        <f>IFERROR(AVERAGEIFS(Datos!C2160:E2160,Datos!C2160:E2160,"&lt;&gt;"),"")</f>
        <v>94.465666666666664</v>
      </c>
      <c r="D2160" s="13">
        <f>IFERROR(AVERAGEIFS(Datos!F2160:H2160,Datos!F2160:H2160,"&lt;&gt;"),"")</f>
        <v>74.741853199999994</v>
      </c>
      <c r="E2160" s="14">
        <f>IFERROR(AVERAGEIFS(Datos!I2160:L2160,Datos!I2160:L2160,"&lt;&gt;"),"")</f>
        <v>25.897109875685562</v>
      </c>
    </row>
    <row r="2161" spans="1:5" x14ac:dyDescent="0.3">
      <c r="A2161" s="12">
        <v>43799</v>
      </c>
      <c r="B2161" s="13">
        <v>2019</v>
      </c>
      <c r="C2161" s="13" t="str">
        <f>IFERROR(AVERAGEIFS(Datos!C2161:E2161,Datos!C2161:E2161,"&lt;&gt;"),"")</f>
        <v/>
      </c>
      <c r="D2161" s="13" t="str">
        <f>IFERROR(AVERAGEIFS(Datos!F2161:H2161,Datos!F2161:H2161,"&lt;&gt;"),"")</f>
        <v/>
      </c>
      <c r="E2161" s="14" t="str">
        <f>IFERROR(AVERAGEIFS(Datos!I2161:L2161,Datos!I2161:L2161,"&lt;&gt;"),"")</f>
        <v/>
      </c>
    </row>
    <row r="2162" spans="1:5" x14ac:dyDescent="0.3">
      <c r="A2162" s="12">
        <v>43800</v>
      </c>
      <c r="B2162" s="13">
        <v>2019</v>
      </c>
      <c r="C2162" s="13" t="str">
        <f>IFERROR(AVERAGEIFS(Datos!C2162:E2162,Datos!C2162:E2162,"&lt;&gt;"),"")</f>
        <v/>
      </c>
      <c r="D2162" s="13" t="str">
        <f>IFERROR(AVERAGEIFS(Datos!F2162:H2162,Datos!F2162:H2162,"&lt;&gt;"),"")</f>
        <v/>
      </c>
      <c r="E2162" s="14" t="str">
        <f>IFERROR(AVERAGEIFS(Datos!I2162:L2162,Datos!I2162:L2162,"&lt;&gt;"),"")</f>
        <v/>
      </c>
    </row>
    <row r="2163" spans="1:5" x14ac:dyDescent="0.3">
      <c r="A2163" s="12">
        <v>43801</v>
      </c>
      <c r="B2163" s="13">
        <v>2019</v>
      </c>
      <c r="C2163" s="13">
        <f>IFERROR(AVERAGEIFS(Datos!C2163:E2163,Datos!C2163:E2163,"&lt;&gt;"),"")</f>
        <v>93.344333333333338</v>
      </c>
      <c r="D2163" s="13">
        <f>IFERROR(AVERAGEIFS(Datos!F2163:H2163,Datos!F2163:H2163,"&lt;&gt;"),"")</f>
        <v>73.094052599999998</v>
      </c>
      <c r="E2163" s="14">
        <f>IFERROR(AVERAGEIFS(Datos!I2163:L2163,Datos!I2163:L2163,"&lt;&gt;"),"")</f>
        <v>26.23465308418929</v>
      </c>
    </row>
    <row r="2164" spans="1:5" x14ac:dyDescent="0.3">
      <c r="A2164" s="12">
        <v>43802</v>
      </c>
      <c r="B2164" s="13">
        <v>2019</v>
      </c>
      <c r="C2164" s="13">
        <f>IFERROR(AVERAGEIFS(Datos!C2164:E2164,Datos!C2164:E2164,"&lt;&gt;"),"")</f>
        <v>92.969833333333327</v>
      </c>
      <c r="D2164" s="13">
        <f>IFERROR(AVERAGEIFS(Datos!F2164:H2164,Datos!F2164:H2164,"&lt;&gt;"),"")</f>
        <v>73.363795199999998</v>
      </c>
      <c r="E2164" s="14">
        <f>IFERROR(AVERAGEIFS(Datos!I2164:L2164,Datos!I2164:L2164,"&lt;&gt;"),"")</f>
        <v>26.541842925458397</v>
      </c>
    </row>
    <row r="2165" spans="1:5" x14ac:dyDescent="0.3">
      <c r="A2165" s="12">
        <v>43803</v>
      </c>
      <c r="B2165" s="13">
        <v>2019</v>
      </c>
      <c r="C2165" s="13">
        <f>IFERROR(AVERAGEIFS(Datos!C2165:E2165,Datos!C2165:E2165,"&lt;&gt;"),"")</f>
        <v>93.743999999999986</v>
      </c>
      <c r="D2165" s="13">
        <f>IFERROR(AVERAGEIFS(Datos!F2165:H2165,Datos!F2165:H2165,"&lt;&gt;"),"")</f>
        <v>74.386334266666665</v>
      </c>
      <c r="E2165" s="14">
        <f>IFERROR(AVERAGEIFS(Datos!I2165:L2165,Datos!I2165:L2165,"&lt;&gt;"),"")</f>
        <v>26.395328470512585</v>
      </c>
    </row>
    <row r="2166" spans="1:5" x14ac:dyDescent="0.3">
      <c r="A2166" s="12">
        <v>43804</v>
      </c>
      <c r="B2166" s="13">
        <v>2019</v>
      </c>
      <c r="C2166" s="13">
        <f>IFERROR(AVERAGEIFS(Datos!C2166:E2166,Datos!C2166:E2166,"&lt;&gt;"),"")</f>
        <v>94.224333333333334</v>
      </c>
      <c r="D2166" s="13">
        <f>IFERROR(AVERAGEIFS(Datos!F2166:H2166,Datos!F2166:H2166,"&lt;&gt;"),"")</f>
        <v>74.253229466666667</v>
      </c>
      <c r="E2166" s="14">
        <f>IFERROR(AVERAGEIFS(Datos!I2166:L2166,Datos!I2166:L2166,"&lt;&gt;"),"")</f>
        <v>26.506289159996321</v>
      </c>
    </row>
    <row r="2167" spans="1:5" x14ac:dyDescent="0.3">
      <c r="A2167" s="12">
        <v>43805</v>
      </c>
      <c r="B2167" s="13">
        <v>2019</v>
      </c>
      <c r="C2167" s="13">
        <f>IFERROR(AVERAGEIFS(Datos!C2167:E2167,Datos!C2167:E2167,"&lt;&gt;"),"")</f>
        <v>95.465666666666678</v>
      </c>
      <c r="D2167" s="13">
        <f>IFERROR(AVERAGEIFS(Datos!F2167:H2167,Datos!F2167:H2167,"&lt;&gt;"),"")</f>
        <v>74.682125900000003</v>
      </c>
      <c r="E2167" s="14">
        <f>IFERROR(AVERAGEIFS(Datos!I2167:L2167,Datos!I2167:L2167,"&lt;&gt;"),"")</f>
        <v>26.52978081200515</v>
      </c>
    </row>
    <row r="2168" spans="1:5" x14ac:dyDescent="0.3">
      <c r="A2168" s="12">
        <v>43806</v>
      </c>
      <c r="B2168" s="13">
        <v>2019</v>
      </c>
      <c r="C2168" s="13" t="str">
        <f>IFERROR(AVERAGEIFS(Datos!C2168:E2168,Datos!C2168:E2168,"&lt;&gt;"),"")</f>
        <v/>
      </c>
      <c r="D2168" s="13" t="str">
        <f>IFERROR(AVERAGEIFS(Datos!F2168:H2168,Datos!F2168:H2168,"&lt;&gt;"),"")</f>
        <v/>
      </c>
      <c r="E2168" s="14" t="str">
        <f>IFERROR(AVERAGEIFS(Datos!I2168:L2168,Datos!I2168:L2168,"&lt;&gt;"),"")</f>
        <v/>
      </c>
    </row>
    <row r="2169" spans="1:5" x14ac:dyDescent="0.3">
      <c r="A2169" s="12">
        <v>43807</v>
      </c>
      <c r="B2169" s="13">
        <v>2019</v>
      </c>
      <c r="C2169" s="13" t="str">
        <f>IFERROR(AVERAGEIFS(Datos!C2169:E2169,Datos!C2169:E2169,"&lt;&gt;"),"")</f>
        <v/>
      </c>
      <c r="D2169" s="13" t="str">
        <f>IFERROR(AVERAGEIFS(Datos!F2169:H2169,Datos!F2169:H2169,"&lt;&gt;"),"")</f>
        <v/>
      </c>
      <c r="E2169" s="14" t="str">
        <f>IFERROR(AVERAGEIFS(Datos!I2169:L2169,Datos!I2169:L2169,"&lt;&gt;"),"")</f>
        <v/>
      </c>
    </row>
    <row r="2170" spans="1:5" x14ac:dyDescent="0.3">
      <c r="A2170" s="12">
        <v>43808</v>
      </c>
      <c r="B2170" s="13">
        <v>2019</v>
      </c>
      <c r="C2170" s="13">
        <f>IFERROR(AVERAGEIFS(Datos!C2170:E2170,Datos!C2170:E2170,"&lt;&gt;"),"")</f>
        <v>95.07983333333334</v>
      </c>
      <c r="D2170" s="13">
        <f>IFERROR(AVERAGEIFS(Datos!F2170:H2170,Datos!F2170:H2170,"&lt;&gt;"),"")</f>
        <v>74.370774400000002</v>
      </c>
      <c r="E2170" s="14">
        <f>IFERROR(AVERAGEIFS(Datos!I2170:L2170,Datos!I2170:L2170,"&lt;&gt;"),"")</f>
        <v>26.973305828655569</v>
      </c>
    </row>
    <row r="2171" spans="1:5" x14ac:dyDescent="0.3">
      <c r="A2171" s="12">
        <v>43809</v>
      </c>
      <c r="B2171" s="13">
        <v>2019</v>
      </c>
      <c r="C2171" s="13">
        <f>IFERROR(AVERAGEIFS(Datos!C2171:E2171,Datos!C2171:E2171,"&lt;&gt;"),"")</f>
        <v>95.131500000000003</v>
      </c>
      <c r="D2171" s="13">
        <f>IFERROR(AVERAGEIFS(Datos!F2171:H2171,Datos!F2171:H2171,"&lt;&gt;"),"")</f>
        <v>74.499318900000006</v>
      </c>
      <c r="E2171" s="14">
        <f>IFERROR(AVERAGEIFS(Datos!I2171:L2171,Datos!I2171:L2171,"&lt;&gt;"),"")</f>
        <v>27.230142709674446</v>
      </c>
    </row>
    <row r="2172" spans="1:5" x14ac:dyDescent="0.3">
      <c r="A2172" s="12">
        <v>43810</v>
      </c>
      <c r="B2172" s="13">
        <v>2019</v>
      </c>
      <c r="C2172" s="13">
        <f>IFERROR(AVERAGEIFS(Datos!C2172:E2172,Datos!C2172:E2172,"&lt;&gt;"),"")</f>
        <v>95.535000000000011</v>
      </c>
      <c r="D2172" s="13">
        <f>IFERROR(AVERAGEIFS(Datos!F2172:H2172,Datos!F2172:H2172,"&lt;&gt;"),"")</f>
        <v>74.789774799999989</v>
      </c>
      <c r="E2172" s="14">
        <f>IFERROR(AVERAGEIFS(Datos!I2172:L2172,Datos!I2172:L2172,"&lt;&gt;"),"")</f>
        <v>27.078533518722978</v>
      </c>
    </row>
    <row r="2173" spans="1:5" x14ac:dyDescent="0.3">
      <c r="A2173" s="12">
        <v>43811</v>
      </c>
      <c r="B2173" s="13">
        <v>2019</v>
      </c>
      <c r="C2173" s="13">
        <f>IFERROR(AVERAGEIFS(Datos!C2173:E2173,Datos!C2173:E2173,"&lt;&gt;"),"")</f>
        <v>96.17649999999999</v>
      </c>
      <c r="D2173" s="13">
        <f>IFERROR(AVERAGEIFS(Datos!F2173:H2173,Datos!F2173:H2173,"&lt;&gt;"),"")</f>
        <v>75.448856166666658</v>
      </c>
      <c r="E2173" s="14">
        <f>IFERROR(AVERAGEIFS(Datos!I2173:L2173,Datos!I2173:L2173,"&lt;&gt;"),"")</f>
        <v>26.858481686190174</v>
      </c>
    </row>
    <row r="2174" spans="1:5" x14ac:dyDescent="0.3">
      <c r="A2174" s="12">
        <v>43812</v>
      </c>
      <c r="B2174" s="13">
        <v>2019</v>
      </c>
      <c r="C2174" s="13">
        <f>IFERROR(AVERAGEIFS(Datos!C2174:E2174,Datos!C2174:E2174,"&lt;&gt;"),"")</f>
        <v>96.887</v>
      </c>
      <c r="D2174" s="13">
        <f>IFERROR(AVERAGEIFS(Datos!F2174:H2174,Datos!F2174:H2174,"&lt;&gt;"),"")</f>
        <v>76.669389733333333</v>
      </c>
      <c r="E2174" s="14">
        <f>IFERROR(AVERAGEIFS(Datos!I2174:L2174,Datos!I2174:L2174,"&lt;&gt;"),"")</f>
        <v>27.129053334705461</v>
      </c>
    </row>
    <row r="2175" spans="1:5" x14ac:dyDescent="0.3">
      <c r="A2175" s="12">
        <v>43813</v>
      </c>
      <c r="B2175" s="13">
        <v>2019</v>
      </c>
      <c r="C2175" s="13" t="str">
        <f>IFERROR(AVERAGEIFS(Datos!C2175:E2175,Datos!C2175:E2175,"&lt;&gt;"),"")</f>
        <v/>
      </c>
      <c r="D2175" s="13" t="str">
        <f>IFERROR(AVERAGEIFS(Datos!F2175:H2175,Datos!F2175:H2175,"&lt;&gt;"),"")</f>
        <v/>
      </c>
      <c r="E2175" s="14" t="str">
        <f>IFERROR(AVERAGEIFS(Datos!I2175:L2175,Datos!I2175:L2175,"&lt;&gt;"),"")</f>
        <v/>
      </c>
    </row>
    <row r="2176" spans="1:5" x14ac:dyDescent="0.3">
      <c r="A2176" s="12">
        <v>43814</v>
      </c>
      <c r="B2176" s="13">
        <v>2019</v>
      </c>
      <c r="C2176" s="13" t="str">
        <f>IFERROR(AVERAGEIFS(Datos!C2176:E2176,Datos!C2176:E2176,"&lt;&gt;"),"")</f>
        <v/>
      </c>
      <c r="D2176" s="13" t="str">
        <f>IFERROR(AVERAGEIFS(Datos!F2176:H2176,Datos!F2176:H2176,"&lt;&gt;"),"")</f>
        <v/>
      </c>
      <c r="E2176" s="14" t="str">
        <f>IFERROR(AVERAGEIFS(Datos!I2176:L2176,Datos!I2176:L2176,"&lt;&gt;"),"")</f>
        <v/>
      </c>
    </row>
    <row r="2177" spans="1:5" x14ac:dyDescent="0.3">
      <c r="A2177" s="12">
        <v>43815</v>
      </c>
      <c r="B2177" s="13">
        <v>2019</v>
      </c>
      <c r="C2177" s="13">
        <f>IFERROR(AVERAGEIFS(Datos!C2177:E2177,Datos!C2177:E2177,"&lt;&gt;"),"")</f>
        <v>97.84333333333332</v>
      </c>
      <c r="D2177" s="13">
        <f>IFERROR(AVERAGEIFS(Datos!F2177:H2177,Datos!F2177:H2177,"&lt;&gt;"),"")</f>
        <v>77.114031999999995</v>
      </c>
      <c r="E2177" s="14">
        <f>IFERROR(AVERAGEIFS(Datos!I2177:L2177,Datos!I2177:L2177,"&lt;&gt;"),"")</f>
        <v>27.328908539500091</v>
      </c>
    </row>
    <row r="2178" spans="1:5" x14ac:dyDescent="0.3">
      <c r="A2178" s="12">
        <v>43816</v>
      </c>
      <c r="B2178" s="13">
        <v>2019</v>
      </c>
      <c r="C2178" s="13">
        <f>IFERROR(AVERAGEIFS(Datos!C2178:E2178,Datos!C2178:E2178,"&lt;&gt;"),"")</f>
        <v>97.512333333333345</v>
      </c>
      <c r="D2178" s="13">
        <f>IFERROR(AVERAGEIFS(Datos!F2178:H2178,Datos!F2178:H2178,"&lt;&gt;"),"")</f>
        <v>75.290640533333331</v>
      </c>
      <c r="E2178" s="14">
        <f>IFERROR(AVERAGEIFS(Datos!I2178:L2178,Datos!I2178:L2178,"&lt;&gt;"),"")</f>
        <v>27.548148883153665</v>
      </c>
    </row>
    <row r="2179" spans="1:5" x14ac:dyDescent="0.3">
      <c r="A2179" s="12">
        <v>43817</v>
      </c>
      <c r="B2179" s="13">
        <v>2019</v>
      </c>
      <c r="C2179" s="13">
        <f>IFERROR(AVERAGEIFS(Datos!C2179:E2179,Datos!C2179:E2179,"&lt;&gt;"),"")</f>
        <v>97.300166666666669</v>
      </c>
      <c r="D2179" s="13">
        <f>IFERROR(AVERAGEIFS(Datos!F2179:H2179,Datos!F2179:H2179,"&lt;&gt;"),"")</f>
        <v>74.783319099999986</v>
      </c>
      <c r="E2179" s="14">
        <f>IFERROR(AVERAGEIFS(Datos!I2179:L2179,Datos!I2179:L2179,"&lt;&gt;"),"")</f>
        <v>27.430594334914698</v>
      </c>
    </row>
    <row r="2180" spans="1:5" x14ac:dyDescent="0.3">
      <c r="A2180" s="12">
        <v>43818</v>
      </c>
      <c r="B2180" s="13">
        <v>2019</v>
      </c>
      <c r="C2180" s="13">
        <f>IFERROR(AVERAGEIFS(Datos!C2180:E2180,Datos!C2180:E2180,"&lt;&gt;"),"")</f>
        <v>97.845666666666673</v>
      </c>
      <c r="D2180" s="13">
        <f>IFERROR(AVERAGEIFS(Datos!F2180:H2180,Datos!F2180:H2180,"&lt;&gt;"),"")</f>
        <v>74.423383333333334</v>
      </c>
      <c r="E2180" s="14">
        <f>IFERROR(AVERAGEIFS(Datos!I2180:L2180,Datos!I2180:L2180,"&lt;&gt;"),"")</f>
        <v>27.614000540701404</v>
      </c>
    </row>
    <row r="2181" spans="1:5" x14ac:dyDescent="0.3">
      <c r="A2181" s="12">
        <v>43819</v>
      </c>
      <c r="B2181" s="13">
        <v>2019</v>
      </c>
      <c r="C2181" s="13">
        <f>IFERROR(AVERAGEIFS(Datos!C2181:E2181,Datos!C2181:E2181,"&lt;&gt;"),"")</f>
        <v>98.277000000000001</v>
      </c>
      <c r="D2181" s="13">
        <f>IFERROR(AVERAGEIFS(Datos!F2181:H2181,Datos!F2181:H2181,"&lt;&gt;"),"")</f>
        <v>74.586775066666675</v>
      </c>
      <c r="E2181" s="14">
        <f>IFERROR(AVERAGEIFS(Datos!I2181:L2181,Datos!I2181:L2181,"&lt;&gt;"),"")</f>
        <v>27.255921430788902</v>
      </c>
    </row>
    <row r="2182" spans="1:5" x14ac:dyDescent="0.3">
      <c r="A2182" s="12">
        <v>43820</v>
      </c>
      <c r="B2182" s="13">
        <v>2019</v>
      </c>
      <c r="C2182" s="13" t="str">
        <f>IFERROR(AVERAGEIFS(Datos!C2182:E2182,Datos!C2182:E2182,"&lt;&gt;"),"")</f>
        <v/>
      </c>
      <c r="D2182" s="13" t="str">
        <f>IFERROR(AVERAGEIFS(Datos!F2182:H2182,Datos!F2182:H2182,"&lt;&gt;"),"")</f>
        <v/>
      </c>
      <c r="E2182" s="14" t="str">
        <f>IFERROR(AVERAGEIFS(Datos!I2182:L2182,Datos!I2182:L2182,"&lt;&gt;"),"")</f>
        <v/>
      </c>
    </row>
    <row r="2183" spans="1:5" x14ac:dyDescent="0.3">
      <c r="A2183" s="12">
        <v>43821</v>
      </c>
      <c r="B2183" s="13">
        <v>2019</v>
      </c>
      <c r="C2183" s="13" t="str">
        <f>IFERROR(AVERAGEIFS(Datos!C2183:E2183,Datos!C2183:E2183,"&lt;&gt;"),"")</f>
        <v/>
      </c>
      <c r="D2183" s="13" t="str">
        <f>IFERROR(AVERAGEIFS(Datos!F2183:H2183,Datos!F2183:H2183,"&lt;&gt;"),"")</f>
        <v/>
      </c>
      <c r="E2183" s="14" t="str">
        <f>IFERROR(AVERAGEIFS(Datos!I2183:L2183,Datos!I2183:L2183,"&lt;&gt;"),"")</f>
        <v/>
      </c>
    </row>
    <row r="2184" spans="1:5" x14ac:dyDescent="0.3">
      <c r="A2184" s="12">
        <v>43822</v>
      </c>
      <c r="B2184" s="13">
        <v>2019</v>
      </c>
      <c r="C2184" s="13">
        <f>IFERROR(AVERAGEIFS(Datos!C2184:E2184,Datos!C2184:E2184,"&lt;&gt;"),"")</f>
        <v>98.647166666666678</v>
      </c>
      <c r="D2184" s="13">
        <f>IFERROR(AVERAGEIFS(Datos!F2184:H2184,Datos!F2184:H2184,"&lt;&gt;"),"")</f>
        <v>74.415198666666655</v>
      </c>
      <c r="E2184" s="14">
        <f>IFERROR(AVERAGEIFS(Datos!I2184:L2184,Datos!I2184:L2184,"&lt;&gt;"),"")</f>
        <v>27.315714226163273</v>
      </c>
    </row>
    <row r="2185" spans="1:5" x14ac:dyDescent="0.3">
      <c r="A2185" s="12">
        <v>43823</v>
      </c>
      <c r="B2185" s="13">
        <v>2019</v>
      </c>
      <c r="C2185" s="13">
        <f>IFERROR(AVERAGEIFS(Datos!C2185:E2185,Datos!C2185:E2185,"&lt;&gt;"),"")</f>
        <v>98.556333333333328</v>
      </c>
      <c r="D2185" s="13">
        <f>IFERROR(AVERAGEIFS(Datos!F2185:H2185,Datos!F2185:H2185,"&lt;&gt;"),"")</f>
        <v>7.7724197999999989</v>
      </c>
      <c r="E2185" s="14">
        <f>IFERROR(AVERAGEIFS(Datos!I2185:L2185,Datos!I2185:L2185,"&lt;&gt;"),"")</f>
        <v>27.344242967736037</v>
      </c>
    </row>
    <row r="2186" spans="1:5" x14ac:dyDescent="0.3">
      <c r="A2186" s="12">
        <v>43824</v>
      </c>
      <c r="B2186" s="13">
        <v>2019</v>
      </c>
      <c r="C2186" s="13" t="str">
        <f>IFERROR(AVERAGEIFS(Datos!C2186:E2186,Datos!C2186:E2186,"&lt;&gt;"),"")</f>
        <v/>
      </c>
      <c r="D2186" s="13" t="str">
        <f>IFERROR(AVERAGEIFS(Datos!F2186:H2186,Datos!F2186:H2186,"&lt;&gt;"),"")</f>
        <v/>
      </c>
      <c r="E2186" s="14">
        <f>IFERROR(AVERAGEIFS(Datos!I2186:L2186,Datos!I2186:L2186,"&lt;&gt;"),"")</f>
        <v>27.286939265001834</v>
      </c>
    </row>
    <row r="2187" spans="1:5" x14ac:dyDescent="0.3">
      <c r="A2187" s="12">
        <v>43825</v>
      </c>
      <c r="B2187" s="13">
        <v>2019</v>
      </c>
      <c r="C2187" s="13">
        <f>IFERROR(AVERAGEIFS(Datos!C2187:E2187,Datos!C2187:E2187,"&lt;&gt;"),"")</f>
        <v>99.756999999999991</v>
      </c>
      <c r="D2187" s="13" t="str">
        <f>IFERROR(AVERAGEIFS(Datos!F2187:H2187,Datos!F2187:H2187,"&lt;&gt;"),"")</f>
        <v/>
      </c>
      <c r="E2187" s="14">
        <f>IFERROR(AVERAGEIFS(Datos!I2187:L2187,Datos!I2187:L2187,"&lt;&gt;"),"")</f>
        <v>27.405227482897018</v>
      </c>
    </row>
    <row r="2188" spans="1:5" x14ac:dyDescent="0.3">
      <c r="A2188" s="12">
        <v>43826</v>
      </c>
      <c r="B2188" s="13">
        <v>2019</v>
      </c>
      <c r="C2188" s="13">
        <f>IFERROR(AVERAGEIFS(Datos!C2188:E2188,Datos!C2188:E2188,"&lt;&gt;"),"")</f>
        <v>99.714000000000013</v>
      </c>
      <c r="D2188" s="13">
        <f>IFERROR(AVERAGEIFS(Datos!F2188:H2188,Datos!F2188:H2188,"&lt;&gt;"),"")</f>
        <v>75.271446466666674</v>
      </c>
      <c r="E2188" s="14">
        <f>IFERROR(AVERAGEIFS(Datos!I2188:L2188,Datos!I2188:L2188,"&lt;&gt;"),"")</f>
        <v>27.673382649799045</v>
      </c>
    </row>
    <row r="2189" spans="1:5" x14ac:dyDescent="0.3">
      <c r="A2189" s="12">
        <v>43827</v>
      </c>
      <c r="B2189" s="13">
        <v>2019</v>
      </c>
      <c r="C2189" s="13" t="str">
        <f>IFERROR(AVERAGEIFS(Datos!C2189:E2189,Datos!C2189:E2189,"&lt;&gt;"),"")</f>
        <v/>
      </c>
      <c r="D2189" s="13" t="str">
        <f>IFERROR(AVERAGEIFS(Datos!F2189:H2189,Datos!F2189:H2189,"&lt;&gt;"),"")</f>
        <v/>
      </c>
      <c r="E2189" s="14" t="str">
        <f>IFERROR(AVERAGEIFS(Datos!I2189:L2189,Datos!I2189:L2189,"&lt;&gt;"),"")</f>
        <v/>
      </c>
    </row>
    <row r="2190" spans="1:5" x14ac:dyDescent="0.3">
      <c r="A2190" s="12">
        <v>43828</v>
      </c>
      <c r="B2190" s="13">
        <v>2019</v>
      </c>
      <c r="C2190" s="13" t="str">
        <f>IFERROR(AVERAGEIFS(Datos!C2190:E2190,Datos!C2190:E2190,"&lt;&gt;"),"")</f>
        <v/>
      </c>
      <c r="D2190" s="13" t="str">
        <f>IFERROR(AVERAGEIFS(Datos!F2190:H2190,Datos!F2190:H2190,"&lt;&gt;"),"")</f>
        <v/>
      </c>
      <c r="E2190" s="14" t="str">
        <f>IFERROR(AVERAGEIFS(Datos!I2190:L2190,Datos!I2190:L2190,"&lt;&gt;"),"")</f>
        <v/>
      </c>
    </row>
    <row r="2191" spans="1:5" x14ac:dyDescent="0.3">
      <c r="A2191" s="12">
        <v>43829</v>
      </c>
      <c r="B2191" s="13">
        <v>2019</v>
      </c>
      <c r="C2191" s="13">
        <f>IFERROR(AVERAGEIFS(Datos!C2191:E2191,Datos!C2191:E2191,"&lt;&gt;"),"")</f>
        <v>99.151833333333343</v>
      </c>
      <c r="D2191" s="13">
        <f>IFERROR(AVERAGEIFS(Datos!F2191:H2191,Datos!F2191:H2191,"&lt;&gt;"),"")</f>
        <v>74.903621900000005</v>
      </c>
      <c r="E2191" s="14">
        <f>IFERROR(AVERAGEIFS(Datos!I2191:L2191,Datos!I2191:L2191,"&lt;&gt;"),"")</f>
        <v>27.797733298282669</v>
      </c>
    </row>
    <row r="2192" spans="1:5" x14ac:dyDescent="0.3">
      <c r="A2192" s="12">
        <v>43830</v>
      </c>
      <c r="B2192" s="13">
        <v>2019</v>
      </c>
      <c r="C2192" s="13">
        <f>IFERROR(AVERAGEIFS(Datos!C2192:E2192,Datos!C2192:E2192,"&lt;&gt;"),"")</f>
        <v>99.36066666666666</v>
      </c>
      <c r="D2192" s="13">
        <f>IFERROR(AVERAGEIFS(Datos!F2192:H2192,Datos!F2192:H2192,"&lt;&gt;"),"")</f>
        <v>7.8503696999999999</v>
      </c>
      <c r="E2192" s="14" t="str">
        <f>IFERROR(AVERAGEIFS(Datos!I2192:L2192,Datos!I2192:L2192,"&lt;&gt;"),"")</f>
        <v/>
      </c>
    </row>
    <row r="2193" spans="1:5" x14ac:dyDescent="0.3">
      <c r="A2193" s="12">
        <v>43831</v>
      </c>
      <c r="B2193" s="13">
        <v>2020</v>
      </c>
      <c r="C2193" s="13" t="str">
        <f>IFERROR(AVERAGEIFS(Datos!C2193:E2193,Datos!C2193:E2193,"&lt;&gt;"),"")</f>
        <v/>
      </c>
      <c r="D2193" s="13" t="str">
        <f>IFERROR(AVERAGEIFS(Datos!F2193:H2193,Datos!F2193:H2193,"&lt;&gt;"),"")</f>
        <v/>
      </c>
      <c r="E2193" s="14" t="str">
        <f>IFERROR(AVERAGEIFS(Datos!I2193:L2193,Datos!I2193:L2193,"&lt;&gt;"),"")</f>
        <v/>
      </c>
    </row>
    <row r="2194" spans="1:5" x14ac:dyDescent="0.3">
      <c r="A2194" s="12">
        <v>43832</v>
      </c>
      <c r="B2194" s="13">
        <v>2020</v>
      </c>
      <c r="C2194" s="13">
        <f>IFERROR(AVERAGEIFS(Datos!C2194:E2194,Datos!C2194:E2194,"&lt;&gt;"),"")</f>
        <v>101.3805</v>
      </c>
      <c r="D2194" s="13">
        <f>IFERROR(AVERAGEIFS(Datos!F2194:H2194,Datos!F2194:H2194,"&lt;&gt;"),"")</f>
        <v>75.664792833333323</v>
      </c>
      <c r="E2194" s="14" t="str">
        <f>IFERROR(AVERAGEIFS(Datos!I2194:L2194,Datos!I2194:L2194,"&lt;&gt;"),"")</f>
        <v/>
      </c>
    </row>
    <row r="2195" spans="1:5" x14ac:dyDescent="0.3">
      <c r="A2195" s="12">
        <v>43833</v>
      </c>
      <c r="B2195" s="13">
        <v>2020</v>
      </c>
      <c r="C2195" s="13">
        <f>IFERROR(AVERAGEIFS(Datos!C2195:E2195,Datos!C2195:E2195,"&lt;&gt;"),"")</f>
        <v>100.35116666666666</v>
      </c>
      <c r="D2195" s="13">
        <f>IFERROR(AVERAGEIFS(Datos!F2195:H2195,Datos!F2195:H2195,"&lt;&gt;"),"")</f>
        <v>74.756841066666667</v>
      </c>
      <c r="E2195" s="14" t="str">
        <f>IFERROR(AVERAGEIFS(Datos!I2195:L2195,Datos!I2195:L2195,"&lt;&gt;"),"")</f>
        <v/>
      </c>
    </row>
    <row r="2196" spans="1:5" x14ac:dyDescent="0.3">
      <c r="A2196" s="12">
        <v>43834</v>
      </c>
      <c r="B2196" s="13">
        <v>2020</v>
      </c>
      <c r="C2196" s="13" t="str">
        <f>IFERROR(AVERAGEIFS(Datos!C2196:E2196,Datos!C2196:E2196,"&lt;&gt;"),"")</f>
        <v/>
      </c>
      <c r="D2196" s="13" t="str">
        <f>IFERROR(AVERAGEIFS(Datos!F2196:H2196,Datos!F2196:H2196,"&lt;&gt;"),"")</f>
        <v/>
      </c>
      <c r="E2196" s="14" t="str">
        <f>IFERROR(AVERAGEIFS(Datos!I2196:L2196,Datos!I2196:L2196,"&lt;&gt;"),"")</f>
        <v/>
      </c>
    </row>
    <row r="2197" spans="1:5" x14ac:dyDescent="0.3">
      <c r="A2197" s="12">
        <v>43835</v>
      </c>
      <c r="B2197" s="13">
        <v>2020</v>
      </c>
      <c r="C2197" s="13" t="str">
        <f>IFERROR(AVERAGEIFS(Datos!C2197:E2197,Datos!C2197:E2197,"&lt;&gt;"),"")</f>
        <v/>
      </c>
      <c r="D2197" s="13" t="str">
        <f>IFERROR(AVERAGEIFS(Datos!F2197:H2197,Datos!F2197:H2197,"&lt;&gt;"),"")</f>
        <v/>
      </c>
      <c r="E2197" s="14" t="str">
        <f>IFERROR(AVERAGEIFS(Datos!I2197:L2197,Datos!I2197:L2197,"&lt;&gt;"),"")</f>
        <v/>
      </c>
    </row>
    <row r="2198" spans="1:5" x14ac:dyDescent="0.3">
      <c r="A2198" s="12">
        <v>43836</v>
      </c>
      <c r="B2198" s="13">
        <v>2020</v>
      </c>
      <c r="C2198" s="13">
        <f>IFERROR(AVERAGEIFS(Datos!C2198:E2198,Datos!C2198:E2198,"&lt;&gt;"),"")</f>
        <v>101.29016666666666</v>
      </c>
      <c r="D2198" s="13">
        <f>IFERROR(AVERAGEIFS(Datos!F2198:H2198,Datos!F2198:H2198,"&lt;&gt;"),"")</f>
        <v>74.442708999999994</v>
      </c>
      <c r="E2198" s="14">
        <f>IFERROR(AVERAGEIFS(Datos!I2198:L2198,Datos!I2198:L2198,"&lt;&gt;"),"")</f>
        <v>27.16060237194278</v>
      </c>
    </row>
    <row r="2199" spans="1:5" x14ac:dyDescent="0.3">
      <c r="A2199" s="12">
        <v>43837</v>
      </c>
      <c r="B2199" s="13">
        <v>2020</v>
      </c>
      <c r="C2199" s="13">
        <f>IFERROR(AVERAGEIFS(Datos!C2199:E2199,Datos!C2199:E2199,"&lt;&gt;"),"")</f>
        <v>100.64433333333334</v>
      </c>
      <c r="D2199" s="13">
        <f>IFERROR(AVERAGEIFS(Datos!F2199:H2199,Datos!F2199:H2199,"&lt;&gt;"),"")</f>
        <v>74.729883733333338</v>
      </c>
      <c r="E2199" s="14">
        <f>IFERROR(AVERAGEIFS(Datos!I2199:L2199,Datos!I2199:L2199,"&lt;&gt;"),"")</f>
        <v>27.506293383233533</v>
      </c>
    </row>
    <row r="2200" spans="1:5" x14ac:dyDescent="0.3">
      <c r="A2200" s="12">
        <v>43838</v>
      </c>
      <c r="B2200" s="13">
        <v>2020</v>
      </c>
      <c r="C2200" s="13">
        <f>IFERROR(AVERAGEIFS(Datos!C2200:E2200,Datos!C2200:E2200,"&lt;&gt;"),"")</f>
        <v>102.04649999999999</v>
      </c>
      <c r="D2200" s="13">
        <f>IFERROR(AVERAGEIFS(Datos!F2200:H2200,Datos!F2200:H2200,"&lt;&gt;"),"")</f>
        <v>74.891550166666661</v>
      </c>
      <c r="E2200" s="14">
        <f>IFERROR(AVERAGEIFS(Datos!I2200:L2200,Datos!I2200:L2200,"&lt;&gt;"),"")</f>
        <v>27.111792768102653</v>
      </c>
    </row>
    <row r="2201" spans="1:5" x14ac:dyDescent="0.3">
      <c r="A2201" s="12">
        <v>43839</v>
      </c>
      <c r="B2201" s="13">
        <v>2020</v>
      </c>
      <c r="C2201" s="13">
        <f>IFERROR(AVERAGEIFS(Datos!C2201:E2201,Datos!C2201:E2201,"&lt;&gt;"),"")</f>
        <v>103.49566666666665</v>
      </c>
      <c r="D2201" s="13">
        <f>IFERROR(AVERAGEIFS(Datos!F2201:H2201,Datos!F2201:H2201,"&lt;&gt;"),"")</f>
        <v>75.675711366666675</v>
      </c>
      <c r="E2201" s="14">
        <f>IFERROR(AVERAGEIFS(Datos!I2201:L2201,Datos!I2201:L2201,"&lt;&gt;"),"")</f>
        <v>27.754668846680669</v>
      </c>
    </row>
    <row r="2202" spans="1:5" x14ac:dyDescent="0.3">
      <c r="A2202" s="12">
        <v>43840</v>
      </c>
      <c r="B2202" s="13">
        <v>2020</v>
      </c>
      <c r="C2202" s="13">
        <f>IFERROR(AVERAGEIFS(Datos!C2202:E2202,Datos!C2202:E2202,"&lt;&gt;"),"")</f>
        <v>103.45683333333334</v>
      </c>
      <c r="D2202" s="13">
        <f>IFERROR(AVERAGEIFS(Datos!F2202:H2202,Datos!F2202:H2202,"&lt;&gt;"),"")</f>
        <v>76.072890399999991</v>
      </c>
      <c r="E2202" s="14">
        <f>IFERROR(AVERAGEIFS(Datos!I2202:L2202,Datos!I2202:L2202,"&lt;&gt;"),"")</f>
        <v>27.973818510686879</v>
      </c>
    </row>
    <row r="2203" spans="1:5" x14ac:dyDescent="0.3">
      <c r="A2203" s="12">
        <v>43841</v>
      </c>
      <c r="B2203" s="13">
        <v>2020</v>
      </c>
      <c r="C2203" s="13" t="str">
        <f>IFERROR(AVERAGEIFS(Datos!C2203:E2203,Datos!C2203:E2203,"&lt;&gt;"),"")</f>
        <v/>
      </c>
      <c r="D2203" s="13" t="str">
        <f>IFERROR(AVERAGEIFS(Datos!F2203:H2203,Datos!F2203:H2203,"&lt;&gt;"),"")</f>
        <v/>
      </c>
      <c r="E2203" s="14" t="str">
        <f>IFERROR(AVERAGEIFS(Datos!I2203:L2203,Datos!I2203:L2203,"&lt;&gt;"),"")</f>
        <v/>
      </c>
    </row>
    <row r="2204" spans="1:5" x14ac:dyDescent="0.3">
      <c r="A2204" s="12">
        <v>43842</v>
      </c>
      <c r="B2204" s="13">
        <v>2020</v>
      </c>
      <c r="C2204" s="13" t="str">
        <f>IFERROR(AVERAGEIFS(Datos!C2204:E2204,Datos!C2204:E2204,"&lt;&gt;"),"")</f>
        <v/>
      </c>
      <c r="D2204" s="13" t="str">
        <f>IFERROR(AVERAGEIFS(Datos!F2204:H2204,Datos!F2204:H2204,"&lt;&gt;"),"")</f>
        <v/>
      </c>
      <c r="E2204" s="14" t="str">
        <f>IFERROR(AVERAGEIFS(Datos!I2204:L2204,Datos!I2204:L2204,"&lt;&gt;"),"")</f>
        <v/>
      </c>
    </row>
    <row r="2205" spans="1:5" x14ac:dyDescent="0.3">
      <c r="A2205" s="12">
        <v>43843</v>
      </c>
      <c r="B2205" s="13">
        <v>2020</v>
      </c>
      <c r="C2205" s="13">
        <f>IFERROR(AVERAGEIFS(Datos!C2205:E2205,Datos!C2205:E2205,"&lt;&gt;"),"")</f>
        <v>104.84049999999998</v>
      </c>
      <c r="D2205" s="13">
        <f>IFERROR(AVERAGEIFS(Datos!F2205:H2205,Datos!F2205:H2205,"&lt;&gt;"),"")</f>
        <v>75.85663533333333</v>
      </c>
      <c r="E2205" s="14" t="str">
        <f>IFERROR(AVERAGEIFS(Datos!I2205:L2205,Datos!I2205:L2205,"&lt;&gt;"),"")</f>
        <v/>
      </c>
    </row>
    <row r="2206" spans="1:5" x14ac:dyDescent="0.3">
      <c r="A2206" s="12">
        <v>43844</v>
      </c>
      <c r="B2206" s="13">
        <v>2020</v>
      </c>
      <c r="C2206" s="13">
        <f>IFERROR(AVERAGEIFS(Datos!C2206:E2206,Datos!C2206:E2206,"&lt;&gt;"),"")</f>
        <v>103.94316666666667</v>
      </c>
      <c r="D2206" s="13">
        <f>IFERROR(AVERAGEIFS(Datos!F2206:H2206,Datos!F2206:H2206,"&lt;&gt;"),"")</f>
        <v>75.619192933333338</v>
      </c>
      <c r="E2206" s="14">
        <f>IFERROR(AVERAGEIFS(Datos!I2206:L2206,Datos!I2206:L2206,"&lt;&gt;"),"")</f>
        <v>28.269097171662128</v>
      </c>
    </row>
    <row r="2207" spans="1:5" x14ac:dyDescent="0.3">
      <c r="A2207" s="12">
        <v>43845</v>
      </c>
      <c r="B2207" s="13">
        <v>2020</v>
      </c>
      <c r="C2207" s="13">
        <f>IFERROR(AVERAGEIFS(Datos!C2207:E2207,Datos!C2207:E2207,"&lt;&gt;"),"")</f>
        <v>104.325</v>
      </c>
      <c r="D2207" s="13">
        <f>IFERROR(AVERAGEIFS(Datos!F2207:H2207,Datos!F2207:H2207,"&lt;&gt;"),"")</f>
        <v>75.159955133333327</v>
      </c>
      <c r="E2207" s="14">
        <f>IFERROR(AVERAGEIFS(Datos!I2207:L2207,Datos!I2207:L2207,"&lt;&gt;"),"")</f>
        <v>28.036110091910089</v>
      </c>
    </row>
    <row r="2208" spans="1:5" x14ac:dyDescent="0.3">
      <c r="A2208" s="12">
        <v>43846</v>
      </c>
      <c r="B2208" s="13">
        <v>2020</v>
      </c>
      <c r="C2208" s="13">
        <f>IFERROR(AVERAGEIFS(Datos!C2208:E2208,Datos!C2208:E2208,"&lt;&gt;"),"")</f>
        <v>105.82933333333334</v>
      </c>
      <c r="D2208" s="13">
        <f>IFERROR(AVERAGEIFS(Datos!F2208:H2208,Datos!F2208:H2208,"&lt;&gt;"),"")</f>
        <v>74.436720533333343</v>
      </c>
      <c r="E2208" s="14">
        <f>IFERROR(AVERAGEIFS(Datos!I2208:L2208,Datos!I2208:L2208,"&lt;&gt;"),"")</f>
        <v>27.733170345891963</v>
      </c>
    </row>
    <row r="2209" spans="1:5" x14ac:dyDescent="0.3">
      <c r="A2209" s="12">
        <v>43847</v>
      </c>
      <c r="B2209" s="13">
        <v>2020</v>
      </c>
      <c r="C2209" s="13">
        <f>IFERROR(AVERAGEIFS(Datos!C2209:E2209,Datos!C2209:E2209,"&lt;&gt;"),"")</f>
        <v>106.91950000000001</v>
      </c>
      <c r="D2209" s="13">
        <f>IFERROR(AVERAGEIFS(Datos!F2209:H2209,Datos!F2209:H2209,"&lt;&gt;"),"")</f>
        <v>75.417045999999999</v>
      </c>
      <c r="E2209" s="14">
        <f>IFERROR(AVERAGEIFS(Datos!I2209:L2209,Datos!I2209:L2209,"&lt;&gt;"),"")</f>
        <v>27.761362333393862</v>
      </c>
    </row>
    <row r="2210" spans="1:5" x14ac:dyDescent="0.3">
      <c r="A2210" s="12">
        <v>43848</v>
      </c>
      <c r="B2210" s="13">
        <v>2020</v>
      </c>
      <c r="C2210" s="13" t="str">
        <f>IFERROR(AVERAGEIFS(Datos!C2210:E2210,Datos!C2210:E2210,"&lt;&gt;"),"")</f>
        <v/>
      </c>
      <c r="D2210" s="13" t="str">
        <f>IFERROR(AVERAGEIFS(Datos!F2210:H2210,Datos!F2210:H2210,"&lt;&gt;"),"")</f>
        <v/>
      </c>
      <c r="E2210" s="14" t="str">
        <f>IFERROR(AVERAGEIFS(Datos!I2210:L2210,Datos!I2210:L2210,"&lt;&gt;"),"")</f>
        <v/>
      </c>
    </row>
    <row r="2211" spans="1:5" x14ac:dyDescent="0.3">
      <c r="A2211" s="12">
        <v>43849</v>
      </c>
      <c r="B2211" s="13">
        <v>2020</v>
      </c>
      <c r="C2211" s="13" t="str">
        <f>IFERROR(AVERAGEIFS(Datos!C2211:E2211,Datos!C2211:E2211,"&lt;&gt;"),"")</f>
        <v/>
      </c>
      <c r="D2211" s="13" t="str">
        <f>IFERROR(AVERAGEIFS(Datos!F2211:H2211,Datos!F2211:H2211,"&lt;&gt;"),"")</f>
        <v/>
      </c>
      <c r="E2211" s="14" t="str">
        <f>IFERROR(AVERAGEIFS(Datos!I2211:L2211,Datos!I2211:L2211,"&lt;&gt;"),"")</f>
        <v/>
      </c>
    </row>
    <row r="2212" spans="1:5" x14ac:dyDescent="0.3">
      <c r="A2212" s="12">
        <v>43850</v>
      </c>
      <c r="B2212" s="13">
        <v>2020</v>
      </c>
      <c r="C2212" s="13" t="str">
        <f>IFERROR(AVERAGEIFS(Datos!C2212:E2212,Datos!C2212:E2212,"&lt;&gt;"),"")</f>
        <v/>
      </c>
      <c r="D2212" s="13">
        <f>IFERROR(AVERAGEIFS(Datos!F2212:H2212,Datos!F2212:H2212,"&lt;&gt;"),"")</f>
        <v>75.46284</v>
      </c>
      <c r="E2212" s="14">
        <f>IFERROR(AVERAGEIFS(Datos!I2212:L2212,Datos!I2212:L2212,"&lt;&gt;"),"")</f>
        <v>27.784821204846615</v>
      </c>
    </row>
    <row r="2213" spans="1:5" x14ac:dyDescent="0.3">
      <c r="A2213" s="12">
        <v>43851</v>
      </c>
      <c r="B2213" s="13">
        <v>2020</v>
      </c>
      <c r="C2213" s="13">
        <f>IFERROR(AVERAGEIFS(Datos!C2213:E2213,Datos!C2213:E2213,"&lt;&gt;"),"")</f>
        <v>106.58499999999999</v>
      </c>
      <c r="D2213" s="13">
        <f>IFERROR(AVERAGEIFS(Datos!F2213:H2213,Datos!F2213:H2213,"&lt;&gt;"),"")</f>
        <v>75.609583200000003</v>
      </c>
      <c r="E2213" s="14">
        <f>IFERROR(AVERAGEIFS(Datos!I2213:L2213,Datos!I2213:L2213,"&lt;&gt;"),"")</f>
        <v>27.911574093886461</v>
      </c>
    </row>
    <row r="2214" spans="1:5" x14ac:dyDescent="0.3">
      <c r="A2214" s="12">
        <v>43852</v>
      </c>
      <c r="B2214" s="13">
        <v>2020</v>
      </c>
      <c r="C2214" s="13">
        <f>IFERROR(AVERAGEIFS(Datos!C2214:E2214,Datos!C2214:E2214,"&lt;&gt;"),"")</f>
        <v>106.44450000000001</v>
      </c>
      <c r="D2214" s="13">
        <f>IFERROR(AVERAGEIFS(Datos!F2214:H2214,Datos!F2214:H2214,"&lt;&gt;"),"")</f>
        <v>75.544834933333334</v>
      </c>
      <c r="E2214" s="14">
        <f>IFERROR(AVERAGEIFS(Datos!I2214:L2214,Datos!I2214:L2214,"&lt;&gt;"),"")</f>
        <v>27.984941814417034</v>
      </c>
    </row>
    <row r="2215" spans="1:5" x14ac:dyDescent="0.3">
      <c r="A2215" s="12">
        <v>43853</v>
      </c>
      <c r="B2215" s="13">
        <v>2020</v>
      </c>
      <c r="C2215" s="13">
        <f>IFERROR(AVERAGEIFS(Datos!C2215:E2215,Datos!C2215:E2215,"&lt;&gt;"),"")</f>
        <v>106.92066666666666</v>
      </c>
      <c r="D2215" s="13">
        <f>IFERROR(AVERAGEIFS(Datos!F2215:H2215,Datos!F2215:H2215,"&lt;&gt;"),"")</f>
        <v>73.794010999999998</v>
      </c>
      <c r="E2215" s="14">
        <f>IFERROR(AVERAGEIFS(Datos!I2215:L2215,Datos!I2215:L2215,"&lt;&gt;"),"")</f>
        <v>27.902581908376007</v>
      </c>
    </row>
    <row r="2216" spans="1:5" x14ac:dyDescent="0.3">
      <c r="A2216" s="12">
        <v>43854</v>
      </c>
      <c r="B2216" s="13">
        <v>2020</v>
      </c>
      <c r="C2216" s="13">
        <f>IFERROR(AVERAGEIFS(Datos!C2216:E2216,Datos!C2216:E2216,"&lt;&gt;"),"")</f>
        <v>105.97533333333335</v>
      </c>
      <c r="D2216" s="13">
        <f>IFERROR(AVERAGEIFS(Datos!F2216:H2216,Datos!F2216:H2216,"&lt;&gt;"),"")</f>
        <v>74.683003199999987</v>
      </c>
      <c r="E2216" s="14">
        <f>IFERROR(AVERAGEIFS(Datos!I2216:L2216,Datos!I2216:L2216,"&lt;&gt;"),"")</f>
        <v>27.970195574002929</v>
      </c>
    </row>
    <row r="2217" spans="1:5" x14ac:dyDescent="0.3">
      <c r="A2217" s="12">
        <v>43855</v>
      </c>
      <c r="B2217" s="13">
        <v>2020</v>
      </c>
      <c r="C2217" s="13" t="str">
        <f>IFERROR(AVERAGEIFS(Datos!C2217:E2217,Datos!C2217:E2217,"&lt;&gt;"),"")</f>
        <v/>
      </c>
      <c r="D2217" s="13" t="str">
        <f>IFERROR(AVERAGEIFS(Datos!F2217:H2217,Datos!F2217:H2217,"&lt;&gt;"),"")</f>
        <v/>
      </c>
      <c r="E2217" s="14" t="str">
        <f>IFERROR(AVERAGEIFS(Datos!I2217:L2217,Datos!I2217:L2217,"&lt;&gt;"),"")</f>
        <v/>
      </c>
    </row>
    <row r="2218" spans="1:5" x14ac:dyDescent="0.3">
      <c r="A2218" s="12">
        <v>43856</v>
      </c>
      <c r="B2218" s="13">
        <v>2020</v>
      </c>
      <c r="C2218" s="13" t="str">
        <f>IFERROR(AVERAGEIFS(Datos!C2218:E2218,Datos!C2218:E2218,"&lt;&gt;"),"")</f>
        <v/>
      </c>
      <c r="D2218" s="13" t="str">
        <f>IFERROR(AVERAGEIFS(Datos!F2218:H2218,Datos!F2218:H2218,"&lt;&gt;"),"")</f>
        <v/>
      </c>
      <c r="E2218" s="14" t="str">
        <f>IFERROR(AVERAGEIFS(Datos!I2218:L2218,Datos!I2218:L2218,"&lt;&gt;"),"")</f>
        <v/>
      </c>
    </row>
    <row r="2219" spans="1:5" x14ac:dyDescent="0.3">
      <c r="A2219" s="12">
        <v>43857</v>
      </c>
      <c r="B2219" s="13">
        <v>2020</v>
      </c>
      <c r="C2219" s="13">
        <f>IFERROR(AVERAGEIFS(Datos!C2219:E2219,Datos!C2219:E2219,"&lt;&gt;"),"")</f>
        <v>103.70133333333332</v>
      </c>
      <c r="D2219" s="13">
        <f>IFERROR(AVERAGEIFS(Datos!F2219:H2219,Datos!F2219:H2219,"&lt;&gt;"),"")</f>
        <v>72.253989266666665</v>
      </c>
      <c r="E2219" s="14">
        <f>IFERROR(AVERAGEIFS(Datos!I2219:L2219,Datos!I2219:L2219,"&lt;&gt;"),"")</f>
        <v>27.212391571874139</v>
      </c>
    </row>
    <row r="2220" spans="1:5" x14ac:dyDescent="0.3">
      <c r="A2220" s="12">
        <v>43858</v>
      </c>
      <c r="B2220" s="13">
        <v>2020</v>
      </c>
      <c r="C2220" s="13">
        <f>IFERROR(AVERAGEIFS(Datos!C2220:E2220,Datos!C2220:E2220,"&lt;&gt;"),"")</f>
        <v>105.80250000000001</v>
      </c>
      <c r="D2220" s="13">
        <f>IFERROR(AVERAGEIFS(Datos!F2220:H2220,Datos!F2220:H2220,"&lt;&gt;"),"")</f>
        <v>70.957842100000008</v>
      </c>
      <c r="E2220" s="14">
        <f>IFERROR(AVERAGEIFS(Datos!I2220:L2220,Datos!I2220:L2220,"&lt;&gt;"),"")</f>
        <v>27.217863383579221</v>
      </c>
    </row>
    <row r="2221" spans="1:5" x14ac:dyDescent="0.3">
      <c r="A2221" s="12">
        <v>43859</v>
      </c>
      <c r="B2221" s="13">
        <v>2020</v>
      </c>
      <c r="C2221" s="13">
        <f>IFERROR(AVERAGEIFS(Datos!C2221:E2221,Datos!C2221:E2221,"&lt;&gt;"),"")</f>
        <v>107.32000000000001</v>
      </c>
      <c r="D2221" s="13">
        <f>IFERROR(AVERAGEIFS(Datos!F2221:H2221,Datos!F2221:H2221,"&lt;&gt;"),"")</f>
        <v>70.888990200000009</v>
      </c>
      <c r="E2221" s="14">
        <f>IFERROR(AVERAGEIFS(Datos!I2221:L2221,Datos!I2221:L2221,"&lt;&gt;"),"")</f>
        <v>27.512067244617498</v>
      </c>
    </row>
    <row r="2222" spans="1:5" x14ac:dyDescent="0.3">
      <c r="A2222" s="12">
        <v>43860</v>
      </c>
      <c r="B2222" s="13">
        <v>2020</v>
      </c>
      <c r="C2222" s="13">
        <f>IFERROR(AVERAGEIFS(Datos!C2222:E2222,Datos!C2222:E2222,"&lt;&gt;"),"")</f>
        <v>108.82000000000001</v>
      </c>
      <c r="D2222" s="13">
        <f>IFERROR(AVERAGEIFS(Datos!F2222:H2222,Datos!F2222:H2222,"&lt;&gt;"),"")</f>
        <v>70.061565666666652</v>
      </c>
      <c r="E2222" s="14">
        <f>IFERROR(AVERAGEIFS(Datos!I2222:L2222,Datos!I2222:L2222,"&lt;&gt;"),"")</f>
        <v>27.081580084246383</v>
      </c>
    </row>
    <row r="2223" spans="1:5" x14ac:dyDescent="0.3">
      <c r="A2223" s="12">
        <v>43861</v>
      </c>
      <c r="B2223" s="13">
        <v>2020</v>
      </c>
      <c r="C2223" s="13">
        <f>IFERROR(AVERAGEIFS(Datos!C2223:E2223,Datos!C2223:E2223,"&lt;&gt;"),"")</f>
        <v>106.41549999999999</v>
      </c>
      <c r="D2223" s="13">
        <f>IFERROR(AVERAGEIFS(Datos!F2223:H2223,Datos!F2223:H2223,"&lt;&gt;"),"")</f>
        <v>69.723160266666667</v>
      </c>
      <c r="E2223" s="14">
        <f>IFERROR(AVERAGEIFS(Datos!I2223:L2223,Datos!I2223:L2223,"&lt;&gt;"),"")</f>
        <v>26.756249255672383</v>
      </c>
    </row>
    <row r="2224" spans="1:5" x14ac:dyDescent="0.3">
      <c r="A2224" s="12">
        <v>43862</v>
      </c>
      <c r="B2224" s="13">
        <v>2020</v>
      </c>
      <c r="C2224" s="13" t="str">
        <f>IFERROR(AVERAGEIFS(Datos!C2224:E2224,Datos!C2224:E2224,"&lt;&gt;"),"")</f>
        <v/>
      </c>
      <c r="D2224" s="13" t="str">
        <f>IFERROR(AVERAGEIFS(Datos!F2224:H2224,Datos!F2224:H2224,"&lt;&gt;"),"")</f>
        <v/>
      </c>
      <c r="E2224" s="14" t="str">
        <f>IFERROR(AVERAGEIFS(Datos!I2224:L2224,Datos!I2224:L2224,"&lt;&gt;"),"")</f>
        <v/>
      </c>
    </row>
    <row r="2225" spans="1:5" x14ac:dyDescent="0.3">
      <c r="A2225" s="12">
        <v>43863</v>
      </c>
      <c r="B2225" s="13">
        <v>2020</v>
      </c>
      <c r="C2225" s="13" t="str">
        <f>IFERROR(AVERAGEIFS(Datos!C2225:E2225,Datos!C2225:E2225,"&lt;&gt;"),"")</f>
        <v/>
      </c>
      <c r="D2225" s="13" t="str">
        <f>IFERROR(AVERAGEIFS(Datos!F2225:H2225,Datos!F2225:H2225,"&lt;&gt;"),"")</f>
        <v/>
      </c>
      <c r="E2225" s="14" t="str">
        <f>IFERROR(AVERAGEIFS(Datos!I2225:L2225,Datos!I2225:L2225,"&lt;&gt;"),"")</f>
        <v/>
      </c>
    </row>
    <row r="2226" spans="1:5" x14ac:dyDescent="0.3">
      <c r="A2226" s="12">
        <v>43864</v>
      </c>
      <c r="B2226" s="13">
        <v>2020</v>
      </c>
      <c r="C2226" s="13">
        <f>IFERROR(AVERAGEIFS(Datos!C2226:E2226,Datos!C2226:E2226,"&lt;&gt;"),"")</f>
        <v>108.55833333333334</v>
      </c>
      <c r="D2226" s="13">
        <f>IFERROR(AVERAGEIFS(Datos!F2226:H2226,Datos!F2226:H2226,"&lt;&gt;"),"")</f>
        <v>70.377573499999997</v>
      </c>
      <c r="E2226" s="14">
        <f>IFERROR(AVERAGEIFS(Datos!I2226:L2226,Datos!I2226:L2226,"&lt;&gt;"),"")</f>
        <v>26.436433344529313</v>
      </c>
    </row>
    <row r="2227" spans="1:5" x14ac:dyDescent="0.3">
      <c r="A2227" s="12">
        <v>43865</v>
      </c>
      <c r="B2227" s="13">
        <v>2020</v>
      </c>
      <c r="C2227" s="13">
        <f>IFERROR(AVERAGEIFS(Datos!C2227:E2227,Datos!C2227:E2227,"&lt;&gt;"),"")</f>
        <v>110.70099999999998</v>
      </c>
      <c r="D2227" s="13">
        <f>IFERROR(AVERAGEIFS(Datos!F2227:H2227,Datos!F2227:H2227,"&lt;&gt;"),"")</f>
        <v>71.5881598</v>
      </c>
      <c r="E2227" s="14">
        <f>IFERROR(AVERAGEIFS(Datos!I2227:L2227,Datos!I2227:L2227,"&lt;&gt;"),"")</f>
        <v>26.31924122967294</v>
      </c>
    </row>
    <row r="2228" spans="1:5" x14ac:dyDescent="0.3">
      <c r="A2228" s="12">
        <v>43866</v>
      </c>
      <c r="B2228" s="13">
        <v>2020</v>
      </c>
      <c r="C2228" s="13">
        <f>IFERROR(AVERAGEIFS(Datos!C2228:E2228,Datos!C2228:E2228,"&lt;&gt;"),"")</f>
        <v>110.855</v>
      </c>
      <c r="D2228" s="13">
        <f>IFERROR(AVERAGEIFS(Datos!F2228:H2228,Datos!F2228:H2228,"&lt;&gt;"),"")</f>
        <v>72.440119333333328</v>
      </c>
      <c r="E2228" s="14">
        <f>IFERROR(AVERAGEIFS(Datos!I2228:L2228,Datos!I2228:L2228,"&lt;&gt;"),"")</f>
        <v>26.475937519588186</v>
      </c>
    </row>
    <row r="2229" spans="1:5" x14ac:dyDescent="0.3">
      <c r="A2229" s="12">
        <v>43867</v>
      </c>
      <c r="B2229" s="13">
        <v>2020</v>
      </c>
      <c r="C2229" s="13">
        <f>IFERROR(AVERAGEIFS(Datos!C2229:E2229,Datos!C2229:E2229,"&lt;&gt;"),"")</f>
        <v>112.91033333333333</v>
      </c>
      <c r="D2229" s="13">
        <f>IFERROR(AVERAGEIFS(Datos!F2229:H2229,Datos!F2229:H2229,"&lt;&gt;"),"")</f>
        <v>72.255257999999998</v>
      </c>
      <c r="E2229" s="14">
        <f>IFERROR(AVERAGEIFS(Datos!I2229:L2229,Datos!I2229:L2229,"&lt;&gt;"),"")</f>
        <v>27.044366902337003</v>
      </c>
    </row>
    <row r="2230" spans="1:5" x14ac:dyDescent="0.3">
      <c r="A2230" s="12">
        <v>43868</v>
      </c>
      <c r="B2230" s="13">
        <v>2020</v>
      </c>
      <c r="C2230" s="13">
        <f>IFERROR(AVERAGEIFS(Datos!C2230:E2230,Datos!C2230:E2230,"&lt;&gt;"),"")</f>
        <v>112.61766666666665</v>
      </c>
      <c r="D2230" s="13">
        <f>IFERROR(AVERAGEIFS(Datos!F2230:H2230,Datos!F2230:H2230,"&lt;&gt;"),"")</f>
        <v>71.356787433333338</v>
      </c>
      <c r="E2230" s="14">
        <f>IFERROR(AVERAGEIFS(Datos!I2230:L2230,Datos!I2230:L2230,"&lt;&gt;"),"")</f>
        <v>27.728011475275473</v>
      </c>
    </row>
    <row r="2231" spans="1:5" x14ac:dyDescent="0.3">
      <c r="A2231" s="12">
        <v>43869</v>
      </c>
      <c r="B2231" s="13">
        <v>2020</v>
      </c>
      <c r="C2231" s="13" t="str">
        <f>IFERROR(AVERAGEIFS(Datos!C2231:E2231,Datos!C2231:E2231,"&lt;&gt;"),"")</f>
        <v/>
      </c>
      <c r="D2231" s="13" t="str">
        <f>IFERROR(AVERAGEIFS(Datos!F2231:H2231,Datos!F2231:H2231,"&lt;&gt;"),"")</f>
        <v/>
      </c>
      <c r="E2231" s="14" t="str">
        <f>IFERROR(AVERAGEIFS(Datos!I2231:L2231,Datos!I2231:L2231,"&lt;&gt;"),"")</f>
        <v/>
      </c>
    </row>
    <row r="2232" spans="1:5" x14ac:dyDescent="0.3">
      <c r="A2232" s="12">
        <v>43870</v>
      </c>
      <c r="B2232" s="13">
        <v>2020</v>
      </c>
      <c r="C2232" s="13" t="str">
        <f>IFERROR(AVERAGEIFS(Datos!C2232:E2232,Datos!C2232:E2232,"&lt;&gt;"),"")</f>
        <v/>
      </c>
      <c r="D2232" s="13" t="str">
        <f>IFERROR(AVERAGEIFS(Datos!F2232:H2232,Datos!F2232:H2232,"&lt;&gt;"),"")</f>
        <v/>
      </c>
      <c r="E2232" s="14" t="str">
        <f>IFERROR(AVERAGEIFS(Datos!I2232:L2232,Datos!I2232:L2232,"&lt;&gt;"),"")</f>
        <v/>
      </c>
    </row>
    <row r="2233" spans="1:5" x14ac:dyDescent="0.3">
      <c r="A2233" s="12">
        <v>43871</v>
      </c>
      <c r="B2233" s="13">
        <v>2020</v>
      </c>
      <c r="C2233" s="13">
        <f>IFERROR(AVERAGEIFS(Datos!C2233:E2233,Datos!C2233:E2233,"&lt;&gt;"),"")</f>
        <v>114.84016666666666</v>
      </c>
      <c r="D2233" s="13">
        <f>IFERROR(AVERAGEIFS(Datos!F2233:H2233,Datos!F2233:H2233,"&lt;&gt;"),"")</f>
        <v>70.66520766666666</v>
      </c>
      <c r="E2233" s="14">
        <f>IFERROR(AVERAGEIFS(Datos!I2233:L2233,Datos!I2233:L2233,"&lt;&gt;"),"")</f>
        <v>27.855091123621115</v>
      </c>
    </row>
    <row r="2234" spans="1:5" x14ac:dyDescent="0.3">
      <c r="A2234" s="12">
        <v>43872</v>
      </c>
      <c r="B2234" s="13">
        <v>2020</v>
      </c>
      <c r="C2234" s="13">
        <f>IFERROR(AVERAGEIFS(Datos!C2234:E2234,Datos!C2234:E2234,"&lt;&gt;"),"")</f>
        <v>113.28183333333332</v>
      </c>
      <c r="D2234" s="13">
        <f>IFERROR(AVERAGEIFS(Datos!F2234:H2234,Datos!F2234:H2234,"&lt;&gt;"),"")</f>
        <v>71.642005133333328</v>
      </c>
      <c r="E2234" s="14" t="str">
        <f>IFERROR(AVERAGEIFS(Datos!I2234:L2234,Datos!I2234:L2234,"&lt;&gt;"),"")</f>
        <v/>
      </c>
    </row>
    <row r="2235" spans="1:5" x14ac:dyDescent="0.3">
      <c r="A2235" s="12">
        <v>43873</v>
      </c>
      <c r="B2235" s="13">
        <v>2020</v>
      </c>
      <c r="C2235" s="13">
        <f>IFERROR(AVERAGEIFS(Datos!C2235:E2235,Datos!C2235:E2235,"&lt;&gt;"),"")</f>
        <v>114.14716666666668</v>
      </c>
      <c r="D2235" s="13">
        <f>IFERROR(AVERAGEIFS(Datos!F2235:H2235,Datos!F2235:H2235,"&lt;&gt;"),"")</f>
        <v>72.884295800000004</v>
      </c>
      <c r="E2235" s="14">
        <f>IFERROR(AVERAGEIFS(Datos!I2235:L2235,Datos!I2235:L2235,"&lt;&gt;"),"")</f>
        <v>29.166347286895672</v>
      </c>
    </row>
    <row r="2236" spans="1:5" x14ac:dyDescent="0.3">
      <c r="A2236" s="12">
        <v>43874</v>
      </c>
      <c r="B2236" s="13">
        <v>2020</v>
      </c>
      <c r="C2236" s="13">
        <f>IFERROR(AVERAGEIFS(Datos!C2236:E2236,Datos!C2236:E2236,"&lt;&gt;"),"")</f>
        <v>113.53233333333333</v>
      </c>
      <c r="D2236" s="13">
        <f>IFERROR(AVERAGEIFS(Datos!F2236:H2236,Datos!F2236:H2236,"&lt;&gt;"),"")</f>
        <v>72.458390800000004</v>
      </c>
      <c r="E2236" s="14">
        <f>IFERROR(AVERAGEIFS(Datos!I2236:L2236,Datos!I2236:L2236,"&lt;&gt;"),"")</f>
        <v>28.449699184658833</v>
      </c>
    </row>
    <row r="2237" spans="1:5" x14ac:dyDescent="0.3">
      <c r="A2237" s="12">
        <v>43875</v>
      </c>
      <c r="B2237" s="13">
        <v>2020</v>
      </c>
      <c r="C2237" s="13">
        <f>IFERROR(AVERAGEIFS(Datos!C2237:E2237,Datos!C2237:E2237,"&lt;&gt;"),"")</f>
        <v>114.17466666666667</v>
      </c>
      <c r="D2237" s="13">
        <f>IFERROR(AVERAGEIFS(Datos!F2237:H2237,Datos!F2237:H2237,"&lt;&gt;"),"")</f>
        <v>72.297259999999994</v>
      </c>
      <c r="E2237" s="14">
        <f>IFERROR(AVERAGEIFS(Datos!I2237:L2237,Datos!I2237:L2237,"&lt;&gt;"),"")</f>
        <v>28.47807922999818</v>
      </c>
    </row>
    <row r="2238" spans="1:5" x14ac:dyDescent="0.3">
      <c r="A2238" s="12">
        <v>43876</v>
      </c>
      <c r="B2238" s="13">
        <v>2020</v>
      </c>
      <c r="C2238" s="13" t="str">
        <f>IFERROR(AVERAGEIFS(Datos!C2238:E2238,Datos!C2238:E2238,"&lt;&gt;"),"")</f>
        <v/>
      </c>
      <c r="D2238" s="13" t="str">
        <f>IFERROR(AVERAGEIFS(Datos!F2238:H2238,Datos!F2238:H2238,"&lt;&gt;"),"")</f>
        <v/>
      </c>
      <c r="E2238" s="14" t="str">
        <f>IFERROR(AVERAGEIFS(Datos!I2238:L2238,Datos!I2238:L2238,"&lt;&gt;"),"")</f>
        <v/>
      </c>
    </row>
    <row r="2239" spans="1:5" x14ac:dyDescent="0.3">
      <c r="A2239" s="12">
        <v>43877</v>
      </c>
      <c r="B2239" s="13">
        <v>2020</v>
      </c>
      <c r="C2239" s="13" t="str">
        <f>IFERROR(AVERAGEIFS(Datos!C2239:E2239,Datos!C2239:E2239,"&lt;&gt;"),"")</f>
        <v/>
      </c>
      <c r="D2239" s="13" t="str">
        <f>IFERROR(AVERAGEIFS(Datos!F2239:H2239,Datos!F2239:H2239,"&lt;&gt;"),"")</f>
        <v/>
      </c>
      <c r="E2239" s="14" t="str">
        <f>IFERROR(AVERAGEIFS(Datos!I2239:L2239,Datos!I2239:L2239,"&lt;&gt;"),"")</f>
        <v/>
      </c>
    </row>
    <row r="2240" spans="1:5" x14ac:dyDescent="0.3">
      <c r="A2240" s="12">
        <v>43878</v>
      </c>
      <c r="B2240" s="13">
        <v>2020</v>
      </c>
      <c r="C2240" s="13" t="str">
        <f>IFERROR(AVERAGEIFS(Datos!C2240:E2240,Datos!C2240:E2240,"&lt;&gt;"),"")</f>
        <v/>
      </c>
      <c r="D2240" s="13">
        <f>IFERROR(AVERAGEIFS(Datos!F2240:H2240,Datos!F2240:H2240,"&lt;&gt;"),"")</f>
        <v>72.57650013333334</v>
      </c>
      <c r="E2240" s="14">
        <f>IFERROR(AVERAGEIFS(Datos!I2240:L2240,Datos!I2240:L2240,"&lt;&gt;"),"")</f>
        <v>28.444571599344972</v>
      </c>
    </row>
    <row r="2241" spans="1:5" x14ac:dyDescent="0.3">
      <c r="A2241" s="12">
        <v>43879</v>
      </c>
      <c r="B2241" s="13">
        <v>2020</v>
      </c>
      <c r="C2241" s="13">
        <f>IFERROR(AVERAGEIFS(Datos!C2241:E2241,Datos!C2241:E2241,"&lt;&gt;"),"")</f>
        <v>114.31733333333334</v>
      </c>
      <c r="D2241" s="13">
        <f>IFERROR(AVERAGEIFS(Datos!F2241:H2241,Datos!F2241:H2241,"&lt;&gt;"),"")</f>
        <v>71.725171866666656</v>
      </c>
      <c r="E2241" s="14">
        <f>IFERROR(AVERAGEIFS(Datos!I2241:L2241,Datos!I2241:L2241,"&lt;&gt;"),"")</f>
        <v>27.652311779830711</v>
      </c>
    </row>
    <row r="2242" spans="1:5" x14ac:dyDescent="0.3">
      <c r="A2242" s="12">
        <v>43880</v>
      </c>
      <c r="B2242" s="13">
        <v>2020</v>
      </c>
      <c r="C2242" s="13">
        <f>IFERROR(AVERAGEIFS(Datos!C2242:E2242,Datos!C2242:E2242,"&lt;&gt;"),"")</f>
        <v>114.8095</v>
      </c>
      <c r="D2242" s="13">
        <f>IFERROR(AVERAGEIFS(Datos!F2242:H2242,Datos!F2242:H2242,"&lt;&gt;"),"")</f>
        <v>72.515483333333336</v>
      </c>
      <c r="E2242" s="14">
        <f>IFERROR(AVERAGEIFS(Datos!I2242:L2242,Datos!I2242:L2242,"&lt;&gt;"),"")</f>
        <v>27.57160546917131</v>
      </c>
    </row>
    <row r="2243" spans="1:5" x14ac:dyDescent="0.3">
      <c r="A2243" s="12">
        <v>43881</v>
      </c>
      <c r="B2243" s="13">
        <v>2020</v>
      </c>
      <c r="C2243" s="13">
        <f>IFERROR(AVERAGEIFS(Datos!C2243:E2243,Datos!C2243:E2243,"&lt;&gt;"),"")</f>
        <v>113.44816666666668</v>
      </c>
      <c r="D2243" s="13">
        <f>IFERROR(AVERAGEIFS(Datos!F2243:H2243,Datos!F2243:H2243,"&lt;&gt;"),"")</f>
        <v>71.877146533333331</v>
      </c>
      <c r="E2243" s="14">
        <f>IFERROR(AVERAGEIFS(Datos!I2243:L2243,Datos!I2243:L2243,"&lt;&gt;"),"")</f>
        <v>27.955414476879131</v>
      </c>
    </row>
    <row r="2244" spans="1:5" x14ac:dyDescent="0.3">
      <c r="A2244" s="12">
        <v>43882</v>
      </c>
      <c r="B2244" s="13">
        <v>2020</v>
      </c>
      <c r="C2244" s="13">
        <f>IFERROR(AVERAGEIFS(Datos!C2244:E2244,Datos!C2244:E2244,"&lt;&gt;"),"")</f>
        <v>110.34183333333334</v>
      </c>
      <c r="D2244" s="13">
        <f>IFERROR(AVERAGEIFS(Datos!F2244:H2244,Datos!F2244:H2244,"&lt;&gt;"),"")</f>
        <v>71.441156266666667</v>
      </c>
      <c r="E2244" s="14">
        <f>IFERROR(AVERAGEIFS(Datos!I2244:L2244,Datos!I2244:L2244,"&lt;&gt;"),"")</f>
        <v>28.329436764732222</v>
      </c>
    </row>
    <row r="2245" spans="1:5" x14ac:dyDescent="0.3">
      <c r="A2245" s="12">
        <v>43883</v>
      </c>
      <c r="B2245" s="13">
        <v>2020</v>
      </c>
      <c r="C2245" s="13" t="str">
        <f>IFERROR(AVERAGEIFS(Datos!C2245:E2245,Datos!C2245:E2245,"&lt;&gt;"),"")</f>
        <v/>
      </c>
      <c r="D2245" s="13" t="str">
        <f>IFERROR(AVERAGEIFS(Datos!F2245:H2245,Datos!F2245:H2245,"&lt;&gt;"),"")</f>
        <v/>
      </c>
      <c r="E2245" s="14" t="str">
        <f>IFERROR(AVERAGEIFS(Datos!I2245:L2245,Datos!I2245:L2245,"&lt;&gt;"),"")</f>
        <v/>
      </c>
    </row>
    <row r="2246" spans="1:5" x14ac:dyDescent="0.3">
      <c r="A2246" s="12">
        <v>43884</v>
      </c>
      <c r="B2246" s="13">
        <v>2020</v>
      </c>
      <c r="C2246" s="13" t="str">
        <f>IFERROR(AVERAGEIFS(Datos!C2246:E2246,Datos!C2246:E2246,"&lt;&gt;"),"")</f>
        <v/>
      </c>
      <c r="D2246" s="13" t="str">
        <f>IFERROR(AVERAGEIFS(Datos!F2246:H2246,Datos!F2246:H2246,"&lt;&gt;"),"")</f>
        <v/>
      </c>
      <c r="E2246" s="14" t="str">
        <f>IFERROR(AVERAGEIFS(Datos!I2246:L2246,Datos!I2246:L2246,"&lt;&gt;"),"")</f>
        <v/>
      </c>
    </row>
    <row r="2247" spans="1:5" x14ac:dyDescent="0.3">
      <c r="A2247" s="12">
        <v>43885</v>
      </c>
      <c r="B2247" s="13">
        <v>2020</v>
      </c>
      <c r="C2247" s="13">
        <f>IFERROR(AVERAGEIFS(Datos!C2247:E2247,Datos!C2247:E2247,"&lt;&gt;"),"")</f>
        <v>105.476</v>
      </c>
      <c r="D2247" s="13">
        <f>IFERROR(AVERAGEIFS(Datos!F2247:H2247,Datos!F2247:H2247,"&lt;&gt;"),"")</f>
        <v>68.572375866666661</v>
      </c>
      <c r="E2247" s="14" t="str">
        <f>IFERROR(AVERAGEIFS(Datos!I2247:L2247,Datos!I2247:L2247,"&lt;&gt;"),"")</f>
        <v/>
      </c>
    </row>
    <row r="2248" spans="1:5" x14ac:dyDescent="0.3">
      <c r="A2248" s="12">
        <v>43886</v>
      </c>
      <c r="B2248" s="13">
        <v>2020</v>
      </c>
      <c r="C2248" s="13">
        <f>IFERROR(AVERAGEIFS(Datos!C2248:E2248,Datos!C2248:E2248,"&lt;&gt;"),"")</f>
        <v>103.13533333333332</v>
      </c>
      <c r="D2248" s="13">
        <f>IFERROR(AVERAGEIFS(Datos!F2248:H2248,Datos!F2248:H2248,"&lt;&gt;"),"")</f>
        <v>67.751316466666665</v>
      </c>
      <c r="E2248" s="14">
        <f>IFERROR(AVERAGEIFS(Datos!I2248:L2248,Datos!I2248:L2248,"&lt;&gt;"),"")</f>
        <v>27.91148096564573</v>
      </c>
    </row>
    <row r="2249" spans="1:5" x14ac:dyDescent="0.3">
      <c r="A2249" s="12">
        <v>43887</v>
      </c>
      <c r="B2249" s="13">
        <v>2020</v>
      </c>
      <c r="C2249" s="13">
        <f>IFERROR(AVERAGEIFS(Datos!C2249:E2249,Datos!C2249:E2249,"&lt;&gt;"),"")</f>
        <v>104.28533333333333</v>
      </c>
      <c r="D2249" s="13">
        <f>IFERROR(AVERAGEIFS(Datos!F2249:H2249,Datos!F2249:H2249,"&lt;&gt;"),"")</f>
        <v>67.857802000000007</v>
      </c>
      <c r="E2249" s="14">
        <f>IFERROR(AVERAGEIFS(Datos!I2249:L2249,Datos!I2249:L2249,"&lt;&gt;"),"")</f>
        <v>27.577527808709036</v>
      </c>
    </row>
    <row r="2250" spans="1:5" x14ac:dyDescent="0.3">
      <c r="A2250" s="12">
        <v>43888</v>
      </c>
      <c r="B2250" s="13">
        <v>2020</v>
      </c>
      <c r="C2250" s="13">
        <f>IFERROR(AVERAGEIFS(Datos!C2250:E2250,Datos!C2250:E2250,"&lt;&gt;"),"")</f>
        <v>97.435833333333335</v>
      </c>
      <c r="D2250" s="13">
        <f>IFERROR(AVERAGEIFS(Datos!F2250:H2250,Datos!F2250:H2250,"&lt;&gt;"),"")</f>
        <v>66.462247066666677</v>
      </c>
      <c r="E2250" s="14">
        <f>IFERROR(AVERAGEIFS(Datos!I2250:L2250,Datos!I2250:L2250,"&lt;&gt;"),"")</f>
        <v>26.880161748502445</v>
      </c>
    </row>
    <row r="2251" spans="1:5" x14ac:dyDescent="0.3">
      <c r="A2251" s="12">
        <v>43889</v>
      </c>
      <c r="B2251" s="13">
        <v>2020</v>
      </c>
      <c r="C2251" s="13">
        <f>IFERROR(AVERAGEIFS(Datos!C2251:E2251,Datos!C2251:E2251,"&lt;&gt;"),"")</f>
        <v>99.104166666666671</v>
      </c>
      <c r="D2251" s="13">
        <f>IFERROR(AVERAGEIFS(Datos!F2251:H2251,Datos!F2251:H2251,"&lt;&gt;"),"")</f>
        <v>64.747178966666667</v>
      </c>
      <c r="E2251" s="14">
        <f>IFERROR(AVERAGEIFS(Datos!I2251:L2251,Datos!I2251:L2251,"&lt;&gt;"),"")</f>
        <v>26.179927767659024</v>
      </c>
    </row>
    <row r="2252" spans="1:5" x14ac:dyDescent="0.3">
      <c r="A2252" s="12">
        <v>43890</v>
      </c>
      <c r="B2252" s="13">
        <v>2020</v>
      </c>
      <c r="C2252" s="13" t="str">
        <f>IFERROR(AVERAGEIFS(Datos!C2252:E2252,Datos!C2252:E2252,"&lt;&gt;"),"")</f>
        <v/>
      </c>
      <c r="D2252" s="13" t="str">
        <f>IFERROR(AVERAGEIFS(Datos!F2252:H2252,Datos!F2252:H2252,"&lt;&gt;"),"")</f>
        <v/>
      </c>
      <c r="E2252" s="14" t="str">
        <f>IFERROR(AVERAGEIFS(Datos!I2252:L2252,Datos!I2252:L2252,"&lt;&gt;"),"")</f>
        <v/>
      </c>
    </row>
    <row r="2253" spans="1:5" x14ac:dyDescent="0.3">
      <c r="A2253" s="12">
        <v>43891</v>
      </c>
      <c r="B2253" s="13">
        <v>2020</v>
      </c>
      <c r="C2253" s="13" t="str">
        <f>IFERROR(AVERAGEIFS(Datos!C2253:E2253,Datos!C2253:E2253,"&lt;&gt;"),"")</f>
        <v/>
      </c>
      <c r="D2253" s="13" t="str">
        <f>IFERROR(AVERAGEIFS(Datos!F2253:H2253,Datos!F2253:H2253,"&lt;&gt;"),"")</f>
        <v/>
      </c>
      <c r="E2253" s="14" t="str">
        <f>IFERROR(AVERAGEIFS(Datos!I2253:L2253,Datos!I2253:L2253,"&lt;&gt;"),"")</f>
        <v/>
      </c>
    </row>
    <row r="2254" spans="1:5" x14ac:dyDescent="0.3">
      <c r="A2254" s="12">
        <v>43892</v>
      </c>
      <c r="B2254" s="13">
        <v>2020</v>
      </c>
      <c r="C2254" s="13">
        <f>IFERROR(AVERAGEIFS(Datos!C2254:E2254,Datos!C2254:E2254,"&lt;&gt;"),"")</f>
        <v>105.60283333333332</v>
      </c>
      <c r="D2254" s="13">
        <f>IFERROR(AVERAGEIFS(Datos!F2254:H2254,Datos!F2254:H2254,"&lt;&gt;"),"")</f>
        <v>65.201320300000006</v>
      </c>
      <c r="E2254" s="14">
        <f>IFERROR(AVERAGEIFS(Datos!I2254:L2254,Datos!I2254:L2254,"&lt;&gt;"),"")</f>
        <v>26.653818356069038</v>
      </c>
    </row>
    <row r="2255" spans="1:5" x14ac:dyDescent="0.3">
      <c r="A2255" s="12">
        <v>43893</v>
      </c>
      <c r="B2255" s="13">
        <v>2020</v>
      </c>
      <c r="C2255" s="13">
        <f>IFERROR(AVERAGEIFS(Datos!C2255:E2255,Datos!C2255:E2255,"&lt;&gt;"),"")</f>
        <v>101.242</v>
      </c>
      <c r="D2255" s="13">
        <f>IFERROR(AVERAGEIFS(Datos!F2255:H2255,Datos!F2255:H2255,"&lt;&gt;"),"")</f>
        <v>65.671725933333335</v>
      </c>
      <c r="E2255" s="14">
        <f>IFERROR(AVERAGEIFS(Datos!I2255:L2255,Datos!I2255:L2255,"&lt;&gt;"),"")</f>
        <v>26.725569445220799</v>
      </c>
    </row>
    <row r="2256" spans="1:5" x14ac:dyDescent="0.3">
      <c r="A2256" s="12">
        <v>43894</v>
      </c>
      <c r="B2256" s="13">
        <v>2020</v>
      </c>
      <c r="C2256" s="13">
        <f>IFERROR(AVERAGEIFS(Datos!C2256:E2256,Datos!C2256:E2256,"&lt;&gt;"),"")</f>
        <v>105.105</v>
      </c>
      <c r="D2256" s="13">
        <f>IFERROR(AVERAGEIFS(Datos!F2256:H2256,Datos!F2256:H2256,"&lt;&gt;"),"")</f>
        <v>65.254513466666666</v>
      </c>
      <c r="E2256" s="14">
        <f>IFERROR(AVERAGEIFS(Datos!I2256:L2256,Datos!I2256:L2256,"&lt;&gt;"),"")</f>
        <v>26.591815669273011</v>
      </c>
    </row>
    <row r="2257" spans="1:5" x14ac:dyDescent="0.3">
      <c r="A2257" s="12">
        <v>43895</v>
      </c>
      <c r="B2257" s="13">
        <v>2020</v>
      </c>
      <c r="C2257" s="13">
        <f>IFERROR(AVERAGEIFS(Datos!C2257:E2257,Datos!C2257:E2257,"&lt;&gt;"),"")</f>
        <v>101.746</v>
      </c>
      <c r="D2257" s="13">
        <f>IFERROR(AVERAGEIFS(Datos!F2257:H2257,Datos!F2257:H2257,"&lt;&gt;"),"")</f>
        <v>65.098381200000006</v>
      </c>
      <c r="E2257" s="14">
        <f>IFERROR(AVERAGEIFS(Datos!I2257:L2257,Datos!I2257:L2257,"&lt;&gt;"),"")</f>
        <v>27.308827796442685</v>
      </c>
    </row>
    <row r="2258" spans="1:5" x14ac:dyDescent="0.3">
      <c r="A2258" s="12">
        <v>43896</v>
      </c>
      <c r="B2258" s="13">
        <v>2020</v>
      </c>
      <c r="C2258" s="13">
        <f>IFERROR(AVERAGEIFS(Datos!C2258:E2258,Datos!C2258:E2258,"&lt;&gt;"),"")</f>
        <v>99.538166666666669</v>
      </c>
      <c r="D2258" s="13">
        <f>IFERROR(AVERAGEIFS(Datos!F2258:H2258,Datos!F2258:H2258,"&lt;&gt;"),"")</f>
        <v>64.219817133333336</v>
      </c>
      <c r="E2258" s="14">
        <f>IFERROR(AVERAGEIFS(Datos!I2258:L2258,Datos!I2258:L2258,"&lt;&gt;"),"")</f>
        <v>26.454361494122114</v>
      </c>
    </row>
    <row r="2259" spans="1:5" x14ac:dyDescent="0.3">
      <c r="A2259" s="12">
        <v>43897</v>
      </c>
      <c r="B2259" s="13">
        <v>2020</v>
      </c>
      <c r="C2259" s="13" t="str">
        <f>IFERROR(AVERAGEIFS(Datos!C2259:E2259,Datos!C2259:E2259,"&lt;&gt;"),"")</f>
        <v/>
      </c>
      <c r="D2259" s="13" t="str">
        <f>IFERROR(AVERAGEIFS(Datos!F2259:H2259,Datos!F2259:H2259,"&lt;&gt;"),"")</f>
        <v/>
      </c>
      <c r="E2259" s="14" t="str">
        <f>IFERROR(AVERAGEIFS(Datos!I2259:L2259,Datos!I2259:L2259,"&lt;&gt;"),"")</f>
        <v/>
      </c>
    </row>
    <row r="2260" spans="1:5" x14ac:dyDescent="0.3">
      <c r="A2260" s="12">
        <v>43898</v>
      </c>
      <c r="B2260" s="13">
        <v>2020</v>
      </c>
      <c r="C2260" s="13" t="str">
        <f>IFERROR(AVERAGEIFS(Datos!C2260:E2260,Datos!C2260:E2260,"&lt;&gt;"),"")</f>
        <v/>
      </c>
      <c r="D2260" s="13" t="str">
        <f>IFERROR(AVERAGEIFS(Datos!F2260:H2260,Datos!F2260:H2260,"&lt;&gt;"),"")</f>
        <v/>
      </c>
      <c r="E2260" s="14" t="str">
        <f>IFERROR(AVERAGEIFS(Datos!I2260:L2260,Datos!I2260:L2260,"&lt;&gt;"),"")</f>
        <v/>
      </c>
    </row>
    <row r="2261" spans="1:5" x14ac:dyDescent="0.3">
      <c r="A2261" s="12">
        <v>43899</v>
      </c>
      <c r="B2261" s="13">
        <v>2020</v>
      </c>
      <c r="C2261" s="13">
        <f>IFERROR(AVERAGEIFS(Datos!C2261:E2261,Datos!C2261:E2261,"&lt;&gt;"),"")</f>
        <v>92.650666666666666</v>
      </c>
      <c r="D2261" s="13">
        <f>IFERROR(AVERAGEIFS(Datos!F2261:H2261,Datos!F2261:H2261,"&lt;&gt;"),"")</f>
        <v>59.35533933333334</v>
      </c>
      <c r="E2261" s="14">
        <f>IFERROR(AVERAGEIFS(Datos!I2261:L2261,Datos!I2261:L2261,"&lt;&gt;"),"")</f>
        <v>25.353220259371639</v>
      </c>
    </row>
    <row r="2262" spans="1:5" x14ac:dyDescent="0.3">
      <c r="A2262" s="12">
        <v>43900</v>
      </c>
      <c r="B2262" s="13">
        <v>2020</v>
      </c>
      <c r="C2262" s="13">
        <f>IFERROR(AVERAGEIFS(Datos!C2262:E2262,Datos!C2262:E2262,"&lt;&gt;"),"")</f>
        <v>98.671166666666679</v>
      </c>
      <c r="D2262" s="13">
        <f>IFERROR(AVERAGEIFS(Datos!F2262:H2262,Datos!F2262:H2262,"&lt;&gt;"),"")</f>
        <v>59.015125000000005</v>
      </c>
      <c r="E2262" s="14">
        <f>IFERROR(AVERAGEIFS(Datos!I2262:L2262,Datos!I2262:L2262,"&lt;&gt;"),"")</f>
        <v>25.269323959670466</v>
      </c>
    </row>
    <row r="2263" spans="1:5" x14ac:dyDescent="0.3">
      <c r="A2263" s="12">
        <v>43901</v>
      </c>
      <c r="B2263" s="13">
        <v>2020</v>
      </c>
      <c r="C2263" s="13">
        <f>IFERROR(AVERAGEIFS(Datos!C2263:E2263,Datos!C2263:E2263,"&lt;&gt;"),"")</f>
        <v>94.34416666666668</v>
      </c>
      <c r="D2263" s="13">
        <f>IFERROR(AVERAGEIFS(Datos!F2263:H2263,Datos!F2263:H2263,"&lt;&gt;"),"")</f>
        <v>58.989813333333331</v>
      </c>
      <c r="E2263" s="14">
        <f>IFERROR(AVERAGEIFS(Datos!I2263:L2263,Datos!I2263:L2263,"&lt;&gt;"),"")</f>
        <v>24.475398408114557</v>
      </c>
    </row>
    <row r="2264" spans="1:5" x14ac:dyDescent="0.3">
      <c r="A2264" s="12">
        <v>43902</v>
      </c>
      <c r="B2264" s="13">
        <v>2020</v>
      </c>
      <c r="C2264" s="13">
        <f>IFERROR(AVERAGEIFS(Datos!C2264:E2264,Datos!C2264:E2264,"&lt;&gt;"),"")</f>
        <v>85.564999999999998</v>
      </c>
      <c r="D2264" s="13">
        <f>IFERROR(AVERAGEIFS(Datos!F2264:H2264,Datos!F2264:H2264,"&lt;&gt;"),"")</f>
        <v>52.199974866666672</v>
      </c>
      <c r="E2264" s="14">
        <f>IFERROR(AVERAGEIFS(Datos!I2264:L2264,Datos!I2264:L2264,"&lt;&gt;"),"")</f>
        <v>23.317732381630137</v>
      </c>
    </row>
    <row r="2265" spans="1:5" x14ac:dyDescent="0.3">
      <c r="A2265" s="12">
        <v>43903</v>
      </c>
      <c r="B2265" s="13">
        <v>2020</v>
      </c>
      <c r="C2265" s="13">
        <f>IFERROR(AVERAGEIFS(Datos!C2265:E2265,Datos!C2265:E2265,"&lt;&gt;"),"")</f>
        <v>96.345333333333329</v>
      </c>
      <c r="D2265" s="13">
        <f>IFERROR(AVERAGEIFS(Datos!F2265:H2265,Datos!F2265:H2265,"&lt;&gt;"),"")</f>
        <v>52.923281599999996</v>
      </c>
      <c r="E2265" s="14">
        <f>IFERROR(AVERAGEIFS(Datos!I2265:L2265,Datos!I2265:L2265,"&lt;&gt;"),"")</f>
        <v>21.854169676295744</v>
      </c>
    </row>
    <row r="2266" spans="1:5" x14ac:dyDescent="0.3">
      <c r="A2266" s="12">
        <v>43904</v>
      </c>
      <c r="B2266" s="13">
        <v>2020</v>
      </c>
      <c r="C2266" s="13" t="str">
        <f>IFERROR(AVERAGEIFS(Datos!C2266:E2266,Datos!C2266:E2266,"&lt;&gt;"),"")</f>
        <v/>
      </c>
      <c r="D2266" s="13" t="str">
        <f>IFERROR(AVERAGEIFS(Datos!F2266:H2266,Datos!F2266:H2266,"&lt;&gt;"),"")</f>
        <v/>
      </c>
      <c r="E2266" s="14" t="str">
        <f>IFERROR(AVERAGEIFS(Datos!I2266:L2266,Datos!I2266:L2266,"&lt;&gt;"),"")</f>
        <v/>
      </c>
    </row>
    <row r="2267" spans="1:5" x14ac:dyDescent="0.3">
      <c r="A2267" s="12">
        <v>43905</v>
      </c>
      <c r="B2267" s="13">
        <v>2020</v>
      </c>
      <c r="C2267" s="13" t="str">
        <f>IFERROR(AVERAGEIFS(Datos!C2267:E2267,Datos!C2267:E2267,"&lt;&gt;"),"")</f>
        <v/>
      </c>
      <c r="D2267" s="13" t="str">
        <f>IFERROR(AVERAGEIFS(Datos!F2267:H2267,Datos!F2267:H2267,"&lt;&gt;"),"")</f>
        <v/>
      </c>
      <c r="E2267" s="14" t="str">
        <f>IFERROR(AVERAGEIFS(Datos!I2267:L2267,Datos!I2267:L2267,"&lt;&gt;"),"")</f>
        <v/>
      </c>
    </row>
    <row r="2268" spans="1:5" x14ac:dyDescent="0.3">
      <c r="A2268" s="12">
        <v>43906</v>
      </c>
      <c r="B2268" s="13">
        <v>2020</v>
      </c>
      <c r="C2268" s="13">
        <f>IFERROR(AVERAGEIFS(Datos!C2268:E2268,Datos!C2268:E2268,"&lt;&gt;"),"")</f>
        <v>83.207499999999996</v>
      </c>
      <c r="D2268" s="13">
        <f>IFERROR(AVERAGEIFS(Datos!F2268:H2268,Datos!F2268:H2268,"&lt;&gt;"),"")</f>
        <v>50.193849666666665</v>
      </c>
      <c r="E2268" s="14">
        <f>IFERROR(AVERAGEIFS(Datos!I2268:L2268,Datos!I2268:L2268,"&lt;&gt;"),"")</f>
        <v>21.771718498018121</v>
      </c>
    </row>
    <row r="2269" spans="1:5" x14ac:dyDescent="0.3">
      <c r="A2269" s="12">
        <v>43907</v>
      </c>
      <c r="B2269" s="13">
        <v>2020</v>
      </c>
      <c r="C2269" s="13">
        <f>IFERROR(AVERAGEIFS(Datos!C2269:E2269,Datos!C2269:E2269,"&lt;&gt;"),"")</f>
        <v>88.562666666666658</v>
      </c>
      <c r="D2269" s="13">
        <f>IFERROR(AVERAGEIFS(Datos!F2269:H2269,Datos!F2269:H2269,"&lt;&gt;"),"")</f>
        <v>50.602355283333338</v>
      </c>
      <c r="E2269" s="14">
        <f>IFERROR(AVERAGEIFS(Datos!I2269:L2269,Datos!I2269:L2269,"&lt;&gt;"),"")</f>
        <v>22.150084376629419</v>
      </c>
    </row>
    <row r="2270" spans="1:5" x14ac:dyDescent="0.3">
      <c r="A2270" s="12">
        <v>43908</v>
      </c>
      <c r="B2270" s="13">
        <v>2020</v>
      </c>
      <c r="C2270" s="13">
        <f>IFERROR(AVERAGEIFS(Datos!C2270:E2270,Datos!C2270:E2270,"&lt;&gt;"),"")</f>
        <v>85.542333333333332</v>
      </c>
      <c r="D2270" s="13">
        <f>IFERROR(AVERAGEIFS(Datos!F2270:H2270,Datos!F2270:H2270,"&lt;&gt;"),"")</f>
        <v>48.263844333333317</v>
      </c>
      <c r="E2270" s="14">
        <f>IFERROR(AVERAGEIFS(Datos!I2270:L2270,Datos!I2270:L2270,"&lt;&gt;"),"")</f>
        <v>21.217738742161565</v>
      </c>
    </row>
    <row r="2271" spans="1:5" x14ac:dyDescent="0.3">
      <c r="A2271" s="12">
        <v>43909</v>
      </c>
      <c r="B2271" s="13">
        <v>2020</v>
      </c>
      <c r="C2271" s="13">
        <f>IFERROR(AVERAGEIFS(Datos!C2271:E2271,Datos!C2271:E2271,"&lt;&gt;"),"")</f>
        <v>86.496166666666667</v>
      </c>
      <c r="D2271" s="13">
        <f>IFERROR(AVERAGEIFS(Datos!F2271:H2271,Datos!F2271:H2271,"&lt;&gt;"),"")</f>
        <v>46.545778666666671</v>
      </c>
      <c r="E2271" s="14">
        <f>IFERROR(AVERAGEIFS(Datos!I2271:L2271,Datos!I2271:L2271,"&lt;&gt;"),"")</f>
        <v>19.976419565591591</v>
      </c>
    </row>
    <row r="2272" spans="1:5" x14ac:dyDescent="0.3">
      <c r="A2272" s="12">
        <v>43910</v>
      </c>
      <c r="B2272" s="13">
        <v>2020</v>
      </c>
      <c r="C2272" s="13">
        <f>IFERROR(AVERAGEIFS(Datos!C2272:E2272,Datos!C2272:E2272,"&lt;&gt;"),"")</f>
        <v>82.690166666666656</v>
      </c>
      <c r="D2272" s="13">
        <f>IFERROR(AVERAGEIFS(Datos!F2272:H2272,Datos!F2272:H2272,"&lt;&gt;"),"")</f>
        <v>49.096640333333333</v>
      </c>
      <c r="E2272" s="14" t="str">
        <f>IFERROR(AVERAGEIFS(Datos!I2272:L2272,Datos!I2272:L2272,"&lt;&gt;"),"")</f>
        <v/>
      </c>
    </row>
    <row r="2273" spans="1:5" x14ac:dyDescent="0.3">
      <c r="A2273" s="12">
        <v>43911</v>
      </c>
      <c r="B2273" s="13">
        <v>2020</v>
      </c>
      <c r="C2273" s="13" t="str">
        <f>IFERROR(AVERAGEIFS(Datos!C2273:E2273,Datos!C2273:E2273,"&lt;&gt;"),"")</f>
        <v/>
      </c>
      <c r="D2273" s="13" t="str">
        <f>IFERROR(AVERAGEIFS(Datos!F2273:H2273,Datos!F2273:H2273,"&lt;&gt;"),"")</f>
        <v/>
      </c>
      <c r="E2273" s="14" t="str">
        <f>IFERROR(AVERAGEIFS(Datos!I2273:L2273,Datos!I2273:L2273,"&lt;&gt;"),"")</f>
        <v/>
      </c>
    </row>
    <row r="2274" spans="1:5" x14ac:dyDescent="0.3">
      <c r="A2274" s="12">
        <v>43912</v>
      </c>
      <c r="B2274" s="13">
        <v>2020</v>
      </c>
      <c r="C2274" s="13" t="str">
        <f>IFERROR(AVERAGEIFS(Datos!C2274:E2274,Datos!C2274:E2274,"&lt;&gt;"),"")</f>
        <v/>
      </c>
      <c r="D2274" s="13" t="str">
        <f>IFERROR(AVERAGEIFS(Datos!F2274:H2274,Datos!F2274:H2274,"&lt;&gt;"),"")</f>
        <v/>
      </c>
      <c r="E2274" s="14" t="str">
        <f>IFERROR(AVERAGEIFS(Datos!I2274:L2274,Datos!I2274:L2274,"&lt;&gt;"),"")</f>
        <v/>
      </c>
    </row>
    <row r="2275" spans="1:5" x14ac:dyDescent="0.3">
      <c r="A2275" s="12">
        <v>43913</v>
      </c>
      <c r="B2275" s="13">
        <v>2020</v>
      </c>
      <c r="C2275" s="13">
        <f>IFERROR(AVERAGEIFS(Datos!C2275:E2275,Datos!C2275:E2275,"&lt;&gt;"),"")</f>
        <v>81.593000000000004</v>
      </c>
      <c r="D2275" s="13">
        <f>IFERROR(AVERAGEIFS(Datos!F2275:H2275,Datos!F2275:H2275,"&lt;&gt;"),"")</f>
        <v>49.17054133333334</v>
      </c>
      <c r="E2275" s="14">
        <f>IFERROR(AVERAGEIFS(Datos!I2275:L2275,Datos!I2275:L2275,"&lt;&gt;"),"")</f>
        <v>20.950667932212532</v>
      </c>
    </row>
    <row r="2276" spans="1:5" x14ac:dyDescent="0.3">
      <c r="A2276" s="12">
        <v>43914</v>
      </c>
      <c r="B2276" s="13">
        <v>2020</v>
      </c>
      <c r="C2276" s="13">
        <f>IFERROR(AVERAGEIFS(Datos!C2276:E2276,Datos!C2276:E2276,"&lt;&gt;"),"")</f>
        <v>88.853499999999997</v>
      </c>
      <c r="D2276" s="13">
        <f>IFERROR(AVERAGEIFS(Datos!F2276:H2276,Datos!F2276:H2276,"&lt;&gt;"),"")</f>
        <v>53.961587000000009</v>
      </c>
      <c r="E2276" s="14">
        <f>IFERROR(AVERAGEIFS(Datos!I2276:L2276,Datos!I2276:L2276,"&lt;&gt;"),"")</f>
        <v>22.617973376693278</v>
      </c>
    </row>
    <row r="2277" spans="1:5" x14ac:dyDescent="0.3">
      <c r="A2277" s="12">
        <v>43915</v>
      </c>
      <c r="B2277" s="13">
        <v>2020</v>
      </c>
      <c r="C2277" s="13">
        <f>IFERROR(AVERAGEIFS(Datos!C2277:E2277,Datos!C2277:E2277,"&lt;&gt;"),"")</f>
        <v>87.793666666666653</v>
      </c>
      <c r="D2277" s="13">
        <f>IFERROR(AVERAGEIFS(Datos!F2277:H2277,Datos!F2277:H2277,"&lt;&gt;"),"")</f>
        <v>54.773324733333332</v>
      </c>
      <c r="E2277" s="14">
        <f>IFERROR(AVERAGEIFS(Datos!I2277:L2277,Datos!I2277:L2277,"&lt;&gt;"),"")</f>
        <v>24.194202275998563</v>
      </c>
    </row>
    <row r="2278" spans="1:5" x14ac:dyDescent="0.3">
      <c r="A2278" s="12">
        <v>43916</v>
      </c>
      <c r="B2278" s="13">
        <v>2020</v>
      </c>
      <c r="C2278" s="13">
        <f>IFERROR(AVERAGEIFS(Datos!C2278:E2278,Datos!C2278:E2278,"&lt;&gt;"),"")</f>
        <v>92.955333333333343</v>
      </c>
      <c r="D2278" s="13">
        <f>IFERROR(AVERAGEIFS(Datos!F2278:H2278,Datos!F2278:H2278,"&lt;&gt;"),"")</f>
        <v>57.598839133333335</v>
      </c>
      <c r="E2278" s="14">
        <f>IFERROR(AVERAGEIFS(Datos!I2278:L2278,Datos!I2278:L2278,"&lt;&gt;"),"")</f>
        <v>23.551220456621007</v>
      </c>
    </row>
    <row r="2279" spans="1:5" x14ac:dyDescent="0.3">
      <c r="A2279" s="12">
        <v>43917</v>
      </c>
      <c r="B2279" s="13">
        <v>2020</v>
      </c>
      <c r="C2279" s="13">
        <f>IFERROR(AVERAGEIFS(Datos!C2279:E2279,Datos!C2279:E2279,"&lt;&gt;"),"")</f>
        <v>89.049333333333323</v>
      </c>
      <c r="D2279" s="13">
        <f>IFERROR(AVERAGEIFS(Datos!F2279:H2279,Datos!F2279:H2279,"&lt;&gt;"),"")</f>
        <v>55.713186049999997</v>
      </c>
      <c r="E2279" s="14">
        <f>IFERROR(AVERAGEIFS(Datos!I2279:L2279,Datos!I2279:L2279,"&lt;&gt;"),"")</f>
        <v>24.556879896296294</v>
      </c>
    </row>
    <row r="2280" spans="1:5" x14ac:dyDescent="0.3">
      <c r="A2280" s="12">
        <v>43918</v>
      </c>
      <c r="B2280" s="13">
        <v>2020</v>
      </c>
      <c r="C2280" s="13" t="str">
        <f>IFERROR(AVERAGEIFS(Datos!C2280:E2280,Datos!C2280:E2280,"&lt;&gt;"),"")</f>
        <v/>
      </c>
      <c r="D2280" s="13" t="str">
        <f>IFERROR(AVERAGEIFS(Datos!F2280:H2280,Datos!F2280:H2280,"&lt;&gt;"),"")</f>
        <v/>
      </c>
      <c r="E2280" s="14" t="str">
        <f>IFERROR(AVERAGEIFS(Datos!I2280:L2280,Datos!I2280:L2280,"&lt;&gt;"),"")</f>
        <v/>
      </c>
    </row>
    <row r="2281" spans="1:5" x14ac:dyDescent="0.3">
      <c r="A2281" s="12">
        <v>43919</v>
      </c>
      <c r="B2281" s="13">
        <v>2020</v>
      </c>
      <c r="C2281" s="13" t="str">
        <f>IFERROR(AVERAGEIFS(Datos!C2281:E2281,Datos!C2281:E2281,"&lt;&gt;"),"")</f>
        <v/>
      </c>
      <c r="D2281" s="13" t="str">
        <f>IFERROR(AVERAGEIFS(Datos!F2281:H2281,Datos!F2281:H2281,"&lt;&gt;"),"")</f>
        <v/>
      </c>
      <c r="E2281" s="14" t="str">
        <f>IFERROR(AVERAGEIFS(Datos!I2281:L2281,Datos!I2281:L2281,"&lt;&gt;"),"")</f>
        <v/>
      </c>
    </row>
    <row r="2282" spans="1:5" x14ac:dyDescent="0.3">
      <c r="A2282" s="12">
        <v>43920</v>
      </c>
      <c r="B2282" s="13">
        <v>2020</v>
      </c>
      <c r="C2282" s="13">
        <f>IFERROR(AVERAGEIFS(Datos!C2282:E2282,Datos!C2282:E2282,"&lt;&gt;"),"")</f>
        <v>93.749333333333325</v>
      </c>
      <c r="D2282" s="13">
        <f>IFERROR(AVERAGEIFS(Datos!F2282:H2282,Datos!F2282:H2282,"&lt;&gt;"),"")</f>
        <v>56.242555183333337</v>
      </c>
      <c r="E2282" s="14">
        <f>IFERROR(AVERAGEIFS(Datos!I2282:L2282,Datos!I2282:L2282,"&lt;&gt;"),"")</f>
        <v>24.030952283384298</v>
      </c>
    </row>
    <row r="2283" spans="1:5" x14ac:dyDescent="0.3">
      <c r="A2283" s="12">
        <v>43921</v>
      </c>
      <c r="B2283" s="13">
        <v>2020</v>
      </c>
      <c r="C2283" s="13">
        <f>IFERROR(AVERAGEIFS(Datos!C2283:E2283,Datos!C2283:E2283,"&lt;&gt;"),"")</f>
        <v>93.126666666666665</v>
      </c>
      <c r="D2283" s="13">
        <f>IFERROR(AVERAGEIFS(Datos!F2283:H2283,Datos!F2283:H2283,"&lt;&gt;"),"")</f>
        <v>56.701179333333336</v>
      </c>
      <c r="E2283" s="14">
        <f>IFERROR(AVERAGEIFS(Datos!I2283:L2283,Datos!I2283:L2283,"&lt;&gt;"),"")</f>
        <v>24.294953663481166</v>
      </c>
    </row>
    <row r="2284" spans="1:5" x14ac:dyDescent="0.3">
      <c r="A2284" s="12">
        <v>43922</v>
      </c>
      <c r="B2284" s="13">
        <v>2020</v>
      </c>
      <c r="C2284" s="13">
        <f>IFERROR(AVERAGEIFS(Datos!C2284:E2284,Datos!C2284:E2284,"&lt;&gt;"),"")</f>
        <v>89.147499999999994</v>
      </c>
      <c r="D2284" s="13">
        <f>IFERROR(AVERAGEIFS(Datos!F2284:H2284,Datos!F2284:H2284,"&lt;&gt;"),"")</f>
        <v>53.586402499999998</v>
      </c>
      <c r="E2284" s="14">
        <f>IFERROR(AVERAGEIFS(Datos!I2284:L2284,Datos!I2284:L2284,"&lt;&gt;"),"")</f>
        <v>24.103998485244674</v>
      </c>
    </row>
    <row r="2285" spans="1:5" x14ac:dyDescent="0.3">
      <c r="A2285" s="12">
        <v>43923</v>
      </c>
      <c r="B2285" s="13">
        <v>2020</v>
      </c>
      <c r="C2285" s="13">
        <f>IFERROR(AVERAGEIFS(Datos!C2285:E2285,Datos!C2285:E2285,"&lt;&gt;"),"")</f>
        <v>90.781333333333336</v>
      </c>
      <c r="D2285" s="13">
        <f>IFERROR(AVERAGEIFS(Datos!F2285:H2285,Datos!F2285:H2285,"&lt;&gt;"),"")</f>
        <v>52.992658499999997</v>
      </c>
      <c r="E2285" s="14">
        <f>IFERROR(AVERAGEIFS(Datos!I2285:L2285,Datos!I2285:L2285,"&lt;&gt;"),"")</f>
        <v>23.998230153746409</v>
      </c>
    </row>
    <row r="2286" spans="1:5" x14ac:dyDescent="0.3">
      <c r="A2286" s="12">
        <v>43924</v>
      </c>
      <c r="B2286" s="13">
        <v>2020</v>
      </c>
      <c r="C2286" s="13">
        <f>IFERROR(AVERAGEIFS(Datos!C2286:E2286,Datos!C2286:E2286,"&lt;&gt;"),"")</f>
        <v>89.605833333333337</v>
      </c>
      <c r="D2286" s="13">
        <f>IFERROR(AVERAGEIFS(Datos!F2286:H2286,Datos!F2286:H2286,"&lt;&gt;"),"")</f>
        <v>52.713278133333326</v>
      </c>
      <c r="E2286" s="14">
        <f>IFERROR(AVERAGEIFS(Datos!I2286:L2286,Datos!I2286:L2286,"&lt;&gt;"),"")</f>
        <v>23.857334325744311</v>
      </c>
    </row>
    <row r="2287" spans="1:5" x14ac:dyDescent="0.3">
      <c r="A2287" s="12">
        <v>43925</v>
      </c>
      <c r="B2287" s="13">
        <v>2020</v>
      </c>
      <c r="C2287" s="13" t="str">
        <f>IFERROR(AVERAGEIFS(Datos!C2287:E2287,Datos!C2287:E2287,"&lt;&gt;"),"")</f>
        <v/>
      </c>
      <c r="D2287" s="13" t="str">
        <f>IFERROR(AVERAGEIFS(Datos!F2287:H2287,Datos!F2287:H2287,"&lt;&gt;"),"")</f>
        <v/>
      </c>
      <c r="E2287" s="14" t="str">
        <f>IFERROR(AVERAGEIFS(Datos!I2287:L2287,Datos!I2287:L2287,"&lt;&gt;"),"")</f>
        <v/>
      </c>
    </row>
    <row r="2288" spans="1:5" x14ac:dyDescent="0.3">
      <c r="A2288" s="12">
        <v>43926</v>
      </c>
      <c r="B2288" s="13">
        <v>2020</v>
      </c>
      <c r="C2288" s="13" t="str">
        <f>IFERROR(AVERAGEIFS(Datos!C2288:E2288,Datos!C2288:E2288,"&lt;&gt;"),"")</f>
        <v/>
      </c>
      <c r="D2288" s="13" t="str">
        <f>IFERROR(AVERAGEIFS(Datos!F2288:H2288,Datos!F2288:H2288,"&lt;&gt;"),"")</f>
        <v/>
      </c>
      <c r="E2288" s="14" t="str">
        <f>IFERROR(AVERAGEIFS(Datos!I2288:L2288,Datos!I2288:L2288,"&lt;&gt;"),"")</f>
        <v/>
      </c>
    </row>
    <row r="2289" spans="1:5" x14ac:dyDescent="0.3">
      <c r="A2289" s="12">
        <v>43927</v>
      </c>
      <c r="B2289" s="13">
        <v>2020</v>
      </c>
      <c r="C2289" s="13">
        <f>IFERROR(AVERAGEIFS(Datos!C2289:E2289,Datos!C2289:E2289,"&lt;&gt;"),"")</f>
        <v>96.682333333333347</v>
      </c>
      <c r="D2289" s="13">
        <f>IFERROR(AVERAGEIFS(Datos!F2289:H2289,Datos!F2289:H2289,"&lt;&gt;"),"")</f>
        <v>55.69669673333334</v>
      </c>
      <c r="E2289" s="14">
        <f>IFERROR(AVERAGEIFS(Datos!I2289:L2289,Datos!I2289:L2289,"&lt;&gt;"),"")</f>
        <v>24.934525476976702</v>
      </c>
    </row>
    <row r="2290" spans="1:5" x14ac:dyDescent="0.3">
      <c r="A2290" s="12">
        <v>43928</v>
      </c>
      <c r="B2290" s="13">
        <v>2020</v>
      </c>
      <c r="C2290" s="13">
        <f>IFERROR(AVERAGEIFS(Datos!C2290:E2290,Datos!C2290:E2290,"&lt;&gt;"),"")</f>
        <v>95.825166666666675</v>
      </c>
      <c r="D2290" s="13">
        <f>IFERROR(AVERAGEIFS(Datos!F2290:H2290,Datos!F2290:H2290,"&lt;&gt;"),"")</f>
        <v>57.438738933333333</v>
      </c>
      <c r="E2290" s="14">
        <f>IFERROR(AVERAGEIFS(Datos!I2290:L2290,Datos!I2290:L2290,"&lt;&gt;"),"")</f>
        <v>25.376133834068355</v>
      </c>
    </row>
    <row r="2291" spans="1:5" x14ac:dyDescent="0.3">
      <c r="A2291" s="12">
        <v>43929</v>
      </c>
      <c r="B2291" s="13">
        <v>2020</v>
      </c>
      <c r="C2291" s="13">
        <f>IFERROR(AVERAGEIFS(Datos!C2291:E2291,Datos!C2291:E2291,"&lt;&gt;"),"")</f>
        <v>97.332499999999996</v>
      </c>
      <c r="D2291" s="13">
        <f>IFERROR(AVERAGEIFS(Datos!F2291:H2291,Datos!F2291:H2291,"&lt;&gt;"),"")</f>
        <v>57.565175566666674</v>
      </c>
      <c r="E2291" s="14">
        <f>IFERROR(AVERAGEIFS(Datos!I2291:L2291,Datos!I2291:L2291,"&lt;&gt;"),"")</f>
        <v>25.605308106590574</v>
      </c>
    </row>
    <row r="2292" spans="1:5" x14ac:dyDescent="0.3">
      <c r="A2292" s="12">
        <v>43930</v>
      </c>
      <c r="B2292" s="13">
        <v>2020</v>
      </c>
      <c r="C2292" s="13">
        <f>IFERROR(AVERAGEIFS(Datos!C2292:E2292,Datos!C2292:E2292,"&lt;&gt;"),"")</f>
        <v>97.488666666666674</v>
      </c>
      <c r="D2292" s="13">
        <f>IFERROR(AVERAGEIFS(Datos!F2292:H2292,Datos!F2292:H2292,"&lt;&gt;"),"")</f>
        <v>60.403835216666664</v>
      </c>
      <c r="E2292" s="14">
        <f>IFERROR(AVERAGEIFS(Datos!I2292:L2292,Datos!I2292:L2292,"&lt;&gt;"),"")</f>
        <v>25.77080524404872</v>
      </c>
    </row>
    <row r="2293" spans="1:5" x14ac:dyDescent="0.3">
      <c r="A2293" s="12">
        <v>43931</v>
      </c>
      <c r="B2293" s="13">
        <v>2020</v>
      </c>
      <c r="C2293" s="13" t="str">
        <f>IFERROR(AVERAGEIFS(Datos!C2293:E2293,Datos!C2293:E2293,"&lt;&gt;"),"")</f>
        <v/>
      </c>
      <c r="D2293" s="13" t="str">
        <f>IFERROR(AVERAGEIFS(Datos!F2293:H2293,Datos!F2293:H2293,"&lt;&gt;"),"")</f>
        <v/>
      </c>
      <c r="E2293" s="14">
        <f>IFERROR(AVERAGEIFS(Datos!I2293:L2293,Datos!I2293:L2293,"&lt;&gt;"),"")</f>
        <v>26.260354613823015</v>
      </c>
    </row>
    <row r="2294" spans="1:5" x14ac:dyDescent="0.3">
      <c r="A2294" s="12">
        <v>43932</v>
      </c>
      <c r="B2294" s="13">
        <v>2020</v>
      </c>
      <c r="C2294" s="13" t="str">
        <f>IFERROR(AVERAGEIFS(Datos!C2294:E2294,Datos!C2294:E2294,"&lt;&gt;"),"")</f>
        <v/>
      </c>
      <c r="D2294" s="13" t="str">
        <f>IFERROR(AVERAGEIFS(Datos!F2294:H2294,Datos!F2294:H2294,"&lt;&gt;"),"")</f>
        <v/>
      </c>
      <c r="E2294" s="14" t="str">
        <f>IFERROR(AVERAGEIFS(Datos!I2294:L2294,Datos!I2294:L2294,"&lt;&gt;"),"")</f>
        <v/>
      </c>
    </row>
    <row r="2295" spans="1:5" x14ac:dyDescent="0.3">
      <c r="A2295" s="12">
        <v>43933</v>
      </c>
      <c r="B2295" s="13">
        <v>2020</v>
      </c>
      <c r="C2295" s="13" t="str">
        <f>IFERROR(AVERAGEIFS(Datos!C2295:E2295,Datos!C2295:E2295,"&lt;&gt;"),"")</f>
        <v/>
      </c>
      <c r="D2295" s="13" t="str">
        <f>IFERROR(AVERAGEIFS(Datos!F2295:H2295,Datos!F2295:H2295,"&lt;&gt;"),"")</f>
        <v/>
      </c>
      <c r="E2295" s="14" t="str">
        <f>IFERROR(AVERAGEIFS(Datos!I2295:L2295,Datos!I2295:L2295,"&lt;&gt;"),"")</f>
        <v/>
      </c>
    </row>
    <row r="2296" spans="1:5" x14ac:dyDescent="0.3">
      <c r="A2296" s="12">
        <v>43934</v>
      </c>
      <c r="B2296" s="13">
        <v>2020</v>
      </c>
      <c r="C2296" s="13">
        <f>IFERROR(AVERAGEIFS(Datos!C2296:E2296,Datos!C2296:E2296,"&lt;&gt;"),"")</f>
        <v>98.114333333333335</v>
      </c>
      <c r="D2296" s="13" t="str">
        <f>IFERROR(AVERAGEIFS(Datos!F2296:H2296,Datos!F2296:H2296,"&lt;&gt;"),"")</f>
        <v/>
      </c>
      <c r="E2296" s="14">
        <f>IFERROR(AVERAGEIFS(Datos!I2296:L2296,Datos!I2296:L2296,"&lt;&gt;"),"")</f>
        <v>25.974264240100389</v>
      </c>
    </row>
    <row r="2297" spans="1:5" x14ac:dyDescent="0.3">
      <c r="A2297" s="12">
        <v>43935</v>
      </c>
      <c r="B2297" s="13">
        <v>2020</v>
      </c>
      <c r="C2297" s="13">
        <f>IFERROR(AVERAGEIFS(Datos!C2297:E2297,Datos!C2297:E2297,"&lt;&gt;"),"")</f>
        <v>102.908</v>
      </c>
      <c r="D2297" s="13">
        <f>IFERROR(AVERAGEIFS(Datos!F2297:H2297,Datos!F2297:H2297,"&lt;&gt;"),"")</f>
        <v>61.504367383333339</v>
      </c>
      <c r="E2297" s="14">
        <f>IFERROR(AVERAGEIFS(Datos!I2297:L2297,Datos!I2297:L2297,"&lt;&gt;"),"")</f>
        <v>27.033424517695394</v>
      </c>
    </row>
    <row r="2298" spans="1:5" x14ac:dyDescent="0.3">
      <c r="A2298" s="12">
        <v>43936</v>
      </c>
      <c r="B2298" s="13">
        <v>2020</v>
      </c>
      <c r="C2298" s="13">
        <f>IFERROR(AVERAGEIFS(Datos!C2298:E2298,Datos!C2298:E2298,"&lt;&gt;"),"")</f>
        <v>101.95083333333334</v>
      </c>
      <c r="D2298" s="13">
        <f>IFERROR(AVERAGEIFS(Datos!F2298:H2298,Datos!F2298:H2298,"&lt;&gt;"),"")</f>
        <v>58.797992966666669</v>
      </c>
      <c r="E2298" s="14">
        <f>IFERROR(AVERAGEIFS(Datos!I2298:L2298,Datos!I2298:L2298,"&lt;&gt;"),"")</f>
        <v>27.112884864952964</v>
      </c>
    </row>
    <row r="2299" spans="1:5" x14ac:dyDescent="0.3">
      <c r="A2299" s="12">
        <v>43937</v>
      </c>
      <c r="B2299" s="13">
        <v>2020</v>
      </c>
      <c r="C2299" s="13">
        <f>IFERROR(AVERAGEIFS(Datos!C2299:E2299,Datos!C2299:E2299,"&lt;&gt;"),"")</f>
        <v>103.86133333333332</v>
      </c>
      <c r="D2299" s="13">
        <f>IFERROR(AVERAGEIFS(Datos!F2299:H2299,Datos!F2299:H2299,"&lt;&gt;"),"")</f>
        <v>59.259045799999996</v>
      </c>
      <c r="E2299" s="14">
        <f>IFERROR(AVERAGEIFS(Datos!I2299:L2299,Datos!I2299:L2299,"&lt;&gt;"),"")</f>
        <v>27.219785508726325</v>
      </c>
    </row>
    <row r="2300" spans="1:5" x14ac:dyDescent="0.3">
      <c r="A2300" s="12">
        <v>43938</v>
      </c>
      <c r="B2300" s="13">
        <v>2020</v>
      </c>
      <c r="C2300" s="13">
        <f>IFERROR(AVERAGEIFS(Datos!C2300:E2300,Datos!C2300:E2300,"&lt;&gt;"),"")</f>
        <v>104.41666666666667</v>
      </c>
      <c r="D2300" s="13">
        <f>IFERROR(AVERAGEIFS(Datos!F2300:H2300,Datos!F2300:H2300,"&lt;&gt;"),"")</f>
        <v>61.483815099999994</v>
      </c>
      <c r="E2300" s="14">
        <f>IFERROR(AVERAGEIFS(Datos!I2300:L2300,Datos!I2300:L2300,"&lt;&gt;"),"")</f>
        <v>28.110070591542755</v>
      </c>
    </row>
    <row r="2301" spans="1:5" x14ac:dyDescent="0.3">
      <c r="A2301" s="12">
        <v>43939</v>
      </c>
      <c r="B2301" s="13">
        <v>2020</v>
      </c>
      <c r="C2301" s="13" t="str">
        <f>IFERROR(AVERAGEIFS(Datos!C2301:E2301,Datos!C2301:E2301,"&lt;&gt;"),"")</f>
        <v/>
      </c>
      <c r="D2301" s="13" t="str">
        <f>IFERROR(AVERAGEIFS(Datos!F2301:H2301,Datos!F2301:H2301,"&lt;&gt;"),"")</f>
        <v/>
      </c>
      <c r="E2301" s="14" t="str">
        <f>IFERROR(AVERAGEIFS(Datos!I2301:L2301,Datos!I2301:L2301,"&lt;&gt;"),"")</f>
        <v/>
      </c>
    </row>
    <row r="2302" spans="1:5" x14ac:dyDescent="0.3">
      <c r="A2302" s="12">
        <v>43940</v>
      </c>
      <c r="B2302" s="13">
        <v>2020</v>
      </c>
      <c r="C2302" s="13" t="str">
        <f>IFERROR(AVERAGEIFS(Datos!C2302:E2302,Datos!C2302:E2302,"&lt;&gt;"),"")</f>
        <v/>
      </c>
      <c r="D2302" s="13" t="str">
        <f>IFERROR(AVERAGEIFS(Datos!F2302:H2302,Datos!F2302:H2302,"&lt;&gt;"),"")</f>
        <v/>
      </c>
      <c r="E2302" s="14" t="str">
        <f>IFERROR(AVERAGEIFS(Datos!I2302:L2302,Datos!I2302:L2302,"&lt;&gt;"),"")</f>
        <v/>
      </c>
    </row>
    <row r="2303" spans="1:5" x14ac:dyDescent="0.3">
      <c r="A2303" s="12">
        <v>43941</v>
      </c>
      <c r="B2303" s="13">
        <v>2020</v>
      </c>
      <c r="C2303" s="13">
        <f>IFERROR(AVERAGEIFS(Datos!C2303:E2303,Datos!C2303:E2303,"&lt;&gt;"),"")</f>
        <v>102.45</v>
      </c>
      <c r="D2303" s="13">
        <f>IFERROR(AVERAGEIFS(Datos!F2303:H2303,Datos!F2303:H2303,"&lt;&gt;"),"")</f>
        <v>61.561438916666667</v>
      </c>
      <c r="E2303" s="14">
        <f>IFERROR(AVERAGEIFS(Datos!I2303:L2303,Datos!I2303:L2303,"&lt;&gt;"),"")</f>
        <v>27.914032788148969</v>
      </c>
    </row>
    <row r="2304" spans="1:5" x14ac:dyDescent="0.3">
      <c r="A2304" s="12">
        <v>43942</v>
      </c>
      <c r="B2304" s="13">
        <v>2020</v>
      </c>
      <c r="C2304" s="13">
        <f>IFERROR(AVERAGEIFS(Datos!C2304:E2304,Datos!C2304:E2304,"&lt;&gt;"),"")</f>
        <v>98.506833333333319</v>
      </c>
      <c r="D2304" s="13">
        <f>IFERROR(AVERAGEIFS(Datos!F2304:H2304,Datos!F2304:H2304,"&lt;&gt;"),"")</f>
        <v>57.602635666666664</v>
      </c>
      <c r="E2304" s="14">
        <f>IFERROR(AVERAGEIFS(Datos!I2304:L2304,Datos!I2304:L2304,"&lt;&gt;"),"")</f>
        <v>27.347972255520503</v>
      </c>
    </row>
    <row r="2305" spans="1:5" x14ac:dyDescent="0.3">
      <c r="A2305" s="12">
        <v>43943</v>
      </c>
      <c r="B2305" s="13">
        <v>2020</v>
      </c>
      <c r="C2305" s="13">
        <f>IFERROR(AVERAGEIFS(Datos!C2305:E2305,Datos!C2305:E2305,"&lt;&gt;"),"")</f>
        <v>101.82183333333334</v>
      </c>
      <c r="D2305" s="13">
        <f>IFERROR(AVERAGEIFS(Datos!F2305:H2305,Datos!F2305:H2305,"&lt;&gt;"),"")</f>
        <v>58.359981333333337</v>
      </c>
      <c r="E2305" s="14">
        <f>IFERROR(AVERAGEIFS(Datos!I2305:L2305,Datos!I2305:L2305,"&lt;&gt;"),"")</f>
        <v>27.041238433818751</v>
      </c>
    </row>
    <row r="2306" spans="1:5" x14ac:dyDescent="0.3">
      <c r="A2306" s="12">
        <v>43944</v>
      </c>
      <c r="B2306" s="13">
        <v>2020</v>
      </c>
      <c r="C2306" s="13">
        <f>IFERROR(AVERAGEIFS(Datos!C2306:E2306,Datos!C2306:E2306,"&lt;&gt;"),"")</f>
        <v>101.24533333333333</v>
      </c>
      <c r="D2306" s="13">
        <f>IFERROR(AVERAGEIFS(Datos!F2306:H2306,Datos!F2306:H2306,"&lt;&gt;"),"")</f>
        <v>58.784888099999996</v>
      </c>
      <c r="E2306" s="14">
        <f>IFERROR(AVERAGEIFS(Datos!I2306:L2306,Datos!I2306:L2306,"&lt;&gt;"),"")</f>
        <v>27.24771498186384</v>
      </c>
    </row>
    <row r="2307" spans="1:5" x14ac:dyDescent="0.3">
      <c r="A2307" s="12">
        <v>43945</v>
      </c>
      <c r="B2307" s="13">
        <v>2020</v>
      </c>
      <c r="C2307" s="13">
        <f>IFERROR(AVERAGEIFS(Datos!C2307:E2307,Datos!C2307:E2307,"&lt;&gt;"),"")</f>
        <v>103.04083333333334</v>
      </c>
      <c r="D2307" s="13">
        <f>IFERROR(AVERAGEIFS(Datos!F2307:H2307,Datos!F2307:H2307,"&lt;&gt;"),"")</f>
        <v>57.513234549999993</v>
      </c>
      <c r="E2307" s="14">
        <f>IFERROR(AVERAGEIFS(Datos!I2307:L2307,Datos!I2307:L2307,"&lt;&gt;"),"")</f>
        <v>27.1561644155965</v>
      </c>
    </row>
    <row r="2308" spans="1:5" x14ac:dyDescent="0.3">
      <c r="A2308" s="12">
        <v>43946</v>
      </c>
      <c r="B2308" s="13">
        <v>2020</v>
      </c>
      <c r="C2308" s="13" t="str">
        <f>IFERROR(AVERAGEIFS(Datos!C2308:E2308,Datos!C2308:E2308,"&lt;&gt;"),"")</f>
        <v/>
      </c>
      <c r="D2308" s="13" t="str">
        <f>IFERROR(AVERAGEIFS(Datos!F2308:H2308,Datos!F2308:H2308,"&lt;&gt;"),"")</f>
        <v/>
      </c>
      <c r="E2308" s="14" t="str">
        <f>IFERROR(AVERAGEIFS(Datos!I2308:L2308,Datos!I2308:L2308,"&lt;&gt;"),"")</f>
        <v/>
      </c>
    </row>
    <row r="2309" spans="1:5" x14ac:dyDescent="0.3">
      <c r="A2309" s="12">
        <v>43947</v>
      </c>
      <c r="B2309" s="13">
        <v>2020</v>
      </c>
      <c r="C2309" s="13" t="str">
        <f>IFERROR(AVERAGEIFS(Datos!C2309:E2309,Datos!C2309:E2309,"&lt;&gt;"),"")</f>
        <v/>
      </c>
      <c r="D2309" s="13" t="str">
        <f>IFERROR(AVERAGEIFS(Datos!F2309:H2309,Datos!F2309:H2309,"&lt;&gt;"),"")</f>
        <v/>
      </c>
      <c r="E2309" s="14" t="str">
        <f>IFERROR(AVERAGEIFS(Datos!I2309:L2309,Datos!I2309:L2309,"&lt;&gt;"),"")</f>
        <v/>
      </c>
    </row>
    <row r="2310" spans="1:5" x14ac:dyDescent="0.3">
      <c r="A2310" s="12">
        <v>43948</v>
      </c>
      <c r="B2310" s="13">
        <v>2020</v>
      </c>
      <c r="C2310" s="13">
        <f>IFERROR(AVERAGEIFS(Datos!C2310:E2310,Datos!C2310:E2310,"&lt;&gt;"),"")</f>
        <v>102.79516666666667</v>
      </c>
      <c r="D2310" s="13">
        <f>IFERROR(AVERAGEIFS(Datos!F2310:H2310,Datos!F2310:H2310,"&lt;&gt;"),"")</f>
        <v>59.072284200000006</v>
      </c>
      <c r="E2310" s="14">
        <f>IFERROR(AVERAGEIFS(Datos!I2310:L2310,Datos!I2310:L2310,"&lt;&gt;"),"")</f>
        <v>27.728170681733459</v>
      </c>
    </row>
    <row r="2311" spans="1:5" x14ac:dyDescent="0.3">
      <c r="A2311" s="12">
        <v>43949</v>
      </c>
      <c r="B2311" s="13">
        <v>2020</v>
      </c>
      <c r="C2311" s="13">
        <f>IFERROR(AVERAGEIFS(Datos!C2311:E2311,Datos!C2311:E2311,"&lt;&gt;"),"")</f>
        <v>100.36149999999999</v>
      </c>
      <c r="D2311" s="13">
        <f>IFERROR(AVERAGEIFS(Datos!F2311:H2311,Datos!F2311:H2311,"&lt;&gt;"),"")</f>
        <v>60.036411799999996</v>
      </c>
      <c r="E2311" s="14">
        <f>IFERROR(AVERAGEIFS(Datos!I2311:L2311,Datos!I2311:L2311,"&lt;&gt;"),"")</f>
        <v>27.739237392870514</v>
      </c>
    </row>
    <row r="2312" spans="1:5" x14ac:dyDescent="0.3">
      <c r="A2312" s="12">
        <v>43950</v>
      </c>
      <c r="B2312" s="13">
        <v>2020</v>
      </c>
      <c r="C2312" s="13">
        <f>IFERROR(AVERAGEIFS(Datos!C2312:E2312,Datos!C2312:E2312,"&lt;&gt;"),"")</f>
        <v>105.4905</v>
      </c>
      <c r="D2312" s="13">
        <f>IFERROR(AVERAGEIFS(Datos!F2312:H2312,Datos!F2312:H2312,"&lt;&gt;"),"")</f>
        <v>61.610084499999999</v>
      </c>
      <c r="E2312" s="14" t="str">
        <f>IFERROR(AVERAGEIFS(Datos!I2312:L2312,Datos!I2312:L2312,"&lt;&gt;"),"")</f>
        <v/>
      </c>
    </row>
    <row r="2313" spans="1:5" x14ac:dyDescent="0.3">
      <c r="A2313" s="12">
        <v>43951</v>
      </c>
      <c r="B2313" s="13">
        <v>2020</v>
      </c>
      <c r="C2313" s="13">
        <f>IFERROR(AVERAGEIFS(Datos!C2313:E2313,Datos!C2313:E2313,"&lt;&gt;"),"")</f>
        <v>106.66500000000001</v>
      </c>
      <c r="D2313" s="13">
        <f>IFERROR(AVERAGEIFS(Datos!F2313:H2313,Datos!F2313:H2313,"&lt;&gt;"),"")</f>
        <v>61.140260999999988</v>
      </c>
      <c r="E2313" s="14">
        <f>IFERROR(AVERAGEIFS(Datos!I2313:L2313,Datos!I2313:L2313,"&lt;&gt;"),"")</f>
        <v>27.479464212101377</v>
      </c>
    </row>
    <row r="2314" spans="1:5" x14ac:dyDescent="0.3">
      <c r="A2314" s="12">
        <v>43952</v>
      </c>
      <c r="B2314" s="13">
        <v>2020</v>
      </c>
      <c r="C2314" s="13">
        <f>IFERROR(AVERAGEIFS(Datos!C2314:E2314,Datos!C2314:E2314,"&lt;&gt;"),"")</f>
        <v>104.23449999999998</v>
      </c>
      <c r="D2314" s="13">
        <f>IFERROR(AVERAGEIFS(Datos!F2314:H2314,Datos!F2314:H2314,"&lt;&gt;"),"")</f>
        <v>5.0358568500000001</v>
      </c>
      <c r="E2314" s="14">
        <f>IFERROR(AVERAGEIFS(Datos!I2314:L2314,Datos!I2314:L2314,"&lt;&gt;"),"")</f>
        <v>27.322722542610975</v>
      </c>
    </row>
    <row r="2315" spans="1:5" x14ac:dyDescent="0.3">
      <c r="A2315" s="12">
        <v>43953</v>
      </c>
      <c r="B2315" s="13">
        <v>2020</v>
      </c>
      <c r="C2315" s="13" t="str">
        <f>IFERROR(AVERAGEIFS(Datos!C2315:E2315,Datos!C2315:E2315,"&lt;&gt;"),"")</f>
        <v/>
      </c>
      <c r="D2315" s="13" t="str">
        <f>IFERROR(AVERAGEIFS(Datos!F2315:H2315,Datos!F2315:H2315,"&lt;&gt;"),"")</f>
        <v/>
      </c>
      <c r="E2315" s="14" t="str">
        <f>IFERROR(AVERAGEIFS(Datos!I2315:L2315,Datos!I2315:L2315,"&lt;&gt;"),"")</f>
        <v/>
      </c>
    </row>
    <row r="2316" spans="1:5" x14ac:dyDescent="0.3">
      <c r="A2316" s="12">
        <v>43954</v>
      </c>
      <c r="B2316" s="13">
        <v>2020</v>
      </c>
      <c r="C2316" s="13" t="str">
        <f>IFERROR(AVERAGEIFS(Datos!C2316:E2316,Datos!C2316:E2316,"&lt;&gt;"),"")</f>
        <v/>
      </c>
      <c r="D2316" s="13" t="str">
        <f>IFERROR(AVERAGEIFS(Datos!F2316:H2316,Datos!F2316:H2316,"&lt;&gt;"),"")</f>
        <v/>
      </c>
      <c r="E2316" s="14" t="str">
        <f>IFERROR(AVERAGEIFS(Datos!I2316:L2316,Datos!I2316:L2316,"&lt;&gt;"),"")</f>
        <v/>
      </c>
    </row>
    <row r="2317" spans="1:5" x14ac:dyDescent="0.3">
      <c r="A2317" s="12">
        <v>43955</v>
      </c>
      <c r="B2317" s="13">
        <v>2020</v>
      </c>
      <c r="C2317" s="13">
        <f>IFERROR(AVERAGEIFS(Datos!C2317:E2317,Datos!C2317:E2317,"&lt;&gt;"),"")</f>
        <v>106.09166666666665</v>
      </c>
      <c r="D2317" s="13">
        <f>IFERROR(AVERAGEIFS(Datos!F2317:H2317,Datos!F2317:H2317,"&lt;&gt;"),"")</f>
        <v>59.209664933333329</v>
      </c>
      <c r="E2317" s="14" t="str">
        <f>IFERROR(AVERAGEIFS(Datos!I2317:L2317,Datos!I2317:L2317,"&lt;&gt;"),"")</f>
        <v/>
      </c>
    </row>
    <row r="2318" spans="1:5" x14ac:dyDescent="0.3">
      <c r="A2318" s="12">
        <v>43956</v>
      </c>
      <c r="B2318" s="13">
        <v>2020</v>
      </c>
      <c r="C2318" s="13">
        <f>IFERROR(AVERAGEIFS(Datos!C2318:E2318,Datos!C2318:E2318,"&lt;&gt;"),"")</f>
        <v>107.53366666666666</v>
      </c>
      <c r="D2318" s="13">
        <f>IFERROR(AVERAGEIFS(Datos!F2318:H2318,Datos!F2318:H2318,"&lt;&gt;"),"")</f>
        <v>60.181843466666663</v>
      </c>
      <c r="E2318" s="14" t="str">
        <f>IFERROR(AVERAGEIFS(Datos!I2318:L2318,Datos!I2318:L2318,"&lt;&gt;"),"")</f>
        <v/>
      </c>
    </row>
    <row r="2319" spans="1:5" x14ac:dyDescent="0.3">
      <c r="A2319" s="12">
        <v>43957</v>
      </c>
      <c r="B2319" s="13">
        <v>2020</v>
      </c>
      <c r="C2319" s="13">
        <f>IFERROR(AVERAGEIFS(Datos!C2319:E2319,Datos!C2319:E2319,"&lt;&gt;"),"")</f>
        <v>108.32299999999999</v>
      </c>
      <c r="D2319" s="13">
        <f>IFERROR(AVERAGEIFS(Datos!F2319:H2319,Datos!F2319:H2319,"&lt;&gt;"),"")</f>
        <v>57.823347366666667</v>
      </c>
      <c r="E2319" s="14" t="str">
        <f>IFERROR(AVERAGEIFS(Datos!I2319:L2319,Datos!I2319:L2319,"&lt;&gt;"),"")</f>
        <v/>
      </c>
    </row>
    <row r="2320" spans="1:5" x14ac:dyDescent="0.3">
      <c r="A2320" s="12">
        <v>43958</v>
      </c>
      <c r="B2320" s="13">
        <v>2020</v>
      </c>
      <c r="C2320" s="13">
        <f>IFERROR(AVERAGEIFS(Datos!C2320:E2320,Datos!C2320:E2320,"&lt;&gt;"),"")</f>
        <v>109.33299999999998</v>
      </c>
      <c r="D2320" s="13">
        <f>IFERROR(AVERAGEIFS(Datos!F2320:H2320,Datos!F2320:H2320,"&lt;&gt;"),"")</f>
        <v>58.181479233333334</v>
      </c>
      <c r="E2320" s="14">
        <f>IFERROR(AVERAGEIFS(Datos!I2320:L2320,Datos!I2320:L2320,"&lt;&gt;"),"")</f>
        <v>27.474862846392618</v>
      </c>
    </row>
    <row r="2321" spans="1:5" x14ac:dyDescent="0.3">
      <c r="A2321" s="12">
        <v>43959</v>
      </c>
      <c r="B2321" s="13">
        <v>2020</v>
      </c>
      <c r="C2321" s="13">
        <f>IFERROR(AVERAGEIFS(Datos!C2321:E2321,Datos!C2321:E2321,"&lt;&gt;"),"")</f>
        <v>110.47649999999999</v>
      </c>
      <c r="D2321" s="13">
        <f>IFERROR(AVERAGEIFS(Datos!F2321:H2321,Datos!F2321:H2321,"&lt;&gt;"),"")</f>
        <v>86.320425999999998</v>
      </c>
      <c r="E2321" s="14">
        <f>IFERROR(AVERAGEIFS(Datos!I2321:L2321,Datos!I2321:L2321,"&lt;&gt;"),"")</f>
        <v>27.48749770002814</v>
      </c>
    </row>
    <row r="2322" spans="1:5" x14ac:dyDescent="0.3">
      <c r="A2322" s="12">
        <v>43960</v>
      </c>
      <c r="B2322" s="13">
        <v>2020</v>
      </c>
      <c r="C2322" s="13" t="str">
        <f>IFERROR(AVERAGEIFS(Datos!C2322:E2322,Datos!C2322:E2322,"&lt;&gt;"),"")</f>
        <v/>
      </c>
      <c r="D2322" s="13" t="str">
        <f>IFERROR(AVERAGEIFS(Datos!F2322:H2322,Datos!F2322:H2322,"&lt;&gt;"),"")</f>
        <v/>
      </c>
      <c r="E2322" s="14" t="str">
        <f>IFERROR(AVERAGEIFS(Datos!I2322:L2322,Datos!I2322:L2322,"&lt;&gt;"),"")</f>
        <v/>
      </c>
    </row>
    <row r="2323" spans="1:5" x14ac:dyDescent="0.3">
      <c r="A2323" s="12">
        <v>43961</v>
      </c>
      <c r="B2323" s="13">
        <v>2020</v>
      </c>
      <c r="C2323" s="13" t="str">
        <f>IFERROR(AVERAGEIFS(Datos!C2323:E2323,Datos!C2323:E2323,"&lt;&gt;"),"")</f>
        <v/>
      </c>
      <c r="D2323" s="13" t="str">
        <f>IFERROR(AVERAGEIFS(Datos!F2323:H2323,Datos!F2323:H2323,"&lt;&gt;"),"")</f>
        <v/>
      </c>
      <c r="E2323" s="14" t="str">
        <f>IFERROR(AVERAGEIFS(Datos!I2323:L2323,Datos!I2323:L2323,"&lt;&gt;"),"")</f>
        <v/>
      </c>
    </row>
    <row r="2324" spans="1:5" x14ac:dyDescent="0.3">
      <c r="A2324" s="12">
        <v>43962</v>
      </c>
      <c r="B2324" s="13">
        <v>2020</v>
      </c>
      <c r="C2324" s="13">
        <f>IFERROR(AVERAGEIFS(Datos!C2324:E2324,Datos!C2324:E2324,"&lt;&gt;"),"")</f>
        <v>111.89066666666668</v>
      </c>
      <c r="D2324" s="13">
        <f>IFERROR(AVERAGEIFS(Datos!F2324:H2324,Datos!F2324:H2324,"&lt;&gt;"),"")</f>
        <v>58.616863999999993</v>
      </c>
      <c r="E2324" s="14">
        <f>IFERROR(AVERAGEIFS(Datos!I2324:L2324,Datos!I2324:L2324,"&lt;&gt;"),"")</f>
        <v>27.229363723878514</v>
      </c>
    </row>
    <row r="2325" spans="1:5" x14ac:dyDescent="0.3">
      <c r="A2325" s="12">
        <v>43963</v>
      </c>
      <c r="B2325" s="13">
        <v>2020</v>
      </c>
      <c r="C2325" s="13">
        <f>IFERROR(AVERAGEIFS(Datos!C2325:E2325,Datos!C2325:E2325,"&lt;&gt;"),"")</f>
        <v>109.70716666666668</v>
      </c>
      <c r="D2325" s="13">
        <f>IFERROR(AVERAGEIFS(Datos!F2325:H2325,Datos!F2325:H2325,"&lt;&gt;"),"")</f>
        <v>58.729279333333331</v>
      </c>
      <c r="E2325" s="14">
        <f>IFERROR(AVERAGEIFS(Datos!I2325:L2325,Datos!I2325:L2325,"&lt;&gt;"),"")</f>
        <v>27.575746096209372</v>
      </c>
    </row>
    <row r="2326" spans="1:5" x14ac:dyDescent="0.3">
      <c r="A2326" s="12">
        <v>43964</v>
      </c>
      <c r="B2326" s="13">
        <v>2020</v>
      </c>
      <c r="C2326" s="13">
        <f>IFERROR(AVERAGEIFS(Datos!C2326:E2326,Datos!C2326:E2326,"&lt;&gt;"),"")</f>
        <v>108.02633333333334</v>
      </c>
      <c r="D2326" s="13">
        <f>IFERROR(AVERAGEIFS(Datos!F2326:H2326,Datos!F2326:H2326,"&lt;&gt;"),"")</f>
        <v>57.465283399999997</v>
      </c>
      <c r="E2326" s="14">
        <f>IFERROR(AVERAGEIFS(Datos!I2326:L2326,Datos!I2326:L2326,"&lt;&gt;"),"")</f>
        <v>27.528621314485978</v>
      </c>
    </row>
    <row r="2327" spans="1:5" x14ac:dyDescent="0.3">
      <c r="A2327" s="12">
        <v>43965</v>
      </c>
      <c r="B2327" s="13">
        <v>2020</v>
      </c>
      <c r="C2327" s="13">
        <f>IFERROR(AVERAGEIFS(Datos!C2327:E2327,Datos!C2327:E2327,"&lt;&gt;"),"")</f>
        <v>108.58600000000001</v>
      </c>
      <c r="D2327" s="13">
        <f>IFERROR(AVERAGEIFS(Datos!F2327:H2327,Datos!F2327:H2327,"&lt;&gt;"),"")</f>
        <v>55.882380166666671</v>
      </c>
      <c r="E2327" s="14">
        <f>IFERROR(AVERAGEIFS(Datos!I2327:L2327,Datos!I2327:L2327,"&lt;&gt;"),"")</f>
        <v>26.93934745242537</v>
      </c>
    </row>
    <row r="2328" spans="1:5" x14ac:dyDescent="0.3">
      <c r="A2328" s="12">
        <v>43966</v>
      </c>
      <c r="B2328" s="13">
        <v>2020</v>
      </c>
      <c r="C2328" s="13">
        <f>IFERROR(AVERAGEIFS(Datos!C2328:E2328,Datos!C2328:E2328,"&lt;&gt;"),"")</f>
        <v>109.58016666666667</v>
      </c>
      <c r="D2328" s="13">
        <f>IFERROR(AVERAGEIFS(Datos!F2328:H2328,Datos!F2328:H2328,"&lt;&gt;"),"")</f>
        <v>55.790145766666662</v>
      </c>
      <c r="E2328" s="14">
        <f>IFERROR(AVERAGEIFS(Datos!I2328:L2328,Datos!I2328:L2328,"&lt;&gt;"),"")</f>
        <v>27.109553129368997</v>
      </c>
    </row>
    <row r="2329" spans="1:5" x14ac:dyDescent="0.3">
      <c r="A2329" s="12">
        <v>43967</v>
      </c>
      <c r="B2329" s="13">
        <v>2020</v>
      </c>
      <c r="C2329" s="13" t="str">
        <f>IFERROR(AVERAGEIFS(Datos!C2329:E2329,Datos!C2329:E2329,"&lt;&gt;"),"")</f>
        <v/>
      </c>
      <c r="D2329" s="13" t="str">
        <f>IFERROR(AVERAGEIFS(Datos!F2329:H2329,Datos!F2329:H2329,"&lt;&gt;"),"")</f>
        <v/>
      </c>
      <c r="E2329" s="14" t="str">
        <f>IFERROR(AVERAGEIFS(Datos!I2329:L2329,Datos!I2329:L2329,"&lt;&gt;"),"")</f>
        <v/>
      </c>
    </row>
    <row r="2330" spans="1:5" x14ac:dyDescent="0.3">
      <c r="A2330" s="12">
        <v>43968</v>
      </c>
      <c r="B2330" s="13">
        <v>2020</v>
      </c>
      <c r="C2330" s="13" t="str">
        <f>IFERROR(AVERAGEIFS(Datos!C2330:E2330,Datos!C2330:E2330,"&lt;&gt;"),"")</f>
        <v/>
      </c>
      <c r="D2330" s="13" t="str">
        <f>IFERROR(AVERAGEIFS(Datos!F2330:H2330,Datos!F2330:H2330,"&lt;&gt;"),"")</f>
        <v/>
      </c>
      <c r="E2330" s="14" t="str">
        <f>IFERROR(AVERAGEIFS(Datos!I2330:L2330,Datos!I2330:L2330,"&lt;&gt;"),"")</f>
        <v/>
      </c>
    </row>
    <row r="2331" spans="1:5" x14ac:dyDescent="0.3">
      <c r="A2331" s="12">
        <v>43969</v>
      </c>
      <c r="B2331" s="13">
        <v>2020</v>
      </c>
      <c r="C2331" s="13">
        <f>IFERROR(AVERAGEIFS(Datos!C2331:E2331,Datos!C2331:E2331,"&lt;&gt;"),"")</f>
        <v>110.96966666666667</v>
      </c>
      <c r="D2331" s="13">
        <f>IFERROR(AVERAGEIFS(Datos!F2331:H2331,Datos!F2331:H2331,"&lt;&gt;"),"")</f>
        <v>58.995931666666671</v>
      </c>
      <c r="E2331" s="14">
        <f>IFERROR(AVERAGEIFS(Datos!I2331:L2331,Datos!I2331:L2331,"&lt;&gt;"),"")</f>
        <v>27.040644749230914</v>
      </c>
    </row>
    <row r="2332" spans="1:5" x14ac:dyDescent="0.3">
      <c r="A2332" s="12">
        <v>43970</v>
      </c>
      <c r="B2332" s="13">
        <v>2020</v>
      </c>
      <c r="C2332" s="13">
        <f>IFERROR(AVERAGEIFS(Datos!C2332:E2332,Datos!C2332:E2332,"&lt;&gt;"),"")</f>
        <v>110.21166666666666</v>
      </c>
      <c r="D2332" s="13">
        <f>IFERROR(AVERAGEIFS(Datos!F2332:H2332,Datos!F2332:H2332,"&lt;&gt;"),"")</f>
        <v>59.286913499999997</v>
      </c>
      <c r="E2332" s="14">
        <f>IFERROR(AVERAGEIFS(Datos!I2332:L2332,Datos!I2332:L2332,"&lt;&gt;"),"")</f>
        <v>26.650268410460917</v>
      </c>
    </row>
    <row r="2333" spans="1:5" x14ac:dyDescent="0.3">
      <c r="A2333" s="12">
        <v>43971</v>
      </c>
      <c r="B2333" s="13">
        <v>2020</v>
      </c>
      <c r="C2333" s="13">
        <f>IFERROR(AVERAGEIFS(Datos!C2333:E2333,Datos!C2333:E2333,"&lt;&gt;"),"")</f>
        <v>111.97516666666665</v>
      </c>
      <c r="D2333" s="13">
        <f>IFERROR(AVERAGEIFS(Datos!F2333:H2333,Datos!F2333:H2333,"&lt;&gt;"),"")</f>
        <v>60.605333250000001</v>
      </c>
      <c r="E2333" s="14">
        <f>IFERROR(AVERAGEIFS(Datos!I2333:L2333,Datos!I2333:L2333,"&lt;&gt;"),"")</f>
        <v>26.804041946717501</v>
      </c>
    </row>
    <row r="2334" spans="1:5" x14ac:dyDescent="0.3">
      <c r="A2334" s="12">
        <v>43972</v>
      </c>
      <c r="B2334" s="13">
        <v>2020</v>
      </c>
      <c r="C2334" s="13">
        <f>IFERROR(AVERAGEIFS(Datos!C2334:E2334,Datos!C2334:E2334,"&lt;&gt;"),"")</f>
        <v>110.99333333333334</v>
      </c>
      <c r="D2334" s="13">
        <f>IFERROR(AVERAGEIFS(Datos!F2334:H2334,Datos!F2334:H2334,"&lt;&gt;"),"")</f>
        <v>58.902573999999994</v>
      </c>
      <c r="E2334" s="14">
        <f>IFERROR(AVERAGEIFS(Datos!I2334:L2334,Datos!I2334:L2334,"&lt;&gt;"),"")</f>
        <v>26.833680777984206</v>
      </c>
    </row>
    <row r="2335" spans="1:5" x14ac:dyDescent="0.3">
      <c r="A2335" s="12">
        <v>43973</v>
      </c>
      <c r="B2335" s="13">
        <v>2020</v>
      </c>
      <c r="C2335" s="13">
        <f>IFERROR(AVERAGEIFS(Datos!C2335:E2335,Datos!C2335:E2335,"&lt;&gt;"),"")</f>
        <v>111.29816666666666</v>
      </c>
      <c r="D2335" s="13">
        <f>IFERROR(AVERAGEIFS(Datos!F2335:H2335,Datos!F2335:H2335,"&lt;&gt;"),"")</f>
        <v>58.32189966666666</v>
      </c>
      <c r="E2335" s="14">
        <f>IFERROR(AVERAGEIFS(Datos!I2335:L2335,Datos!I2335:L2335,"&lt;&gt;"),"")</f>
        <v>27.06327583015711</v>
      </c>
    </row>
    <row r="2336" spans="1:5" x14ac:dyDescent="0.3">
      <c r="A2336" s="12">
        <v>43974</v>
      </c>
      <c r="B2336" s="13">
        <v>2020</v>
      </c>
      <c r="C2336" s="13" t="str">
        <f>IFERROR(AVERAGEIFS(Datos!C2336:E2336,Datos!C2336:E2336,"&lt;&gt;"),"")</f>
        <v/>
      </c>
      <c r="D2336" s="13" t="str">
        <f>IFERROR(AVERAGEIFS(Datos!F2336:H2336,Datos!F2336:H2336,"&lt;&gt;"),"")</f>
        <v/>
      </c>
      <c r="E2336" s="14" t="str">
        <f>IFERROR(AVERAGEIFS(Datos!I2336:L2336,Datos!I2336:L2336,"&lt;&gt;"),"")</f>
        <v/>
      </c>
    </row>
    <row r="2337" spans="1:5" x14ac:dyDescent="0.3">
      <c r="A2337" s="12">
        <v>43975</v>
      </c>
      <c r="B2337" s="13">
        <v>2020</v>
      </c>
      <c r="C2337" s="13" t="str">
        <f>IFERROR(AVERAGEIFS(Datos!C2337:E2337,Datos!C2337:E2337,"&lt;&gt;"),"")</f>
        <v/>
      </c>
      <c r="D2337" s="13" t="str">
        <f>IFERROR(AVERAGEIFS(Datos!F2337:H2337,Datos!F2337:H2337,"&lt;&gt;"),"")</f>
        <v/>
      </c>
      <c r="E2337" s="14" t="str">
        <f>IFERROR(AVERAGEIFS(Datos!I2337:L2337,Datos!I2337:L2337,"&lt;&gt;"),"")</f>
        <v/>
      </c>
    </row>
    <row r="2338" spans="1:5" x14ac:dyDescent="0.3">
      <c r="A2338" s="12">
        <v>43976</v>
      </c>
      <c r="B2338" s="13">
        <v>2020</v>
      </c>
      <c r="C2338" s="13" t="str">
        <f>IFERROR(AVERAGEIFS(Datos!C2338:E2338,Datos!C2338:E2338,"&lt;&gt;"),"")</f>
        <v/>
      </c>
      <c r="D2338" s="13">
        <f>IFERROR(AVERAGEIFS(Datos!F2338:H2338,Datos!F2338:H2338,"&lt;&gt;"),"")</f>
        <v>88.173388500000001</v>
      </c>
      <c r="E2338" s="14">
        <f>IFERROR(AVERAGEIFS(Datos!I2338:L2338,Datos!I2338:L2338,"&lt;&gt;"),"")</f>
        <v>26.999069057567315</v>
      </c>
    </row>
    <row r="2339" spans="1:5" x14ac:dyDescent="0.3">
      <c r="A2339" s="12">
        <v>43977</v>
      </c>
      <c r="B2339" s="13">
        <v>2020</v>
      </c>
      <c r="C2339" s="13">
        <f>IFERROR(AVERAGEIFS(Datos!C2339:E2339,Datos!C2339:E2339,"&lt;&gt;"),"")</f>
        <v>110.60700000000001</v>
      </c>
      <c r="D2339" s="13">
        <f>IFERROR(AVERAGEIFS(Datos!F2339:H2339,Datos!F2339:H2339,"&lt;&gt;"),"")</f>
        <v>61.175274250000001</v>
      </c>
      <c r="E2339" s="14">
        <f>IFERROR(AVERAGEIFS(Datos!I2339:L2339,Datos!I2339:L2339,"&lt;&gt;"),"")</f>
        <v>27.609740470856188</v>
      </c>
    </row>
    <row r="2340" spans="1:5" x14ac:dyDescent="0.3">
      <c r="A2340" s="12">
        <v>43978</v>
      </c>
      <c r="B2340" s="13">
        <v>2020</v>
      </c>
      <c r="C2340" s="13">
        <f>IFERROR(AVERAGEIFS(Datos!C2340:E2340,Datos!C2340:E2340,"&lt;&gt;"),"")</f>
        <v>110.78383333333333</v>
      </c>
      <c r="D2340" s="13">
        <f>IFERROR(AVERAGEIFS(Datos!F2340:H2340,Datos!F2340:H2340,"&lt;&gt;"),"")</f>
        <v>62.430470800000002</v>
      </c>
      <c r="E2340" s="14">
        <f>IFERROR(AVERAGEIFS(Datos!I2340:L2340,Datos!I2340:L2340,"&lt;&gt;"),"")</f>
        <v>27.333392774271392</v>
      </c>
    </row>
    <row r="2341" spans="1:5" x14ac:dyDescent="0.3">
      <c r="A2341" s="12">
        <v>43979</v>
      </c>
      <c r="B2341" s="13">
        <v>2020</v>
      </c>
      <c r="C2341" s="13">
        <f>IFERROR(AVERAGEIFS(Datos!C2341:E2341,Datos!C2341:E2341,"&lt;&gt;"),"")</f>
        <v>110.62483333333334</v>
      </c>
      <c r="D2341" s="13">
        <f>IFERROR(AVERAGEIFS(Datos!F2341:H2341,Datos!F2341:H2341,"&lt;&gt;"),"")</f>
        <v>63.122743433333333</v>
      </c>
      <c r="E2341" s="14">
        <f>IFERROR(AVERAGEIFS(Datos!I2341:L2341,Datos!I2341:L2341,"&lt;&gt;"),"")</f>
        <v>27.691786316669766</v>
      </c>
    </row>
    <row r="2342" spans="1:5" x14ac:dyDescent="0.3">
      <c r="A2342" s="12">
        <v>43980</v>
      </c>
      <c r="B2342" s="13">
        <v>2020</v>
      </c>
      <c r="C2342" s="13">
        <f>IFERROR(AVERAGEIFS(Datos!C2342:E2342,Datos!C2342:E2342,"&lt;&gt;"),"")</f>
        <v>111.47033333333333</v>
      </c>
      <c r="D2342" s="13">
        <f>IFERROR(AVERAGEIFS(Datos!F2342:H2342,Datos!F2342:H2342,"&lt;&gt;"),"")</f>
        <v>62.965433900000001</v>
      </c>
      <c r="E2342" s="14">
        <f>IFERROR(AVERAGEIFS(Datos!I2342:L2342,Datos!I2342:L2342,"&lt;&gt;"),"")</f>
        <v>27.474846070865411</v>
      </c>
    </row>
    <row r="2343" spans="1:5" x14ac:dyDescent="0.3">
      <c r="A2343" s="12">
        <v>43981</v>
      </c>
      <c r="B2343" s="13">
        <v>2020</v>
      </c>
      <c r="C2343" s="13" t="str">
        <f>IFERROR(AVERAGEIFS(Datos!C2343:E2343,Datos!C2343:E2343,"&lt;&gt;"),"")</f>
        <v/>
      </c>
      <c r="D2343" s="13" t="str">
        <f>IFERROR(AVERAGEIFS(Datos!F2343:H2343,Datos!F2343:H2343,"&lt;&gt;"),"")</f>
        <v/>
      </c>
      <c r="E2343" s="14" t="str">
        <f>IFERROR(AVERAGEIFS(Datos!I2343:L2343,Datos!I2343:L2343,"&lt;&gt;"),"")</f>
        <v/>
      </c>
    </row>
    <row r="2344" spans="1:5" x14ac:dyDescent="0.3">
      <c r="A2344" s="12">
        <v>43982</v>
      </c>
      <c r="B2344" s="13">
        <v>2020</v>
      </c>
      <c r="C2344" s="13" t="str">
        <f>IFERROR(AVERAGEIFS(Datos!C2344:E2344,Datos!C2344:E2344,"&lt;&gt;"),"")</f>
        <v/>
      </c>
      <c r="D2344" s="13" t="str">
        <f>IFERROR(AVERAGEIFS(Datos!F2344:H2344,Datos!F2344:H2344,"&lt;&gt;"),"")</f>
        <v/>
      </c>
      <c r="E2344" s="14" t="str">
        <f>IFERROR(AVERAGEIFS(Datos!I2344:L2344,Datos!I2344:L2344,"&lt;&gt;"),"")</f>
        <v/>
      </c>
    </row>
    <row r="2345" spans="1:5" x14ac:dyDescent="0.3">
      <c r="A2345" s="12">
        <v>43983</v>
      </c>
      <c r="B2345" s="13">
        <v>2020</v>
      </c>
      <c r="C2345" s="13">
        <f>IFERROR(AVERAGEIFS(Datos!C2345:E2345,Datos!C2345:E2345,"&lt;&gt;"),"")</f>
        <v>111.67866666666667</v>
      </c>
      <c r="D2345" s="13">
        <f>IFERROR(AVERAGEIFS(Datos!F2345:H2345,Datos!F2345:H2345,"&lt;&gt;"),"")</f>
        <v>4.7416859999999996</v>
      </c>
      <c r="E2345" s="14">
        <f>IFERROR(AVERAGEIFS(Datos!I2345:L2345,Datos!I2345:L2345,"&lt;&gt;"),"")</f>
        <v>28.207235090630228</v>
      </c>
    </row>
    <row r="2346" spans="1:5" x14ac:dyDescent="0.3">
      <c r="A2346" s="12">
        <v>43984</v>
      </c>
      <c r="B2346" s="13">
        <v>2020</v>
      </c>
      <c r="C2346" s="13">
        <f>IFERROR(AVERAGEIFS(Datos!C2346:E2346,Datos!C2346:E2346,"&lt;&gt;"),"")</f>
        <v>112.62016666666666</v>
      </c>
      <c r="D2346" s="13">
        <f>IFERROR(AVERAGEIFS(Datos!F2346:H2346,Datos!F2346:H2346,"&lt;&gt;"),"")</f>
        <v>65.408151066666662</v>
      </c>
      <c r="E2346" s="14">
        <f>IFERROR(AVERAGEIFS(Datos!I2346:L2346,Datos!I2346:L2346,"&lt;&gt;"),"")</f>
        <v>28.308626065415403</v>
      </c>
    </row>
    <row r="2347" spans="1:5" x14ac:dyDescent="0.3">
      <c r="A2347" s="12">
        <v>43985</v>
      </c>
      <c r="B2347" s="13">
        <v>2020</v>
      </c>
      <c r="C2347" s="13">
        <f>IFERROR(AVERAGEIFS(Datos!C2347:E2347,Datos!C2347:E2347,"&lt;&gt;"),"")</f>
        <v>112.86749999999999</v>
      </c>
      <c r="D2347" s="13">
        <f>IFERROR(AVERAGEIFS(Datos!F2347:H2347,Datos!F2347:H2347,"&lt;&gt;"),"")</f>
        <v>67.992279866666664</v>
      </c>
      <c r="E2347" s="14">
        <f>IFERROR(AVERAGEIFS(Datos!I2347:L2347,Datos!I2347:L2347,"&lt;&gt;"),"")</f>
        <v>28.305692464879261</v>
      </c>
    </row>
    <row r="2348" spans="1:5" x14ac:dyDescent="0.3">
      <c r="A2348" s="12">
        <v>43986</v>
      </c>
      <c r="B2348" s="13">
        <v>2020</v>
      </c>
      <c r="C2348" s="13">
        <f>IFERROR(AVERAGEIFS(Datos!C2348:E2348,Datos!C2348:E2348,"&lt;&gt;"),"")</f>
        <v>111.40500000000002</v>
      </c>
      <c r="D2348" s="13">
        <f>IFERROR(AVERAGEIFS(Datos!F2348:H2348,Datos!F2348:H2348,"&lt;&gt;"),"")</f>
        <v>68.771727466666675</v>
      </c>
      <c r="E2348" s="14">
        <f>IFERROR(AVERAGEIFS(Datos!I2348:L2348,Datos!I2348:L2348,"&lt;&gt;"),"")</f>
        <v>28.631778222905389</v>
      </c>
    </row>
    <row r="2349" spans="1:5" x14ac:dyDescent="0.3">
      <c r="A2349" s="12">
        <v>43987</v>
      </c>
      <c r="B2349" s="13">
        <v>2020</v>
      </c>
      <c r="C2349" s="13">
        <f>IFERROR(AVERAGEIFS(Datos!C2349:E2349,Datos!C2349:E2349,"&lt;&gt;"),"")</f>
        <v>114.02533333333334</v>
      </c>
      <c r="D2349" s="13">
        <f>IFERROR(AVERAGEIFS(Datos!F2349:H2349,Datos!F2349:H2349,"&lt;&gt;"),"")</f>
        <v>69.774543333333341</v>
      </c>
      <c r="E2349" s="14">
        <f>IFERROR(AVERAGEIFS(Datos!I2349:L2349,Datos!I2349:L2349,"&lt;&gt;"),"")</f>
        <v>28.717766086560363</v>
      </c>
    </row>
    <row r="2350" spans="1:5" x14ac:dyDescent="0.3">
      <c r="A2350" s="12">
        <v>43988</v>
      </c>
      <c r="B2350" s="13">
        <v>2020</v>
      </c>
      <c r="C2350" s="13" t="str">
        <f>IFERROR(AVERAGEIFS(Datos!C2350:E2350,Datos!C2350:E2350,"&lt;&gt;"),"")</f>
        <v/>
      </c>
      <c r="D2350" s="13" t="str">
        <f>IFERROR(AVERAGEIFS(Datos!F2350:H2350,Datos!F2350:H2350,"&lt;&gt;"),"")</f>
        <v/>
      </c>
      <c r="E2350" s="14" t="str">
        <f>IFERROR(AVERAGEIFS(Datos!I2350:L2350,Datos!I2350:L2350,"&lt;&gt;"),"")</f>
        <v/>
      </c>
    </row>
    <row r="2351" spans="1:5" x14ac:dyDescent="0.3">
      <c r="A2351" s="12">
        <v>43989</v>
      </c>
      <c r="B2351" s="13">
        <v>2020</v>
      </c>
      <c r="C2351" s="13" t="str">
        <f>IFERROR(AVERAGEIFS(Datos!C2351:E2351,Datos!C2351:E2351,"&lt;&gt;"),"")</f>
        <v/>
      </c>
      <c r="D2351" s="13" t="str">
        <f>IFERROR(AVERAGEIFS(Datos!F2351:H2351,Datos!F2351:H2351,"&lt;&gt;"),"")</f>
        <v/>
      </c>
      <c r="E2351" s="14" t="str">
        <f>IFERROR(AVERAGEIFS(Datos!I2351:L2351,Datos!I2351:L2351,"&lt;&gt;"),"")</f>
        <v/>
      </c>
    </row>
    <row r="2352" spans="1:5" x14ac:dyDescent="0.3">
      <c r="A2352" s="12">
        <v>43990</v>
      </c>
      <c r="B2352" s="13">
        <v>2020</v>
      </c>
      <c r="C2352" s="13">
        <f>IFERROR(AVERAGEIFS(Datos!C2352:E2352,Datos!C2352:E2352,"&lt;&gt;"),"")</f>
        <v>114.709</v>
      </c>
      <c r="D2352" s="13">
        <f>IFERROR(AVERAGEIFS(Datos!F2352:H2352,Datos!F2352:H2352,"&lt;&gt;"),"")</f>
        <v>69.86562450000001</v>
      </c>
      <c r="E2352" s="14">
        <f>IFERROR(AVERAGEIFS(Datos!I2352:L2352,Datos!I2352:L2352,"&lt;&gt;"),"")</f>
        <v>29.267634013115366</v>
      </c>
    </row>
    <row r="2353" spans="1:5" x14ac:dyDescent="0.3">
      <c r="A2353" s="12">
        <v>43991</v>
      </c>
      <c r="B2353" s="13">
        <v>2020</v>
      </c>
      <c r="C2353" s="13">
        <f>IFERROR(AVERAGEIFS(Datos!C2353:E2353,Datos!C2353:E2353,"&lt;&gt;"),"")</f>
        <v>116.13383333333333</v>
      </c>
      <c r="D2353" s="13">
        <f>IFERROR(AVERAGEIFS(Datos!F2353:H2353,Datos!F2353:H2353,"&lt;&gt;"),"")</f>
        <v>69.814380600000007</v>
      </c>
      <c r="E2353" s="14">
        <f>IFERROR(AVERAGEIFS(Datos!I2353:L2353,Datos!I2353:L2353,"&lt;&gt;"),"")</f>
        <v>29.50745328351281</v>
      </c>
    </row>
    <row r="2354" spans="1:5" x14ac:dyDescent="0.3">
      <c r="A2354" s="12">
        <v>43992</v>
      </c>
      <c r="B2354" s="13">
        <v>2020</v>
      </c>
      <c r="C2354" s="13">
        <f>IFERROR(AVERAGEIFS(Datos!C2354:E2354,Datos!C2354:E2354,"&lt;&gt;"),"")</f>
        <v>119.42833333333334</v>
      </c>
      <c r="D2354" s="13">
        <f>IFERROR(AVERAGEIFS(Datos!F2354:H2354,Datos!F2354:H2354,"&lt;&gt;"),"")</f>
        <v>69.563200266666669</v>
      </c>
      <c r="E2354" s="14">
        <f>IFERROR(AVERAGEIFS(Datos!I2354:L2354,Datos!I2354:L2354,"&lt;&gt;"),"")</f>
        <v>29.699921839209104</v>
      </c>
    </row>
    <row r="2355" spans="1:5" x14ac:dyDescent="0.3">
      <c r="A2355" s="12">
        <v>43993</v>
      </c>
      <c r="B2355" s="13">
        <v>2020</v>
      </c>
      <c r="C2355" s="13">
        <f>IFERROR(AVERAGEIFS(Datos!C2355:E2355,Datos!C2355:E2355,"&lt;&gt;"),"")</f>
        <v>113.44666666666667</v>
      </c>
      <c r="D2355" s="13">
        <f>IFERROR(AVERAGEIFS(Datos!F2355:H2355,Datos!F2355:H2355,"&lt;&gt;"),"")</f>
        <v>66.725644166666669</v>
      </c>
      <c r="E2355" s="14">
        <f>IFERROR(AVERAGEIFS(Datos!I2355:L2355,Datos!I2355:L2355,"&lt;&gt;"),"")</f>
        <v>29.758885740063739</v>
      </c>
    </row>
    <row r="2356" spans="1:5" x14ac:dyDescent="0.3">
      <c r="A2356" s="12">
        <v>43994</v>
      </c>
      <c r="B2356" s="13">
        <v>2020</v>
      </c>
      <c r="C2356" s="13">
        <f>IFERROR(AVERAGEIFS(Datos!C2356:E2356,Datos!C2356:E2356,"&lt;&gt;"),"")</f>
        <v>114.36200000000001</v>
      </c>
      <c r="D2356" s="13">
        <f>IFERROR(AVERAGEIFS(Datos!F2356:H2356,Datos!F2356:H2356,"&lt;&gt;"),"")</f>
        <v>65.799038800000005</v>
      </c>
      <c r="E2356" s="14">
        <f>IFERROR(AVERAGEIFS(Datos!I2356:L2356,Datos!I2356:L2356,"&lt;&gt;"),"")</f>
        <v>29.344076701395345</v>
      </c>
    </row>
    <row r="2357" spans="1:5" x14ac:dyDescent="0.3">
      <c r="A2357" s="12">
        <v>43995</v>
      </c>
      <c r="B2357" s="13">
        <v>2020</v>
      </c>
      <c r="C2357" s="13" t="str">
        <f>IFERROR(AVERAGEIFS(Datos!C2357:E2357,Datos!C2357:E2357,"&lt;&gt;"),"")</f>
        <v/>
      </c>
      <c r="D2357" s="13" t="str">
        <f>IFERROR(AVERAGEIFS(Datos!F2357:H2357,Datos!F2357:H2357,"&lt;&gt;"),"")</f>
        <v/>
      </c>
      <c r="E2357" s="14" t="str">
        <f>IFERROR(AVERAGEIFS(Datos!I2357:L2357,Datos!I2357:L2357,"&lt;&gt;"),"")</f>
        <v/>
      </c>
    </row>
    <row r="2358" spans="1:5" x14ac:dyDescent="0.3">
      <c r="A2358" s="12">
        <v>43996</v>
      </c>
      <c r="B2358" s="13">
        <v>2020</v>
      </c>
      <c r="C2358" s="13" t="str">
        <f>IFERROR(AVERAGEIFS(Datos!C2358:E2358,Datos!C2358:E2358,"&lt;&gt;"),"")</f>
        <v/>
      </c>
      <c r="D2358" s="13" t="str">
        <f>IFERROR(AVERAGEIFS(Datos!F2358:H2358,Datos!F2358:H2358,"&lt;&gt;"),"")</f>
        <v/>
      </c>
      <c r="E2358" s="14" t="str">
        <f>IFERROR(AVERAGEIFS(Datos!I2358:L2358,Datos!I2358:L2358,"&lt;&gt;"),"")</f>
        <v/>
      </c>
    </row>
    <row r="2359" spans="1:5" x14ac:dyDescent="0.3">
      <c r="A2359" s="12">
        <v>43997</v>
      </c>
      <c r="B2359" s="13">
        <v>2020</v>
      </c>
      <c r="C2359" s="13">
        <f>IFERROR(AVERAGEIFS(Datos!C2359:E2359,Datos!C2359:E2359,"&lt;&gt;"),"")</f>
        <v>115.24150000000002</v>
      </c>
      <c r="D2359" s="13">
        <f>IFERROR(AVERAGEIFS(Datos!F2359:H2359,Datos!F2359:H2359,"&lt;&gt;"),"")</f>
        <v>65.6404706</v>
      </c>
      <c r="E2359" s="14">
        <f>IFERROR(AVERAGEIFS(Datos!I2359:L2359,Datos!I2359:L2359,"&lt;&gt;"),"")</f>
        <v>28.762022710276014</v>
      </c>
    </row>
    <row r="2360" spans="1:5" x14ac:dyDescent="0.3">
      <c r="A2360" s="12">
        <v>43998</v>
      </c>
      <c r="B2360" s="13">
        <v>2020</v>
      </c>
      <c r="C2360" s="13">
        <f>IFERROR(AVERAGEIFS(Datos!C2360:E2360,Datos!C2360:E2360,"&lt;&gt;"),"")</f>
        <v>117.97116666666666</v>
      </c>
      <c r="D2360" s="13">
        <f>IFERROR(AVERAGEIFS(Datos!F2360:H2360,Datos!F2360:H2360,"&lt;&gt;"),"")</f>
        <v>67.675348466666676</v>
      </c>
      <c r="E2360" s="14">
        <f>IFERROR(AVERAGEIFS(Datos!I2360:L2360,Datos!I2360:L2360,"&lt;&gt;"),"")</f>
        <v>29.420650251537175</v>
      </c>
    </row>
    <row r="2361" spans="1:5" x14ac:dyDescent="0.3">
      <c r="A2361" s="12">
        <v>43999</v>
      </c>
      <c r="B2361" s="13">
        <v>2020</v>
      </c>
      <c r="C2361" s="13">
        <f>IFERROR(AVERAGEIFS(Datos!C2361:E2361,Datos!C2361:E2361,"&lt;&gt;"),"")</f>
        <v>118.25483333333334</v>
      </c>
      <c r="D2361" s="13">
        <f>IFERROR(AVERAGEIFS(Datos!F2361:H2361,Datos!F2361:H2361,"&lt;&gt;"),"")</f>
        <v>68.047307033333325</v>
      </c>
      <c r="E2361" s="14">
        <f>IFERROR(AVERAGEIFS(Datos!I2361:L2361,Datos!I2361:L2361,"&lt;&gt;"),"")</f>
        <v>30.339973815360231</v>
      </c>
    </row>
    <row r="2362" spans="1:5" x14ac:dyDescent="0.3">
      <c r="A2362" s="12">
        <v>44000</v>
      </c>
      <c r="B2362" s="13">
        <v>2020</v>
      </c>
      <c r="C2362" s="13">
        <f>IFERROR(AVERAGEIFS(Datos!C2362:E2362,Datos!C2362:E2362,"&lt;&gt;"),"")</f>
        <v>118.65283333333332</v>
      </c>
      <c r="D2362" s="13">
        <f>IFERROR(AVERAGEIFS(Datos!F2362:H2362,Datos!F2362:H2362,"&lt;&gt;"),"")</f>
        <v>67.813497533333319</v>
      </c>
      <c r="E2362" s="14">
        <f>IFERROR(AVERAGEIFS(Datos!I2362:L2362,Datos!I2362:L2362,"&lt;&gt;"),"")</f>
        <v>31.101562829809136</v>
      </c>
    </row>
    <row r="2363" spans="1:5" x14ac:dyDescent="0.3">
      <c r="A2363" s="12">
        <v>44001</v>
      </c>
      <c r="B2363" s="13">
        <v>2020</v>
      </c>
      <c r="C2363" s="13">
        <f>IFERROR(AVERAGEIFS(Datos!C2363:E2363,Datos!C2363:E2363,"&lt;&gt;"),"")</f>
        <v>117.93733333333334</v>
      </c>
      <c r="D2363" s="13">
        <f>IFERROR(AVERAGEIFS(Datos!F2363:H2363,Datos!F2363:H2363,"&lt;&gt;"),"")</f>
        <v>68.924582733333338</v>
      </c>
      <c r="E2363" s="14">
        <f>IFERROR(AVERAGEIFS(Datos!I2363:L2363,Datos!I2363:L2363,"&lt;&gt;"),"")</f>
        <v>31.255218328341449</v>
      </c>
    </row>
    <row r="2364" spans="1:5" x14ac:dyDescent="0.3">
      <c r="A2364" s="12">
        <v>44002</v>
      </c>
      <c r="B2364" s="13">
        <v>2020</v>
      </c>
      <c r="C2364" s="13" t="str">
        <f>IFERROR(AVERAGEIFS(Datos!C2364:E2364,Datos!C2364:E2364,"&lt;&gt;"),"")</f>
        <v/>
      </c>
      <c r="D2364" s="13" t="str">
        <f>IFERROR(AVERAGEIFS(Datos!F2364:H2364,Datos!F2364:H2364,"&lt;&gt;"),"")</f>
        <v/>
      </c>
      <c r="E2364" s="14" t="str">
        <f>IFERROR(AVERAGEIFS(Datos!I2364:L2364,Datos!I2364:L2364,"&lt;&gt;"),"")</f>
        <v/>
      </c>
    </row>
    <row r="2365" spans="1:5" x14ac:dyDescent="0.3">
      <c r="A2365" s="12">
        <v>44003</v>
      </c>
      <c r="B2365" s="13">
        <v>2020</v>
      </c>
      <c r="C2365" s="13" t="str">
        <f>IFERROR(AVERAGEIFS(Datos!C2365:E2365,Datos!C2365:E2365,"&lt;&gt;"),"")</f>
        <v/>
      </c>
      <c r="D2365" s="13" t="str">
        <f>IFERROR(AVERAGEIFS(Datos!F2365:H2365,Datos!F2365:H2365,"&lt;&gt;"),"")</f>
        <v/>
      </c>
      <c r="E2365" s="14" t="str">
        <f>IFERROR(AVERAGEIFS(Datos!I2365:L2365,Datos!I2365:L2365,"&lt;&gt;"),"")</f>
        <v/>
      </c>
    </row>
    <row r="2366" spans="1:5" x14ac:dyDescent="0.3">
      <c r="A2366" s="12">
        <v>44004</v>
      </c>
      <c r="B2366" s="13">
        <v>2020</v>
      </c>
      <c r="C2366" s="13">
        <f>IFERROR(AVERAGEIFS(Datos!C2366:E2366,Datos!C2366:E2366,"&lt;&gt;"),"")</f>
        <v>120.94016666666668</v>
      </c>
      <c r="D2366" s="13">
        <f>IFERROR(AVERAGEIFS(Datos!F2366:H2366,Datos!F2366:H2366,"&lt;&gt;"),"")</f>
        <v>69.668388133333337</v>
      </c>
      <c r="E2366" s="14">
        <f>IFERROR(AVERAGEIFS(Datos!I2366:L2366,Datos!I2366:L2366,"&lt;&gt;"),"")</f>
        <v>31.210059716945821</v>
      </c>
    </row>
    <row r="2367" spans="1:5" x14ac:dyDescent="0.3">
      <c r="A2367" s="12">
        <v>44005</v>
      </c>
      <c r="B2367" s="13">
        <v>2020</v>
      </c>
      <c r="C2367" s="13">
        <f>IFERROR(AVERAGEIFS(Datos!C2367:E2367,Datos!C2367:E2367,"&lt;&gt;"),"")</f>
        <v>122.24716666666667</v>
      </c>
      <c r="D2367" s="13">
        <f>IFERROR(AVERAGEIFS(Datos!F2367:H2367,Datos!F2367:H2367,"&lt;&gt;"),"")</f>
        <v>70.945006866666674</v>
      </c>
      <c r="E2367" s="14">
        <f>IFERROR(AVERAGEIFS(Datos!I2367:L2367,Datos!I2367:L2367,"&lt;&gt;"),"")</f>
        <v>31.120435935005165</v>
      </c>
    </row>
    <row r="2368" spans="1:5" x14ac:dyDescent="0.3">
      <c r="A2368" s="12">
        <v>44006</v>
      </c>
      <c r="B2368" s="13">
        <v>2020</v>
      </c>
      <c r="C2368" s="13">
        <f>IFERROR(AVERAGEIFS(Datos!C2368:E2368,Datos!C2368:E2368,"&lt;&gt;"),"")</f>
        <v>119.83</v>
      </c>
      <c r="D2368" s="13">
        <f>IFERROR(AVERAGEIFS(Datos!F2368:H2368,Datos!F2368:H2368,"&lt;&gt;"),"")</f>
        <v>67.849594133333326</v>
      </c>
      <c r="E2368" s="14">
        <f>IFERROR(AVERAGEIFS(Datos!I2368:L2368,Datos!I2368:L2368,"&lt;&gt;"),"")</f>
        <v>30.866046077880746</v>
      </c>
    </row>
    <row r="2369" spans="1:5" x14ac:dyDescent="0.3">
      <c r="A2369" s="12">
        <v>44007</v>
      </c>
      <c r="B2369" s="13">
        <v>2020</v>
      </c>
      <c r="C2369" s="13">
        <f>IFERROR(AVERAGEIFS(Datos!C2369:E2369,Datos!C2369:E2369,"&lt;&gt;"),"")</f>
        <v>121.20166666666667</v>
      </c>
      <c r="D2369" s="13">
        <f>IFERROR(AVERAGEIFS(Datos!F2369:H2369,Datos!F2369:H2369,"&lt;&gt;"),"")</f>
        <v>68.159834333333336</v>
      </c>
      <c r="E2369" s="14">
        <f>IFERROR(AVERAGEIFS(Datos!I2369:L2369,Datos!I2369:L2369,"&lt;&gt;"),"")</f>
        <v>30.313361897098609</v>
      </c>
    </row>
    <row r="2370" spans="1:5" x14ac:dyDescent="0.3">
      <c r="A2370" s="12">
        <v>44008</v>
      </c>
      <c r="B2370" s="13">
        <v>2020</v>
      </c>
      <c r="C2370" s="13">
        <f>IFERROR(AVERAGEIFS(Datos!C2370:E2370,Datos!C2370:E2370,"&lt;&gt;"),"")</f>
        <v>117.62150000000001</v>
      </c>
      <c r="D2370" s="13">
        <f>IFERROR(AVERAGEIFS(Datos!F2370:H2370,Datos!F2370:H2370,"&lt;&gt;"),"")</f>
        <v>68.155265666666665</v>
      </c>
      <c r="E2370" s="14">
        <f>IFERROR(AVERAGEIFS(Datos!I2370:L2370,Datos!I2370:L2370,"&lt;&gt;"),"")</f>
        <v>30.779563777767407</v>
      </c>
    </row>
    <row r="2371" spans="1:5" x14ac:dyDescent="0.3">
      <c r="A2371" s="12">
        <v>44009</v>
      </c>
      <c r="B2371" s="13">
        <v>2020</v>
      </c>
      <c r="C2371" s="13" t="str">
        <f>IFERROR(AVERAGEIFS(Datos!C2371:E2371,Datos!C2371:E2371,"&lt;&gt;"),"")</f>
        <v/>
      </c>
      <c r="D2371" s="13" t="str">
        <f>IFERROR(AVERAGEIFS(Datos!F2371:H2371,Datos!F2371:H2371,"&lt;&gt;"),"")</f>
        <v/>
      </c>
      <c r="E2371" s="14" t="str">
        <f>IFERROR(AVERAGEIFS(Datos!I2371:L2371,Datos!I2371:L2371,"&lt;&gt;"),"")</f>
        <v/>
      </c>
    </row>
    <row r="2372" spans="1:5" x14ac:dyDescent="0.3">
      <c r="A2372" s="12">
        <v>44010</v>
      </c>
      <c r="B2372" s="13">
        <v>2020</v>
      </c>
      <c r="C2372" s="13" t="str">
        <f>IFERROR(AVERAGEIFS(Datos!C2372:E2372,Datos!C2372:E2372,"&lt;&gt;"),"")</f>
        <v/>
      </c>
      <c r="D2372" s="13" t="str">
        <f>IFERROR(AVERAGEIFS(Datos!F2372:H2372,Datos!F2372:H2372,"&lt;&gt;"),"")</f>
        <v/>
      </c>
      <c r="E2372" s="14" t="str">
        <f>IFERROR(AVERAGEIFS(Datos!I2372:L2372,Datos!I2372:L2372,"&lt;&gt;"),"")</f>
        <v/>
      </c>
    </row>
    <row r="2373" spans="1:5" x14ac:dyDescent="0.3">
      <c r="A2373" s="12">
        <v>44011</v>
      </c>
      <c r="B2373" s="13">
        <v>2020</v>
      </c>
      <c r="C2373" s="13">
        <f>IFERROR(AVERAGEIFS(Datos!C2373:E2373,Datos!C2373:E2373,"&lt;&gt;"),"")</f>
        <v>119.58116666666666</v>
      </c>
      <c r="D2373" s="13">
        <f>IFERROR(AVERAGEIFS(Datos!F2373:H2373,Datos!F2373:H2373,"&lt;&gt;"),"")</f>
        <v>68.619272866666677</v>
      </c>
      <c r="E2373" s="14">
        <f>IFERROR(AVERAGEIFS(Datos!I2373:L2373,Datos!I2373:L2373,"&lt;&gt;"),"")</f>
        <v>29.996275030620772</v>
      </c>
    </row>
    <row r="2374" spans="1:5" x14ac:dyDescent="0.3">
      <c r="A2374" s="12">
        <v>44012</v>
      </c>
      <c r="B2374" s="13">
        <v>2020</v>
      </c>
      <c r="C2374" s="13">
        <f>IFERROR(AVERAGEIFS(Datos!C2374:E2374,Datos!C2374:E2374,"&lt;&gt;"),"")</f>
        <v>121.87083333333332</v>
      </c>
      <c r="D2374" s="13">
        <f>IFERROR(AVERAGEIFS(Datos!F2374:H2374,Datos!F2374:H2374,"&lt;&gt;"),"")</f>
        <v>69.447463799999994</v>
      </c>
      <c r="E2374" s="14">
        <f>IFERROR(AVERAGEIFS(Datos!I2374:L2374,Datos!I2374:L2374,"&lt;&gt;"),"")</f>
        <v>30.167712773810628</v>
      </c>
    </row>
    <row r="2375" spans="1:5" x14ac:dyDescent="0.3">
      <c r="A2375" s="12">
        <v>44013</v>
      </c>
      <c r="B2375" s="13">
        <v>2020</v>
      </c>
      <c r="C2375" s="13">
        <f>IFERROR(AVERAGEIFS(Datos!C2375:E2375,Datos!C2375:E2375,"&lt;&gt;"),"")</f>
        <v>122.60916666666667</v>
      </c>
      <c r="D2375" s="13">
        <f>IFERROR(AVERAGEIFS(Datos!F2375:H2375,Datos!F2375:H2375,"&lt;&gt;"),"")</f>
        <v>69.155420100000001</v>
      </c>
      <c r="E2375" s="14">
        <f>IFERROR(AVERAGEIFS(Datos!I2375:L2375,Datos!I2375:L2375,"&lt;&gt;"),"")</f>
        <v>30.438684911562092</v>
      </c>
    </row>
    <row r="2376" spans="1:5" x14ac:dyDescent="0.3">
      <c r="A2376" s="12">
        <v>44014</v>
      </c>
      <c r="B2376" s="13">
        <v>2020</v>
      </c>
      <c r="C2376" s="13">
        <f>IFERROR(AVERAGEIFS(Datos!C2376:E2376,Datos!C2376:E2376,"&lt;&gt;"),"")</f>
        <v>123.59466666666667</v>
      </c>
      <c r="D2376" s="13">
        <f>IFERROR(AVERAGEIFS(Datos!F2376:H2376,Datos!F2376:H2376,"&lt;&gt;"),"")</f>
        <v>71.090014699999998</v>
      </c>
      <c r="E2376" s="14">
        <f>IFERROR(AVERAGEIFS(Datos!I2376:L2376,Datos!I2376:L2376,"&lt;&gt;"),"")</f>
        <v>30.776711357932896</v>
      </c>
    </row>
    <row r="2377" spans="1:5" x14ac:dyDescent="0.3">
      <c r="A2377" s="12">
        <v>44015</v>
      </c>
      <c r="B2377" s="13">
        <v>2020</v>
      </c>
      <c r="C2377" s="13" t="str">
        <f>IFERROR(AVERAGEIFS(Datos!C2377:E2377,Datos!C2377:E2377,"&lt;&gt;"),"")</f>
        <v/>
      </c>
      <c r="D2377" s="13">
        <f>IFERROR(AVERAGEIFS(Datos!F2377:H2377,Datos!F2377:H2377,"&lt;&gt;"),"")</f>
        <v>70.859663166666664</v>
      </c>
      <c r="E2377" s="14">
        <f>IFERROR(AVERAGEIFS(Datos!I2377:L2377,Datos!I2377:L2377,"&lt;&gt;"),"")</f>
        <v>31.54349318528509</v>
      </c>
    </row>
    <row r="2378" spans="1:5" x14ac:dyDescent="0.3">
      <c r="A2378" s="12">
        <v>44016</v>
      </c>
      <c r="B2378" s="13">
        <v>2020</v>
      </c>
      <c r="C2378" s="13" t="str">
        <f>IFERROR(AVERAGEIFS(Datos!C2378:E2378,Datos!C2378:E2378,"&lt;&gt;"),"")</f>
        <v/>
      </c>
      <c r="D2378" s="13" t="str">
        <f>IFERROR(AVERAGEIFS(Datos!F2378:H2378,Datos!F2378:H2378,"&lt;&gt;"),"")</f>
        <v/>
      </c>
      <c r="E2378" s="14" t="str">
        <f>IFERROR(AVERAGEIFS(Datos!I2378:L2378,Datos!I2378:L2378,"&lt;&gt;"),"")</f>
        <v/>
      </c>
    </row>
    <row r="2379" spans="1:5" x14ac:dyDescent="0.3">
      <c r="A2379" s="12">
        <v>44017</v>
      </c>
      <c r="B2379" s="13">
        <v>2020</v>
      </c>
      <c r="C2379" s="13" t="str">
        <f>IFERROR(AVERAGEIFS(Datos!C2379:E2379,Datos!C2379:E2379,"&lt;&gt;"),"")</f>
        <v/>
      </c>
      <c r="D2379" s="13" t="str">
        <f>IFERROR(AVERAGEIFS(Datos!F2379:H2379,Datos!F2379:H2379,"&lt;&gt;"),"")</f>
        <v/>
      </c>
      <c r="E2379" s="14" t="str">
        <f>IFERROR(AVERAGEIFS(Datos!I2379:L2379,Datos!I2379:L2379,"&lt;&gt;"),"")</f>
        <v/>
      </c>
    </row>
    <row r="2380" spans="1:5" x14ac:dyDescent="0.3">
      <c r="A2380" s="12">
        <v>44018</v>
      </c>
      <c r="B2380" s="13">
        <v>2020</v>
      </c>
      <c r="C2380" s="13">
        <f>IFERROR(AVERAGEIFS(Datos!C2380:E2380,Datos!C2380:E2380,"&lt;&gt;"),"")</f>
        <v>126.38166666666667</v>
      </c>
      <c r="D2380" s="13">
        <f>IFERROR(AVERAGEIFS(Datos!F2380:H2380,Datos!F2380:H2380,"&lt;&gt;"),"")</f>
        <v>73.002607083333331</v>
      </c>
      <c r="E2380" s="14">
        <f>IFERROR(AVERAGEIFS(Datos!I2380:L2380,Datos!I2380:L2380,"&lt;&gt;"),"")</f>
        <v>32.061443438198069</v>
      </c>
    </row>
    <row r="2381" spans="1:5" x14ac:dyDescent="0.3">
      <c r="A2381" s="12">
        <v>44019</v>
      </c>
      <c r="B2381" s="13">
        <v>2020</v>
      </c>
      <c r="C2381" s="13">
        <f>IFERROR(AVERAGEIFS(Datos!C2381:E2381,Datos!C2381:E2381,"&lt;&gt;"),"")</f>
        <v>125.30616666666667</v>
      </c>
      <c r="D2381" s="13">
        <f>IFERROR(AVERAGEIFS(Datos!F2381:H2381,Datos!F2381:H2381,"&lt;&gt;"),"")</f>
        <v>72.190517999999997</v>
      </c>
      <c r="E2381" s="14">
        <f>IFERROR(AVERAGEIFS(Datos!I2381:L2381,Datos!I2381:L2381,"&lt;&gt;"),"")</f>
        <v>32.856787134486609</v>
      </c>
    </row>
    <row r="2382" spans="1:5" x14ac:dyDescent="0.3">
      <c r="A2382" s="12">
        <v>44020</v>
      </c>
      <c r="B2382" s="13">
        <v>2020</v>
      </c>
      <c r="C2382" s="13">
        <f>IFERROR(AVERAGEIFS(Datos!C2382:E2382,Datos!C2382:E2382,"&lt;&gt;"),"")</f>
        <v>127.78416666666668</v>
      </c>
      <c r="D2382" s="13">
        <f>IFERROR(AVERAGEIFS(Datos!F2382:H2382,Datos!F2382:H2382,"&lt;&gt;"),"")</f>
        <v>72.197206983333331</v>
      </c>
      <c r="E2382" s="14">
        <f>IFERROR(AVERAGEIFS(Datos!I2382:L2382,Datos!I2382:L2382,"&lt;&gt;"),"")</f>
        <v>32.024493527493007</v>
      </c>
    </row>
    <row r="2383" spans="1:5" x14ac:dyDescent="0.3">
      <c r="A2383" s="12">
        <v>44021</v>
      </c>
      <c r="B2383" s="13">
        <v>2020</v>
      </c>
      <c r="C2383" s="13">
        <f>IFERROR(AVERAGEIFS(Datos!C2383:E2383,Datos!C2383:E2383,"&lt;&gt;"),"")</f>
        <v>128.64516666666665</v>
      </c>
      <c r="D2383" s="13">
        <f>IFERROR(AVERAGEIFS(Datos!F2383:H2383,Datos!F2383:H2383,"&lt;&gt;"),"")</f>
        <v>73.876668333333328</v>
      </c>
      <c r="E2383" s="14">
        <f>IFERROR(AVERAGEIFS(Datos!I2383:L2383,Datos!I2383:L2383,"&lt;&gt;"),"")</f>
        <v>32.75898374848569</v>
      </c>
    </row>
    <row r="2384" spans="1:5" x14ac:dyDescent="0.3">
      <c r="A2384" s="12">
        <v>44022</v>
      </c>
      <c r="B2384" s="13">
        <v>2020</v>
      </c>
      <c r="C2384" s="13">
        <f>IFERROR(AVERAGEIFS(Datos!C2384:E2384,Datos!C2384:E2384,"&lt;&gt;"),"")</f>
        <v>128.84683333333331</v>
      </c>
      <c r="D2384" s="13">
        <f>IFERROR(AVERAGEIFS(Datos!F2384:H2384,Datos!F2384:H2384,"&lt;&gt;"),"")</f>
        <v>74.561793533333329</v>
      </c>
      <c r="E2384" s="14">
        <f>IFERROR(AVERAGEIFS(Datos!I2384:L2384,Datos!I2384:L2384,"&lt;&gt;"),"")</f>
        <v>32.58038773734917</v>
      </c>
    </row>
    <row r="2385" spans="1:5" x14ac:dyDescent="0.3">
      <c r="A2385" s="12">
        <v>44023</v>
      </c>
      <c r="B2385" s="13">
        <v>2020</v>
      </c>
      <c r="C2385" s="13" t="str">
        <f>IFERROR(AVERAGEIFS(Datos!C2385:E2385,Datos!C2385:E2385,"&lt;&gt;"),"")</f>
        <v/>
      </c>
      <c r="D2385" s="13" t="str">
        <f>IFERROR(AVERAGEIFS(Datos!F2385:H2385,Datos!F2385:H2385,"&lt;&gt;"),"")</f>
        <v/>
      </c>
      <c r="E2385" s="14" t="str">
        <f>IFERROR(AVERAGEIFS(Datos!I2385:L2385,Datos!I2385:L2385,"&lt;&gt;"),"")</f>
        <v/>
      </c>
    </row>
    <row r="2386" spans="1:5" x14ac:dyDescent="0.3">
      <c r="A2386" s="12">
        <v>44024</v>
      </c>
      <c r="B2386" s="13">
        <v>2020</v>
      </c>
      <c r="C2386" s="13" t="str">
        <f>IFERROR(AVERAGEIFS(Datos!C2386:E2386,Datos!C2386:E2386,"&lt;&gt;"),"")</f>
        <v/>
      </c>
      <c r="D2386" s="13" t="str">
        <f>IFERROR(AVERAGEIFS(Datos!F2386:H2386,Datos!F2386:H2386,"&lt;&gt;"),"")</f>
        <v/>
      </c>
      <c r="E2386" s="14" t="str">
        <f>IFERROR(AVERAGEIFS(Datos!I2386:L2386,Datos!I2386:L2386,"&lt;&gt;"),"")</f>
        <v/>
      </c>
    </row>
    <row r="2387" spans="1:5" x14ac:dyDescent="0.3">
      <c r="A2387" s="12">
        <v>44025</v>
      </c>
      <c r="B2387" s="13">
        <v>2020</v>
      </c>
      <c r="C2387" s="13">
        <f>IFERROR(AVERAGEIFS(Datos!C2387:E2387,Datos!C2387:E2387,"&lt;&gt;"),"")</f>
        <v>126.053</v>
      </c>
      <c r="D2387" s="13">
        <f>IFERROR(AVERAGEIFS(Datos!F2387:H2387,Datos!F2387:H2387,"&lt;&gt;"),"")</f>
        <v>75.993455999999995</v>
      </c>
      <c r="E2387" s="14">
        <f>IFERROR(AVERAGEIFS(Datos!I2387:L2387,Datos!I2387:L2387,"&lt;&gt;"),"")</f>
        <v>33.380420686759351</v>
      </c>
    </row>
    <row r="2388" spans="1:5" x14ac:dyDescent="0.3">
      <c r="A2388" s="12">
        <v>44026</v>
      </c>
      <c r="B2388" s="13">
        <v>2020</v>
      </c>
      <c r="C2388" s="13">
        <f>IFERROR(AVERAGEIFS(Datos!C2388:E2388,Datos!C2388:E2388,"&lt;&gt;"),"")</f>
        <v>127.15016666666668</v>
      </c>
      <c r="D2388" s="13">
        <f>IFERROR(AVERAGEIFS(Datos!F2388:H2388,Datos!F2388:H2388,"&lt;&gt;"),"")</f>
        <v>74.534885333333349</v>
      </c>
      <c r="E2388" s="14">
        <f>IFERROR(AVERAGEIFS(Datos!I2388:L2388,Datos!I2388:L2388,"&lt;&gt;"),"")</f>
        <v>32.920704001865673</v>
      </c>
    </row>
    <row r="2389" spans="1:5" x14ac:dyDescent="0.3">
      <c r="A2389" s="12">
        <v>44027</v>
      </c>
      <c r="B2389" s="13">
        <v>2020</v>
      </c>
      <c r="C2389" s="13">
        <f>IFERROR(AVERAGEIFS(Datos!C2389:E2389,Datos!C2389:E2389,"&lt;&gt;"),"")</f>
        <v>127.20299999999999</v>
      </c>
      <c r="D2389" s="13">
        <f>IFERROR(AVERAGEIFS(Datos!F2389:H2389,Datos!F2389:H2389,"&lt;&gt;"),"")</f>
        <v>76.126539866666675</v>
      </c>
      <c r="E2389" s="14">
        <f>IFERROR(AVERAGEIFS(Datos!I2389:L2389,Datos!I2389:L2389,"&lt;&gt;"),"")</f>
        <v>33.395077567795028</v>
      </c>
    </row>
    <row r="2390" spans="1:5" x14ac:dyDescent="0.3">
      <c r="A2390" s="12">
        <v>44028</v>
      </c>
      <c r="B2390" s="13">
        <v>2020</v>
      </c>
      <c r="C2390" s="13">
        <f>IFERROR(AVERAGEIFS(Datos!C2390:E2390,Datos!C2390:E2390,"&lt;&gt;"),"")</f>
        <v>125.39616666666666</v>
      </c>
      <c r="D2390" s="13">
        <f>IFERROR(AVERAGEIFS(Datos!F2390:H2390,Datos!F2390:H2390,"&lt;&gt;"),"")</f>
        <v>75.4836466</v>
      </c>
      <c r="E2390" s="14">
        <f>IFERROR(AVERAGEIFS(Datos!I2390:L2390,Datos!I2390:L2390,"&lt;&gt;"),"")</f>
        <v>32.875305883011478</v>
      </c>
    </row>
    <row r="2391" spans="1:5" x14ac:dyDescent="0.3">
      <c r="A2391" s="12">
        <v>44029</v>
      </c>
      <c r="B2391" s="13">
        <v>2020</v>
      </c>
      <c r="C2391" s="13">
        <f>IFERROR(AVERAGEIFS(Datos!C2391:E2391,Datos!C2391:E2391,"&lt;&gt;"),"")</f>
        <v>125.01666666666665</v>
      </c>
      <c r="D2391" s="13">
        <f>IFERROR(AVERAGEIFS(Datos!F2391:H2391,Datos!F2391:H2391,"&lt;&gt;"),"")</f>
        <v>76.156304783333326</v>
      </c>
      <c r="E2391" s="14">
        <f>IFERROR(AVERAGEIFS(Datos!I2391:L2391,Datos!I2391:L2391,"&lt;&gt;"),"")</f>
        <v>32.912688197234424</v>
      </c>
    </row>
    <row r="2392" spans="1:5" x14ac:dyDescent="0.3">
      <c r="A2392" s="12">
        <v>44030</v>
      </c>
      <c r="B2392" s="13">
        <v>2020</v>
      </c>
      <c r="C2392" s="13" t="str">
        <f>IFERROR(AVERAGEIFS(Datos!C2392:E2392,Datos!C2392:E2392,"&lt;&gt;"),"")</f>
        <v/>
      </c>
      <c r="D2392" s="13" t="str">
        <f>IFERROR(AVERAGEIFS(Datos!F2392:H2392,Datos!F2392:H2392,"&lt;&gt;"),"")</f>
        <v/>
      </c>
      <c r="E2392" s="14" t="str">
        <f>IFERROR(AVERAGEIFS(Datos!I2392:L2392,Datos!I2392:L2392,"&lt;&gt;"),"")</f>
        <v/>
      </c>
    </row>
    <row r="2393" spans="1:5" x14ac:dyDescent="0.3">
      <c r="A2393" s="12">
        <v>44031</v>
      </c>
      <c r="B2393" s="13">
        <v>2020</v>
      </c>
      <c r="C2393" s="13" t="str">
        <f>IFERROR(AVERAGEIFS(Datos!C2393:E2393,Datos!C2393:E2393,"&lt;&gt;"),"")</f>
        <v/>
      </c>
      <c r="D2393" s="13" t="str">
        <f>IFERROR(AVERAGEIFS(Datos!F2393:H2393,Datos!F2393:H2393,"&lt;&gt;"),"")</f>
        <v/>
      </c>
      <c r="E2393" s="14" t="str">
        <f>IFERROR(AVERAGEIFS(Datos!I2393:L2393,Datos!I2393:L2393,"&lt;&gt;"),"")</f>
        <v/>
      </c>
    </row>
    <row r="2394" spans="1:5" x14ac:dyDescent="0.3">
      <c r="A2394" s="12">
        <v>44032</v>
      </c>
      <c r="B2394" s="13">
        <v>2020</v>
      </c>
      <c r="C2394" s="13">
        <f>IFERROR(AVERAGEIFS(Datos!C2394:E2394,Datos!C2394:E2394,"&lt;&gt;"),"")</f>
        <v>129.38316666666665</v>
      </c>
      <c r="D2394" s="13">
        <f>IFERROR(AVERAGEIFS(Datos!F2394:H2394,Datos!F2394:H2394,"&lt;&gt;"),"")</f>
        <v>77.205465099999998</v>
      </c>
      <c r="E2394" s="14">
        <f>IFERROR(AVERAGEIFS(Datos!I2394:L2394,Datos!I2394:L2394,"&lt;&gt;"),"")</f>
        <v>32.409670212081664</v>
      </c>
    </row>
    <row r="2395" spans="1:5" x14ac:dyDescent="0.3">
      <c r="A2395" s="12">
        <v>44033</v>
      </c>
      <c r="B2395" s="13">
        <v>2020</v>
      </c>
      <c r="C2395" s="13">
        <f>IFERROR(AVERAGEIFS(Datos!C2395:E2395,Datos!C2395:E2395,"&lt;&gt;"),"")</f>
        <v>127.84866666666666</v>
      </c>
      <c r="D2395" s="13">
        <f>IFERROR(AVERAGEIFS(Datos!F2395:H2395,Datos!F2395:H2395,"&lt;&gt;"),"")</f>
        <v>79.420244616666665</v>
      </c>
      <c r="E2395" s="14">
        <f>IFERROR(AVERAGEIFS(Datos!I2395:L2395,Datos!I2395:L2395,"&lt;&gt;"),"")</f>
        <v>33.268548568015738</v>
      </c>
    </row>
    <row r="2396" spans="1:5" x14ac:dyDescent="0.3">
      <c r="A2396" s="12">
        <v>44034</v>
      </c>
      <c r="B2396" s="13">
        <v>2020</v>
      </c>
      <c r="C2396" s="13">
        <f>IFERROR(AVERAGEIFS(Datos!C2396:E2396,Datos!C2396:E2396,"&lt;&gt;"),"")</f>
        <v>129.08833333333334</v>
      </c>
      <c r="D2396" s="13">
        <f>IFERROR(AVERAGEIFS(Datos!F2396:H2396,Datos!F2396:H2396,"&lt;&gt;"),"")</f>
        <v>79.594281499999994</v>
      </c>
      <c r="E2396" s="14">
        <f>IFERROR(AVERAGEIFS(Datos!I2396:L2396,Datos!I2396:L2396,"&lt;&gt;"),"")</f>
        <v>33.07547253475137</v>
      </c>
    </row>
    <row r="2397" spans="1:5" x14ac:dyDescent="0.3">
      <c r="A2397" s="12">
        <v>44035</v>
      </c>
      <c r="B2397" s="13">
        <v>2020</v>
      </c>
      <c r="C2397" s="13">
        <f>IFERROR(AVERAGEIFS(Datos!C2397:E2397,Datos!C2397:E2397,"&lt;&gt;"),"")</f>
        <v>123.74083333333333</v>
      </c>
      <c r="D2397" s="13">
        <f>IFERROR(AVERAGEIFS(Datos!F2397:H2397,Datos!F2397:H2397,"&lt;&gt;"),"")</f>
        <v>79.959703166666657</v>
      </c>
      <c r="E2397" s="14" t="str">
        <f>IFERROR(AVERAGEIFS(Datos!I2397:L2397,Datos!I2397:L2397,"&lt;&gt;"),"")</f>
        <v/>
      </c>
    </row>
    <row r="2398" spans="1:5" x14ac:dyDescent="0.3">
      <c r="A2398" s="12">
        <v>44036</v>
      </c>
      <c r="B2398" s="13">
        <v>2020</v>
      </c>
      <c r="C2398" s="13">
        <f>IFERROR(AVERAGEIFS(Datos!C2398:E2398,Datos!C2398:E2398,"&lt;&gt;"),"")</f>
        <v>123.10850000000001</v>
      </c>
      <c r="D2398" s="13">
        <f>IFERROR(AVERAGEIFS(Datos!F2398:H2398,Datos!F2398:H2398,"&lt;&gt;"),"")</f>
        <v>77.515905750000002</v>
      </c>
      <c r="E2398" s="14" t="str">
        <f>IFERROR(AVERAGEIFS(Datos!I2398:L2398,Datos!I2398:L2398,"&lt;&gt;"),"")</f>
        <v/>
      </c>
    </row>
    <row r="2399" spans="1:5" x14ac:dyDescent="0.3">
      <c r="A2399" s="12">
        <v>44037</v>
      </c>
      <c r="B2399" s="13">
        <v>2020</v>
      </c>
      <c r="C2399" s="13" t="str">
        <f>IFERROR(AVERAGEIFS(Datos!C2399:E2399,Datos!C2399:E2399,"&lt;&gt;"),"")</f>
        <v/>
      </c>
      <c r="D2399" s="13" t="str">
        <f>IFERROR(AVERAGEIFS(Datos!F2399:H2399,Datos!F2399:H2399,"&lt;&gt;"),"")</f>
        <v/>
      </c>
      <c r="E2399" s="14" t="str">
        <f>IFERROR(AVERAGEIFS(Datos!I2399:L2399,Datos!I2399:L2399,"&lt;&gt;"),"")</f>
        <v/>
      </c>
    </row>
    <row r="2400" spans="1:5" x14ac:dyDescent="0.3">
      <c r="A2400" s="12">
        <v>44038</v>
      </c>
      <c r="B2400" s="13">
        <v>2020</v>
      </c>
      <c r="C2400" s="13" t="str">
        <f>IFERROR(AVERAGEIFS(Datos!C2400:E2400,Datos!C2400:E2400,"&lt;&gt;"),"")</f>
        <v/>
      </c>
      <c r="D2400" s="13" t="str">
        <f>IFERROR(AVERAGEIFS(Datos!F2400:H2400,Datos!F2400:H2400,"&lt;&gt;"),"")</f>
        <v/>
      </c>
      <c r="E2400" s="14" t="str">
        <f>IFERROR(AVERAGEIFS(Datos!I2400:L2400,Datos!I2400:L2400,"&lt;&gt;"),"")</f>
        <v/>
      </c>
    </row>
    <row r="2401" spans="1:5" x14ac:dyDescent="0.3">
      <c r="A2401" s="12">
        <v>44039</v>
      </c>
      <c r="B2401" s="13">
        <v>2020</v>
      </c>
      <c r="C2401" s="13">
        <f>IFERROR(AVERAGEIFS(Datos!C2401:E2401,Datos!C2401:E2401,"&lt;&gt;"),"")</f>
        <v>125.04383333333332</v>
      </c>
      <c r="D2401" s="13">
        <f>IFERROR(AVERAGEIFS(Datos!F2401:H2401,Datos!F2401:H2401,"&lt;&gt;"),"")</f>
        <v>79.443227100000001</v>
      </c>
      <c r="E2401" s="14">
        <f>IFERROR(AVERAGEIFS(Datos!I2401:L2401,Datos!I2401:L2401,"&lt;&gt;"),"")</f>
        <v>33.617832997150991</v>
      </c>
    </row>
    <row r="2402" spans="1:5" x14ac:dyDescent="0.3">
      <c r="A2402" s="12">
        <v>44040</v>
      </c>
      <c r="B2402" s="13">
        <v>2020</v>
      </c>
      <c r="C2402" s="13">
        <f>IFERROR(AVERAGEIFS(Datos!C2402:E2402,Datos!C2402:E2402,"&lt;&gt;"),"")</f>
        <v>123.48500000000001</v>
      </c>
      <c r="D2402" s="13">
        <f>IFERROR(AVERAGEIFS(Datos!F2402:H2402,Datos!F2402:H2402,"&lt;&gt;"),"")</f>
        <v>78.80351366666666</v>
      </c>
      <c r="E2402" s="14">
        <f>IFERROR(AVERAGEIFS(Datos!I2402:L2402,Datos!I2402:L2402,"&lt;&gt;"),"")</f>
        <v>33.972154229011991</v>
      </c>
    </row>
    <row r="2403" spans="1:5" x14ac:dyDescent="0.3">
      <c r="A2403" s="12">
        <v>44041</v>
      </c>
      <c r="B2403" s="13">
        <v>2020</v>
      </c>
      <c r="C2403" s="13">
        <f>IFERROR(AVERAGEIFS(Datos!C2403:E2403,Datos!C2403:E2403,"&lt;&gt;"),"")</f>
        <v>125.09183333333334</v>
      </c>
      <c r="D2403" s="13">
        <f>IFERROR(AVERAGEIFS(Datos!F2403:H2403,Datos!F2403:H2403,"&lt;&gt;"),"")</f>
        <v>79.216356733333342</v>
      </c>
      <c r="E2403" s="14">
        <f>IFERROR(AVERAGEIFS(Datos!I2403:L2403,Datos!I2403:L2403,"&lt;&gt;"),"")</f>
        <v>34.07307168380953</v>
      </c>
    </row>
    <row r="2404" spans="1:5" x14ac:dyDescent="0.3">
      <c r="A2404" s="12">
        <v>44042</v>
      </c>
      <c r="B2404" s="13">
        <v>2020</v>
      </c>
      <c r="C2404" s="13">
        <f>IFERROR(AVERAGEIFS(Datos!C2404:E2404,Datos!C2404:E2404,"&lt;&gt;"),"")</f>
        <v>125.66950000000001</v>
      </c>
      <c r="D2404" s="13">
        <f>IFERROR(AVERAGEIFS(Datos!F2404:H2404,Datos!F2404:H2404,"&lt;&gt;"),"")</f>
        <v>76.143581666666662</v>
      </c>
      <c r="E2404" s="14">
        <f>IFERROR(AVERAGEIFS(Datos!I2404:L2404,Datos!I2404:L2404,"&lt;&gt;"),"")</f>
        <v>34.483425901858027</v>
      </c>
    </row>
    <row r="2405" spans="1:5" x14ac:dyDescent="0.3">
      <c r="A2405" s="12">
        <v>44043</v>
      </c>
      <c r="B2405" s="13">
        <v>2020</v>
      </c>
      <c r="C2405" s="13">
        <f>IFERROR(AVERAGEIFS(Datos!C2405:E2405,Datos!C2405:E2405,"&lt;&gt;"),"")</f>
        <v>128.55583333333334</v>
      </c>
      <c r="D2405" s="13">
        <f>IFERROR(AVERAGEIFS(Datos!F2405:H2405,Datos!F2405:H2405,"&lt;&gt;"),"")</f>
        <v>75.573081933333341</v>
      </c>
      <c r="E2405" s="14">
        <f>IFERROR(AVERAGEIFS(Datos!I2405:L2405,Datos!I2405:L2405,"&lt;&gt;"),"")</f>
        <v>33.122970073696145</v>
      </c>
    </row>
    <row r="2406" spans="1:5" x14ac:dyDescent="0.3">
      <c r="A2406" s="12">
        <v>44044</v>
      </c>
      <c r="B2406" s="13">
        <v>2020</v>
      </c>
      <c r="C2406" s="13" t="str">
        <f>IFERROR(AVERAGEIFS(Datos!C2406:E2406,Datos!C2406:E2406,"&lt;&gt;"),"")</f>
        <v/>
      </c>
      <c r="D2406" s="13" t="str">
        <f>IFERROR(AVERAGEIFS(Datos!F2406:H2406,Datos!F2406:H2406,"&lt;&gt;"),"")</f>
        <v/>
      </c>
      <c r="E2406" s="14" t="str">
        <f>IFERROR(AVERAGEIFS(Datos!I2406:L2406,Datos!I2406:L2406,"&lt;&gt;"),"")</f>
        <v/>
      </c>
    </row>
    <row r="2407" spans="1:5" x14ac:dyDescent="0.3">
      <c r="A2407" s="12">
        <v>44045</v>
      </c>
      <c r="B2407" s="13">
        <v>2020</v>
      </c>
      <c r="C2407" s="13" t="str">
        <f>IFERROR(AVERAGEIFS(Datos!C2407:E2407,Datos!C2407:E2407,"&lt;&gt;"),"")</f>
        <v/>
      </c>
      <c r="D2407" s="13" t="str">
        <f>IFERROR(AVERAGEIFS(Datos!F2407:H2407,Datos!F2407:H2407,"&lt;&gt;"),"")</f>
        <v/>
      </c>
      <c r="E2407" s="14" t="str">
        <f>IFERROR(AVERAGEIFS(Datos!I2407:L2407,Datos!I2407:L2407,"&lt;&gt;"),"")</f>
        <v/>
      </c>
    </row>
    <row r="2408" spans="1:5" x14ac:dyDescent="0.3">
      <c r="A2408" s="12">
        <v>44046</v>
      </c>
      <c r="B2408" s="13">
        <v>2020</v>
      </c>
      <c r="C2408" s="13">
        <f>IFERROR(AVERAGEIFS(Datos!C2408:E2408,Datos!C2408:E2408,"&lt;&gt;"),"")</f>
        <v>133.20516666666666</v>
      </c>
      <c r="D2408" s="13">
        <f>IFERROR(AVERAGEIFS(Datos!F2408:H2408,Datos!F2408:H2408,"&lt;&gt;"),"")</f>
        <v>77.32513183333333</v>
      </c>
      <c r="E2408" s="14">
        <f>IFERROR(AVERAGEIFS(Datos!I2408:L2408,Datos!I2408:L2408,"&lt;&gt;"),"")</f>
        <v>34.12418794325572</v>
      </c>
    </row>
    <row r="2409" spans="1:5" x14ac:dyDescent="0.3">
      <c r="A2409" s="12">
        <v>44047</v>
      </c>
      <c r="B2409" s="13">
        <v>2020</v>
      </c>
      <c r="C2409" s="13">
        <f>IFERROR(AVERAGEIFS(Datos!C2409:E2409,Datos!C2409:E2409,"&lt;&gt;"),"")</f>
        <v>132.20666666666668</v>
      </c>
      <c r="D2409" s="13">
        <f>IFERROR(AVERAGEIFS(Datos!F2409:H2409,Datos!F2409:H2409,"&lt;&gt;"),"")</f>
        <v>77.418724499999996</v>
      </c>
      <c r="E2409" s="14">
        <f>IFERROR(AVERAGEIFS(Datos!I2409:L2409,Datos!I2409:L2409,"&lt;&gt;"),"")</f>
        <v>34.526480861465728</v>
      </c>
    </row>
    <row r="2410" spans="1:5" x14ac:dyDescent="0.3">
      <c r="A2410" s="12">
        <v>44048</v>
      </c>
      <c r="B2410" s="13">
        <v>2020</v>
      </c>
      <c r="C2410" s="13">
        <f>IFERROR(AVERAGEIFS(Datos!C2410:E2410,Datos!C2410:E2410,"&lt;&gt;"),"")</f>
        <v>132.31899999999999</v>
      </c>
      <c r="D2410" s="13">
        <f>IFERROR(AVERAGEIFS(Datos!F2410:H2410,Datos!F2410:H2410,"&lt;&gt;"),"")</f>
        <v>77.497715716666676</v>
      </c>
      <c r="E2410" s="14">
        <f>IFERROR(AVERAGEIFS(Datos!I2410:L2410,Datos!I2410:L2410,"&lt;&gt;"),"")</f>
        <v>34.259038393973846</v>
      </c>
    </row>
    <row r="2411" spans="1:5" x14ac:dyDescent="0.3">
      <c r="A2411" s="12">
        <v>44049</v>
      </c>
      <c r="B2411" s="13">
        <v>2020</v>
      </c>
      <c r="C2411" s="13">
        <f>IFERROR(AVERAGEIFS(Datos!C2411:E2411,Datos!C2411:E2411,"&lt;&gt;"),"")</f>
        <v>135.16666666666666</v>
      </c>
      <c r="D2411" s="13">
        <f>IFERROR(AVERAGEIFS(Datos!F2411:H2411,Datos!F2411:H2411,"&lt;&gt;"),"")</f>
        <v>76.851459016666666</v>
      </c>
      <c r="E2411" s="14">
        <f>IFERROR(AVERAGEIFS(Datos!I2411:L2411,Datos!I2411:L2411,"&lt;&gt;"),"")</f>
        <v>34.229988450891163</v>
      </c>
    </row>
    <row r="2412" spans="1:5" x14ac:dyDescent="0.3">
      <c r="A2412" s="12">
        <v>44050</v>
      </c>
      <c r="B2412" s="13">
        <v>2020</v>
      </c>
      <c r="C2412" s="13">
        <f>IFERROR(AVERAGEIFS(Datos!C2412:E2412,Datos!C2412:E2412,"&lt;&gt;"),"")</f>
        <v>132.83699999999999</v>
      </c>
      <c r="D2412" s="13">
        <f>IFERROR(AVERAGEIFS(Datos!F2412:H2412,Datos!F2412:H2412,"&lt;&gt;"),"")</f>
        <v>76.783950366666659</v>
      </c>
      <c r="E2412" s="14">
        <f>IFERROR(AVERAGEIFS(Datos!I2412:L2412,Datos!I2412:L2412,"&lt;&gt;"),"")</f>
        <v>34.353871403980378</v>
      </c>
    </row>
    <row r="2413" spans="1:5" x14ac:dyDescent="0.3">
      <c r="A2413" s="12">
        <v>44051</v>
      </c>
      <c r="B2413" s="13">
        <v>2020</v>
      </c>
      <c r="C2413" s="13" t="str">
        <f>IFERROR(AVERAGEIFS(Datos!C2413:E2413,Datos!C2413:E2413,"&lt;&gt;"),"")</f>
        <v/>
      </c>
      <c r="D2413" s="13" t="str">
        <f>IFERROR(AVERAGEIFS(Datos!F2413:H2413,Datos!F2413:H2413,"&lt;&gt;"),"")</f>
        <v/>
      </c>
      <c r="E2413" s="14" t="str">
        <f>IFERROR(AVERAGEIFS(Datos!I2413:L2413,Datos!I2413:L2413,"&lt;&gt;"),"")</f>
        <v/>
      </c>
    </row>
    <row r="2414" spans="1:5" x14ac:dyDescent="0.3">
      <c r="A2414" s="12">
        <v>44052</v>
      </c>
      <c r="B2414" s="13">
        <v>2020</v>
      </c>
      <c r="C2414" s="13" t="str">
        <f>IFERROR(AVERAGEIFS(Datos!C2414:E2414,Datos!C2414:E2414,"&lt;&gt;"),"")</f>
        <v/>
      </c>
      <c r="D2414" s="13" t="str">
        <f>IFERROR(AVERAGEIFS(Datos!F2414:H2414,Datos!F2414:H2414,"&lt;&gt;"),"")</f>
        <v/>
      </c>
      <c r="E2414" s="14" t="str">
        <f>IFERROR(AVERAGEIFS(Datos!I2414:L2414,Datos!I2414:L2414,"&lt;&gt;"),"")</f>
        <v/>
      </c>
    </row>
    <row r="2415" spans="1:5" x14ac:dyDescent="0.3">
      <c r="A2415" s="12">
        <v>44053</v>
      </c>
      <c r="B2415" s="13">
        <v>2020</v>
      </c>
      <c r="C2415" s="13">
        <f>IFERROR(AVERAGEIFS(Datos!C2415:E2415,Datos!C2415:E2415,"&lt;&gt;"),"")</f>
        <v>131.93950000000001</v>
      </c>
      <c r="D2415" s="13">
        <f>IFERROR(AVERAGEIFS(Datos!F2415:H2415,Datos!F2415:H2415,"&lt;&gt;"),"")</f>
        <v>75.992990666666671</v>
      </c>
      <c r="E2415" s="14" t="str">
        <f>IFERROR(AVERAGEIFS(Datos!I2415:L2415,Datos!I2415:L2415,"&lt;&gt;"),"")</f>
        <v/>
      </c>
    </row>
    <row r="2416" spans="1:5" x14ac:dyDescent="0.3">
      <c r="A2416" s="12">
        <v>44054</v>
      </c>
      <c r="B2416" s="13">
        <v>2020</v>
      </c>
      <c r="C2416" s="13">
        <f>IFERROR(AVERAGEIFS(Datos!C2416:E2416,Datos!C2416:E2416,"&lt;&gt;"),"")</f>
        <v>128.92733333333334</v>
      </c>
      <c r="D2416" s="13">
        <f>IFERROR(AVERAGEIFS(Datos!F2416:H2416,Datos!F2416:H2416,"&lt;&gt;"),"")</f>
        <v>78.272328000000002</v>
      </c>
      <c r="E2416" s="14">
        <f>IFERROR(AVERAGEIFS(Datos!I2416:L2416,Datos!I2416:L2416,"&lt;&gt;"),"")</f>
        <v>33.84521975267505</v>
      </c>
    </row>
    <row r="2417" spans="1:5" x14ac:dyDescent="0.3">
      <c r="A2417" s="12">
        <v>44055</v>
      </c>
      <c r="B2417" s="13">
        <v>2020</v>
      </c>
      <c r="C2417" s="13">
        <f>IFERROR(AVERAGEIFS(Datos!C2417:E2417,Datos!C2417:E2417,"&lt;&gt;"),"")</f>
        <v>132.52066666666667</v>
      </c>
      <c r="D2417" s="13">
        <f>IFERROR(AVERAGEIFS(Datos!F2417:H2417,Datos!F2417:H2417,"&lt;&gt;"),"")</f>
        <v>78.967150799999999</v>
      </c>
      <c r="E2417" s="14">
        <f>IFERROR(AVERAGEIFS(Datos!I2417:L2417,Datos!I2417:L2417,"&lt;&gt;"),"")</f>
        <v>33.466657761864639</v>
      </c>
    </row>
    <row r="2418" spans="1:5" x14ac:dyDescent="0.3">
      <c r="A2418" s="12">
        <v>44056</v>
      </c>
      <c r="B2418" s="13">
        <v>2020</v>
      </c>
      <c r="C2418" s="13">
        <f>IFERROR(AVERAGEIFS(Datos!C2418:E2418,Datos!C2418:E2418,"&lt;&gt;"),"")</f>
        <v>133.18083333333334</v>
      </c>
      <c r="D2418" s="13">
        <f>IFERROR(AVERAGEIFS(Datos!F2418:H2418,Datos!F2418:H2418,"&lt;&gt;"),"")</f>
        <v>78.466810000000009</v>
      </c>
      <c r="E2418" s="14">
        <f>IFERROR(AVERAGEIFS(Datos!I2418:L2418,Datos!I2418:L2418,"&lt;&gt;"),"")</f>
        <v>34.289792243637727</v>
      </c>
    </row>
    <row r="2419" spans="1:5" x14ac:dyDescent="0.3">
      <c r="A2419" s="12">
        <v>44057</v>
      </c>
      <c r="B2419" s="13">
        <v>2020</v>
      </c>
      <c r="C2419" s="13">
        <f>IFERROR(AVERAGEIFS(Datos!C2419:E2419,Datos!C2419:E2419,"&lt;&gt;"),"")</f>
        <v>133.01300000000001</v>
      </c>
      <c r="D2419" s="13">
        <f>IFERROR(AVERAGEIFS(Datos!F2419:H2419,Datos!F2419:H2419,"&lt;&gt;"),"")</f>
        <v>77.874913766666666</v>
      </c>
      <c r="E2419" s="14">
        <f>IFERROR(AVERAGEIFS(Datos!I2419:L2419,Datos!I2419:L2419,"&lt;&gt;"),"")</f>
        <v>34.249025475206608</v>
      </c>
    </row>
    <row r="2420" spans="1:5" x14ac:dyDescent="0.3">
      <c r="A2420" s="12">
        <v>44058</v>
      </c>
      <c r="B2420" s="13">
        <v>2020</v>
      </c>
      <c r="C2420" s="13" t="str">
        <f>IFERROR(AVERAGEIFS(Datos!C2420:E2420,Datos!C2420:E2420,"&lt;&gt;"),"")</f>
        <v/>
      </c>
      <c r="D2420" s="13" t="str">
        <f>IFERROR(AVERAGEIFS(Datos!F2420:H2420,Datos!F2420:H2420,"&lt;&gt;"),"")</f>
        <v/>
      </c>
      <c r="E2420" s="14" t="str">
        <f>IFERROR(AVERAGEIFS(Datos!I2420:L2420,Datos!I2420:L2420,"&lt;&gt;"),"")</f>
        <v/>
      </c>
    </row>
    <row r="2421" spans="1:5" x14ac:dyDescent="0.3">
      <c r="A2421" s="12">
        <v>44059</v>
      </c>
      <c r="B2421" s="13">
        <v>2020</v>
      </c>
      <c r="C2421" s="13" t="str">
        <f>IFERROR(AVERAGEIFS(Datos!C2421:E2421,Datos!C2421:E2421,"&lt;&gt;"),"")</f>
        <v/>
      </c>
      <c r="D2421" s="13" t="str">
        <f>IFERROR(AVERAGEIFS(Datos!F2421:H2421,Datos!F2421:H2421,"&lt;&gt;"),"")</f>
        <v/>
      </c>
      <c r="E2421" s="14" t="str">
        <f>IFERROR(AVERAGEIFS(Datos!I2421:L2421,Datos!I2421:L2421,"&lt;&gt;"),"")</f>
        <v/>
      </c>
    </row>
    <row r="2422" spans="1:5" x14ac:dyDescent="0.3">
      <c r="A2422" s="12">
        <v>44060</v>
      </c>
      <c r="B2422" s="13">
        <v>2020</v>
      </c>
      <c r="C2422" s="13">
        <f>IFERROR(AVERAGEIFS(Datos!C2422:E2422,Datos!C2422:E2422,"&lt;&gt;"),"")</f>
        <v>133.56649999999999</v>
      </c>
      <c r="D2422" s="13">
        <f>IFERROR(AVERAGEIFS(Datos!F2422:H2422,Datos!F2422:H2422,"&lt;&gt;"),"")</f>
        <v>78.043534316666666</v>
      </c>
      <c r="E2422" s="14">
        <f>IFERROR(AVERAGEIFS(Datos!I2422:L2422,Datos!I2422:L2422,"&lt;&gt;"),"")</f>
        <v>34.217395887347863</v>
      </c>
    </row>
    <row r="2423" spans="1:5" x14ac:dyDescent="0.3">
      <c r="A2423" s="12">
        <v>44061</v>
      </c>
      <c r="B2423" s="13">
        <v>2020</v>
      </c>
      <c r="C2423" s="13">
        <f>IFERROR(AVERAGEIFS(Datos!C2423:E2423,Datos!C2423:E2423,"&lt;&gt;"),"")</f>
        <v>134.94716666666667</v>
      </c>
      <c r="D2423" s="13">
        <f>IFERROR(AVERAGEIFS(Datos!F2423:H2423,Datos!F2423:H2423,"&lt;&gt;"),"")</f>
        <v>78.20696066666666</v>
      </c>
      <c r="E2423" s="14">
        <f>IFERROR(AVERAGEIFS(Datos!I2423:L2423,Datos!I2423:L2423,"&lt;&gt;"),"")</f>
        <v>34.613497596354669</v>
      </c>
    </row>
    <row r="2424" spans="1:5" x14ac:dyDescent="0.3">
      <c r="A2424" s="12">
        <v>44062</v>
      </c>
      <c r="B2424" s="13">
        <v>2020</v>
      </c>
      <c r="C2424" s="13">
        <f>IFERROR(AVERAGEIFS(Datos!C2424:E2424,Datos!C2424:E2424,"&lt;&gt;"),"")</f>
        <v>134.21266666666665</v>
      </c>
      <c r="D2424" s="13">
        <f>IFERROR(AVERAGEIFS(Datos!F2424:H2424,Datos!F2424:H2424,"&lt;&gt;"),"")</f>
        <v>78.71535866666666</v>
      </c>
      <c r="E2424" s="14">
        <f>IFERROR(AVERAGEIFS(Datos!I2424:L2424,Datos!I2424:L2424,"&lt;&gt;"),"")</f>
        <v>34.995697863425704</v>
      </c>
    </row>
    <row r="2425" spans="1:5" x14ac:dyDescent="0.3">
      <c r="A2425" s="12">
        <v>44063</v>
      </c>
      <c r="B2425" s="13">
        <v>2020</v>
      </c>
      <c r="C2425" s="13">
        <f>IFERROR(AVERAGEIFS(Datos!C2425:E2425,Datos!C2425:E2425,"&lt;&gt;"),"")</f>
        <v>137.2225</v>
      </c>
      <c r="D2425" s="13">
        <f>IFERROR(AVERAGEIFS(Datos!F2425:H2425,Datos!F2425:H2425,"&lt;&gt;"),"")</f>
        <v>78.074271533333331</v>
      </c>
      <c r="E2425" s="14">
        <f>IFERROR(AVERAGEIFS(Datos!I2425:L2425,Datos!I2425:L2425,"&lt;&gt;"),"")</f>
        <v>34.497804940009445</v>
      </c>
    </row>
    <row r="2426" spans="1:5" x14ac:dyDescent="0.3">
      <c r="A2426" s="12">
        <v>44064</v>
      </c>
      <c r="B2426" s="13">
        <v>2020</v>
      </c>
      <c r="C2426" s="13">
        <f>IFERROR(AVERAGEIFS(Datos!C2426:E2426,Datos!C2426:E2426,"&lt;&gt;"),"")</f>
        <v>138.72283333333334</v>
      </c>
      <c r="D2426" s="13">
        <f>IFERROR(AVERAGEIFS(Datos!F2426:H2426,Datos!F2426:H2426,"&lt;&gt;"),"")</f>
        <v>77.017099566666673</v>
      </c>
      <c r="E2426" s="14">
        <f>IFERROR(AVERAGEIFS(Datos!I2426:L2426,Datos!I2426:L2426,"&lt;&gt;"),"")</f>
        <v>34.769592306384588</v>
      </c>
    </row>
    <row r="2427" spans="1:5" x14ac:dyDescent="0.3">
      <c r="A2427" s="12">
        <v>44065</v>
      </c>
      <c r="B2427" s="13">
        <v>2020</v>
      </c>
      <c r="C2427" s="13" t="str">
        <f>IFERROR(AVERAGEIFS(Datos!C2427:E2427,Datos!C2427:E2427,"&lt;&gt;"),"")</f>
        <v/>
      </c>
      <c r="D2427" s="13" t="str">
        <f>IFERROR(AVERAGEIFS(Datos!F2427:H2427,Datos!F2427:H2427,"&lt;&gt;"),"")</f>
        <v/>
      </c>
      <c r="E2427" s="14" t="str">
        <f>IFERROR(AVERAGEIFS(Datos!I2427:L2427,Datos!I2427:L2427,"&lt;&gt;"),"")</f>
        <v/>
      </c>
    </row>
    <row r="2428" spans="1:5" x14ac:dyDescent="0.3">
      <c r="A2428" s="12">
        <v>44066</v>
      </c>
      <c r="B2428" s="13">
        <v>2020</v>
      </c>
      <c r="C2428" s="13" t="str">
        <f>IFERROR(AVERAGEIFS(Datos!C2428:E2428,Datos!C2428:E2428,"&lt;&gt;"),"")</f>
        <v/>
      </c>
      <c r="D2428" s="13" t="str">
        <f>IFERROR(AVERAGEIFS(Datos!F2428:H2428,Datos!F2428:H2428,"&lt;&gt;"),"")</f>
        <v/>
      </c>
      <c r="E2428" s="14" t="str">
        <f>IFERROR(AVERAGEIFS(Datos!I2428:L2428,Datos!I2428:L2428,"&lt;&gt;"),"")</f>
        <v/>
      </c>
    </row>
    <row r="2429" spans="1:5" x14ac:dyDescent="0.3">
      <c r="A2429" s="12">
        <v>44067</v>
      </c>
      <c r="B2429" s="13">
        <v>2020</v>
      </c>
      <c r="C2429" s="13">
        <f>IFERROR(AVERAGEIFS(Datos!C2429:E2429,Datos!C2429:E2429,"&lt;&gt;"),"")</f>
        <v>139.60166666666666</v>
      </c>
      <c r="D2429" s="13">
        <f>IFERROR(AVERAGEIFS(Datos!F2429:H2429,Datos!F2429:H2429,"&lt;&gt;"),"")</f>
        <v>78.900107333333338</v>
      </c>
      <c r="E2429" s="14">
        <f>IFERROR(AVERAGEIFS(Datos!I2429:L2429,Datos!I2429:L2429,"&lt;&gt;"),"")</f>
        <v>35.455851940220981</v>
      </c>
    </row>
    <row r="2430" spans="1:5" x14ac:dyDescent="0.3">
      <c r="A2430" s="12">
        <v>44068</v>
      </c>
      <c r="B2430" s="13">
        <v>2020</v>
      </c>
      <c r="C2430" s="13">
        <f>IFERROR(AVERAGEIFS(Datos!C2430:E2430,Datos!C2430:E2430,"&lt;&gt;"),"")</f>
        <v>140.52916666666667</v>
      </c>
      <c r="D2430" s="13">
        <f>IFERROR(AVERAGEIFS(Datos!F2430:H2430,Datos!F2430:H2430,"&lt;&gt;"),"")</f>
        <v>79.112458750000002</v>
      </c>
      <c r="E2430" s="14">
        <f>IFERROR(AVERAGEIFS(Datos!I2430:L2430,Datos!I2430:L2430,"&lt;&gt;"),"")</f>
        <v>35.375640582018036</v>
      </c>
    </row>
    <row r="2431" spans="1:5" x14ac:dyDescent="0.3">
      <c r="A2431" s="12">
        <v>44069</v>
      </c>
      <c r="B2431" s="13">
        <v>2020</v>
      </c>
      <c r="C2431" s="13">
        <f>IFERROR(AVERAGEIFS(Datos!C2431:E2431,Datos!C2431:E2431,"&lt;&gt;"),"")</f>
        <v>143.29300000000001</v>
      </c>
      <c r="D2431" s="13">
        <f>IFERROR(AVERAGEIFS(Datos!F2431:H2431,Datos!F2431:H2431,"&lt;&gt;"),"")</f>
        <v>81.003179466666666</v>
      </c>
      <c r="E2431" s="14">
        <f>IFERROR(AVERAGEIFS(Datos!I2431:L2431,Datos!I2431:L2431,"&lt;&gt;"),"")</f>
        <v>36.441289815583431</v>
      </c>
    </row>
    <row r="2432" spans="1:5" x14ac:dyDescent="0.3">
      <c r="A2432" s="12">
        <v>44070</v>
      </c>
      <c r="B2432" s="13">
        <v>2020</v>
      </c>
      <c r="C2432" s="13">
        <f>IFERROR(AVERAGEIFS(Datos!C2432:E2432,Datos!C2432:E2432,"&lt;&gt;"),"")</f>
        <v>144.33866666666668</v>
      </c>
      <c r="D2432" s="13">
        <f>IFERROR(AVERAGEIFS(Datos!F2432:H2432,Datos!F2432:H2432,"&lt;&gt;"),"")</f>
        <v>80.072498383333325</v>
      </c>
      <c r="E2432" s="14">
        <f>IFERROR(AVERAGEIFS(Datos!I2432:L2432,Datos!I2432:L2432,"&lt;&gt;"),"")</f>
        <v>36.06644982330333</v>
      </c>
    </row>
    <row r="2433" spans="1:5" x14ac:dyDescent="0.3">
      <c r="A2433" s="12">
        <v>44071</v>
      </c>
      <c r="B2433" s="13">
        <v>2020</v>
      </c>
      <c r="C2433" s="13">
        <f>IFERROR(AVERAGEIFS(Datos!C2433:E2433,Datos!C2433:E2433,"&lt;&gt;"),"")</f>
        <v>145.22966666666665</v>
      </c>
      <c r="D2433" s="13">
        <f>IFERROR(AVERAGEIFS(Datos!F2433:H2433,Datos!F2433:H2433,"&lt;&gt;"),"")</f>
        <v>80.476967349999995</v>
      </c>
      <c r="E2433" s="14">
        <f>IFERROR(AVERAGEIFS(Datos!I2433:L2433,Datos!I2433:L2433,"&lt;&gt;"),"")</f>
        <v>35.641970379506638</v>
      </c>
    </row>
    <row r="2434" spans="1:5" x14ac:dyDescent="0.3">
      <c r="A2434" s="12">
        <v>44072</v>
      </c>
      <c r="B2434" s="13">
        <v>2020</v>
      </c>
      <c r="C2434" s="13" t="str">
        <f>IFERROR(AVERAGEIFS(Datos!C2434:E2434,Datos!C2434:E2434,"&lt;&gt;"),"")</f>
        <v/>
      </c>
      <c r="D2434" s="13" t="str">
        <f>IFERROR(AVERAGEIFS(Datos!F2434:H2434,Datos!F2434:H2434,"&lt;&gt;"),"")</f>
        <v/>
      </c>
      <c r="E2434" s="14" t="str">
        <f>IFERROR(AVERAGEIFS(Datos!I2434:L2434,Datos!I2434:L2434,"&lt;&gt;"),"")</f>
        <v/>
      </c>
    </row>
    <row r="2435" spans="1:5" x14ac:dyDescent="0.3">
      <c r="A2435" s="12">
        <v>44073</v>
      </c>
      <c r="B2435" s="13">
        <v>2020</v>
      </c>
      <c r="C2435" s="13" t="str">
        <f>IFERROR(AVERAGEIFS(Datos!C2435:E2435,Datos!C2435:E2435,"&lt;&gt;"),"")</f>
        <v/>
      </c>
      <c r="D2435" s="13" t="str">
        <f>IFERROR(AVERAGEIFS(Datos!F2435:H2435,Datos!F2435:H2435,"&lt;&gt;"),"")</f>
        <v/>
      </c>
      <c r="E2435" s="14" t="str">
        <f>IFERROR(AVERAGEIFS(Datos!I2435:L2435,Datos!I2435:L2435,"&lt;&gt;"),"")</f>
        <v/>
      </c>
    </row>
    <row r="2436" spans="1:5" x14ac:dyDescent="0.3">
      <c r="A2436" s="12">
        <v>44074</v>
      </c>
      <c r="B2436" s="13">
        <v>2020</v>
      </c>
      <c r="C2436" s="13">
        <f>IFERROR(AVERAGEIFS(Datos!C2436:E2436,Datos!C2436:E2436,"&lt;&gt;"),"")</f>
        <v>145.34883333333332</v>
      </c>
      <c r="D2436" s="13">
        <f>IFERROR(AVERAGEIFS(Datos!F2436:H2436,Datos!F2436:H2436,"&lt;&gt;"),"")</f>
        <v>118.35906800000001</v>
      </c>
      <c r="E2436" s="14">
        <f>IFERROR(AVERAGEIFS(Datos!I2436:L2436,Datos!I2436:L2436,"&lt;&gt;"),"")</f>
        <v>36.047501933944432</v>
      </c>
    </row>
    <row r="2437" spans="1:5" x14ac:dyDescent="0.3">
      <c r="A2437" s="12">
        <v>44075</v>
      </c>
      <c r="B2437" s="13">
        <v>2020</v>
      </c>
      <c r="C2437" s="13">
        <f>IFERROR(AVERAGEIFS(Datos!C2437:E2437,Datos!C2437:E2437,"&lt;&gt;"),"")</f>
        <v>148.06800000000001</v>
      </c>
      <c r="D2437" s="13">
        <f>IFERROR(AVERAGEIFS(Datos!F2437:H2437,Datos!F2437:H2437,"&lt;&gt;"),"")</f>
        <v>80.485793999999999</v>
      </c>
      <c r="E2437" s="14">
        <f>IFERROR(AVERAGEIFS(Datos!I2437:L2437,Datos!I2437:L2437,"&lt;&gt;"),"")</f>
        <v>36.234712400018864</v>
      </c>
    </row>
    <row r="2438" spans="1:5" x14ac:dyDescent="0.3">
      <c r="A2438" s="12">
        <v>44076</v>
      </c>
      <c r="B2438" s="13">
        <v>2020</v>
      </c>
      <c r="C2438" s="13">
        <f>IFERROR(AVERAGEIFS(Datos!C2438:E2438,Datos!C2438:E2438,"&lt;&gt;"),"")</f>
        <v>149.63983333333334</v>
      </c>
      <c r="D2438" s="13">
        <f>IFERROR(AVERAGEIFS(Datos!F2438:H2438,Datos!F2438:H2438,"&lt;&gt;"),"")</f>
        <v>81.156743200000008</v>
      </c>
      <c r="E2438" s="14">
        <f>IFERROR(AVERAGEIFS(Datos!I2438:L2438,Datos!I2438:L2438,"&lt;&gt;"),"")</f>
        <v>36.584158585287739</v>
      </c>
    </row>
    <row r="2439" spans="1:5" x14ac:dyDescent="0.3">
      <c r="A2439" s="12">
        <v>44077</v>
      </c>
      <c r="B2439" s="13">
        <v>2020</v>
      </c>
      <c r="C2439" s="13">
        <f>IFERROR(AVERAGEIFS(Datos!C2439:E2439,Datos!C2439:E2439,"&lt;&gt;"),"")</f>
        <v>139.88516666666666</v>
      </c>
      <c r="D2439" s="13">
        <f>IFERROR(AVERAGEIFS(Datos!F2439:H2439,Datos!F2439:H2439,"&lt;&gt;"),"")</f>
        <v>79.547588500000003</v>
      </c>
      <c r="E2439" s="14">
        <f>IFERROR(AVERAGEIFS(Datos!I2439:L2439,Datos!I2439:L2439,"&lt;&gt;"),"")</f>
        <v>36.757857413061913</v>
      </c>
    </row>
    <row r="2440" spans="1:5" x14ac:dyDescent="0.3">
      <c r="A2440" s="12">
        <v>44078</v>
      </c>
      <c r="B2440" s="13">
        <v>2020</v>
      </c>
      <c r="C2440" s="13">
        <f>IFERROR(AVERAGEIFS(Datos!C2440:E2440,Datos!C2440:E2440,"&lt;&gt;"),"")</f>
        <v>138.09016666666665</v>
      </c>
      <c r="D2440" s="13">
        <f>IFERROR(AVERAGEIFS(Datos!F2440:H2440,Datos!F2440:H2440,"&lt;&gt;"),"")</f>
        <v>78.039376250000004</v>
      </c>
      <c r="E2440" s="14">
        <f>IFERROR(AVERAGEIFS(Datos!I2440:L2440,Datos!I2440:L2440,"&lt;&gt;"),"")</f>
        <v>36.006448228872571</v>
      </c>
    </row>
    <row r="2441" spans="1:5" x14ac:dyDescent="0.3">
      <c r="A2441" s="12">
        <v>44079</v>
      </c>
      <c r="B2441" s="13">
        <v>2020</v>
      </c>
      <c r="C2441" s="13" t="str">
        <f>IFERROR(AVERAGEIFS(Datos!C2441:E2441,Datos!C2441:E2441,"&lt;&gt;"),"")</f>
        <v/>
      </c>
      <c r="D2441" s="13" t="str">
        <f>IFERROR(AVERAGEIFS(Datos!F2441:H2441,Datos!F2441:H2441,"&lt;&gt;"),"")</f>
        <v/>
      </c>
      <c r="E2441" s="14" t="str">
        <f>IFERROR(AVERAGEIFS(Datos!I2441:L2441,Datos!I2441:L2441,"&lt;&gt;"),"")</f>
        <v/>
      </c>
    </row>
    <row r="2442" spans="1:5" x14ac:dyDescent="0.3">
      <c r="A2442" s="12">
        <v>44080</v>
      </c>
      <c r="B2442" s="13">
        <v>2020</v>
      </c>
      <c r="C2442" s="13" t="str">
        <f>IFERROR(AVERAGEIFS(Datos!C2442:E2442,Datos!C2442:E2442,"&lt;&gt;"),"")</f>
        <v/>
      </c>
      <c r="D2442" s="13" t="str">
        <f>IFERROR(AVERAGEIFS(Datos!F2442:H2442,Datos!F2442:H2442,"&lt;&gt;"),"")</f>
        <v/>
      </c>
      <c r="E2442" s="14" t="str">
        <f>IFERROR(AVERAGEIFS(Datos!I2442:L2442,Datos!I2442:L2442,"&lt;&gt;"),"")</f>
        <v/>
      </c>
    </row>
    <row r="2443" spans="1:5" x14ac:dyDescent="0.3">
      <c r="A2443" s="12">
        <v>44081</v>
      </c>
      <c r="B2443" s="13">
        <v>2020</v>
      </c>
      <c r="C2443" s="13" t="str">
        <f>IFERROR(AVERAGEIFS(Datos!C2443:E2443,Datos!C2443:E2443,"&lt;&gt;"),"")</f>
        <v/>
      </c>
      <c r="D2443" s="13">
        <f>IFERROR(AVERAGEIFS(Datos!F2443:H2443,Datos!F2443:H2443,"&lt;&gt;"),"")</f>
        <v>79.956072700000007</v>
      </c>
      <c r="E2443" s="14">
        <f>IFERROR(AVERAGEIFS(Datos!I2443:L2443,Datos!I2443:L2443,"&lt;&gt;"),"")</f>
        <v>34.649606700846661</v>
      </c>
    </row>
    <row r="2444" spans="1:5" x14ac:dyDescent="0.3">
      <c r="A2444" s="12">
        <v>44082</v>
      </c>
      <c r="B2444" s="13">
        <v>2020</v>
      </c>
      <c r="C2444" s="13">
        <f>IFERROR(AVERAGEIFS(Datos!C2444:E2444,Datos!C2444:E2444,"&lt;&gt;"),"")</f>
        <v>130.55333333333334</v>
      </c>
      <c r="D2444" s="13">
        <f>IFERROR(AVERAGEIFS(Datos!F2444:H2444,Datos!F2444:H2444,"&lt;&gt;"),"")</f>
        <v>78.704171500000001</v>
      </c>
      <c r="E2444" s="14">
        <f>IFERROR(AVERAGEIFS(Datos!I2444:L2444,Datos!I2444:L2444,"&lt;&gt;"),"")</f>
        <v>34.272327761257429</v>
      </c>
    </row>
    <row r="2445" spans="1:5" x14ac:dyDescent="0.3">
      <c r="A2445" s="12">
        <v>44083</v>
      </c>
      <c r="B2445" s="13">
        <v>2020</v>
      </c>
      <c r="C2445" s="13">
        <f>IFERROR(AVERAGEIFS(Datos!C2445:E2445,Datos!C2445:E2445,"&lt;&gt;"),"")</f>
        <v>135.32383333333334</v>
      </c>
      <c r="D2445" s="13">
        <f>IFERROR(AVERAGEIFS(Datos!F2445:H2445,Datos!F2445:H2445,"&lt;&gt;"),"")</f>
        <v>80.610554700000009</v>
      </c>
      <c r="E2445" s="14">
        <f>IFERROR(AVERAGEIFS(Datos!I2445:L2445,Datos!I2445:L2445,"&lt;&gt;"),"")</f>
        <v>33.842640285176472</v>
      </c>
    </row>
    <row r="2446" spans="1:5" x14ac:dyDescent="0.3">
      <c r="A2446" s="12">
        <v>44084</v>
      </c>
      <c r="B2446" s="13">
        <v>2020</v>
      </c>
      <c r="C2446" s="13">
        <f>IFERROR(AVERAGEIFS(Datos!C2446:E2446,Datos!C2446:E2446,"&lt;&gt;"),"")</f>
        <v>131.72083333333333</v>
      </c>
      <c r="D2446" s="13">
        <f>IFERROR(AVERAGEIFS(Datos!F2446:H2446,Datos!F2446:H2446,"&lt;&gt;"),"")</f>
        <v>80.346889166666671</v>
      </c>
      <c r="E2446" s="14">
        <f>IFERROR(AVERAGEIFS(Datos!I2446:L2446,Datos!I2446:L2446,"&lt;&gt;"),"")</f>
        <v>34.519792725560364</v>
      </c>
    </row>
    <row r="2447" spans="1:5" x14ac:dyDescent="0.3">
      <c r="A2447" s="12">
        <v>44085</v>
      </c>
      <c r="B2447" s="13">
        <v>2020</v>
      </c>
      <c r="C2447" s="13">
        <f>IFERROR(AVERAGEIFS(Datos!C2447:E2447,Datos!C2447:E2447,"&lt;&gt;"),"")</f>
        <v>130.60599999999999</v>
      </c>
      <c r="D2447" s="13">
        <f>IFERROR(AVERAGEIFS(Datos!F2447:H2447,Datos!F2447:H2447,"&lt;&gt;"),"")</f>
        <v>80.214888366666671</v>
      </c>
      <c r="E2447" s="14">
        <f>IFERROR(AVERAGEIFS(Datos!I2447:L2447,Datos!I2447:L2447,"&lt;&gt;"),"")</f>
        <v>34.712915856725701</v>
      </c>
    </row>
    <row r="2448" spans="1:5" x14ac:dyDescent="0.3">
      <c r="A2448" s="12">
        <v>44086</v>
      </c>
      <c r="B2448" s="13">
        <v>2020</v>
      </c>
      <c r="C2448" s="13" t="str">
        <f>IFERROR(AVERAGEIFS(Datos!C2448:E2448,Datos!C2448:E2448,"&lt;&gt;"),"")</f>
        <v/>
      </c>
      <c r="D2448" s="13" t="str">
        <f>IFERROR(AVERAGEIFS(Datos!F2448:H2448,Datos!F2448:H2448,"&lt;&gt;"),"")</f>
        <v/>
      </c>
      <c r="E2448" s="14" t="str">
        <f>IFERROR(AVERAGEIFS(Datos!I2448:L2448,Datos!I2448:L2448,"&lt;&gt;"),"")</f>
        <v/>
      </c>
    </row>
    <row r="2449" spans="1:5" x14ac:dyDescent="0.3">
      <c r="A2449" s="12">
        <v>44087</v>
      </c>
      <c r="B2449" s="13">
        <v>2020</v>
      </c>
      <c r="C2449" s="13" t="str">
        <f>IFERROR(AVERAGEIFS(Datos!C2449:E2449,Datos!C2449:E2449,"&lt;&gt;"),"")</f>
        <v/>
      </c>
      <c r="D2449" s="13" t="str">
        <f>IFERROR(AVERAGEIFS(Datos!F2449:H2449,Datos!F2449:H2449,"&lt;&gt;"),"")</f>
        <v/>
      </c>
      <c r="E2449" s="14" t="str">
        <f>IFERROR(AVERAGEIFS(Datos!I2449:L2449,Datos!I2449:L2449,"&lt;&gt;"),"")</f>
        <v/>
      </c>
    </row>
    <row r="2450" spans="1:5" x14ac:dyDescent="0.3">
      <c r="A2450" s="12">
        <v>44088</v>
      </c>
      <c r="B2450" s="13">
        <v>2020</v>
      </c>
      <c r="C2450" s="13">
        <f>IFERROR(AVERAGEIFS(Datos!C2450:E2450,Datos!C2450:E2450,"&lt;&gt;"),"")</f>
        <v>132.06883333333334</v>
      </c>
      <c r="D2450" s="13">
        <f>IFERROR(AVERAGEIFS(Datos!F2450:H2450,Datos!F2450:H2450,"&lt;&gt;"),"")</f>
        <v>80.368346266666677</v>
      </c>
      <c r="E2450" s="14">
        <f>IFERROR(AVERAGEIFS(Datos!I2450:L2450,Datos!I2450:L2450,"&lt;&gt;"),"")</f>
        <v>36.191356691433981</v>
      </c>
    </row>
    <row r="2451" spans="1:5" x14ac:dyDescent="0.3">
      <c r="A2451" s="12">
        <v>44089</v>
      </c>
      <c r="B2451" s="13">
        <v>2020</v>
      </c>
      <c r="C2451" s="13">
        <f>IFERROR(AVERAGEIFS(Datos!C2451:E2451,Datos!C2451:E2451,"&lt;&gt;"),"")</f>
        <v>133.69200000000001</v>
      </c>
      <c r="D2451" s="13">
        <f>IFERROR(AVERAGEIFS(Datos!F2451:H2451,Datos!F2451:H2451,"&lt;&gt;"),"")</f>
        <v>80.249246799999995</v>
      </c>
      <c r="E2451" s="14">
        <f>IFERROR(AVERAGEIFS(Datos!I2451:L2451,Datos!I2451:L2451,"&lt;&gt;"),"")</f>
        <v>36.341520512990712</v>
      </c>
    </row>
    <row r="2452" spans="1:5" x14ac:dyDescent="0.3">
      <c r="A2452" s="12">
        <v>44090</v>
      </c>
      <c r="B2452" s="13">
        <v>2020</v>
      </c>
      <c r="C2452" s="13">
        <f>IFERROR(AVERAGEIFS(Datos!C2452:E2452,Datos!C2452:E2452,"&lt;&gt;"),"")</f>
        <v>130.92816666666667</v>
      </c>
      <c r="D2452" s="13">
        <f>IFERROR(AVERAGEIFS(Datos!F2452:H2452,Datos!F2452:H2452,"&lt;&gt;"),"")</f>
        <v>80.522384666666667</v>
      </c>
      <c r="E2452" s="14">
        <f>IFERROR(AVERAGEIFS(Datos!I2452:L2452,Datos!I2452:L2452,"&lt;&gt;"),"")</f>
        <v>37.335323722592939</v>
      </c>
    </row>
    <row r="2453" spans="1:5" x14ac:dyDescent="0.3">
      <c r="A2453" s="12">
        <v>44091</v>
      </c>
      <c r="B2453" s="13">
        <v>2020</v>
      </c>
      <c r="C2453" s="13">
        <f>IFERROR(AVERAGEIFS(Datos!C2453:E2453,Datos!C2453:E2453,"&lt;&gt;"),"")</f>
        <v>129.20066666666665</v>
      </c>
      <c r="D2453" s="13">
        <f>IFERROR(AVERAGEIFS(Datos!F2453:H2453,Datos!F2453:H2453,"&lt;&gt;"),"")</f>
        <v>80.283752133333337</v>
      </c>
      <c r="E2453" s="14">
        <f>IFERROR(AVERAGEIFS(Datos!I2453:L2453,Datos!I2453:L2453,"&lt;&gt;"),"")</f>
        <v>36.894073530477911</v>
      </c>
    </row>
    <row r="2454" spans="1:5" x14ac:dyDescent="0.3">
      <c r="A2454" s="12">
        <v>44092</v>
      </c>
      <c r="B2454" s="13">
        <v>2020</v>
      </c>
      <c r="C2454" s="13">
        <f>IFERROR(AVERAGEIFS(Datos!C2454:E2454,Datos!C2454:E2454,"&lt;&gt;"),"")</f>
        <v>126.59483333333333</v>
      </c>
      <c r="D2454" s="13">
        <f>IFERROR(AVERAGEIFS(Datos!F2454:H2454,Datos!F2454:H2454,"&lt;&gt;"),"")</f>
        <v>80.118429333333339</v>
      </c>
      <c r="E2454" s="14">
        <f>IFERROR(AVERAGEIFS(Datos!I2454:L2454,Datos!I2454:L2454,"&lt;&gt;"),"")</f>
        <v>37.148537062176658</v>
      </c>
    </row>
    <row r="2455" spans="1:5" x14ac:dyDescent="0.3">
      <c r="A2455" s="12">
        <v>44093</v>
      </c>
      <c r="B2455" s="13">
        <v>2020</v>
      </c>
      <c r="C2455" s="13" t="str">
        <f>IFERROR(AVERAGEIFS(Datos!C2455:E2455,Datos!C2455:E2455,"&lt;&gt;"),"")</f>
        <v/>
      </c>
      <c r="D2455" s="13" t="str">
        <f>IFERROR(AVERAGEIFS(Datos!F2455:H2455,Datos!F2455:H2455,"&lt;&gt;"),"")</f>
        <v/>
      </c>
      <c r="E2455" s="14" t="str">
        <f>IFERROR(AVERAGEIFS(Datos!I2455:L2455,Datos!I2455:L2455,"&lt;&gt;"),"")</f>
        <v/>
      </c>
    </row>
    <row r="2456" spans="1:5" x14ac:dyDescent="0.3">
      <c r="A2456" s="12">
        <v>44094</v>
      </c>
      <c r="B2456" s="13">
        <v>2020</v>
      </c>
      <c r="C2456" s="13" t="str">
        <f>IFERROR(AVERAGEIFS(Datos!C2456:E2456,Datos!C2456:E2456,"&lt;&gt;"),"")</f>
        <v/>
      </c>
      <c r="D2456" s="13" t="str">
        <f>IFERROR(AVERAGEIFS(Datos!F2456:H2456,Datos!F2456:H2456,"&lt;&gt;"),"")</f>
        <v/>
      </c>
      <c r="E2456" s="14" t="str">
        <f>IFERROR(AVERAGEIFS(Datos!I2456:L2456,Datos!I2456:L2456,"&lt;&gt;"),"")</f>
        <v/>
      </c>
    </row>
    <row r="2457" spans="1:5" x14ac:dyDescent="0.3">
      <c r="A2457" s="12">
        <v>44095</v>
      </c>
      <c r="B2457" s="13">
        <v>2020</v>
      </c>
      <c r="C2457" s="13">
        <f>IFERROR(AVERAGEIFS(Datos!C2457:E2457,Datos!C2457:E2457,"&lt;&gt;"),"")</f>
        <v>128.04233333333335</v>
      </c>
      <c r="D2457" s="13">
        <f>IFERROR(AVERAGEIFS(Datos!F2457:H2457,Datos!F2457:H2457,"&lt;&gt;"),"")</f>
        <v>76.170642999999998</v>
      </c>
      <c r="E2457" s="14" t="str">
        <f>IFERROR(AVERAGEIFS(Datos!I2457:L2457,Datos!I2457:L2457,"&lt;&gt;"),"")</f>
        <v/>
      </c>
    </row>
    <row r="2458" spans="1:5" x14ac:dyDescent="0.3">
      <c r="A2458" s="12">
        <v>44096</v>
      </c>
      <c r="B2458" s="13">
        <v>2020</v>
      </c>
      <c r="C2458" s="13">
        <f>IFERROR(AVERAGEIFS(Datos!C2458:E2458,Datos!C2458:E2458,"&lt;&gt;"),"")</f>
        <v>130.74033333333333</v>
      </c>
      <c r="D2458" s="13">
        <f>IFERROR(AVERAGEIFS(Datos!F2458:H2458,Datos!F2458:H2458,"&lt;&gt;"),"")</f>
        <v>76.544343699999999</v>
      </c>
      <c r="E2458" s="14" t="str">
        <f>IFERROR(AVERAGEIFS(Datos!I2458:L2458,Datos!I2458:L2458,"&lt;&gt;"),"")</f>
        <v/>
      </c>
    </row>
    <row r="2459" spans="1:5" x14ac:dyDescent="0.3">
      <c r="A2459" s="12">
        <v>44097</v>
      </c>
      <c r="B2459" s="13">
        <v>2020</v>
      </c>
      <c r="C2459" s="13">
        <f>IFERROR(AVERAGEIFS(Datos!C2459:E2459,Datos!C2459:E2459,"&lt;&gt;"),"")</f>
        <v>126.05983333333336</v>
      </c>
      <c r="D2459" s="13">
        <f>IFERROR(AVERAGEIFS(Datos!F2459:H2459,Datos!F2459:H2459,"&lt;&gt;"),"")</f>
        <v>76.366431750000004</v>
      </c>
      <c r="E2459" s="14">
        <f>IFERROR(AVERAGEIFS(Datos!I2459:L2459,Datos!I2459:L2459,"&lt;&gt;"),"")</f>
        <v>36.516214431796627</v>
      </c>
    </row>
    <row r="2460" spans="1:5" x14ac:dyDescent="0.3">
      <c r="A2460" s="12">
        <v>44098</v>
      </c>
      <c r="B2460" s="13">
        <v>2020</v>
      </c>
      <c r="C2460" s="13">
        <f>IFERROR(AVERAGEIFS(Datos!C2460:E2460,Datos!C2460:E2460,"&lt;&gt;"),"")</f>
        <v>127.51766666666667</v>
      </c>
      <c r="D2460" s="13">
        <f>IFERROR(AVERAGEIFS(Datos!F2460:H2460,Datos!F2460:H2460,"&lt;&gt;"),"")</f>
        <v>76.095126133333324</v>
      </c>
      <c r="E2460" s="14">
        <f>IFERROR(AVERAGEIFS(Datos!I2460:L2460,Datos!I2460:L2460,"&lt;&gt;"),"")</f>
        <v>35.440475741987484</v>
      </c>
    </row>
    <row r="2461" spans="1:5" x14ac:dyDescent="0.3">
      <c r="A2461" s="12">
        <v>44099</v>
      </c>
      <c r="B2461" s="13">
        <v>2020</v>
      </c>
      <c r="C2461" s="13">
        <f>IFERROR(AVERAGEIFS(Datos!C2461:E2461,Datos!C2461:E2461,"&lt;&gt;"),"")</f>
        <v>130.68433333333334</v>
      </c>
      <c r="D2461" s="13">
        <f>IFERROR(AVERAGEIFS(Datos!F2461:H2461,Datos!F2461:H2461,"&lt;&gt;"),"")</f>
        <v>74.407244349999999</v>
      </c>
      <c r="E2461" s="14">
        <f>IFERROR(AVERAGEIFS(Datos!I2461:L2461,Datos!I2461:L2461,"&lt;&gt;"),"")</f>
        <v>35.548998058895933</v>
      </c>
    </row>
    <row r="2462" spans="1:5" x14ac:dyDescent="0.3">
      <c r="A2462" s="12">
        <v>44100</v>
      </c>
      <c r="B2462" s="13">
        <v>2020</v>
      </c>
      <c r="C2462" s="13" t="str">
        <f>IFERROR(AVERAGEIFS(Datos!C2462:E2462,Datos!C2462:E2462,"&lt;&gt;"),"")</f>
        <v/>
      </c>
      <c r="D2462" s="13" t="str">
        <f>IFERROR(AVERAGEIFS(Datos!F2462:H2462,Datos!F2462:H2462,"&lt;&gt;"),"")</f>
        <v/>
      </c>
      <c r="E2462" s="14" t="str">
        <f>IFERROR(AVERAGEIFS(Datos!I2462:L2462,Datos!I2462:L2462,"&lt;&gt;"),"")</f>
        <v/>
      </c>
    </row>
    <row r="2463" spans="1:5" x14ac:dyDescent="0.3">
      <c r="A2463" s="12">
        <v>44101</v>
      </c>
      <c r="B2463" s="13">
        <v>2020</v>
      </c>
      <c r="C2463" s="13" t="str">
        <f>IFERROR(AVERAGEIFS(Datos!C2463:E2463,Datos!C2463:E2463,"&lt;&gt;"),"")</f>
        <v/>
      </c>
      <c r="D2463" s="13" t="str">
        <f>IFERROR(AVERAGEIFS(Datos!F2463:H2463,Datos!F2463:H2463,"&lt;&gt;"),"")</f>
        <v/>
      </c>
      <c r="E2463" s="14" t="str">
        <f>IFERROR(AVERAGEIFS(Datos!I2463:L2463,Datos!I2463:L2463,"&lt;&gt;"),"")</f>
        <v/>
      </c>
    </row>
    <row r="2464" spans="1:5" x14ac:dyDescent="0.3">
      <c r="A2464" s="12">
        <v>44102</v>
      </c>
      <c r="B2464" s="13">
        <v>2020</v>
      </c>
      <c r="C2464" s="13">
        <f>IFERROR(AVERAGEIFS(Datos!C2464:E2464,Datos!C2464:E2464,"&lt;&gt;"),"")</f>
        <v>132.44433333333333</v>
      </c>
      <c r="D2464" s="13">
        <f>IFERROR(AVERAGEIFS(Datos!F2464:H2464,Datos!F2464:H2464,"&lt;&gt;"),"")</f>
        <v>77.625889533333336</v>
      </c>
      <c r="E2464" s="14">
        <f>IFERROR(AVERAGEIFS(Datos!I2464:L2464,Datos!I2464:L2464,"&lt;&gt;"),"")</f>
        <v>36.346600077207277</v>
      </c>
    </row>
    <row r="2465" spans="1:5" x14ac:dyDescent="0.3">
      <c r="A2465" s="12">
        <v>44103</v>
      </c>
      <c r="B2465" s="13">
        <v>2020</v>
      </c>
      <c r="C2465" s="13">
        <f>IFERROR(AVERAGEIFS(Datos!C2465:E2465,Datos!C2465:E2465,"&lt;&gt;"),"")</f>
        <v>131.55033333333333</v>
      </c>
      <c r="D2465" s="13">
        <f>IFERROR(AVERAGEIFS(Datos!F2465:H2465,Datos!F2465:H2465,"&lt;&gt;"),"")</f>
        <v>78.029842333333335</v>
      </c>
      <c r="E2465" s="14">
        <f>IFERROR(AVERAGEIFS(Datos!I2465:L2465,Datos!I2465:L2465,"&lt;&gt;"),"")</f>
        <v>36.711608650388037</v>
      </c>
    </row>
    <row r="2466" spans="1:5" x14ac:dyDescent="0.3">
      <c r="A2466" s="12">
        <v>44104</v>
      </c>
      <c r="B2466" s="13">
        <v>2020</v>
      </c>
      <c r="C2466" s="13">
        <f>IFERROR(AVERAGEIFS(Datos!C2466:E2466,Datos!C2466:E2466,"&lt;&gt;"),"")</f>
        <v>133.13999999999999</v>
      </c>
      <c r="D2466" s="13">
        <f>IFERROR(AVERAGEIFS(Datos!F2466:H2466,Datos!F2466:H2466,"&lt;&gt;"),"")</f>
        <v>77.392872166666663</v>
      </c>
      <c r="E2466" s="14">
        <f>IFERROR(AVERAGEIFS(Datos!I2466:L2466,Datos!I2466:L2466,"&lt;&gt;"),"")</f>
        <v>36.372470796929782</v>
      </c>
    </row>
    <row r="2467" spans="1:5" x14ac:dyDescent="0.3">
      <c r="A2467" s="12">
        <v>44105</v>
      </c>
      <c r="B2467" s="13">
        <v>2020</v>
      </c>
      <c r="C2467" s="13">
        <f>IFERROR(AVERAGEIFS(Datos!C2467:E2467,Datos!C2467:E2467,"&lt;&gt;"),"")</f>
        <v>134.54833333333332</v>
      </c>
      <c r="D2467" s="13">
        <f>IFERROR(AVERAGEIFS(Datos!F2467:H2467,Datos!F2467:H2467,"&lt;&gt;"),"")</f>
        <v>78.199770799999996</v>
      </c>
      <c r="E2467" s="14" t="str">
        <f>IFERROR(AVERAGEIFS(Datos!I2467:L2467,Datos!I2467:L2467,"&lt;&gt;"),"")</f>
        <v/>
      </c>
    </row>
    <row r="2468" spans="1:5" x14ac:dyDescent="0.3">
      <c r="A2468" s="12">
        <v>44106</v>
      </c>
      <c r="B2468" s="13">
        <v>2020</v>
      </c>
      <c r="C2468" s="13">
        <f>IFERROR(AVERAGEIFS(Datos!C2468:E2468,Datos!C2468:E2468,"&lt;&gt;"),"")</f>
        <v>130.66333333333333</v>
      </c>
      <c r="D2468" s="13">
        <f>IFERROR(AVERAGEIFS(Datos!F2468:H2468,Datos!F2468:H2468,"&lt;&gt;"),"")</f>
        <v>77.542316733333337</v>
      </c>
      <c r="E2468" s="14">
        <f>IFERROR(AVERAGEIFS(Datos!I2468:L2468,Datos!I2468:L2468,"&lt;&gt;"),"")</f>
        <v>36.063696061972095</v>
      </c>
    </row>
    <row r="2469" spans="1:5" x14ac:dyDescent="0.3">
      <c r="A2469" s="12">
        <v>44107</v>
      </c>
      <c r="B2469" s="13">
        <v>2020</v>
      </c>
      <c r="C2469" s="13" t="str">
        <f>IFERROR(AVERAGEIFS(Datos!C2469:E2469,Datos!C2469:E2469,"&lt;&gt;"),"")</f>
        <v/>
      </c>
      <c r="D2469" s="13" t="str">
        <f>IFERROR(AVERAGEIFS(Datos!F2469:H2469,Datos!F2469:H2469,"&lt;&gt;"),"")</f>
        <v/>
      </c>
      <c r="E2469" s="14" t="str">
        <f>IFERROR(AVERAGEIFS(Datos!I2469:L2469,Datos!I2469:L2469,"&lt;&gt;"),"")</f>
        <v/>
      </c>
    </row>
    <row r="2470" spans="1:5" x14ac:dyDescent="0.3">
      <c r="A2470" s="12">
        <v>44108</v>
      </c>
      <c r="B2470" s="13">
        <v>2020</v>
      </c>
      <c r="C2470" s="13" t="str">
        <f>IFERROR(AVERAGEIFS(Datos!C2470:E2470,Datos!C2470:E2470,"&lt;&gt;"),"")</f>
        <v/>
      </c>
      <c r="D2470" s="13" t="str">
        <f>IFERROR(AVERAGEIFS(Datos!F2470:H2470,Datos!F2470:H2470,"&lt;&gt;"),"")</f>
        <v/>
      </c>
      <c r="E2470" s="14" t="str">
        <f>IFERROR(AVERAGEIFS(Datos!I2470:L2470,Datos!I2470:L2470,"&lt;&gt;"),"")</f>
        <v/>
      </c>
    </row>
    <row r="2471" spans="1:5" x14ac:dyDescent="0.3">
      <c r="A2471" s="12">
        <v>44109</v>
      </c>
      <c r="B2471" s="13">
        <v>2020</v>
      </c>
      <c r="C2471" s="13">
        <f>IFERROR(AVERAGEIFS(Datos!C2471:E2471,Datos!C2471:E2471,"&lt;&gt;"),"")</f>
        <v>133.67383333333333</v>
      </c>
      <c r="D2471" s="13">
        <f>IFERROR(AVERAGEIFS(Datos!F2471:H2471,Datos!F2471:H2471,"&lt;&gt;"),"")</f>
        <v>78.515698216666664</v>
      </c>
      <c r="E2471" s="14">
        <f>IFERROR(AVERAGEIFS(Datos!I2471:L2471,Datos!I2471:L2471,"&lt;&gt;"),"")</f>
        <v>36.235915319591527</v>
      </c>
    </row>
    <row r="2472" spans="1:5" x14ac:dyDescent="0.3">
      <c r="A2472" s="12">
        <v>44110</v>
      </c>
      <c r="B2472" s="13">
        <v>2020</v>
      </c>
      <c r="C2472" s="13">
        <f>IFERROR(AVERAGEIFS(Datos!C2472:E2472,Datos!C2472:E2472,"&lt;&gt;"),"")</f>
        <v>130.54033333333334</v>
      </c>
      <c r="D2472" s="13">
        <f>IFERROR(AVERAGEIFS(Datos!F2472:H2472,Datos!F2472:H2472,"&lt;&gt;"),"")</f>
        <v>78.448189166666666</v>
      </c>
      <c r="E2472" s="14">
        <f>IFERROR(AVERAGEIFS(Datos!I2472:L2472,Datos!I2472:L2472,"&lt;&gt;"),"")</f>
        <v>36.765842811967431</v>
      </c>
    </row>
    <row r="2473" spans="1:5" x14ac:dyDescent="0.3">
      <c r="A2473" s="12">
        <v>44111</v>
      </c>
      <c r="B2473" s="13">
        <v>2020</v>
      </c>
      <c r="C2473" s="13">
        <f>IFERROR(AVERAGEIFS(Datos!C2473:E2473,Datos!C2473:E2473,"&lt;&gt;"),"")</f>
        <v>132.62233333333333</v>
      </c>
      <c r="D2473" s="13">
        <f>IFERROR(AVERAGEIFS(Datos!F2473:H2473,Datos!F2473:H2473,"&lt;&gt;"),"")</f>
        <v>78.315705533333343</v>
      </c>
      <c r="E2473" s="14">
        <f>IFERROR(AVERAGEIFS(Datos!I2473:L2473,Datos!I2473:L2473,"&lt;&gt;"),"")</f>
        <v>36.862423221026802</v>
      </c>
    </row>
    <row r="2474" spans="1:5" x14ac:dyDescent="0.3">
      <c r="A2474" s="12">
        <v>44112</v>
      </c>
      <c r="B2474" s="13">
        <v>2020</v>
      </c>
      <c r="C2474" s="13">
        <f>IFERROR(AVERAGEIFS(Datos!C2474:E2474,Datos!C2474:E2474,"&lt;&gt;"),"")</f>
        <v>133.2405</v>
      </c>
      <c r="D2474" s="13">
        <f>IFERROR(AVERAGEIFS(Datos!F2474:H2474,Datos!F2474:H2474,"&lt;&gt;"),"")</f>
        <v>78.961223300000015</v>
      </c>
      <c r="E2474" s="14">
        <f>IFERROR(AVERAGEIFS(Datos!I2474:L2474,Datos!I2474:L2474,"&lt;&gt;"),"")</f>
        <v>37.304962486557869</v>
      </c>
    </row>
    <row r="2475" spans="1:5" x14ac:dyDescent="0.3">
      <c r="A2475" s="12">
        <v>44113</v>
      </c>
      <c r="B2475" s="13">
        <v>2020</v>
      </c>
      <c r="C2475" s="13">
        <f>IFERROR(AVERAGEIFS(Datos!C2475:E2475,Datos!C2475:E2475,"&lt;&gt;"),"")</f>
        <v>136.10083333333333</v>
      </c>
      <c r="D2475" s="13">
        <f>IFERROR(AVERAGEIFS(Datos!F2475:H2475,Datos!F2475:H2475,"&lt;&gt;"),"")</f>
        <v>79.280011999999999</v>
      </c>
      <c r="E2475" s="14">
        <f>IFERROR(AVERAGEIFS(Datos!I2475:L2475,Datos!I2475:L2475,"&lt;&gt;"),"")</f>
        <v>37.140773308420052</v>
      </c>
    </row>
    <row r="2476" spans="1:5" x14ac:dyDescent="0.3">
      <c r="A2476" s="12">
        <v>44114</v>
      </c>
      <c r="B2476" s="13">
        <v>2020</v>
      </c>
      <c r="C2476" s="13" t="str">
        <f>IFERROR(AVERAGEIFS(Datos!C2476:E2476,Datos!C2476:E2476,"&lt;&gt;"),"")</f>
        <v/>
      </c>
      <c r="D2476" s="13" t="str">
        <f>IFERROR(AVERAGEIFS(Datos!F2476:H2476,Datos!F2476:H2476,"&lt;&gt;"),"")</f>
        <v/>
      </c>
      <c r="E2476" s="14" t="str">
        <f>IFERROR(AVERAGEIFS(Datos!I2476:L2476,Datos!I2476:L2476,"&lt;&gt;"),"")</f>
        <v/>
      </c>
    </row>
    <row r="2477" spans="1:5" x14ac:dyDescent="0.3">
      <c r="A2477" s="12">
        <v>44115</v>
      </c>
      <c r="B2477" s="13">
        <v>2020</v>
      </c>
      <c r="C2477" s="13" t="str">
        <f>IFERROR(AVERAGEIFS(Datos!C2477:E2477,Datos!C2477:E2477,"&lt;&gt;"),"")</f>
        <v/>
      </c>
      <c r="D2477" s="13" t="str">
        <f>IFERROR(AVERAGEIFS(Datos!F2477:H2477,Datos!F2477:H2477,"&lt;&gt;"),"")</f>
        <v/>
      </c>
      <c r="E2477" s="14" t="str">
        <f>IFERROR(AVERAGEIFS(Datos!I2477:L2477,Datos!I2477:L2477,"&lt;&gt;"),"")</f>
        <v/>
      </c>
    </row>
    <row r="2478" spans="1:5" x14ac:dyDescent="0.3">
      <c r="A2478" s="12">
        <v>44116</v>
      </c>
      <c r="B2478" s="13">
        <v>2020</v>
      </c>
      <c r="C2478" s="13">
        <f>IFERROR(AVERAGEIFS(Datos!C2478:E2478,Datos!C2478:E2478,"&lt;&gt;"),"")</f>
        <v>141.34316666666666</v>
      </c>
      <c r="D2478" s="13">
        <f>IFERROR(AVERAGEIFS(Datos!F2478:H2478,Datos!F2478:H2478,"&lt;&gt;"),"")</f>
        <v>79.873344533333338</v>
      </c>
      <c r="E2478" s="14">
        <f>IFERROR(AVERAGEIFS(Datos!I2478:L2478,Datos!I2478:L2478,"&lt;&gt;"),"")</f>
        <v>37.787191291302697</v>
      </c>
    </row>
    <row r="2479" spans="1:5" x14ac:dyDescent="0.3">
      <c r="A2479" s="12">
        <v>44117</v>
      </c>
      <c r="B2479" s="13">
        <v>2020</v>
      </c>
      <c r="C2479" s="13">
        <f>IFERROR(AVERAGEIFS(Datos!C2479:E2479,Datos!C2479:E2479,"&lt;&gt;"),"")</f>
        <v>140.77116666666669</v>
      </c>
      <c r="D2479" s="13">
        <f>IFERROR(AVERAGEIFS(Datos!F2479:H2479,Datos!F2479:H2479,"&lt;&gt;"),"")</f>
        <v>78.898345533333341</v>
      </c>
      <c r="E2479" s="14">
        <f>IFERROR(AVERAGEIFS(Datos!I2479:L2479,Datos!I2479:L2479,"&lt;&gt;"),"")</f>
        <v>37.69157479154822</v>
      </c>
    </row>
    <row r="2480" spans="1:5" x14ac:dyDescent="0.3">
      <c r="A2480" s="12">
        <v>44118</v>
      </c>
      <c r="B2480" s="13">
        <v>2020</v>
      </c>
      <c r="C2480" s="13">
        <f>IFERROR(AVERAGEIFS(Datos!C2480:E2480,Datos!C2480:E2480,"&lt;&gt;"),"")</f>
        <v>140.07399999999998</v>
      </c>
      <c r="D2480" s="13">
        <f>IFERROR(AVERAGEIFS(Datos!F2480:H2480,Datos!F2480:H2480,"&lt;&gt;"),"")</f>
        <v>79.000128533333324</v>
      </c>
      <c r="E2480" s="14">
        <f>IFERROR(AVERAGEIFS(Datos!I2480:L2480,Datos!I2480:L2480,"&lt;&gt;"),"")</f>
        <v>37.931503636233955</v>
      </c>
    </row>
    <row r="2481" spans="1:5" x14ac:dyDescent="0.3">
      <c r="A2481" s="12">
        <v>44119</v>
      </c>
      <c r="B2481" s="13">
        <v>2020</v>
      </c>
      <c r="C2481" s="13">
        <f>IFERROR(AVERAGEIFS(Datos!C2481:E2481,Datos!C2481:E2481,"&lt;&gt;"),"")</f>
        <v>139.38116666666667</v>
      </c>
      <c r="D2481" s="13">
        <f>IFERROR(AVERAGEIFS(Datos!F2481:H2481,Datos!F2481:H2481,"&lt;&gt;"),"")</f>
        <v>76.434396500000005</v>
      </c>
      <c r="E2481" s="14">
        <f>IFERROR(AVERAGEIFS(Datos!I2481:L2481,Datos!I2481:L2481,"&lt;&gt;"),"")</f>
        <v>37.329655654711075</v>
      </c>
    </row>
    <row r="2482" spans="1:5" x14ac:dyDescent="0.3">
      <c r="A2482" s="12">
        <v>44120</v>
      </c>
      <c r="B2482" s="13">
        <v>2020</v>
      </c>
      <c r="C2482" s="13">
        <f>IFERROR(AVERAGEIFS(Datos!C2482:E2482,Datos!C2482:E2482,"&lt;&gt;"),"")</f>
        <v>139.02166666666668</v>
      </c>
      <c r="D2482" s="13">
        <f>IFERROR(AVERAGEIFS(Datos!F2482:H2482,Datos!F2482:H2482,"&lt;&gt;"),"")</f>
        <v>77.868263800000008</v>
      </c>
      <c r="E2482" s="14">
        <f>IFERROR(AVERAGEIFS(Datos!I2482:L2482,Datos!I2482:L2482,"&lt;&gt;"),"")</f>
        <v>37.075695697817835</v>
      </c>
    </row>
    <row r="2483" spans="1:5" x14ac:dyDescent="0.3">
      <c r="A2483" s="12">
        <v>44121</v>
      </c>
      <c r="B2483" s="13">
        <v>2020</v>
      </c>
      <c r="C2483" s="13" t="str">
        <f>IFERROR(AVERAGEIFS(Datos!C2483:E2483,Datos!C2483:E2483,"&lt;&gt;"),"")</f>
        <v/>
      </c>
      <c r="D2483" s="13" t="str">
        <f>IFERROR(AVERAGEIFS(Datos!F2483:H2483,Datos!F2483:H2483,"&lt;&gt;"),"")</f>
        <v/>
      </c>
      <c r="E2483" s="14" t="str">
        <f>IFERROR(AVERAGEIFS(Datos!I2483:L2483,Datos!I2483:L2483,"&lt;&gt;"),"")</f>
        <v/>
      </c>
    </row>
    <row r="2484" spans="1:5" x14ac:dyDescent="0.3">
      <c r="A2484" s="12">
        <v>44122</v>
      </c>
      <c r="B2484" s="13">
        <v>2020</v>
      </c>
      <c r="C2484" s="13" t="str">
        <f>IFERROR(AVERAGEIFS(Datos!C2484:E2484,Datos!C2484:E2484,"&lt;&gt;"),"")</f>
        <v/>
      </c>
      <c r="D2484" s="13" t="str">
        <f>IFERROR(AVERAGEIFS(Datos!F2484:H2484,Datos!F2484:H2484,"&lt;&gt;"),"")</f>
        <v/>
      </c>
      <c r="E2484" s="14" t="str">
        <f>IFERROR(AVERAGEIFS(Datos!I2484:L2484,Datos!I2484:L2484,"&lt;&gt;"),"")</f>
        <v/>
      </c>
    </row>
    <row r="2485" spans="1:5" x14ac:dyDescent="0.3">
      <c r="A2485" s="12">
        <v>44123</v>
      </c>
      <c r="B2485" s="13">
        <v>2020</v>
      </c>
      <c r="C2485" s="13">
        <f>IFERROR(AVERAGEIFS(Datos!C2485:E2485,Datos!C2485:E2485,"&lt;&gt;"),"")</f>
        <v>135.56583333333333</v>
      </c>
      <c r="D2485" s="13">
        <f>IFERROR(AVERAGEIFS(Datos!F2485:H2485,Datos!F2485:H2485,"&lt;&gt;"),"")</f>
        <v>77.771989166666671</v>
      </c>
      <c r="E2485" s="14">
        <f>IFERROR(AVERAGEIFS(Datos!I2485:L2485,Datos!I2485:L2485,"&lt;&gt;"),"")</f>
        <v>37.798754274805546</v>
      </c>
    </row>
    <row r="2486" spans="1:5" x14ac:dyDescent="0.3">
      <c r="A2486" s="12">
        <v>44124</v>
      </c>
      <c r="B2486" s="13">
        <v>2020</v>
      </c>
      <c r="C2486" s="13">
        <f>IFERROR(AVERAGEIFS(Datos!C2486:E2486,Datos!C2486:E2486,"&lt;&gt;"),"")</f>
        <v>136.57133333333334</v>
      </c>
      <c r="D2486" s="13">
        <f>IFERROR(AVERAGEIFS(Datos!F2486:H2486,Datos!F2486:H2486,"&lt;&gt;"),"")</f>
        <v>76.869928000000002</v>
      </c>
      <c r="E2486" s="14">
        <f>IFERROR(AVERAGEIFS(Datos!I2486:L2486,Datos!I2486:L2486,"&lt;&gt;"),"")</f>
        <v>37.293662167282378</v>
      </c>
    </row>
    <row r="2487" spans="1:5" x14ac:dyDescent="0.3">
      <c r="A2487" s="12">
        <v>44125</v>
      </c>
      <c r="B2487" s="13">
        <v>2020</v>
      </c>
      <c r="C2487" s="13">
        <f>IFERROR(AVERAGEIFS(Datos!C2487:E2487,Datos!C2487:E2487,"&lt;&gt;"),"")</f>
        <v>136.98983333333334</v>
      </c>
      <c r="D2487" s="13">
        <f>IFERROR(AVERAGEIFS(Datos!F2487:H2487,Datos!F2487:H2487,"&lt;&gt;"),"")</f>
        <v>76.025559599999994</v>
      </c>
      <c r="E2487" s="14">
        <f>IFERROR(AVERAGEIFS(Datos!I2487:L2487,Datos!I2487:L2487,"&lt;&gt;"),"")</f>
        <v>37.369640796096064</v>
      </c>
    </row>
    <row r="2488" spans="1:5" x14ac:dyDescent="0.3">
      <c r="A2488" s="12">
        <v>44126</v>
      </c>
      <c r="B2488" s="13">
        <v>2020</v>
      </c>
      <c r="C2488" s="13">
        <f>IFERROR(AVERAGEIFS(Datos!C2488:E2488,Datos!C2488:E2488,"&lt;&gt;"),"")</f>
        <v>136.99099999999999</v>
      </c>
      <c r="D2488" s="13">
        <f>IFERROR(AVERAGEIFS(Datos!F2488:H2488,Datos!F2488:H2488,"&lt;&gt;"),"")</f>
        <v>75.625446400000001</v>
      </c>
      <c r="E2488" s="14">
        <f>IFERROR(AVERAGEIFS(Datos!I2488:L2488,Datos!I2488:L2488,"&lt;&gt;"),"")</f>
        <v>37.107967289380781</v>
      </c>
    </row>
    <row r="2489" spans="1:5" x14ac:dyDescent="0.3">
      <c r="A2489" s="12">
        <v>44127</v>
      </c>
      <c r="B2489" s="13">
        <v>2020</v>
      </c>
      <c r="C2489" s="13">
        <f>IFERROR(AVERAGEIFS(Datos!C2489:E2489,Datos!C2489:E2489,"&lt;&gt;"),"")</f>
        <v>137.63966666666667</v>
      </c>
      <c r="D2489" s="13">
        <f>IFERROR(AVERAGEIFS(Datos!F2489:H2489,Datos!F2489:H2489,"&lt;&gt;"),"")</f>
        <v>75.939951266666654</v>
      </c>
      <c r="E2489" s="14">
        <f>IFERROR(AVERAGEIFS(Datos!I2489:L2489,Datos!I2489:L2489,"&lt;&gt;"),"")</f>
        <v>36.927886261218262</v>
      </c>
    </row>
    <row r="2490" spans="1:5" x14ac:dyDescent="0.3">
      <c r="A2490" s="12">
        <v>44128</v>
      </c>
      <c r="B2490" s="13">
        <v>2020</v>
      </c>
      <c r="C2490" s="13" t="str">
        <f>IFERROR(AVERAGEIFS(Datos!C2490:E2490,Datos!C2490:E2490,"&lt;&gt;"),"")</f>
        <v/>
      </c>
      <c r="D2490" s="13" t="str">
        <f>IFERROR(AVERAGEIFS(Datos!F2490:H2490,Datos!F2490:H2490,"&lt;&gt;"),"")</f>
        <v/>
      </c>
      <c r="E2490" s="14" t="str">
        <f>IFERROR(AVERAGEIFS(Datos!I2490:L2490,Datos!I2490:L2490,"&lt;&gt;"),"")</f>
        <v/>
      </c>
    </row>
    <row r="2491" spans="1:5" x14ac:dyDescent="0.3">
      <c r="A2491" s="12">
        <v>44129</v>
      </c>
      <c r="B2491" s="13">
        <v>2020</v>
      </c>
      <c r="C2491" s="13" t="str">
        <f>IFERROR(AVERAGEIFS(Datos!C2491:E2491,Datos!C2491:E2491,"&lt;&gt;"),"")</f>
        <v/>
      </c>
      <c r="D2491" s="13" t="str">
        <f>IFERROR(AVERAGEIFS(Datos!F2491:H2491,Datos!F2491:H2491,"&lt;&gt;"),"")</f>
        <v/>
      </c>
      <c r="E2491" s="14" t="str">
        <f>IFERROR(AVERAGEIFS(Datos!I2491:L2491,Datos!I2491:L2491,"&lt;&gt;"),"")</f>
        <v/>
      </c>
    </row>
    <row r="2492" spans="1:5" x14ac:dyDescent="0.3">
      <c r="A2492" s="12">
        <v>44130</v>
      </c>
      <c r="B2492" s="13">
        <v>2020</v>
      </c>
      <c r="C2492" s="13">
        <f>IFERROR(AVERAGEIFS(Datos!C2492:E2492,Datos!C2492:E2492,"&lt;&gt;"),"")</f>
        <v>134.78149999999999</v>
      </c>
      <c r="D2492" s="13">
        <f>IFERROR(AVERAGEIFS(Datos!F2492:H2492,Datos!F2492:H2492,"&lt;&gt;"),"")</f>
        <v>64.68461035</v>
      </c>
      <c r="E2492" s="14">
        <f>IFERROR(AVERAGEIFS(Datos!I2492:L2492,Datos!I2492:L2492,"&lt;&gt;"),"")</f>
        <v>36.535108816040434</v>
      </c>
    </row>
    <row r="2493" spans="1:5" x14ac:dyDescent="0.3">
      <c r="A2493" s="12">
        <v>44131</v>
      </c>
      <c r="B2493" s="13">
        <v>2020</v>
      </c>
      <c r="C2493" s="13">
        <f>IFERROR(AVERAGEIFS(Datos!C2493:E2493,Datos!C2493:E2493,"&lt;&gt;"),"")</f>
        <v>136.59800000000001</v>
      </c>
      <c r="D2493" s="13">
        <f>IFERROR(AVERAGEIFS(Datos!F2493:H2493,Datos!F2493:H2493,"&lt;&gt;"),"")</f>
        <v>63.881468833333336</v>
      </c>
      <c r="E2493" s="14">
        <f>IFERROR(AVERAGEIFS(Datos!I2493:L2493,Datos!I2493:L2493,"&lt;&gt;"),"")</f>
        <v>37.232615255698143</v>
      </c>
    </row>
    <row r="2494" spans="1:5" x14ac:dyDescent="0.3">
      <c r="A2494" s="12">
        <v>44132</v>
      </c>
      <c r="B2494" s="13">
        <v>2020</v>
      </c>
      <c r="C2494" s="13">
        <f>IFERROR(AVERAGEIFS(Datos!C2494:E2494,Datos!C2494:E2494,"&lt;&gt;"),"")</f>
        <v>129.80666666666664</v>
      </c>
      <c r="D2494" s="13">
        <f>IFERROR(AVERAGEIFS(Datos!F2494:H2494,Datos!F2494:H2494,"&lt;&gt;"),"")</f>
        <v>60.253780000000006</v>
      </c>
      <c r="E2494" s="14">
        <f>IFERROR(AVERAGEIFS(Datos!I2494:L2494,Datos!I2494:L2494,"&lt;&gt;"),"")</f>
        <v>37.630249566717794</v>
      </c>
    </row>
    <row r="2495" spans="1:5" x14ac:dyDescent="0.3">
      <c r="A2495" s="12">
        <v>44133</v>
      </c>
      <c r="B2495" s="13">
        <v>2020</v>
      </c>
      <c r="C2495" s="13">
        <f>IFERROR(AVERAGEIFS(Datos!C2495:E2495,Datos!C2495:E2495,"&lt;&gt;"),"")</f>
        <v>132.62799999999999</v>
      </c>
      <c r="D2495" s="13">
        <f>IFERROR(AVERAGEIFS(Datos!F2495:H2495,Datos!F2495:H2495,"&lt;&gt;"),"")</f>
        <v>60.301722000000005</v>
      </c>
      <c r="E2495" s="14">
        <f>IFERROR(AVERAGEIFS(Datos!I2495:L2495,Datos!I2495:L2495,"&lt;&gt;"),"")</f>
        <v>37.665347468958927</v>
      </c>
    </row>
    <row r="2496" spans="1:5" x14ac:dyDescent="0.3">
      <c r="A2496" s="12">
        <v>44134</v>
      </c>
      <c r="B2496" s="13">
        <v>2020</v>
      </c>
      <c r="C2496" s="13">
        <f>IFERROR(AVERAGEIFS(Datos!C2496:E2496,Datos!C2496:E2496,"&lt;&gt;"),"")</f>
        <v>130.71183333333332</v>
      </c>
      <c r="D2496" s="13">
        <f>IFERROR(AVERAGEIFS(Datos!F2496:H2496,Datos!F2496:H2496,"&lt;&gt;"),"")</f>
        <v>59.696102700000004</v>
      </c>
      <c r="E2496" s="14">
        <f>IFERROR(AVERAGEIFS(Datos!I2496:L2496,Datos!I2496:L2496,"&lt;&gt;"),"")</f>
        <v>37.039490587617045</v>
      </c>
    </row>
    <row r="2497" spans="1:5" x14ac:dyDescent="0.3">
      <c r="A2497" s="12">
        <v>44135</v>
      </c>
      <c r="B2497" s="13">
        <v>2020</v>
      </c>
      <c r="C2497" s="13" t="str">
        <f>IFERROR(AVERAGEIFS(Datos!C2497:E2497,Datos!C2497:E2497,"&lt;&gt;"),"")</f>
        <v/>
      </c>
      <c r="D2497" s="13" t="str">
        <f>IFERROR(AVERAGEIFS(Datos!F2497:H2497,Datos!F2497:H2497,"&lt;&gt;"),"")</f>
        <v/>
      </c>
      <c r="E2497" s="14" t="str">
        <f>IFERROR(AVERAGEIFS(Datos!I2497:L2497,Datos!I2497:L2497,"&lt;&gt;"),"")</f>
        <v/>
      </c>
    </row>
    <row r="2498" spans="1:5" x14ac:dyDescent="0.3">
      <c r="A2498" s="12">
        <v>44136</v>
      </c>
      <c r="B2498" s="13">
        <v>2020</v>
      </c>
      <c r="C2498" s="13" t="str">
        <f>IFERROR(AVERAGEIFS(Datos!C2498:E2498,Datos!C2498:E2498,"&lt;&gt;"),"")</f>
        <v/>
      </c>
      <c r="D2498" s="13" t="str">
        <f>IFERROR(AVERAGEIFS(Datos!F2498:H2498,Datos!F2498:H2498,"&lt;&gt;"),"")</f>
        <v/>
      </c>
      <c r="E2498" s="14" t="str">
        <f>IFERROR(AVERAGEIFS(Datos!I2498:L2498,Datos!I2498:L2498,"&lt;&gt;"),"")</f>
        <v/>
      </c>
    </row>
    <row r="2499" spans="1:5" x14ac:dyDescent="0.3">
      <c r="A2499" s="12">
        <v>44137</v>
      </c>
      <c r="B2499" s="13">
        <v>2020</v>
      </c>
      <c r="C2499" s="13">
        <f>IFERROR(AVERAGEIFS(Datos!C2499:E2499,Datos!C2499:E2499,"&lt;&gt;"),"")</f>
        <v>130.77200000000002</v>
      </c>
      <c r="D2499" s="13">
        <f>IFERROR(AVERAGEIFS(Datos!F2499:H2499,Datos!F2499:H2499,"&lt;&gt;"),"")</f>
        <v>59.516685416666668</v>
      </c>
      <c r="E2499" s="14">
        <f>IFERROR(AVERAGEIFS(Datos!I2499:L2499,Datos!I2499:L2499,"&lt;&gt;"),"")</f>
        <v>36.998911175965667</v>
      </c>
    </row>
    <row r="2500" spans="1:5" x14ac:dyDescent="0.3">
      <c r="A2500" s="12">
        <v>44138</v>
      </c>
      <c r="B2500" s="13">
        <v>2020</v>
      </c>
      <c r="C2500" s="13">
        <f>IFERROR(AVERAGEIFS(Datos!C2500:E2500,Datos!C2500:E2500,"&lt;&gt;"),"")</f>
        <v>133.05100000000002</v>
      </c>
      <c r="D2500" s="13">
        <f>IFERROR(AVERAGEIFS(Datos!F2500:H2500,Datos!F2500:H2500,"&lt;&gt;"),"")</f>
        <v>62.427080283333339</v>
      </c>
      <c r="E2500" s="14" t="str">
        <f>IFERROR(AVERAGEIFS(Datos!I2500:L2500,Datos!I2500:L2500,"&lt;&gt;"),"")</f>
        <v/>
      </c>
    </row>
    <row r="2501" spans="1:5" x14ac:dyDescent="0.3">
      <c r="A2501" s="12">
        <v>44139</v>
      </c>
      <c r="B2501" s="13">
        <v>2020</v>
      </c>
      <c r="C2501" s="13">
        <f>IFERROR(AVERAGEIFS(Datos!C2501:E2501,Datos!C2501:E2501,"&lt;&gt;"),"")</f>
        <v>139.54416666666665</v>
      </c>
      <c r="D2501" s="13">
        <f>IFERROR(AVERAGEIFS(Datos!F2501:H2501,Datos!F2501:H2501,"&lt;&gt;"),"")</f>
        <v>63.635219216666677</v>
      </c>
      <c r="E2501" s="14">
        <f>IFERROR(AVERAGEIFS(Datos!I2501:L2501,Datos!I2501:L2501,"&lt;&gt;"),"")</f>
        <v>36.569989782442384</v>
      </c>
    </row>
    <row r="2502" spans="1:5" x14ac:dyDescent="0.3">
      <c r="A2502" s="12">
        <v>44140</v>
      </c>
      <c r="B2502" s="13">
        <v>2020</v>
      </c>
      <c r="C2502" s="13">
        <f>IFERROR(AVERAGEIFS(Datos!C2502:E2502,Datos!C2502:E2502,"&lt;&gt;"),"")</f>
        <v>143.48166666666665</v>
      </c>
      <c r="D2502" s="13">
        <f>IFERROR(AVERAGEIFS(Datos!F2502:H2502,Datos!F2502:H2502,"&lt;&gt;"),"")</f>
        <v>65.597488333333331</v>
      </c>
      <c r="E2502" s="14">
        <f>IFERROR(AVERAGEIFS(Datos!I2502:L2502,Datos!I2502:L2502,"&lt;&gt;"),"")</f>
        <v>38.127365953046663</v>
      </c>
    </row>
    <row r="2503" spans="1:5" x14ac:dyDescent="0.3">
      <c r="A2503" s="12">
        <v>44141</v>
      </c>
      <c r="B2503" s="13">
        <v>2020</v>
      </c>
      <c r="C2503" s="13">
        <f>IFERROR(AVERAGEIFS(Datos!C2503:E2503,Datos!C2503:E2503,"&lt;&gt;"),"")</f>
        <v>143.46549999999999</v>
      </c>
      <c r="D2503" s="13">
        <f>IFERROR(AVERAGEIFS(Datos!F2503:H2503,Datos!F2503:H2503,"&lt;&gt;"),"")</f>
        <v>65.1751814</v>
      </c>
      <c r="E2503" s="14">
        <f>IFERROR(AVERAGEIFS(Datos!I2503:L2503,Datos!I2503:L2503,"&lt;&gt;"),"")</f>
        <v>37.881833025946356</v>
      </c>
    </row>
    <row r="2504" spans="1:5" x14ac:dyDescent="0.3">
      <c r="A2504" s="12">
        <v>44142</v>
      </c>
      <c r="B2504" s="13">
        <v>2020</v>
      </c>
      <c r="C2504" s="13" t="str">
        <f>IFERROR(AVERAGEIFS(Datos!C2504:E2504,Datos!C2504:E2504,"&lt;&gt;"),"")</f>
        <v/>
      </c>
      <c r="D2504" s="13" t="str">
        <f>IFERROR(AVERAGEIFS(Datos!F2504:H2504,Datos!F2504:H2504,"&lt;&gt;"),"")</f>
        <v/>
      </c>
      <c r="E2504" s="14" t="str">
        <f>IFERROR(AVERAGEIFS(Datos!I2504:L2504,Datos!I2504:L2504,"&lt;&gt;"),"")</f>
        <v/>
      </c>
    </row>
    <row r="2505" spans="1:5" x14ac:dyDescent="0.3">
      <c r="A2505" s="12">
        <v>44143</v>
      </c>
      <c r="B2505" s="13">
        <v>2020</v>
      </c>
      <c r="C2505" s="13" t="str">
        <f>IFERROR(AVERAGEIFS(Datos!C2505:E2505,Datos!C2505:E2505,"&lt;&gt;"),"")</f>
        <v/>
      </c>
      <c r="D2505" s="13" t="str">
        <f>IFERROR(AVERAGEIFS(Datos!F2505:H2505,Datos!F2505:H2505,"&lt;&gt;"),"")</f>
        <v/>
      </c>
      <c r="E2505" s="14" t="str">
        <f>IFERROR(AVERAGEIFS(Datos!I2505:L2505,Datos!I2505:L2505,"&lt;&gt;"),"")</f>
        <v/>
      </c>
    </row>
    <row r="2506" spans="1:5" x14ac:dyDescent="0.3">
      <c r="A2506" s="12">
        <v>44144</v>
      </c>
      <c r="B2506" s="13">
        <v>2020</v>
      </c>
      <c r="C2506" s="13">
        <f>IFERROR(AVERAGEIFS(Datos!C2506:E2506,Datos!C2506:E2506,"&lt;&gt;"),"")</f>
        <v>140.92699999999999</v>
      </c>
      <c r="D2506" s="13">
        <f>IFERROR(AVERAGEIFS(Datos!F2506:H2506,Datos!F2506:H2506,"&lt;&gt;"),"")</f>
        <v>67.27309133333334</v>
      </c>
      <c r="E2506" s="14">
        <f>IFERROR(AVERAGEIFS(Datos!I2506:L2506,Datos!I2506:L2506,"&lt;&gt;"),"")</f>
        <v>37.766368262848474</v>
      </c>
    </row>
    <row r="2507" spans="1:5" x14ac:dyDescent="0.3">
      <c r="A2507" s="12">
        <v>44145</v>
      </c>
      <c r="B2507" s="13">
        <v>2020</v>
      </c>
      <c r="C2507" s="13">
        <f>IFERROR(AVERAGEIFS(Datos!C2507:E2507,Datos!C2507:E2507,"&lt;&gt;"),"")</f>
        <v>137.95533333333333</v>
      </c>
      <c r="D2507" s="13">
        <f>IFERROR(AVERAGEIFS(Datos!F2507:H2507,Datos!F2507:H2507,"&lt;&gt;"),"")</f>
        <v>68.074452050000005</v>
      </c>
      <c r="E2507" s="14">
        <f>IFERROR(AVERAGEIFS(Datos!I2507:L2507,Datos!I2507:L2507,"&lt;&gt;"),"")</f>
        <v>36.334136201329528</v>
      </c>
    </row>
    <row r="2508" spans="1:5" x14ac:dyDescent="0.3">
      <c r="A2508" s="12">
        <v>44146</v>
      </c>
      <c r="B2508" s="13">
        <v>2020</v>
      </c>
      <c r="C2508" s="13">
        <f>IFERROR(AVERAGEIFS(Datos!C2508:E2508,Datos!C2508:E2508,"&lt;&gt;"),"")</f>
        <v>141.13383333333334</v>
      </c>
      <c r="D2508" s="13">
        <f>IFERROR(AVERAGEIFS(Datos!F2508:H2508,Datos!F2508:H2508,"&lt;&gt;"),"")</f>
        <v>69.149291066666663</v>
      </c>
      <c r="E2508" s="14">
        <f>IFERROR(AVERAGEIFS(Datos!I2508:L2508,Datos!I2508:L2508,"&lt;&gt;"),"")</f>
        <v>35.459952675949609</v>
      </c>
    </row>
    <row r="2509" spans="1:5" x14ac:dyDescent="0.3">
      <c r="A2509" s="12">
        <v>44147</v>
      </c>
      <c r="B2509" s="13">
        <v>2020</v>
      </c>
      <c r="C2509" s="13">
        <f>IFERROR(AVERAGEIFS(Datos!C2509:E2509,Datos!C2509:E2509,"&lt;&gt;"),"")</f>
        <v>140.59699999999998</v>
      </c>
      <c r="D2509" s="13">
        <f>IFERROR(AVERAGEIFS(Datos!F2509:H2509,Datos!F2509:H2509,"&lt;&gt;"),"")</f>
        <v>68.880703333333329</v>
      </c>
      <c r="E2509" s="14">
        <f>IFERROR(AVERAGEIFS(Datos!I2509:L2509,Datos!I2509:L2509,"&lt;&gt;"),"")</f>
        <v>36.363747419446824</v>
      </c>
    </row>
    <row r="2510" spans="1:5" x14ac:dyDescent="0.3">
      <c r="A2510" s="12">
        <v>44148</v>
      </c>
      <c r="B2510" s="13">
        <v>2020</v>
      </c>
      <c r="C2510" s="13">
        <f>IFERROR(AVERAGEIFS(Datos!C2510:E2510,Datos!C2510:E2510,"&lt;&gt;"),"")</f>
        <v>141.46099999999998</v>
      </c>
      <c r="D2510" s="13">
        <f>IFERROR(AVERAGEIFS(Datos!F2510:H2510,Datos!F2510:H2510,"&lt;&gt;"),"")</f>
        <v>69.425021200000003</v>
      </c>
      <c r="E2510" s="14">
        <f>IFERROR(AVERAGEIFS(Datos!I2510:L2510,Datos!I2510:L2510,"&lt;&gt;"),"")</f>
        <v>36.701044021604055</v>
      </c>
    </row>
    <row r="2511" spans="1:5" x14ac:dyDescent="0.3">
      <c r="A2511" s="12">
        <v>44149</v>
      </c>
      <c r="B2511" s="13">
        <v>2020</v>
      </c>
      <c r="C2511" s="13" t="str">
        <f>IFERROR(AVERAGEIFS(Datos!C2511:E2511,Datos!C2511:E2511,"&lt;&gt;"),"")</f>
        <v/>
      </c>
      <c r="D2511" s="13" t="str">
        <f>IFERROR(AVERAGEIFS(Datos!F2511:H2511,Datos!F2511:H2511,"&lt;&gt;"),"")</f>
        <v/>
      </c>
      <c r="E2511" s="14" t="str">
        <f>IFERROR(AVERAGEIFS(Datos!I2511:L2511,Datos!I2511:L2511,"&lt;&gt;"),"")</f>
        <v/>
      </c>
    </row>
    <row r="2512" spans="1:5" x14ac:dyDescent="0.3">
      <c r="A2512" s="12">
        <v>44150</v>
      </c>
      <c r="B2512" s="13">
        <v>2020</v>
      </c>
      <c r="C2512" s="13" t="str">
        <f>IFERROR(AVERAGEIFS(Datos!C2512:E2512,Datos!C2512:E2512,"&lt;&gt;"),"")</f>
        <v/>
      </c>
      <c r="D2512" s="13" t="str">
        <f>IFERROR(AVERAGEIFS(Datos!F2512:H2512,Datos!F2512:H2512,"&lt;&gt;"),"")</f>
        <v/>
      </c>
      <c r="E2512" s="14" t="str">
        <f>IFERROR(AVERAGEIFS(Datos!I2512:L2512,Datos!I2512:L2512,"&lt;&gt;"),"")</f>
        <v/>
      </c>
    </row>
    <row r="2513" spans="1:5" x14ac:dyDescent="0.3">
      <c r="A2513" s="12">
        <v>44151</v>
      </c>
      <c r="B2513" s="13">
        <v>2020</v>
      </c>
      <c r="C2513" s="13">
        <f>IFERROR(AVERAGEIFS(Datos!C2513:E2513,Datos!C2513:E2513,"&lt;&gt;"),"")</f>
        <v>142.07716666666667</v>
      </c>
      <c r="D2513" s="13">
        <f>IFERROR(AVERAGEIFS(Datos!F2513:H2513,Datos!F2513:H2513,"&lt;&gt;"),"")</f>
        <v>70.026829199999995</v>
      </c>
      <c r="E2513" s="14">
        <f>IFERROR(AVERAGEIFS(Datos!I2513:L2513,Datos!I2513:L2513,"&lt;&gt;"),"")</f>
        <v>36.91950330352018</v>
      </c>
    </row>
    <row r="2514" spans="1:5" x14ac:dyDescent="0.3">
      <c r="A2514" s="12">
        <v>44152</v>
      </c>
      <c r="B2514" s="13">
        <v>2020</v>
      </c>
      <c r="C2514" s="13">
        <f>IFERROR(AVERAGEIFS(Datos!C2514:E2514,Datos!C2514:E2514,"&lt;&gt;"),"")</f>
        <v>140.64433333333332</v>
      </c>
      <c r="D2514" s="13">
        <f>IFERROR(AVERAGEIFS(Datos!F2514:H2514,Datos!F2514:H2514,"&lt;&gt;"),"")</f>
        <v>69.431677066666666</v>
      </c>
      <c r="E2514" s="14">
        <f>IFERROR(AVERAGEIFS(Datos!I2514:L2514,Datos!I2514:L2514,"&lt;&gt;"),"")</f>
        <v>36.701110052767916</v>
      </c>
    </row>
    <row r="2515" spans="1:5" x14ac:dyDescent="0.3">
      <c r="A2515" s="12">
        <v>44153</v>
      </c>
      <c r="B2515" s="13">
        <v>2020</v>
      </c>
      <c r="C2515" s="13">
        <f>IFERROR(AVERAGEIFS(Datos!C2515:E2515,Datos!C2515:E2515,"&lt;&gt;"),"")</f>
        <v>138.71400000000003</v>
      </c>
      <c r="D2515" s="13">
        <f>IFERROR(AVERAGEIFS(Datos!F2515:H2515,Datos!F2515:H2515,"&lt;&gt;"),"")</f>
        <v>70.499099066666673</v>
      </c>
      <c r="E2515" s="14">
        <f>IFERROR(AVERAGEIFS(Datos!I2515:L2515,Datos!I2515:L2515,"&lt;&gt;"),"")</f>
        <v>36.571336872291248</v>
      </c>
    </row>
    <row r="2516" spans="1:5" x14ac:dyDescent="0.3">
      <c r="A2516" s="12">
        <v>44154</v>
      </c>
      <c r="B2516" s="13">
        <v>2020</v>
      </c>
      <c r="C2516" s="13">
        <f>IFERROR(AVERAGEIFS(Datos!C2516:E2516,Datos!C2516:E2516,"&lt;&gt;"),"")</f>
        <v>139.66283333333334</v>
      </c>
      <c r="D2516" s="13">
        <f>IFERROR(AVERAGEIFS(Datos!F2516:H2516,Datos!F2516:H2516,"&lt;&gt;"),"")</f>
        <v>70.171323533333336</v>
      </c>
      <c r="E2516" s="14">
        <f>IFERROR(AVERAGEIFS(Datos!I2516:L2516,Datos!I2516:L2516,"&lt;&gt;"),"")</f>
        <v>36.703016215448336</v>
      </c>
    </row>
    <row r="2517" spans="1:5" x14ac:dyDescent="0.3">
      <c r="A2517" s="12">
        <v>44155</v>
      </c>
      <c r="B2517" s="13">
        <v>2020</v>
      </c>
      <c r="C2517" s="13">
        <f>IFERROR(AVERAGEIFS(Datos!C2517:E2517,Datos!C2517:E2517,"&lt;&gt;"),"")</f>
        <v>138.18300000000002</v>
      </c>
      <c r="D2517" s="13">
        <f>IFERROR(AVERAGEIFS(Datos!F2517:H2517,Datos!F2517:H2517,"&lt;&gt;"),"")</f>
        <v>70.024173399999995</v>
      </c>
      <c r="E2517" s="14">
        <f>IFERROR(AVERAGEIFS(Datos!I2517:L2517,Datos!I2517:L2517,"&lt;&gt;"),"")</f>
        <v>37.163005872014637</v>
      </c>
    </row>
    <row r="2518" spans="1:5" x14ac:dyDescent="0.3">
      <c r="A2518" s="12">
        <v>44156</v>
      </c>
      <c r="B2518" s="13">
        <v>2020</v>
      </c>
      <c r="C2518" s="13" t="str">
        <f>IFERROR(AVERAGEIFS(Datos!C2518:E2518,Datos!C2518:E2518,"&lt;&gt;"),"")</f>
        <v/>
      </c>
      <c r="D2518" s="13" t="str">
        <f>IFERROR(AVERAGEIFS(Datos!F2518:H2518,Datos!F2518:H2518,"&lt;&gt;"),"")</f>
        <v/>
      </c>
      <c r="E2518" s="14" t="str">
        <f>IFERROR(AVERAGEIFS(Datos!I2518:L2518,Datos!I2518:L2518,"&lt;&gt;"),"")</f>
        <v/>
      </c>
    </row>
    <row r="2519" spans="1:5" x14ac:dyDescent="0.3">
      <c r="A2519" s="12">
        <v>44157</v>
      </c>
      <c r="B2519" s="13">
        <v>2020</v>
      </c>
      <c r="C2519" s="13" t="str">
        <f>IFERROR(AVERAGEIFS(Datos!C2519:E2519,Datos!C2519:E2519,"&lt;&gt;"),"")</f>
        <v/>
      </c>
      <c r="D2519" s="13" t="str">
        <f>IFERROR(AVERAGEIFS(Datos!F2519:H2519,Datos!F2519:H2519,"&lt;&gt;"),"")</f>
        <v/>
      </c>
      <c r="E2519" s="14" t="str">
        <f>IFERROR(AVERAGEIFS(Datos!I2519:L2519,Datos!I2519:L2519,"&lt;&gt;"),"")</f>
        <v/>
      </c>
    </row>
    <row r="2520" spans="1:5" x14ac:dyDescent="0.3">
      <c r="A2520" s="12">
        <v>44158</v>
      </c>
      <c r="B2520" s="13">
        <v>2020</v>
      </c>
      <c r="C2520" s="13">
        <f>IFERROR(AVERAGEIFS(Datos!C2520:E2520,Datos!C2520:E2520,"&lt;&gt;"),"")</f>
        <v>136.77933333333334</v>
      </c>
      <c r="D2520" s="13">
        <f>IFERROR(AVERAGEIFS(Datos!F2520:H2520,Datos!F2520:H2520,"&lt;&gt;"),"")</f>
        <v>69.659434999999988</v>
      </c>
      <c r="E2520" s="14" t="str">
        <f>IFERROR(AVERAGEIFS(Datos!I2520:L2520,Datos!I2520:L2520,"&lt;&gt;"),"")</f>
        <v/>
      </c>
    </row>
    <row r="2521" spans="1:5" x14ac:dyDescent="0.3">
      <c r="A2521" s="12">
        <v>44159</v>
      </c>
      <c r="B2521" s="13">
        <v>2020</v>
      </c>
      <c r="C2521" s="13">
        <f>IFERROR(AVERAGEIFS(Datos!C2521:E2521,Datos!C2521:E2521,"&lt;&gt;"),"")</f>
        <v>139.07500000000002</v>
      </c>
      <c r="D2521" s="13">
        <f>IFERROR(AVERAGEIFS(Datos!F2521:H2521,Datos!F2521:H2521,"&lt;&gt;"),"")</f>
        <v>70.652782983333339</v>
      </c>
      <c r="E2521" s="14">
        <f>IFERROR(AVERAGEIFS(Datos!I2521:L2521,Datos!I2521:L2521,"&lt;&gt;"),"")</f>
        <v>37.347005509892</v>
      </c>
    </row>
    <row r="2522" spans="1:5" x14ac:dyDescent="0.3">
      <c r="A2522" s="12">
        <v>44160</v>
      </c>
      <c r="B2522" s="13">
        <v>2020</v>
      </c>
      <c r="C2522" s="13">
        <f>IFERROR(AVERAGEIFS(Datos!C2522:E2522,Datos!C2522:E2522,"&lt;&gt;"),"")</f>
        <v>139.36883333333333</v>
      </c>
      <c r="D2522" s="13">
        <f>IFERROR(AVERAGEIFS(Datos!F2522:H2522,Datos!F2522:H2522,"&lt;&gt;"),"")</f>
        <v>70.92112676666666</v>
      </c>
      <c r="E2522" s="14">
        <f>IFERROR(AVERAGEIFS(Datos!I2522:L2522,Datos!I2522:L2522,"&lt;&gt;"),"")</f>
        <v>37.682840890358442</v>
      </c>
    </row>
    <row r="2523" spans="1:5" x14ac:dyDescent="0.3">
      <c r="A2523" s="12">
        <v>44161</v>
      </c>
      <c r="B2523" s="13">
        <v>2020</v>
      </c>
      <c r="C2523" s="13" t="str">
        <f>IFERROR(AVERAGEIFS(Datos!C2523:E2523,Datos!C2523:E2523,"&lt;&gt;"),"")</f>
        <v/>
      </c>
      <c r="D2523" s="13">
        <f>IFERROR(AVERAGEIFS(Datos!F2523:H2523,Datos!F2523:H2523,"&lt;&gt;"),"")</f>
        <v>70.735319966666665</v>
      </c>
      <c r="E2523" s="14">
        <f>IFERROR(AVERAGEIFS(Datos!I2523:L2523,Datos!I2523:L2523,"&lt;&gt;"),"")</f>
        <v>38.79922350757721</v>
      </c>
    </row>
    <row r="2524" spans="1:5" x14ac:dyDescent="0.3">
      <c r="A2524" s="12">
        <v>44162</v>
      </c>
      <c r="B2524" s="13">
        <v>2020</v>
      </c>
      <c r="C2524" s="13">
        <f>IFERROR(AVERAGEIFS(Datos!C2524:E2524,Datos!C2524:E2524,"&lt;&gt;"),"")</f>
        <v>140.39033333333333</v>
      </c>
      <c r="D2524" s="13">
        <f>IFERROR(AVERAGEIFS(Datos!F2524:H2524,Datos!F2524:H2524,"&lt;&gt;"),"")</f>
        <v>70.840832816666662</v>
      </c>
      <c r="E2524" s="14">
        <f>IFERROR(AVERAGEIFS(Datos!I2524:L2524,Datos!I2524:L2524,"&lt;&gt;"),"")</f>
        <v>39.390300838219744</v>
      </c>
    </row>
    <row r="2525" spans="1:5" x14ac:dyDescent="0.3">
      <c r="A2525" s="12">
        <v>44163</v>
      </c>
      <c r="B2525" s="13">
        <v>2020</v>
      </c>
      <c r="C2525" s="13" t="str">
        <f>IFERROR(AVERAGEIFS(Datos!C2525:E2525,Datos!C2525:E2525,"&lt;&gt;"),"")</f>
        <v/>
      </c>
      <c r="D2525" s="13" t="str">
        <f>IFERROR(AVERAGEIFS(Datos!F2525:H2525,Datos!F2525:H2525,"&lt;&gt;"),"")</f>
        <v/>
      </c>
      <c r="E2525" s="14" t="str">
        <f>IFERROR(AVERAGEIFS(Datos!I2525:L2525,Datos!I2525:L2525,"&lt;&gt;"),"")</f>
        <v/>
      </c>
    </row>
    <row r="2526" spans="1:5" x14ac:dyDescent="0.3">
      <c r="A2526" s="12">
        <v>44164</v>
      </c>
      <c r="B2526" s="13">
        <v>2020</v>
      </c>
      <c r="C2526" s="13" t="str">
        <f>IFERROR(AVERAGEIFS(Datos!C2526:E2526,Datos!C2526:E2526,"&lt;&gt;"),"")</f>
        <v/>
      </c>
      <c r="D2526" s="13" t="str">
        <f>IFERROR(AVERAGEIFS(Datos!F2526:H2526,Datos!F2526:H2526,"&lt;&gt;"),"")</f>
        <v/>
      </c>
      <c r="E2526" s="14" t="str">
        <f>IFERROR(AVERAGEIFS(Datos!I2526:L2526,Datos!I2526:L2526,"&lt;&gt;"),"")</f>
        <v/>
      </c>
    </row>
    <row r="2527" spans="1:5" x14ac:dyDescent="0.3">
      <c r="A2527" s="12">
        <v>44165</v>
      </c>
      <c r="B2527" s="13">
        <v>2020</v>
      </c>
      <c r="C2527" s="13">
        <f>IFERROR(AVERAGEIFS(Datos!C2527:E2527,Datos!C2527:E2527,"&lt;&gt;"),"")</f>
        <v>140.28</v>
      </c>
      <c r="D2527" s="13">
        <f>IFERROR(AVERAGEIFS(Datos!F2527:H2527,Datos!F2527:H2527,"&lt;&gt;"),"")</f>
        <v>71.467736750000014</v>
      </c>
      <c r="E2527" s="14">
        <f>IFERROR(AVERAGEIFS(Datos!I2527:L2527,Datos!I2527:L2527,"&lt;&gt;"),"")</f>
        <v>39.430651072969603</v>
      </c>
    </row>
    <row r="2528" spans="1:5" x14ac:dyDescent="0.3">
      <c r="A2528" s="12">
        <v>44166</v>
      </c>
      <c r="B2528" s="13">
        <v>2020</v>
      </c>
      <c r="C2528" s="13">
        <f>IFERROR(AVERAGEIFS(Datos!C2528:E2528,Datos!C2528:E2528,"&lt;&gt;"),"")</f>
        <v>142.89933333333332</v>
      </c>
      <c r="D2528" s="13">
        <f>IFERROR(AVERAGEIFS(Datos!F2528:H2528,Datos!F2528:H2528,"&lt;&gt;"),"")</f>
        <v>72.480485299999998</v>
      </c>
      <c r="E2528" s="14">
        <f>IFERROR(AVERAGEIFS(Datos!I2528:L2528,Datos!I2528:L2528,"&lt;&gt;"),"")</f>
        <v>39.082725294737848</v>
      </c>
    </row>
    <row r="2529" spans="1:5" x14ac:dyDescent="0.3">
      <c r="A2529" s="12">
        <v>44167</v>
      </c>
      <c r="B2529" s="13">
        <v>2020</v>
      </c>
      <c r="C2529" s="13">
        <f>IFERROR(AVERAGEIFS(Datos!C2529:E2529,Datos!C2529:E2529,"&lt;&gt;"),"")</f>
        <v>143.23283333333333</v>
      </c>
      <c r="D2529" s="13">
        <f>IFERROR(AVERAGEIFS(Datos!F2529:H2529,Datos!F2529:H2529,"&lt;&gt;"),"")</f>
        <v>72.65838939999999</v>
      </c>
      <c r="E2529" s="14">
        <f>IFERROR(AVERAGEIFS(Datos!I2529:L2529,Datos!I2529:L2529,"&lt;&gt;"),"")</f>
        <v>38.767786425222461</v>
      </c>
    </row>
    <row r="2530" spans="1:5" x14ac:dyDescent="0.3">
      <c r="A2530" s="12">
        <v>44168</v>
      </c>
      <c r="B2530" s="13">
        <v>2020</v>
      </c>
      <c r="C2530" s="13">
        <f>IFERROR(AVERAGEIFS(Datos!C2530:E2530,Datos!C2530:E2530,"&lt;&gt;"),"")</f>
        <v>142.75733333333332</v>
      </c>
      <c r="D2530" s="13">
        <f>IFERROR(AVERAGEIFS(Datos!F2530:H2530,Datos!F2530:H2530,"&lt;&gt;"),"")</f>
        <v>72.822700033333334</v>
      </c>
      <c r="E2530" s="14">
        <f>IFERROR(AVERAGEIFS(Datos!I2530:L2530,Datos!I2530:L2530,"&lt;&gt;"),"")</f>
        <v>39.231628997400854</v>
      </c>
    </row>
    <row r="2531" spans="1:5" x14ac:dyDescent="0.3">
      <c r="A2531" s="12">
        <v>44169</v>
      </c>
      <c r="B2531" s="13">
        <v>2020</v>
      </c>
      <c r="C2531" s="13">
        <f>IFERROR(AVERAGEIFS(Datos!C2531:E2531,Datos!C2531:E2531,"&lt;&gt;"),"")</f>
        <v>142.59933333333333</v>
      </c>
      <c r="D2531" s="13">
        <f>IFERROR(AVERAGEIFS(Datos!F2531:H2531,Datos!F2531:H2531,"&lt;&gt;"),"")</f>
        <v>73.843225150000009</v>
      </c>
      <c r="E2531" s="14">
        <f>IFERROR(AVERAGEIFS(Datos!I2531:L2531,Datos!I2531:L2531,"&lt;&gt;"),"")</f>
        <v>39.018441312427967</v>
      </c>
    </row>
    <row r="2532" spans="1:5" x14ac:dyDescent="0.3">
      <c r="A2532" s="12">
        <v>44170</v>
      </c>
      <c r="B2532" s="13">
        <v>2020</v>
      </c>
      <c r="C2532" s="13" t="str">
        <f>IFERROR(AVERAGEIFS(Datos!C2532:E2532,Datos!C2532:E2532,"&lt;&gt;"),"")</f>
        <v/>
      </c>
      <c r="D2532" s="13" t="str">
        <f>IFERROR(AVERAGEIFS(Datos!F2532:H2532,Datos!F2532:H2532,"&lt;&gt;"),"")</f>
        <v/>
      </c>
      <c r="E2532" s="14" t="str">
        <f>IFERROR(AVERAGEIFS(Datos!I2532:L2532,Datos!I2532:L2532,"&lt;&gt;"),"")</f>
        <v/>
      </c>
    </row>
    <row r="2533" spans="1:5" x14ac:dyDescent="0.3">
      <c r="A2533" s="12">
        <v>44171</v>
      </c>
      <c r="B2533" s="13">
        <v>2020</v>
      </c>
      <c r="C2533" s="13" t="str">
        <f>IFERROR(AVERAGEIFS(Datos!C2533:E2533,Datos!C2533:E2533,"&lt;&gt;"),"")</f>
        <v/>
      </c>
      <c r="D2533" s="13" t="str">
        <f>IFERROR(AVERAGEIFS(Datos!F2533:H2533,Datos!F2533:H2533,"&lt;&gt;"),"")</f>
        <v/>
      </c>
      <c r="E2533" s="14" t="str">
        <f>IFERROR(AVERAGEIFS(Datos!I2533:L2533,Datos!I2533:L2533,"&lt;&gt;"),"")</f>
        <v/>
      </c>
    </row>
    <row r="2534" spans="1:5" x14ac:dyDescent="0.3">
      <c r="A2534" s="12">
        <v>44172</v>
      </c>
      <c r="B2534" s="13">
        <v>2020</v>
      </c>
      <c r="C2534" s="13">
        <f>IFERROR(AVERAGEIFS(Datos!C2534:E2534,Datos!C2534:E2534,"&lt;&gt;"),"")</f>
        <v>142.96383333333333</v>
      </c>
      <c r="D2534" s="13">
        <f>IFERROR(AVERAGEIFS(Datos!F2534:H2534,Datos!F2534:H2534,"&lt;&gt;"),"")</f>
        <v>72.779013400000011</v>
      </c>
      <c r="E2534" s="14">
        <f>IFERROR(AVERAGEIFS(Datos!I2534:L2534,Datos!I2534:L2534,"&lt;&gt;"),"")</f>
        <v>38.91325727233388</v>
      </c>
    </row>
    <row r="2535" spans="1:5" x14ac:dyDescent="0.3">
      <c r="A2535" s="12">
        <v>44173</v>
      </c>
      <c r="B2535" s="13">
        <v>2020</v>
      </c>
      <c r="C2535" s="13">
        <f>IFERROR(AVERAGEIFS(Datos!C2535:E2535,Datos!C2535:E2535,"&lt;&gt;"),"")</f>
        <v>143.65216666666666</v>
      </c>
      <c r="D2535" s="13">
        <f>IFERROR(AVERAGEIFS(Datos!F2535:H2535,Datos!F2535:H2535,"&lt;&gt;"),"")</f>
        <v>72.49055993333333</v>
      </c>
      <c r="E2535" s="14">
        <f>IFERROR(AVERAGEIFS(Datos!I2535:L2535,Datos!I2535:L2535,"&lt;&gt;"),"")</f>
        <v>38.951047732641889</v>
      </c>
    </row>
    <row r="2536" spans="1:5" x14ac:dyDescent="0.3">
      <c r="A2536" s="12">
        <v>44174</v>
      </c>
      <c r="B2536" s="13">
        <v>2020</v>
      </c>
      <c r="C2536" s="13">
        <f>IFERROR(AVERAGEIFS(Datos!C2536:E2536,Datos!C2536:E2536,"&lt;&gt;"),"")</f>
        <v>140.82433333333336</v>
      </c>
      <c r="D2536" s="13">
        <f>IFERROR(AVERAGEIFS(Datos!F2536:H2536,Datos!F2536:H2536,"&lt;&gt;"),"")</f>
        <v>72.300674999999998</v>
      </c>
      <c r="E2536" s="14">
        <f>IFERROR(AVERAGEIFS(Datos!I2536:L2536,Datos!I2536:L2536,"&lt;&gt;"),"")</f>
        <v>40.101919946329311</v>
      </c>
    </row>
    <row r="2537" spans="1:5" x14ac:dyDescent="0.3">
      <c r="A2537" s="12">
        <v>44175</v>
      </c>
      <c r="B2537" s="13">
        <v>2020</v>
      </c>
      <c r="C2537" s="13">
        <f>IFERROR(AVERAGEIFS(Datos!C2537:E2537,Datos!C2537:E2537,"&lt;&gt;"),"")</f>
        <v>140.71416666666667</v>
      </c>
      <c r="D2537" s="13">
        <f>IFERROR(AVERAGEIFS(Datos!F2537:H2537,Datos!F2537:H2537,"&lt;&gt;"),"")</f>
        <v>71.494802166666673</v>
      </c>
      <c r="E2537" s="14">
        <f>IFERROR(AVERAGEIFS(Datos!I2537:L2537,Datos!I2537:L2537,"&lt;&gt;"),"")</f>
        <v>42.128083694151485</v>
      </c>
    </row>
    <row r="2538" spans="1:5" x14ac:dyDescent="0.3">
      <c r="A2538" s="12">
        <v>44176</v>
      </c>
      <c r="B2538" s="13">
        <v>2020</v>
      </c>
      <c r="C2538" s="13">
        <f>IFERROR(AVERAGEIFS(Datos!C2538:E2538,Datos!C2538:E2538,"&lt;&gt;"),"")</f>
        <v>141.47</v>
      </c>
      <c r="D2538" s="13">
        <f>IFERROR(AVERAGEIFS(Datos!F2538:H2538,Datos!F2538:H2538,"&lt;&gt;"),"")</f>
        <v>70.53412586666667</v>
      </c>
      <c r="E2538" s="14">
        <f>IFERROR(AVERAGEIFS(Datos!I2538:L2538,Datos!I2538:L2538,"&lt;&gt;"),"")</f>
        <v>41.838593950153964</v>
      </c>
    </row>
    <row r="2539" spans="1:5" x14ac:dyDescent="0.3">
      <c r="A2539" s="12">
        <v>44177</v>
      </c>
      <c r="B2539" s="13">
        <v>2020</v>
      </c>
      <c r="C2539" s="13" t="str">
        <f>IFERROR(AVERAGEIFS(Datos!C2539:E2539,Datos!C2539:E2539,"&lt;&gt;"),"")</f>
        <v/>
      </c>
      <c r="D2539" s="13" t="str">
        <f>IFERROR(AVERAGEIFS(Datos!F2539:H2539,Datos!F2539:H2539,"&lt;&gt;"),"")</f>
        <v/>
      </c>
      <c r="E2539" s="14" t="str">
        <f>IFERROR(AVERAGEIFS(Datos!I2539:L2539,Datos!I2539:L2539,"&lt;&gt;"),"")</f>
        <v/>
      </c>
    </row>
    <row r="2540" spans="1:5" x14ac:dyDescent="0.3">
      <c r="A2540" s="12">
        <v>44178</v>
      </c>
      <c r="B2540" s="13">
        <v>2020</v>
      </c>
      <c r="C2540" s="13" t="str">
        <f>IFERROR(AVERAGEIFS(Datos!C2540:E2540,Datos!C2540:E2540,"&lt;&gt;"),"")</f>
        <v/>
      </c>
      <c r="D2540" s="13" t="str">
        <f>IFERROR(AVERAGEIFS(Datos!F2540:H2540,Datos!F2540:H2540,"&lt;&gt;"),"")</f>
        <v/>
      </c>
      <c r="E2540" s="14" t="str">
        <f>IFERROR(AVERAGEIFS(Datos!I2540:L2540,Datos!I2540:L2540,"&lt;&gt;"),"")</f>
        <v/>
      </c>
    </row>
    <row r="2541" spans="1:5" x14ac:dyDescent="0.3">
      <c r="A2541" s="12">
        <v>44179</v>
      </c>
      <c r="B2541" s="13">
        <v>2020</v>
      </c>
      <c r="C2541" s="13">
        <f>IFERROR(AVERAGEIFS(Datos!C2541:E2541,Datos!C2541:E2541,"&lt;&gt;"),"")</f>
        <v>141.19766666666666</v>
      </c>
      <c r="D2541" s="13">
        <f>IFERROR(AVERAGEIFS(Datos!F2541:H2541,Datos!F2541:H2541,"&lt;&gt;"),"")</f>
        <v>71.434137000000007</v>
      </c>
      <c r="E2541" s="14">
        <f>IFERROR(AVERAGEIFS(Datos!I2541:L2541,Datos!I2541:L2541,"&lt;&gt;"),"")</f>
        <v>42.706374575040854</v>
      </c>
    </row>
    <row r="2542" spans="1:5" x14ac:dyDescent="0.3">
      <c r="A2542" s="12">
        <v>44180</v>
      </c>
      <c r="B2542" s="13">
        <v>2020</v>
      </c>
      <c r="C2542" s="13">
        <f>IFERROR(AVERAGEIFS(Datos!C2542:E2542,Datos!C2542:E2542,"&lt;&gt;"),"")</f>
        <v>143.35466666666665</v>
      </c>
      <c r="D2542" s="13">
        <f>IFERROR(AVERAGEIFS(Datos!F2542:H2542,Datos!F2542:H2542,"&lt;&gt;"),"")</f>
        <v>72.555227833333333</v>
      </c>
      <c r="E2542" s="14">
        <f>IFERROR(AVERAGEIFS(Datos!I2542:L2542,Datos!I2542:L2542,"&lt;&gt;"),"")</f>
        <v>42.413115882579774</v>
      </c>
    </row>
    <row r="2543" spans="1:5" x14ac:dyDescent="0.3">
      <c r="A2543" s="12">
        <v>44181</v>
      </c>
      <c r="B2543" s="13">
        <v>2020</v>
      </c>
      <c r="C2543" s="13">
        <f>IFERROR(AVERAGEIFS(Datos!C2543:E2543,Datos!C2543:E2543,"&lt;&gt;"),"")</f>
        <v>144.98316666666668</v>
      </c>
      <c r="D2543" s="13">
        <f>IFERROR(AVERAGEIFS(Datos!F2543:H2543,Datos!F2543:H2543,"&lt;&gt;"),"")</f>
        <v>73.673058000000012</v>
      </c>
      <c r="E2543" s="14">
        <f>IFERROR(AVERAGEIFS(Datos!I2543:L2543,Datos!I2543:L2543,"&lt;&gt;"),"")</f>
        <v>43.012946253498015</v>
      </c>
    </row>
    <row r="2544" spans="1:5" x14ac:dyDescent="0.3">
      <c r="A2544" s="12">
        <v>44182</v>
      </c>
      <c r="B2544" s="13">
        <v>2020</v>
      </c>
      <c r="C2544" s="13">
        <f>IFERROR(AVERAGEIFS(Datos!C2544:E2544,Datos!C2544:E2544,"&lt;&gt;"),"")</f>
        <v>145.04849999999999</v>
      </c>
      <c r="D2544" s="13">
        <f>IFERROR(AVERAGEIFS(Datos!F2544:H2544,Datos!F2544:H2544,"&lt;&gt;"),"")</f>
        <v>74.852012666666667</v>
      </c>
      <c r="E2544" s="14">
        <f>IFERROR(AVERAGEIFS(Datos!I2544:L2544,Datos!I2544:L2544,"&lt;&gt;"),"")</f>
        <v>45.164733423069464</v>
      </c>
    </row>
    <row r="2545" spans="1:5" x14ac:dyDescent="0.3">
      <c r="A2545" s="12">
        <v>44183</v>
      </c>
      <c r="B2545" s="13">
        <v>2020</v>
      </c>
      <c r="C2545" s="13">
        <f>IFERROR(AVERAGEIFS(Datos!C2545:E2545,Datos!C2545:E2545,"&lt;&gt;"),"")</f>
        <v>143.852</v>
      </c>
      <c r="D2545" s="13">
        <f>IFERROR(AVERAGEIFS(Datos!F2545:H2545,Datos!F2545:H2545,"&lt;&gt;"),"")</f>
        <v>74.535534749999997</v>
      </c>
      <c r="E2545" s="14">
        <f>IFERROR(AVERAGEIFS(Datos!I2545:L2545,Datos!I2545:L2545,"&lt;&gt;"),"")</f>
        <v>44.915311688280269</v>
      </c>
    </row>
    <row r="2546" spans="1:5" x14ac:dyDescent="0.3">
      <c r="A2546" s="12">
        <v>44184</v>
      </c>
      <c r="B2546" s="13">
        <v>2020</v>
      </c>
      <c r="C2546" s="13" t="str">
        <f>IFERROR(AVERAGEIFS(Datos!C2546:E2546,Datos!C2546:E2546,"&lt;&gt;"),"")</f>
        <v/>
      </c>
      <c r="D2546" s="13" t="str">
        <f>IFERROR(AVERAGEIFS(Datos!F2546:H2546,Datos!F2546:H2546,"&lt;&gt;"),"")</f>
        <v/>
      </c>
      <c r="E2546" s="14" t="str">
        <f>IFERROR(AVERAGEIFS(Datos!I2546:L2546,Datos!I2546:L2546,"&lt;&gt;"),"")</f>
        <v/>
      </c>
    </row>
    <row r="2547" spans="1:5" x14ac:dyDescent="0.3">
      <c r="A2547" s="12">
        <v>44185</v>
      </c>
      <c r="B2547" s="13">
        <v>2020</v>
      </c>
      <c r="C2547" s="13" t="str">
        <f>IFERROR(AVERAGEIFS(Datos!C2547:E2547,Datos!C2547:E2547,"&lt;&gt;"),"")</f>
        <v/>
      </c>
      <c r="D2547" s="13" t="str">
        <f>IFERROR(AVERAGEIFS(Datos!F2547:H2547,Datos!F2547:H2547,"&lt;&gt;"),"")</f>
        <v/>
      </c>
      <c r="E2547" s="14" t="str">
        <f>IFERROR(AVERAGEIFS(Datos!I2547:L2547,Datos!I2547:L2547,"&lt;&gt;"),"")</f>
        <v/>
      </c>
    </row>
    <row r="2548" spans="1:5" x14ac:dyDescent="0.3">
      <c r="A2548" s="12">
        <v>44186</v>
      </c>
      <c r="B2548" s="13">
        <v>2020</v>
      </c>
      <c r="C2548" s="13">
        <f>IFERROR(AVERAGEIFS(Datos!C2548:E2548,Datos!C2548:E2548,"&lt;&gt;"),"")</f>
        <v>145.84933333333333</v>
      </c>
      <c r="D2548" s="13">
        <f>IFERROR(AVERAGEIFS(Datos!F2548:H2548,Datos!F2548:H2548,"&lt;&gt;"),"")</f>
        <v>72.433100233333334</v>
      </c>
      <c r="E2548" s="14">
        <f>IFERROR(AVERAGEIFS(Datos!I2548:L2548,Datos!I2548:L2548,"&lt;&gt;"),"")</f>
        <v>44.899917634684208</v>
      </c>
    </row>
    <row r="2549" spans="1:5" x14ac:dyDescent="0.3">
      <c r="A2549" s="12">
        <v>44187</v>
      </c>
      <c r="B2549" s="13">
        <v>2020</v>
      </c>
      <c r="C2549" s="13">
        <f>IFERROR(AVERAGEIFS(Datos!C2549:E2549,Datos!C2549:E2549,"&lt;&gt;"),"")</f>
        <v>147.27700000000002</v>
      </c>
      <c r="D2549" s="13">
        <f>IFERROR(AVERAGEIFS(Datos!F2549:H2549,Datos!F2549:H2549,"&lt;&gt;"),"")</f>
        <v>73.021838866666656</v>
      </c>
      <c r="E2549" s="14">
        <f>IFERROR(AVERAGEIFS(Datos!I2549:L2549,Datos!I2549:L2549,"&lt;&gt;"),"")</f>
        <v>43.894206447178</v>
      </c>
    </row>
    <row r="2550" spans="1:5" x14ac:dyDescent="0.3">
      <c r="A2550" s="12">
        <v>44188</v>
      </c>
      <c r="B2550" s="13">
        <v>2020</v>
      </c>
      <c r="C2550" s="13">
        <f>IFERROR(AVERAGEIFS(Datos!C2550:E2550,Datos!C2550:E2550,"&lt;&gt;"),"")</f>
        <v>146.13050000000001</v>
      </c>
      <c r="D2550" s="13">
        <f>IFERROR(AVERAGEIFS(Datos!F2550:H2550,Datos!F2550:H2550,"&lt;&gt;"),"")</f>
        <v>73.694086466666661</v>
      </c>
      <c r="E2550" s="14">
        <f>IFERROR(AVERAGEIFS(Datos!I2550:L2550,Datos!I2550:L2550,"&lt;&gt;"),"")</f>
        <v>43.44393655888031</v>
      </c>
    </row>
    <row r="2551" spans="1:5" x14ac:dyDescent="0.3">
      <c r="A2551" s="12">
        <v>44189</v>
      </c>
      <c r="B2551" s="13">
        <v>2020</v>
      </c>
      <c r="C2551" s="13">
        <f>IFERROR(AVERAGEIFS(Datos!C2551:E2551,Datos!C2551:E2551,"&lt;&gt;"),"")</f>
        <v>147.14266666666666</v>
      </c>
      <c r="D2551" s="13">
        <f>IFERROR(AVERAGEIFS(Datos!F2551:H2551,Datos!F2551:H2551,"&lt;&gt;"),"")</f>
        <v>5.2256679999999998</v>
      </c>
      <c r="E2551" s="14">
        <f>IFERROR(AVERAGEIFS(Datos!I2551:L2551,Datos!I2551:L2551,"&lt;&gt;"),"")</f>
        <v>43.141814552382797</v>
      </c>
    </row>
    <row r="2552" spans="1:5" x14ac:dyDescent="0.3">
      <c r="A2552" s="12">
        <v>44190</v>
      </c>
      <c r="B2552" s="13">
        <v>2020</v>
      </c>
      <c r="C2552" s="13" t="str">
        <f>IFERROR(AVERAGEIFS(Datos!C2552:E2552,Datos!C2552:E2552,"&lt;&gt;"),"")</f>
        <v/>
      </c>
      <c r="D2552" s="13" t="str">
        <f>IFERROR(AVERAGEIFS(Datos!F2552:H2552,Datos!F2552:H2552,"&lt;&gt;"),"")</f>
        <v/>
      </c>
      <c r="E2552" s="14">
        <f>IFERROR(AVERAGEIFS(Datos!I2552:L2552,Datos!I2552:L2552,"&lt;&gt;"),"")</f>
        <v>42.578044320313246</v>
      </c>
    </row>
    <row r="2553" spans="1:5" x14ac:dyDescent="0.3">
      <c r="A2553" s="12">
        <v>44191</v>
      </c>
      <c r="B2553" s="13">
        <v>2020</v>
      </c>
      <c r="C2553" s="13" t="str">
        <f>IFERROR(AVERAGEIFS(Datos!C2553:E2553,Datos!C2553:E2553,"&lt;&gt;"),"")</f>
        <v/>
      </c>
      <c r="D2553" s="13" t="str">
        <f>IFERROR(AVERAGEIFS(Datos!F2553:H2553,Datos!F2553:H2553,"&lt;&gt;"),"")</f>
        <v/>
      </c>
      <c r="E2553" s="14" t="str">
        <f>IFERROR(AVERAGEIFS(Datos!I2553:L2553,Datos!I2553:L2553,"&lt;&gt;"),"")</f>
        <v/>
      </c>
    </row>
    <row r="2554" spans="1:5" x14ac:dyDescent="0.3">
      <c r="A2554" s="12">
        <v>44192</v>
      </c>
      <c r="B2554" s="13">
        <v>2020</v>
      </c>
      <c r="C2554" s="13" t="str">
        <f>IFERROR(AVERAGEIFS(Datos!C2554:E2554,Datos!C2554:E2554,"&lt;&gt;"),"")</f>
        <v/>
      </c>
      <c r="D2554" s="13" t="str">
        <f>IFERROR(AVERAGEIFS(Datos!F2554:H2554,Datos!F2554:H2554,"&lt;&gt;"),"")</f>
        <v/>
      </c>
      <c r="E2554" s="14" t="str">
        <f>IFERROR(AVERAGEIFS(Datos!I2554:L2554,Datos!I2554:L2554,"&lt;&gt;"),"")</f>
        <v/>
      </c>
    </row>
    <row r="2555" spans="1:5" x14ac:dyDescent="0.3">
      <c r="A2555" s="12">
        <v>44193</v>
      </c>
      <c r="B2555" s="13">
        <v>2020</v>
      </c>
      <c r="C2555" s="13">
        <f>IFERROR(AVERAGEIFS(Datos!C2555:E2555,Datos!C2555:E2555,"&lt;&gt;"),"")</f>
        <v>150.11599999999999</v>
      </c>
      <c r="D2555" s="13">
        <f>IFERROR(AVERAGEIFS(Datos!F2555:H2555,Datos!F2555:H2555,"&lt;&gt;"),"")</f>
        <v>109.09112499999999</v>
      </c>
      <c r="E2555" s="14">
        <f>IFERROR(AVERAGEIFS(Datos!I2555:L2555,Datos!I2555:L2555,"&lt;&gt;"),"")</f>
        <v>42.887554097255659</v>
      </c>
    </row>
    <row r="2556" spans="1:5" x14ac:dyDescent="0.3">
      <c r="A2556" s="12">
        <v>44194</v>
      </c>
      <c r="B2556" s="13">
        <v>2020</v>
      </c>
      <c r="C2556" s="13">
        <f>IFERROR(AVERAGEIFS(Datos!C2556:E2556,Datos!C2556:E2556,"&lt;&gt;"),"")</f>
        <v>148.96933333333334</v>
      </c>
      <c r="D2556" s="13">
        <f>IFERROR(AVERAGEIFS(Datos!F2556:H2556,Datos!F2556:H2556,"&lt;&gt;"),"")</f>
        <v>75.160373833333324</v>
      </c>
      <c r="E2556" s="14">
        <f>IFERROR(AVERAGEIFS(Datos!I2556:L2556,Datos!I2556:L2556,"&lt;&gt;"),"")</f>
        <v>44.010790606587463</v>
      </c>
    </row>
    <row r="2557" spans="1:5" x14ac:dyDescent="0.3">
      <c r="A2557" s="12">
        <v>44195</v>
      </c>
      <c r="B2557" s="13">
        <v>2020</v>
      </c>
      <c r="C2557" s="13">
        <f>IFERROR(AVERAGEIFS(Datos!C2557:E2557,Datos!C2557:E2557,"&lt;&gt;"),"")</f>
        <v>147.40416666666667</v>
      </c>
      <c r="D2557" s="13">
        <f>IFERROR(AVERAGEIFS(Datos!F2557:H2557,Datos!F2557:H2557,"&lt;&gt;"),"")</f>
        <v>75.244840666666661</v>
      </c>
      <c r="E2557" s="14">
        <f>IFERROR(AVERAGEIFS(Datos!I2557:L2557,Datos!I2557:L2557,"&lt;&gt;"),"")</f>
        <v>44.054041861985475</v>
      </c>
    </row>
    <row r="2558" spans="1:5" x14ac:dyDescent="0.3">
      <c r="A2558" s="12">
        <v>44196</v>
      </c>
      <c r="B2558" s="13">
        <v>2020</v>
      </c>
      <c r="C2558" s="13">
        <f>IFERROR(AVERAGEIFS(Datos!C2558:E2558,Datos!C2558:E2558,"&lt;&gt;"),"")</f>
        <v>147.58066666666667</v>
      </c>
      <c r="D2558" s="13">
        <f>IFERROR(AVERAGEIFS(Datos!F2558:H2558,Datos!F2558:H2558,"&lt;&gt;"),"")</f>
        <v>5.1716813500000001</v>
      </c>
      <c r="E2558" s="14" t="str">
        <f>IFERROR(AVERAGEIFS(Datos!I2558:L2558,Datos!I2558:L2558,"&lt;&gt;"),"")</f>
        <v/>
      </c>
    </row>
    <row r="2559" spans="1:5" x14ac:dyDescent="0.3">
      <c r="A2559" s="12">
        <v>44197</v>
      </c>
      <c r="B2559" s="13">
        <v>2021</v>
      </c>
      <c r="C2559" s="13" t="str">
        <f>IFERROR(AVERAGEIFS(Datos!C2559:E2559,Datos!C2559:E2559,"&lt;&gt;"),"")</f>
        <v/>
      </c>
      <c r="D2559" s="13" t="str">
        <f>IFERROR(AVERAGEIFS(Datos!F2559:H2559,Datos!F2559:H2559,"&lt;&gt;"),"")</f>
        <v/>
      </c>
      <c r="E2559" s="14" t="str">
        <f>IFERROR(AVERAGEIFS(Datos!I2559:L2559,Datos!I2559:L2559,"&lt;&gt;"),"")</f>
        <v/>
      </c>
    </row>
    <row r="2560" spans="1:5" x14ac:dyDescent="0.3">
      <c r="A2560" s="12">
        <v>44198</v>
      </c>
      <c r="B2560" s="13">
        <v>2021</v>
      </c>
      <c r="C2560" s="13" t="str">
        <f>IFERROR(AVERAGEIFS(Datos!C2560:E2560,Datos!C2560:E2560,"&lt;&gt;"),"")</f>
        <v/>
      </c>
      <c r="D2560" s="13" t="str">
        <f>IFERROR(AVERAGEIFS(Datos!F2560:H2560,Datos!F2560:H2560,"&lt;&gt;"),"")</f>
        <v/>
      </c>
      <c r="E2560" s="14" t="str">
        <f>IFERROR(AVERAGEIFS(Datos!I2560:L2560,Datos!I2560:L2560,"&lt;&gt;"),"")</f>
        <v/>
      </c>
    </row>
    <row r="2561" spans="1:5" x14ac:dyDescent="0.3">
      <c r="A2561" s="12">
        <v>44199</v>
      </c>
      <c r="B2561" s="13">
        <v>2021</v>
      </c>
      <c r="C2561" s="13" t="str">
        <f>IFERROR(AVERAGEIFS(Datos!C2561:E2561,Datos!C2561:E2561,"&lt;&gt;"),"")</f>
        <v/>
      </c>
      <c r="D2561" s="13" t="str">
        <f>IFERROR(AVERAGEIFS(Datos!F2561:H2561,Datos!F2561:H2561,"&lt;&gt;"),"")</f>
        <v/>
      </c>
      <c r="E2561" s="14" t="str">
        <f>IFERROR(AVERAGEIFS(Datos!I2561:L2561,Datos!I2561:L2561,"&lt;&gt;"),"")</f>
        <v/>
      </c>
    </row>
    <row r="2562" spans="1:5" x14ac:dyDescent="0.3">
      <c r="A2562" s="12">
        <v>44200</v>
      </c>
      <c r="B2562" s="13">
        <v>2021</v>
      </c>
      <c r="C2562" s="13">
        <f>IFERROR(AVERAGEIFS(Datos!C2562:E2562,Datos!C2562:E2562,"&lt;&gt;"),"")</f>
        <v>144.46883333333335</v>
      </c>
      <c r="D2562" s="13">
        <f>IFERROR(AVERAGEIFS(Datos!F2562:H2562,Datos!F2562:H2562,"&lt;&gt;"),"")</f>
        <v>74.086160700000008</v>
      </c>
      <c r="E2562" s="14">
        <f>IFERROR(AVERAGEIFS(Datos!I2562:L2562,Datos!I2562:L2562,"&lt;&gt;"),"")</f>
        <v>43.950214670963362</v>
      </c>
    </row>
    <row r="2563" spans="1:5" x14ac:dyDescent="0.3">
      <c r="A2563" s="12">
        <v>44201</v>
      </c>
      <c r="B2563" s="13">
        <v>2021</v>
      </c>
      <c r="C2563" s="13">
        <f>IFERROR(AVERAGEIFS(Datos!C2563:E2563,Datos!C2563:E2563,"&lt;&gt;"),"")</f>
        <v>145.30416666666665</v>
      </c>
      <c r="D2563" s="13">
        <f>IFERROR(AVERAGEIFS(Datos!F2563:H2563,Datos!F2563:H2563,"&lt;&gt;"),"")</f>
        <v>73.839484599999992</v>
      </c>
      <c r="E2563" s="14">
        <f>IFERROR(AVERAGEIFS(Datos!I2563:L2563,Datos!I2563:L2563,"&lt;&gt;"),"")</f>
        <v>44.344092981003413</v>
      </c>
    </row>
    <row r="2564" spans="1:5" x14ac:dyDescent="0.3">
      <c r="A2564" s="12">
        <v>44202</v>
      </c>
      <c r="B2564" s="13">
        <v>2021</v>
      </c>
      <c r="C2564" s="13">
        <f>IFERROR(AVERAGEIFS(Datos!C2564:E2564,Datos!C2564:E2564,"&lt;&gt;"),"")</f>
        <v>141.66466666666668</v>
      </c>
      <c r="D2564" s="13">
        <f>IFERROR(AVERAGEIFS(Datos!F2564:H2564,Datos!F2564:H2564,"&lt;&gt;"),"")</f>
        <v>74.234057916666657</v>
      </c>
      <c r="E2564" s="14">
        <f>IFERROR(AVERAGEIFS(Datos!I2564:L2564,Datos!I2564:L2564,"&lt;&gt;"),"")</f>
        <v>43.920412949326618</v>
      </c>
    </row>
    <row r="2565" spans="1:5" x14ac:dyDescent="0.3">
      <c r="A2565" s="12">
        <v>44203</v>
      </c>
      <c r="B2565" s="13">
        <v>2021</v>
      </c>
      <c r="C2565" s="13">
        <f>IFERROR(AVERAGEIFS(Datos!C2565:E2565,Datos!C2565:E2565,"&lt;&gt;"),"")</f>
        <v>145.97566666666665</v>
      </c>
      <c r="D2565" s="13">
        <f>IFERROR(AVERAGEIFS(Datos!F2565:H2565,Datos!F2565:H2565,"&lt;&gt;"),"")</f>
        <v>73.655852466666659</v>
      </c>
      <c r="E2565" s="14">
        <f>IFERROR(AVERAGEIFS(Datos!I2565:L2565,Datos!I2565:L2565,"&lt;&gt;"),"")</f>
        <v>43.374774682325764</v>
      </c>
    </row>
    <row r="2566" spans="1:5" x14ac:dyDescent="0.3">
      <c r="A2566" s="12">
        <v>44204</v>
      </c>
      <c r="B2566" s="13">
        <v>2021</v>
      </c>
      <c r="C2566" s="13">
        <f>IFERROR(AVERAGEIFS(Datos!C2566:E2566,Datos!C2566:E2566,"&lt;&gt;"),"")</f>
        <v>147.18716666666668</v>
      </c>
      <c r="D2566" s="13">
        <f>IFERROR(AVERAGEIFS(Datos!F2566:H2566,Datos!F2566:H2566,"&lt;&gt;"),"")</f>
        <v>73.880435999999989</v>
      </c>
      <c r="E2566" s="14">
        <f>IFERROR(AVERAGEIFS(Datos!I2566:L2566,Datos!I2566:L2566,"&lt;&gt;"),"")</f>
        <v>43.650216633810942</v>
      </c>
    </row>
    <row r="2567" spans="1:5" x14ac:dyDescent="0.3">
      <c r="A2567" s="12">
        <v>44205</v>
      </c>
      <c r="B2567" s="13">
        <v>2021</v>
      </c>
      <c r="C2567" s="13" t="str">
        <f>IFERROR(AVERAGEIFS(Datos!C2567:E2567,Datos!C2567:E2567,"&lt;&gt;"),"")</f>
        <v/>
      </c>
      <c r="D2567" s="13" t="str">
        <f>IFERROR(AVERAGEIFS(Datos!F2567:H2567,Datos!F2567:H2567,"&lt;&gt;"),"")</f>
        <v/>
      </c>
      <c r="E2567" s="14" t="str">
        <f>IFERROR(AVERAGEIFS(Datos!I2567:L2567,Datos!I2567:L2567,"&lt;&gt;"),"")</f>
        <v/>
      </c>
    </row>
    <row r="2568" spans="1:5" x14ac:dyDescent="0.3">
      <c r="A2568" s="12">
        <v>44206</v>
      </c>
      <c r="B2568" s="13">
        <v>2021</v>
      </c>
      <c r="C2568" s="13" t="str">
        <f>IFERROR(AVERAGEIFS(Datos!C2568:E2568,Datos!C2568:E2568,"&lt;&gt;"),"")</f>
        <v/>
      </c>
      <c r="D2568" s="13" t="str">
        <f>IFERROR(AVERAGEIFS(Datos!F2568:H2568,Datos!F2568:H2568,"&lt;&gt;"),"")</f>
        <v/>
      </c>
      <c r="E2568" s="14" t="str">
        <f>IFERROR(AVERAGEIFS(Datos!I2568:L2568,Datos!I2568:L2568,"&lt;&gt;"),"")</f>
        <v/>
      </c>
    </row>
    <row r="2569" spans="1:5" x14ac:dyDescent="0.3">
      <c r="A2569" s="12">
        <v>44207</v>
      </c>
      <c r="B2569" s="13">
        <v>2021</v>
      </c>
      <c r="C2569" s="13">
        <f>IFERROR(AVERAGEIFS(Datos!C2569:E2569,Datos!C2569:E2569,"&lt;&gt;"),"")</f>
        <v>144.76150000000001</v>
      </c>
      <c r="D2569" s="13">
        <f>IFERROR(AVERAGEIFS(Datos!F2569:H2569,Datos!F2569:H2569,"&lt;&gt;"),"")</f>
        <v>72.952497066666652</v>
      </c>
      <c r="E2569" s="14" t="str">
        <f>IFERROR(AVERAGEIFS(Datos!I2569:L2569,Datos!I2569:L2569,"&lt;&gt;"),"")</f>
        <v/>
      </c>
    </row>
    <row r="2570" spans="1:5" x14ac:dyDescent="0.3">
      <c r="A2570" s="12">
        <v>44208</v>
      </c>
      <c r="B2570" s="13">
        <v>2021</v>
      </c>
      <c r="C2570" s="13">
        <f>IFERROR(AVERAGEIFS(Datos!C2570:E2570,Datos!C2570:E2570,"&lt;&gt;"),"")</f>
        <v>143.53383333333332</v>
      </c>
      <c r="D2570" s="13">
        <f>IFERROR(AVERAGEIFS(Datos!F2570:H2570,Datos!F2570:H2570,"&lt;&gt;"),"")</f>
        <v>73.130879066666679</v>
      </c>
      <c r="E2570" s="14">
        <f>IFERROR(AVERAGEIFS(Datos!I2570:L2570,Datos!I2570:L2570,"&lt;&gt;"),"")</f>
        <v>44.197002522098387</v>
      </c>
    </row>
    <row r="2571" spans="1:5" x14ac:dyDescent="0.3">
      <c r="A2571" s="12">
        <v>44209</v>
      </c>
      <c r="B2571" s="13">
        <v>2021</v>
      </c>
      <c r="C2571" s="13">
        <f>IFERROR(AVERAGEIFS(Datos!C2571:E2571,Datos!C2571:E2571,"&lt;&gt;"),"")</f>
        <v>144.86416666666668</v>
      </c>
      <c r="D2571" s="13">
        <f>IFERROR(AVERAGEIFS(Datos!F2571:H2571,Datos!F2571:H2571,"&lt;&gt;"),"")</f>
        <v>72.584628666666674</v>
      </c>
      <c r="E2571" s="14">
        <f>IFERROR(AVERAGEIFS(Datos!I2571:L2571,Datos!I2571:L2571,"&lt;&gt;"),"")</f>
        <v>44.556899258760112</v>
      </c>
    </row>
    <row r="2572" spans="1:5" x14ac:dyDescent="0.3">
      <c r="A2572" s="12">
        <v>44210</v>
      </c>
      <c r="B2572" s="13">
        <v>2021</v>
      </c>
      <c r="C2572" s="13">
        <f>IFERROR(AVERAGEIFS(Datos!C2572:E2572,Datos!C2572:E2572,"&lt;&gt;"),"")</f>
        <v>142.82533333333333</v>
      </c>
      <c r="D2572" s="13">
        <f>IFERROR(AVERAGEIFS(Datos!F2572:H2572,Datos!F2572:H2572,"&lt;&gt;"),"")</f>
        <v>72.417305933333338</v>
      </c>
      <c r="E2572" s="14">
        <f>IFERROR(AVERAGEIFS(Datos!I2572:L2572,Datos!I2572:L2572,"&lt;&gt;"),"")</f>
        <v>45.280319705740474</v>
      </c>
    </row>
    <row r="2573" spans="1:5" x14ac:dyDescent="0.3">
      <c r="A2573" s="12">
        <v>44211</v>
      </c>
      <c r="B2573" s="13">
        <v>2021</v>
      </c>
      <c r="C2573" s="13">
        <f>IFERROR(AVERAGEIFS(Datos!C2573:E2573,Datos!C2573:E2573,"&lt;&gt;"),"")</f>
        <v>142.05700000000002</v>
      </c>
      <c r="D2573" s="13">
        <f>IFERROR(AVERAGEIFS(Datos!F2573:H2573,Datos!F2573:H2573,"&lt;&gt;"),"")</f>
        <v>71.542720499999987</v>
      </c>
      <c r="E2573" s="14">
        <f>IFERROR(AVERAGEIFS(Datos!I2573:L2573,Datos!I2573:L2573,"&lt;&gt;"),"")</f>
        <v>44.908912975628546</v>
      </c>
    </row>
    <row r="2574" spans="1:5" x14ac:dyDescent="0.3">
      <c r="A2574" s="12">
        <v>44212</v>
      </c>
      <c r="B2574" s="13">
        <v>2021</v>
      </c>
      <c r="C2574" s="13" t="str">
        <f>IFERROR(AVERAGEIFS(Datos!C2574:E2574,Datos!C2574:E2574,"&lt;&gt;"),"")</f>
        <v/>
      </c>
      <c r="D2574" s="13" t="str">
        <f>IFERROR(AVERAGEIFS(Datos!F2574:H2574,Datos!F2574:H2574,"&lt;&gt;"),"")</f>
        <v/>
      </c>
      <c r="E2574" s="14" t="str">
        <f>IFERROR(AVERAGEIFS(Datos!I2574:L2574,Datos!I2574:L2574,"&lt;&gt;"),"")</f>
        <v/>
      </c>
    </row>
    <row r="2575" spans="1:5" x14ac:dyDescent="0.3">
      <c r="A2575" s="12">
        <v>44213</v>
      </c>
      <c r="B2575" s="13">
        <v>2021</v>
      </c>
      <c r="C2575" s="13" t="str">
        <f>IFERROR(AVERAGEIFS(Datos!C2575:E2575,Datos!C2575:E2575,"&lt;&gt;"),"")</f>
        <v/>
      </c>
      <c r="D2575" s="13" t="str">
        <f>IFERROR(AVERAGEIFS(Datos!F2575:H2575,Datos!F2575:H2575,"&lt;&gt;"),"")</f>
        <v/>
      </c>
      <c r="E2575" s="14" t="str">
        <f>IFERROR(AVERAGEIFS(Datos!I2575:L2575,Datos!I2575:L2575,"&lt;&gt;"),"")</f>
        <v/>
      </c>
    </row>
    <row r="2576" spans="1:5" x14ac:dyDescent="0.3">
      <c r="A2576" s="12">
        <v>44214</v>
      </c>
      <c r="B2576" s="13">
        <v>2021</v>
      </c>
      <c r="C2576" s="13" t="str">
        <f>IFERROR(AVERAGEIFS(Datos!C2576:E2576,Datos!C2576:E2576,"&lt;&gt;"),"")</f>
        <v/>
      </c>
      <c r="D2576" s="13">
        <f>IFERROR(AVERAGEIFS(Datos!F2576:H2576,Datos!F2576:H2576,"&lt;&gt;"),"")</f>
        <v>71.348206000000005</v>
      </c>
      <c r="E2576" s="14">
        <f>IFERROR(AVERAGEIFS(Datos!I2576:L2576,Datos!I2576:L2576,"&lt;&gt;"),"")</f>
        <v>44.800666808100281</v>
      </c>
    </row>
    <row r="2577" spans="1:5" x14ac:dyDescent="0.3">
      <c r="A2577" s="12">
        <v>44215</v>
      </c>
      <c r="B2577" s="13">
        <v>2021</v>
      </c>
      <c r="C2577" s="13">
        <f>IFERROR(AVERAGEIFS(Datos!C2577:E2577,Datos!C2577:E2577,"&lt;&gt;"),"")</f>
        <v>144.49783333333332</v>
      </c>
      <c r="D2577" s="13">
        <f>IFERROR(AVERAGEIFS(Datos!F2577:H2577,Datos!F2577:H2577,"&lt;&gt;"),"")</f>
        <v>71.45937008333334</v>
      </c>
      <c r="E2577" s="14">
        <f>IFERROR(AVERAGEIFS(Datos!I2577:L2577,Datos!I2577:L2577,"&lt;&gt;"),"")</f>
        <v>45.505778342799388</v>
      </c>
    </row>
    <row r="2578" spans="1:5" x14ac:dyDescent="0.3">
      <c r="A2578" s="12">
        <v>44216</v>
      </c>
      <c r="B2578" s="13">
        <v>2021</v>
      </c>
      <c r="C2578" s="13">
        <f>IFERROR(AVERAGEIFS(Datos!C2578:E2578,Datos!C2578:E2578,"&lt;&gt;"),"")</f>
        <v>150.12450000000001</v>
      </c>
      <c r="D2578" s="13">
        <f>IFERROR(AVERAGEIFS(Datos!F2578:H2578,Datos!F2578:H2578,"&lt;&gt;"),"")</f>
        <v>72.741797000000005</v>
      </c>
      <c r="E2578" s="14">
        <f>IFERROR(AVERAGEIFS(Datos!I2578:L2578,Datos!I2578:L2578,"&lt;&gt;"),"")</f>
        <v>45.181707736486487</v>
      </c>
    </row>
    <row r="2579" spans="1:5" x14ac:dyDescent="0.3">
      <c r="A2579" s="12">
        <v>44217</v>
      </c>
      <c r="B2579" s="13">
        <v>2021</v>
      </c>
      <c r="C2579" s="13">
        <f>IFERROR(AVERAGEIFS(Datos!C2579:E2579,Datos!C2579:E2579,"&lt;&gt;"),"")</f>
        <v>152.01583333333335</v>
      </c>
      <c r="D2579" s="13">
        <f>IFERROR(AVERAGEIFS(Datos!F2579:H2579,Datos!F2579:H2579,"&lt;&gt;"),"")</f>
        <v>73.245278666666664</v>
      </c>
      <c r="E2579" s="14">
        <f>IFERROR(AVERAGEIFS(Datos!I2579:L2579,Datos!I2579:L2579,"&lt;&gt;"),"")</f>
        <v>45.373638380009652</v>
      </c>
    </row>
    <row r="2580" spans="1:5" x14ac:dyDescent="0.3">
      <c r="A2580" s="12">
        <v>44218</v>
      </c>
      <c r="B2580" s="13">
        <v>2021</v>
      </c>
      <c r="C2580" s="13">
        <f>IFERROR(AVERAGEIFS(Datos!C2580:E2580,Datos!C2580:E2580,"&lt;&gt;"),"")</f>
        <v>153.21599999999998</v>
      </c>
      <c r="D2580" s="13">
        <f>IFERROR(AVERAGEIFS(Datos!F2580:H2580,Datos!F2580:H2580,"&lt;&gt;"),"")</f>
        <v>73.216835216666666</v>
      </c>
      <c r="E2580" s="14">
        <f>IFERROR(AVERAGEIFS(Datos!I2580:L2580,Datos!I2580:L2580,"&lt;&gt;"),"")</f>
        <v>45.089867527213173</v>
      </c>
    </row>
    <row r="2581" spans="1:5" x14ac:dyDescent="0.3">
      <c r="A2581" s="12">
        <v>44219</v>
      </c>
      <c r="B2581" s="13">
        <v>2021</v>
      </c>
      <c r="C2581" s="13" t="str">
        <f>IFERROR(AVERAGEIFS(Datos!C2581:E2581,Datos!C2581:E2581,"&lt;&gt;"),"")</f>
        <v/>
      </c>
      <c r="D2581" s="13" t="str">
        <f>IFERROR(AVERAGEIFS(Datos!F2581:H2581,Datos!F2581:H2581,"&lt;&gt;"),"")</f>
        <v/>
      </c>
      <c r="E2581" s="14" t="str">
        <f>IFERROR(AVERAGEIFS(Datos!I2581:L2581,Datos!I2581:L2581,"&lt;&gt;"),"")</f>
        <v/>
      </c>
    </row>
    <row r="2582" spans="1:5" x14ac:dyDescent="0.3">
      <c r="A2582" s="12">
        <v>44220</v>
      </c>
      <c r="B2582" s="13">
        <v>2021</v>
      </c>
      <c r="C2582" s="13" t="str">
        <f>IFERROR(AVERAGEIFS(Datos!C2582:E2582,Datos!C2582:E2582,"&lt;&gt;"),"")</f>
        <v/>
      </c>
      <c r="D2582" s="13" t="str">
        <f>IFERROR(AVERAGEIFS(Datos!F2582:H2582,Datos!F2582:H2582,"&lt;&gt;"),"")</f>
        <v/>
      </c>
      <c r="E2582" s="14" t="str">
        <f>IFERROR(AVERAGEIFS(Datos!I2582:L2582,Datos!I2582:L2582,"&lt;&gt;"),"")</f>
        <v/>
      </c>
    </row>
    <row r="2583" spans="1:5" x14ac:dyDescent="0.3">
      <c r="A2583" s="12">
        <v>44221</v>
      </c>
      <c r="B2583" s="13">
        <v>2021</v>
      </c>
      <c r="C2583" s="13">
        <f>IFERROR(AVERAGEIFS(Datos!C2583:E2583,Datos!C2583:E2583,"&lt;&gt;"),"")</f>
        <v>155.72133333333332</v>
      </c>
      <c r="D2583" s="13">
        <f>IFERROR(AVERAGEIFS(Datos!F2583:H2583,Datos!F2583:H2583,"&lt;&gt;"),"")</f>
        <v>72.955370666666667</v>
      </c>
      <c r="E2583" s="14">
        <f>IFERROR(AVERAGEIFS(Datos!I2583:L2583,Datos!I2583:L2583,"&lt;&gt;"),"")</f>
        <v>44.397775845457176</v>
      </c>
    </row>
    <row r="2584" spans="1:5" x14ac:dyDescent="0.3">
      <c r="A2584" s="12">
        <v>44222</v>
      </c>
      <c r="B2584" s="13">
        <v>2021</v>
      </c>
      <c r="C2584" s="13">
        <f>IFERROR(AVERAGEIFS(Datos!C2584:E2584,Datos!C2584:E2584,"&lt;&gt;"),"")</f>
        <v>156.96250000000001</v>
      </c>
      <c r="D2584" s="13">
        <f>IFERROR(AVERAGEIFS(Datos!F2584:H2584,Datos!F2584:H2584,"&lt;&gt;"),"")</f>
        <v>75.60862946666667</v>
      </c>
      <c r="E2584" s="14">
        <f>IFERROR(AVERAGEIFS(Datos!I2584:L2584,Datos!I2584:L2584,"&lt;&gt;"),"")</f>
        <v>44.239292267071761</v>
      </c>
    </row>
    <row r="2585" spans="1:5" x14ac:dyDescent="0.3">
      <c r="A2585" s="12">
        <v>44223</v>
      </c>
      <c r="B2585" s="13">
        <v>2021</v>
      </c>
      <c r="C2585" s="13">
        <f>IFERROR(AVERAGEIFS(Datos!C2585:E2585,Datos!C2585:E2585,"&lt;&gt;"),"")</f>
        <v>155.30233333333334</v>
      </c>
      <c r="D2585" s="13">
        <f>IFERROR(AVERAGEIFS(Datos!F2585:H2585,Datos!F2585:H2585,"&lt;&gt;"),"")</f>
        <v>74.920822316666673</v>
      </c>
      <c r="E2585" s="14">
        <f>IFERROR(AVERAGEIFS(Datos!I2585:L2585,Datos!I2585:L2585,"&lt;&gt;"),"")</f>
        <v>44.008018540405502</v>
      </c>
    </row>
    <row r="2586" spans="1:5" x14ac:dyDescent="0.3">
      <c r="A2586" s="12">
        <v>44224</v>
      </c>
      <c r="B2586" s="13">
        <v>2021</v>
      </c>
      <c r="C2586" s="13">
        <f>IFERROR(AVERAGEIFS(Datos!C2586:E2586,Datos!C2586:E2586,"&lt;&gt;"),"")</f>
        <v>156.22666666666666</v>
      </c>
      <c r="D2586" s="13">
        <f>IFERROR(AVERAGEIFS(Datos!F2586:H2586,Datos!F2586:H2586,"&lt;&gt;"),"")</f>
        <v>74.239566366666665</v>
      </c>
      <c r="E2586" s="14">
        <f>IFERROR(AVERAGEIFS(Datos!I2586:L2586,Datos!I2586:L2586,"&lt;&gt;"),"")</f>
        <v>42.784670660304982</v>
      </c>
    </row>
    <row r="2587" spans="1:5" x14ac:dyDescent="0.3">
      <c r="A2587" s="12">
        <v>44225</v>
      </c>
      <c r="B2587" s="13">
        <v>2021</v>
      </c>
      <c r="C2587" s="13">
        <f>IFERROR(AVERAGEIFS(Datos!C2587:E2587,Datos!C2587:E2587,"&lt;&gt;"),"")</f>
        <v>151.76266666666666</v>
      </c>
      <c r="D2587" s="13">
        <f>IFERROR(AVERAGEIFS(Datos!F2587:H2587,Datos!F2587:H2587,"&lt;&gt;"),"")</f>
        <v>72.441821166666671</v>
      </c>
      <c r="E2587" s="14">
        <f>IFERROR(AVERAGEIFS(Datos!I2587:L2587,Datos!I2587:L2587,"&lt;&gt;"),"")</f>
        <v>41.888948829990447</v>
      </c>
    </row>
    <row r="2588" spans="1:5" x14ac:dyDescent="0.3">
      <c r="A2588" s="12">
        <v>44226</v>
      </c>
      <c r="B2588" s="13">
        <v>2021</v>
      </c>
      <c r="C2588" s="13" t="str">
        <f>IFERROR(AVERAGEIFS(Datos!C2588:E2588,Datos!C2588:E2588,"&lt;&gt;"),"")</f>
        <v/>
      </c>
      <c r="D2588" s="13" t="str">
        <f>IFERROR(AVERAGEIFS(Datos!F2588:H2588,Datos!F2588:H2588,"&lt;&gt;"),"")</f>
        <v/>
      </c>
      <c r="E2588" s="14" t="str">
        <f>IFERROR(AVERAGEIFS(Datos!I2588:L2588,Datos!I2588:L2588,"&lt;&gt;"),"")</f>
        <v/>
      </c>
    </row>
    <row r="2589" spans="1:5" x14ac:dyDescent="0.3">
      <c r="A2589" s="12">
        <v>44227</v>
      </c>
      <c r="B2589" s="13">
        <v>2021</v>
      </c>
      <c r="C2589" s="13" t="str">
        <f>IFERROR(AVERAGEIFS(Datos!C2589:E2589,Datos!C2589:E2589,"&lt;&gt;"),"")</f>
        <v/>
      </c>
      <c r="D2589" s="13" t="str">
        <f>IFERROR(AVERAGEIFS(Datos!F2589:H2589,Datos!F2589:H2589,"&lt;&gt;"),"")</f>
        <v/>
      </c>
      <c r="E2589" s="14" t="str">
        <f>IFERROR(AVERAGEIFS(Datos!I2589:L2589,Datos!I2589:L2589,"&lt;&gt;"),"")</f>
        <v/>
      </c>
    </row>
    <row r="2590" spans="1:5" x14ac:dyDescent="0.3">
      <c r="A2590" s="12">
        <v>44228</v>
      </c>
      <c r="B2590" s="13">
        <v>2021</v>
      </c>
      <c r="C2590" s="13">
        <f>IFERROR(AVERAGEIFS(Datos!C2590:E2590,Datos!C2590:E2590,"&lt;&gt;"),"")</f>
        <v>156.14783333333332</v>
      </c>
      <c r="D2590" s="13">
        <f>IFERROR(AVERAGEIFS(Datos!F2590:H2590,Datos!F2590:H2590,"&lt;&gt;"),"")</f>
        <v>72.929973733333327</v>
      </c>
      <c r="E2590" s="14">
        <f>IFERROR(AVERAGEIFS(Datos!I2590:L2590,Datos!I2590:L2590,"&lt;&gt;"),"")</f>
        <v>43.137907350000006</v>
      </c>
    </row>
    <row r="2591" spans="1:5" x14ac:dyDescent="0.3">
      <c r="A2591" s="12">
        <v>44229</v>
      </c>
      <c r="B2591" s="13">
        <v>2021</v>
      </c>
      <c r="C2591" s="13">
        <f>IFERROR(AVERAGEIFS(Datos!C2591:E2591,Datos!C2591:E2591,"&lt;&gt;"),"")</f>
        <v>156.81866666666667</v>
      </c>
      <c r="D2591" s="13">
        <f>IFERROR(AVERAGEIFS(Datos!F2591:H2591,Datos!F2591:H2591,"&lt;&gt;"),"")</f>
        <v>73.762497049999993</v>
      </c>
      <c r="E2591" s="14">
        <f>IFERROR(AVERAGEIFS(Datos!I2591:L2591,Datos!I2591:L2591,"&lt;&gt;"),"")</f>
        <v>43.499655711227405</v>
      </c>
    </row>
    <row r="2592" spans="1:5" x14ac:dyDescent="0.3">
      <c r="A2592" s="12">
        <v>44230</v>
      </c>
      <c r="B2592" s="13">
        <v>2021</v>
      </c>
      <c r="C2592" s="13">
        <f>IFERROR(AVERAGEIFS(Datos!C2592:E2592,Datos!C2592:E2592,"&lt;&gt;"),"")</f>
        <v>159.96133333333333</v>
      </c>
      <c r="D2592" s="13">
        <f>IFERROR(AVERAGEIFS(Datos!F2592:H2592,Datos!F2592:H2592,"&lt;&gt;"),"")</f>
        <v>74.127379633333348</v>
      </c>
      <c r="E2592" s="14">
        <f>IFERROR(AVERAGEIFS(Datos!I2592:L2592,Datos!I2592:L2592,"&lt;&gt;"),"")</f>
        <v>44.155517757832591</v>
      </c>
    </row>
    <row r="2593" spans="1:5" x14ac:dyDescent="0.3">
      <c r="A2593" s="12">
        <v>44231</v>
      </c>
      <c r="B2593" s="13">
        <v>2021</v>
      </c>
      <c r="C2593" s="13">
        <f>IFERROR(AVERAGEIFS(Datos!C2593:E2593,Datos!C2593:E2593,"&lt;&gt;"),"")</f>
        <v>160.69383333333334</v>
      </c>
      <c r="D2593" s="13">
        <f>IFERROR(AVERAGEIFS(Datos!F2593:H2593,Datos!F2593:H2593,"&lt;&gt;"),"")</f>
        <v>73.987755000000007</v>
      </c>
      <c r="E2593" s="14">
        <f>IFERROR(AVERAGEIFS(Datos!I2593:L2593,Datos!I2593:L2593,"&lt;&gt;"),"")</f>
        <v>44.353011877667136</v>
      </c>
    </row>
    <row r="2594" spans="1:5" x14ac:dyDescent="0.3">
      <c r="A2594" s="12">
        <v>44232</v>
      </c>
      <c r="B2594" s="13">
        <v>2021</v>
      </c>
      <c r="C2594" s="13">
        <f>IFERROR(AVERAGEIFS(Datos!C2594:E2594,Datos!C2594:E2594,"&lt;&gt;"),"")</f>
        <v>161.13383333333334</v>
      </c>
      <c r="D2594" s="13">
        <f>IFERROR(AVERAGEIFS(Datos!F2594:H2594,Datos!F2594:H2594,"&lt;&gt;"),"")</f>
        <v>73.434872166666665</v>
      </c>
      <c r="E2594" s="14">
        <f>IFERROR(AVERAGEIFS(Datos!I2594:L2594,Datos!I2594:L2594,"&lt;&gt;"),"")</f>
        <v>45.985535666824873</v>
      </c>
    </row>
    <row r="2595" spans="1:5" x14ac:dyDescent="0.3">
      <c r="A2595" s="12">
        <v>44233</v>
      </c>
      <c r="B2595" s="13">
        <v>2021</v>
      </c>
      <c r="C2595" s="13" t="str">
        <f>IFERROR(AVERAGEIFS(Datos!C2595:E2595,Datos!C2595:E2595,"&lt;&gt;"),"")</f>
        <v/>
      </c>
      <c r="D2595" s="13" t="str">
        <f>IFERROR(AVERAGEIFS(Datos!F2595:H2595,Datos!F2595:H2595,"&lt;&gt;"),"")</f>
        <v/>
      </c>
      <c r="E2595" s="14" t="str">
        <f>IFERROR(AVERAGEIFS(Datos!I2595:L2595,Datos!I2595:L2595,"&lt;&gt;"),"")</f>
        <v/>
      </c>
    </row>
    <row r="2596" spans="1:5" x14ac:dyDescent="0.3">
      <c r="A2596" s="12">
        <v>44234</v>
      </c>
      <c r="B2596" s="13">
        <v>2021</v>
      </c>
      <c r="C2596" s="13" t="str">
        <f>IFERROR(AVERAGEIFS(Datos!C2596:E2596,Datos!C2596:E2596,"&lt;&gt;"),"")</f>
        <v/>
      </c>
      <c r="D2596" s="13" t="str">
        <f>IFERROR(AVERAGEIFS(Datos!F2596:H2596,Datos!F2596:H2596,"&lt;&gt;"),"")</f>
        <v/>
      </c>
      <c r="E2596" s="14" t="str">
        <f>IFERROR(AVERAGEIFS(Datos!I2596:L2596,Datos!I2596:L2596,"&lt;&gt;"),"")</f>
        <v/>
      </c>
    </row>
    <row r="2597" spans="1:5" x14ac:dyDescent="0.3">
      <c r="A2597" s="12">
        <v>44235</v>
      </c>
      <c r="B2597" s="13">
        <v>2021</v>
      </c>
      <c r="C2597" s="13">
        <f>IFERROR(AVERAGEIFS(Datos!C2597:E2597,Datos!C2597:E2597,"&lt;&gt;"),"")</f>
        <v>161.202</v>
      </c>
      <c r="D2597" s="13">
        <f>IFERROR(AVERAGEIFS(Datos!F2597:H2597,Datos!F2597:H2597,"&lt;&gt;"),"")</f>
        <v>73.576365266666684</v>
      </c>
      <c r="E2597" s="14">
        <f>IFERROR(AVERAGEIFS(Datos!I2597:L2597,Datos!I2597:L2597,"&lt;&gt;"),"")</f>
        <v>46.926006661754919</v>
      </c>
    </row>
    <row r="2598" spans="1:5" x14ac:dyDescent="0.3">
      <c r="A2598" s="12">
        <v>44236</v>
      </c>
      <c r="B2598" s="13">
        <v>2021</v>
      </c>
      <c r="C2598" s="13">
        <f>IFERROR(AVERAGEIFS(Datos!C2598:E2598,Datos!C2598:E2598,"&lt;&gt;"),"")</f>
        <v>161.18316666666666</v>
      </c>
      <c r="D2598" s="13">
        <f>IFERROR(AVERAGEIFS(Datos!F2598:H2598,Datos!F2598:H2598,"&lt;&gt;"),"")</f>
        <v>74.031131666666667</v>
      </c>
      <c r="E2598" s="14">
        <f>IFERROR(AVERAGEIFS(Datos!I2598:L2598,Datos!I2598:L2598,"&lt;&gt;"),"")</f>
        <v>47.550407911725323</v>
      </c>
    </row>
    <row r="2599" spans="1:5" x14ac:dyDescent="0.3">
      <c r="A2599" s="12">
        <v>44237</v>
      </c>
      <c r="B2599" s="13">
        <v>2021</v>
      </c>
      <c r="C2599" s="13">
        <f>IFERROR(AVERAGEIFS(Datos!C2599:E2599,Datos!C2599:E2599,"&lt;&gt;"),"")</f>
        <v>160.84466666666665</v>
      </c>
      <c r="D2599" s="13">
        <f>IFERROR(AVERAGEIFS(Datos!F2599:H2599,Datos!F2599:H2599,"&lt;&gt;"),"")</f>
        <v>73.568418800000003</v>
      </c>
      <c r="E2599" s="14">
        <f>IFERROR(AVERAGEIFS(Datos!I2599:L2599,Datos!I2599:L2599,"&lt;&gt;"),"")</f>
        <v>48.526133150148148</v>
      </c>
    </row>
    <row r="2600" spans="1:5" x14ac:dyDescent="0.3">
      <c r="A2600" s="12">
        <v>44238</v>
      </c>
      <c r="B2600" s="13">
        <v>2021</v>
      </c>
      <c r="C2600" s="13">
        <f>IFERROR(AVERAGEIFS(Datos!C2600:E2600,Datos!C2600:E2600,"&lt;&gt;"),"")</f>
        <v>161.35249999999999</v>
      </c>
      <c r="D2600" s="13">
        <f>IFERROR(AVERAGEIFS(Datos!F2600:H2600,Datos!F2600:H2600,"&lt;&gt;"),"")</f>
        <v>74.623605616666666</v>
      </c>
      <c r="E2600" s="14" t="str">
        <f>IFERROR(AVERAGEIFS(Datos!I2600:L2600,Datos!I2600:L2600,"&lt;&gt;"),"")</f>
        <v/>
      </c>
    </row>
    <row r="2601" spans="1:5" x14ac:dyDescent="0.3">
      <c r="A2601" s="12">
        <v>44239</v>
      </c>
      <c r="B2601" s="13">
        <v>2021</v>
      </c>
      <c r="C2601" s="13">
        <f>IFERROR(AVERAGEIFS(Datos!C2601:E2601,Datos!C2601:E2601,"&lt;&gt;"),"")</f>
        <v>161.70383333333334</v>
      </c>
      <c r="D2601" s="13">
        <f>IFERROR(AVERAGEIFS(Datos!F2601:H2601,Datos!F2601:H2601,"&lt;&gt;"),"")</f>
        <v>74.113303066666674</v>
      </c>
      <c r="E2601" s="14">
        <f>IFERROR(AVERAGEIFS(Datos!I2601:L2601,Datos!I2601:L2601,"&lt;&gt;"),"")</f>
        <v>48.539735330696658</v>
      </c>
    </row>
    <row r="2602" spans="1:5" x14ac:dyDescent="0.3">
      <c r="A2602" s="12">
        <v>44240</v>
      </c>
      <c r="B2602" s="13">
        <v>2021</v>
      </c>
      <c r="C2602" s="13" t="str">
        <f>IFERROR(AVERAGEIFS(Datos!C2602:E2602,Datos!C2602:E2602,"&lt;&gt;"),"")</f>
        <v/>
      </c>
      <c r="D2602" s="13" t="str">
        <f>IFERROR(AVERAGEIFS(Datos!F2602:H2602,Datos!F2602:H2602,"&lt;&gt;"),"")</f>
        <v/>
      </c>
      <c r="E2602" s="14" t="str">
        <f>IFERROR(AVERAGEIFS(Datos!I2602:L2602,Datos!I2602:L2602,"&lt;&gt;"),"")</f>
        <v/>
      </c>
    </row>
    <row r="2603" spans="1:5" x14ac:dyDescent="0.3">
      <c r="A2603" s="12">
        <v>44241</v>
      </c>
      <c r="B2603" s="13">
        <v>2021</v>
      </c>
      <c r="C2603" s="13" t="str">
        <f>IFERROR(AVERAGEIFS(Datos!C2603:E2603,Datos!C2603:E2603,"&lt;&gt;"),"")</f>
        <v/>
      </c>
      <c r="D2603" s="13" t="str">
        <f>IFERROR(AVERAGEIFS(Datos!F2603:H2603,Datos!F2603:H2603,"&lt;&gt;"),"")</f>
        <v/>
      </c>
      <c r="E2603" s="14" t="str">
        <f>IFERROR(AVERAGEIFS(Datos!I2603:L2603,Datos!I2603:L2603,"&lt;&gt;"),"")</f>
        <v/>
      </c>
    </row>
    <row r="2604" spans="1:5" x14ac:dyDescent="0.3">
      <c r="A2604" s="12">
        <v>44242</v>
      </c>
      <c r="B2604" s="13">
        <v>2021</v>
      </c>
      <c r="C2604" s="13" t="str">
        <f>IFERROR(AVERAGEIFS(Datos!C2604:E2604,Datos!C2604:E2604,"&lt;&gt;"),"")</f>
        <v/>
      </c>
      <c r="D2604" s="13">
        <f>IFERROR(AVERAGEIFS(Datos!F2604:H2604,Datos!F2604:H2604,"&lt;&gt;"),"")</f>
        <v>74.527646799999999</v>
      </c>
      <c r="E2604" s="14">
        <f>IFERROR(AVERAGEIFS(Datos!I2604:L2604,Datos!I2604:L2604,"&lt;&gt;"),"")</f>
        <v>49.001761961063629</v>
      </c>
    </row>
    <row r="2605" spans="1:5" x14ac:dyDescent="0.3">
      <c r="A2605" s="12">
        <v>44243</v>
      </c>
      <c r="B2605" s="13">
        <v>2021</v>
      </c>
      <c r="C2605" s="13">
        <f>IFERROR(AVERAGEIFS(Datos!C2605:E2605,Datos!C2605:E2605,"&lt;&gt;"),"")</f>
        <v>160.80833333333331</v>
      </c>
      <c r="D2605" s="13">
        <f>IFERROR(AVERAGEIFS(Datos!F2605:H2605,Datos!F2605:H2605,"&lt;&gt;"),"")</f>
        <v>74.339073249999998</v>
      </c>
      <c r="E2605" s="14">
        <f>IFERROR(AVERAGEIFS(Datos!I2605:L2605,Datos!I2605:L2605,"&lt;&gt;"),"")</f>
        <v>50.168679988667478</v>
      </c>
    </row>
    <row r="2606" spans="1:5" x14ac:dyDescent="0.3">
      <c r="A2606" s="12">
        <v>44244</v>
      </c>
      <c r="B2606" s="13">
        <v>2021</v>
      </c>
      <c r="C2606" s="13">
        <f>IFERROR(AVERAGEIFS(Datos!C2606:E2606,Datos!C2606:E2606,"&lt;&gt;"),"")</f>
        <v>160.32366666666664</v>
      </c>
      <c r="D2606" s="13">
        <f>IFERROR(AVERAGEIFS(Datos!F2606:H2606,Datos!F2606:H2606,"&lt;&gt;"),"")</f>
        <v>72.371338666666659</v>
      </c>
      <c r="E2606" s="14">
        <f>IFERROR(AVERAGEIFS(Datos!I2606:L2606,Datos!I2606:L2606,"&lt;&gt;"),"")</f>
        <v>50.199961905662164</v>
      </c>
    </row>
    <row r="2607" spans="1:5" x14ac:dyDescent="0.3">
      <c r="A2607" s="12">
        <v>44245</v>
      </c>
      <c r="B2607" s="13">
        <v>2021</v>
      </c>
      <c r="C2607" s="13">
        <f>IFERROR(AVERAGEIFS(Datos!C2607:E2607,Datos!C2607:E2607,"&lt;&gt;"),"")</f>
        <v>159.59683333333334</v>
      </c>
      <c r="D2607" s="13">
        <f>IFERROR(AVERAGEIFS(Datos!F2607:H2607,Datos!F2607:H2607,"&lt;&gt;"),"")</f>
        <v>73.343774266666671</v>
      </c>
      <c r="E2607" s="14">
        <f>IFERROR(AVERAGEIFS(Datos!I2607:L2607,Datos!I2607:L2607,"&lt;&gt;"),"")</f>
        <v>49.947148130619972</v>
      </c>
    </row>
    <row r="2608" spans="1:5" x14ac:dyDescent="0.3">
      <c r="A2608" s="12">
        <v>44246</v>
      </c>
      <c r="B2608" s="13">
        <v>2021</v>
      </c>
      <c r="C2608" s="13">
        <f>IFERROR(AVERAGEIFS(Datos!C2608:E2608,Datos!C2608:E2608,"&lt;&gt;"),"")</f>
        <v>158.42683333333335</v>
      </c>
      <c r="D2608" s="13">
        <f>IFERROR(AVERAGEIFS(Datos!F2608:H2608,Datos!F2608:H2608,"&lt;&gt;"),"")</f>
        <v>73.336951616666667</v>
      </c>
      <c r="E2608" s="14">
        <f>IFERROR(AVERAGEIFS(Datos!I2608:L2608,Datos!I2608:L2608,"&lt;&gt;"),"")</f>
        <v>49.974837240349046</v>
      </c>
    </row>
    <row r="2609" spans="1:5" x14ac:dyDescent="0.3">
      <c r="A2609" s="12">
        <v>44247</v>
      </c>
      <c r="B2609" s="13">
        <v>2021</v>
      </c>
      <c r="C2609" s="13" t="str">
        <f>IFERROR(AVERAGEIFS(Datos!C2609:E2609,Datos!C2609:E2609,"&lt;&gt;"),"")</f>
        <v/>
      </c>
      <c r="D2609" s="13" t="str">
        <f>IFERROR(AVERAGEIFS(Datos!F2609:H2609,Datos!F2609:H2609,"&lt;&gt;"),"")</f>
        <v/>
      </c>
      <c r="E2609" s="14" t="str">
        <f>IFERROR(AVERAGEIFS(Datos!I2609:L2609,Datos!I2609:L2609,"&lt;&gt;"),"")</f>
        <v/>
      </c>
    </row>
    <row r="2610" spans="1:5" x14ac:dyDescent="0.3">
      <c r="A2610" s="12">
        <v>44248</v>
      </c>
      <c r="B2610" s="13">
        <v>2021</v>
      </c>
      <c r="C2610" s="13" t="str">
        <f>IFERROR(AVERAGEIFS(Datos!C2610:E2610,Datos!C2610:E2610,"&lt;&gt;"),"")</f>
        <v/>
      </c>
      <c r="D2610" s="13" t="str">
        <f>IFERROR(AVERAGEIFS(Datos!F2610:H2610,Datos!F2610:H2610,"&lt;&gt;"),"")</f>
        <v/>
      </c>
      <c r="E2610" s="14" t="str">
        <f>IFERROR(AVERAGEIFS(Datos!I2610:L2610,Datos!I2610:L2610,"&lt;&gt;"),"")</f>
        <v/>
      </c>
    </row>
    <row r="2611" spans="1:5" x14ac:dyDescent="0.3">
      <c r="A2611" s="12">
        <v>44249</v>
      </c>
      <c r="B2611" s="13">
        <v>2021</v>
      </c>
      <c r="C2611" s="13">
        <f>IFERROR(AVERAGEIFS(Datos!C2611:E2611,Datos!C2611:E2611,"&lt;&gt;"),"")</f>
        <v>154.40766666666664</v>
      </c>
      <c r="D2611" s="13">
        <f>IFERROR(AVERAGEIFS(Datos!F2611:H2611,Datos!F2611:H2611,"&lt;&gt;"),"")</f>
        <v>73.057600100000002</v>
      </c>
      <c r="E2611" s="14">
        <f>IFERROR(AVERAGEIFS(Datos!I2611:L2611,Datos!I2611:L2611,"&lt;&gt;"),"")</f>
        <v>50.524154431223224</v>
      </c>
    </row>
    <row r="2612" spans="1:5" x14ac:dyDescent="0.3">
      <c r="A2612" s="12">
        <v>44250</v>
      </c>
      <c r="B2612" s="13">
        <v>2021</v>
      </c>
      <c r="C2612" s="13">
        <f>IFERROR(AVERAGEIFS(Datos!C2612:E2612,Datos!C2612:E2612,"&lt;&gt;"),"")</f>
        <v>154.04533333333333</v>
      </c>
      <c r="D2612" s="13">
        <f>IFERROR(AVERAGEIFS(Datos!F2612:H2612,Datos!F2612:H2612,"&lt;&gt;"),"")</f>
        <v>71.736595999999992</v>
      </c>
      <c r="E2612" s="14" t="str">
        <f>IFERROR(AVERAGEIFS(Datos!I2612:L2612,Datos!I2612:L2612,"&lt;&gt;"),"")</f>
        <v/>
      </c>
    </row>
    <row r="2613" spans="1:5" x14ac:dyDescent="0.3">
      <c r="A2613" s="12">
        <v>44251</v>
      </c>
      <c r="B2613" s="13">
        <v>2021</v>
      </c>
      <c r="C2613" s="13">
        <f>IFERROR(AVERAGEIFS(Datos!C2613:E2613,Datos!C2613:E2613,"&lt;&gt;"),"")</f>
        <v>154.69683333333333</v>
      </c>
      <c r="D2613" s="13">
        <f>IFERROR(AVERAGEIFS(Datos!F2613:H2613,Datos!F2613:H2613,"&lt;&gt;"),"")</f>
        <v>72.283607099999998</v>
      </c>
      <c r="E2613" s="14">
        <f>IFERROR(AVERAGEIFS(Datos!I2613:L2613,Datos!I2613:L2613,"&lt;&gt;"),"")</f>
        <v>48.079386403343094</v>
      </c>
    </row>
    <row r="2614" spans="1:5" x14ac:dyDescent="0.3">
      <c r="A2614" s="12">
        <v>44252</v>
      </c>
      <c r="B2614" s="13">
        <v>2021</v>
      </c>
      <c r="C2614" s="13">
        <f>IFERROR(AVERAGEIFS(Datos!C2614:E2614,Datos!C2614:E2614,"&lt;&gt;"),"")</f>
        <v>150.25916666666669</v>
      </c>
      <c r="D2614" s="13">
        <f>IFERROR(AVERAGEIFS(Datos!F2614:H2614,Datos!F2614:H2614,"&lt;&gt;"),"")</f>
        <v>72.965090250000003</v>
      </c>
      <c r="E2614" s="14">
        <f>IFERROR(AVERAGEIFS(Datos!I2614:L2614,Datos!I2614:L2614,"&lt;&gt;"),"")</f>
        <v>49.406602657072995</v>
      </c>
    </row>
    <row r="2615" spans="1:5" x14ac:dyDescent="0.3">
      <c r="A2615" s="12">
        <v>44253</v>
      </c>
      <c r="B2615" s="13">
        <v>2021</v>
      </c>
      <c r="C2615" s="13">
        <f>IFERROR(AVERAGEIFS(Datos!C2615:E2615,Datos!C2615:E2615,"&lt;&gt;"),"")</f>
        <v>151.57849999999999</v>
      </c>
      <c r="D2615" s="13">
        <f>IFERROR(AVERAGEIFS(Datos!F2615:H2615,Datos!F2615:H2615,"&lt;&gt;"),"")</f>
        <v>71.867946333333336</v>
      </c>
      <c r="E2615" s="14">
        <f>IFERROR(AVERAGEIFS(Datos!I2615:L2615,Datos!I2615:L2615,"&lt;&gt;"),"")</f>
        <v>47.03656832630098</v>
      </c>
    </row>
    <row r="2616" spans="1:5" x14ac:dyDescent="0.3">
      <c r="A2616" s="12">
        <v>44254</v>
      </c>
      <c r="B2616" s="13">
        <v>2021</v>
      </c>
      <c r="C2616" s="13" t="str">
        <f>IFERROR(AVERAGEIFS(Datos!C2616:E2616,Datos!C2616:E2616,"&lt;&gt;"),"")</f>
        <v/>
      </c>
      <c r="D2616" s="13" t="str">
        <f>IFERROR(AVERAGEIFS(Datos!F2616:H2616,Datos!F2616:H2616,"&lt;&gt;"),"")</f>
        <v/>
      </c>
      <c r="E2616" s="14" t="str">
        <f>IFERROR(AVERAGEIFS(Datos!I2616:L2616,Datos!I2616:L2616,"&lt;&gt;"),"")</f>
        <v/>
      </c>
    </row>
    <row r="2617" spans="1:5" x14ac:dyDescent="0.3">
      <c r="A2617" s="12">
        <v>44255</v>
      </c>
      <c r="B2617" s="13">
        <v>2021</v>
      </c>
      <c r="C2617" s="13" t="str">
        <f>IFERROR(AVERAGEIFS(Datos!C2617:E2617,Datos!C2617:E2617,"&lt;&gt;"),"")</f>
        <v/>
      </c>
      <c r="D2617" s="13" t="str">
        <f>IFERROR(AVERAGEIFS(Datos!F2617:H2617,Datos!F2617:H2617,"&lt;&gt;"),"")</f>
        <v/>
      </c>
      <c r="E2617" s="14" t="str">
        <f>IFERROR(AVERAGEIFS(Datos!I2617:L2617,Datos!I2617:L2617,"&lt;&gt;"),"")</f>
        <v/>
      </c>
    </row>
    <row r="2618" spans="1:5" x14ac:dyDescent="0.3">
      <c r="A2618" s="12">
        <v>44256</v>
      </c>
      <c r="B2618" s="13">
        <v>2021</v>
      </c>
      <c r="C2618" s="13">
        <f>IFERROR(AVERAGEIFS(Datos!C2618:E2618,Datos!C2618:E2618,"&lt;&gt;"),"")</f>
        <v>156.071</v>
      </c>
      <c r="D2618" s="13">
        <f>IFERROR(AVERAGEIFS(Datos!F2618:H2618,Datos!F2618:H2618,"&lt;&gt;"),"")</f>
        <v>72.373151283333328</v>
      </c>
      <c r="E2618" s="14">
        <f>IFERROR(AVERAGEIFS(Datos!I2618:L2618,Datos!I2618:L2618,"&lt;&gt;"),"")</f>
        <v>48.516963235156396</v>
      </c>
    </row>
    <row r="2619" spans="1:5" x14ac:dyDescent="0.3">
      <c r="A2619" s="12">
        <v>44257</v>
      </c>
      <c r="B2619" s="13">
        <v>2021</v>
      </c>
      <c r="C2619" s="13">
        <f>IFERROR(AVERAGEIFS(Datos!C2619:E2619,Datos!C2619:E2619,"&lt;&gt;"),"")</f>
        <v>154.07133333333334</v>
      </c>
      <c r="D2619" s="13">
        <f>IFERROR(AVERAGEIFS(Datos!F2619:H2619,Datos!F2619:H2619,"&lt;&gt;"),"")</f>
        <v>72.866473333333332</v>
      </c>
      <c r="E2619" s="14">
        <f>IFERROR(AVERAGEIFS(Datos!I2619:L2619,Datos!I2619:L2619,"&lt;&gt;"),"")</f>
        <v>48.202923020891888</v>
      </c>
    </row>
    <row r="2620" spans="1:5" x14ac:dyDescent="0.3">
      <c r="A2620" s="12">
        <v>44258</v>
      </c>
      <c r="B2620" s="13">
        <v>2021</v>
      </c>
      <c r="C2620" s="13">
        <f>IFERROR(AVERAGEIFS(Datos!C2620:E2620,Datos!C2620:E2620,"&lt;&gt;"),"")</f>
        <v>150.0635</v>
      </c>
      <c r="D2620" s="13">
        <f>IFERROR(AVERAGEIFS(Datos!F2620:H2620,Datos!F2620:H2620,"&lt;&gt;"),"")</f>
        <v>74.114148633333329</v>
      </c>
      <c r="E2620" s="14">
        <f>IFERROR(AVERAGEIFS(Datos!I2620:L2620,Datos!I2620:L2620,"&lt;&gt;"),"")</f>
        <v>48.371958400336581</v>
      </c>
    </row>
    <row r="2621" spans="1:5" x14ac:dyDescent="0.3">
      <c r="A2621" s="12">
        <v>44259</v>
      </c>
      <c r="B2621" s="13">
        <v>2021</v>
      </c>
      <c r="C2621" s="13">
        <f>IFERROR(AVERAGEIFS(Datos!C2621:E2621,Datos!C2621:E2621,"&lt;&gt;"),"")</f>
        <v>149.51883333333333</v>
      </c>
      <c r="D2621" s="13">
        <f>IFERROR(AVERAGEIFS(Datos!F2621:H2621,Datos!F2621:H2621,"&lt;&gt;"),"")</f>
        <v>73.531734666666679</v>
      </c>
      <c r="E2621" s="14">
        <f>IFERROR(AVERAGEIFS(Datos!I2621:L2621,Datos!I2621:L2621,"&lt;&gt;"),"")</f>
        <v>46.046232008998977</v>
      </c>
    </row>
    <row r="2622" spans="1:5" x14ac:dyDescent="0.3">
      <c r="A2622" s="12">
        <v>44260</v>
      </c>
      <c r="B2622" s="13">
        <v>2021</v>
      </c>
      <c r="C2622" s="13">
        <f>IFERROR(AVERAGEIFS(Datos!C2622:E2622,Datos!C2622:E2622,"&lt;&gt;"),"")</f>
        <v>152.62449999999998</v>
      </c>
      <c r="D2622" s="13">
        <f>IFERROR(AVERAGEIFS(Datos!F2622:H2622,Datos!F2622:H2622,"&lt;&gt;"),"")</f>
        <v>72.47608666666666</v>
      </c>
      <c r="E2622" s="14">
        <f>IFERROR(AVERAGEIFS(Datos!I2622:L2622,Datos!I2622:L2622,"&lt;&gt;"),"")</f>
        <v>46.156081019117096</v>
      </c>
    </row>
    <row r="2623" spans="1:5" x14ac:dyDescent="0.3">
      <c r="A2623" s="12">
        <v>44261</v>
      </c>
      <c r="B2623" s="13">
        <v>2021</v>
      </c>
      <c r="C2623" s="13" t="str">
        <f>IFERROR(AVERAGEIFS(Datos!C2623:E2623,Datos!C2623:E2623,"&lt;&gt;"),"")</f>
        <v/>
      </c>
      <c r="D2623" s="13" t="str">
        <f>IFERROR(AVERAGEIFS(Datos!F2623:H2623,Datos!F2623:H2623,"&lt;&gt;"),"")</f>
        <v/>
      </c>
      <c r="E2623" s="14" t="str">
        <f>IFERROR(AVERAGEIFS(Datos!I2623:L2623,Datos!I2623:L2623,"&lt;&gt;"),"")</f>
        <v/>
      </c>
    </row>
    <row r="2624" spans="1:5" x14ac:dyDescent="0.3">
      <c r="A2624" s="12">
        <v>44262</v>
      </c>
      <c r="B2624" s="13">
        <v>2021</v>
      </c>
      <c r="C2624" s="13" t="str">
        <f>IFERROR(AVERAGEIFS(Datos!C2624:E2624,Datos!C2624:E2624,"&lt;&gt;"),"")</f>
        <v/>
      </c>
      <c r="D2624" s="13" t="str">
        <f>IFERROR(AVERAGEIFS(Datos!F2624:H2624,Datos!F2624:H2624,"&lt;&gt;"),"")</f>
        <v/>
      </c>
      <c r="E2624" s="14" t="str">
        <f>IFERROR(AVERAGEIFS(Datos!I2624:L2624,Datos!I2624:L2624,"&lt;&gt;"),"")</f>
        <v/>
      </c>
    </row>
    <row r="2625" spans="1:5" x14ac:dyDescent="0.3">
      <c r="A2625" s="12">
        <v>44263</v>
      </c>
      <c r="B2625" s="13">
        <v>2021</v>
      </c>
      <c r="C2625" s="13">
        <f>IFERROR(AVERAGEIFS(Datos!C2625:E2625,Datos!C2625:E2625,"&lt;&gt;"),"")</f>
        <v>148.04166666666666</v>
      </c>
      <c r="D2625" s="13">
        <f>IFERROR(AVERAGEIFS(Datos!F2625:H2625,Datos!F2625:H2625,"&lt;&gt;"),"")</f>
        <v>74.94272483333333</v>
      </c>
      <c r="E2625" s="14">
        <f>IFERROR(AVERAGEIFS(Datos!I2625:L2625,Datos!I2625:L2625,"&lt;&gt;"),"")</f>
        <v>44.742662812270389</v>
      </c>
    </row>
    <row r="2626" spans="1:5" x14ac:dyDescent="0.3">
      <c r="A2626" s="12">
        <v>44264</v>
      </c>
      <c r="B2626" s="13">
        <v>2021</v>
      </c>
      <c r="C2626" s="13">
        <f>IFERROR(AVERAGEIFS(Datos!C2626:E2626,Datos!C2626:E2626,"&lt;&gt;"),"")</f>
        <v>152.29433333333336</v>
      </c>
      <c r="D2626" s="13">
        <f>IFERROR(AVERAGEIFS(Datos!F2626:H2626,Datos!F2626:H2626,"&lt;&gt;"),"")</f>
        <v>75.601988500000004</v>
      </c>
      <c r="E2626" s="14">
        <f>IFERROR(AVERAGEIFS(Datos!I2626:L2626,Datos!I2626:L2626,"&lt;&gt;"),"")</f>
        <v>45.408794513037869</v>
      </c>
    </row>
    <row r="2627" spans="1:5" x14ac:dyDescent="0.3">
      <c r="A2627" s="12">
        <v>44265</v>
      </c>
      <c r="B2627" s="13">
        <v>2021</v>
      </c>
      <c r="C2627" s="13">
        <f>IFERROR(AVERAGEIFS(Datos!C2627:E2627,Datos!C2627:E2627,"&lt;&gt;"),"")</f>
        <v>151.40316666666666</v>
      </c>
      <c r="D2627" s="13">
        <f>IFERROR(AVERAGEIFS(Datos!F2627:H2627,Datos!F2627:H2627,"&lt;&gt;"),"")</f>
        <v>76.357716166666663</v>
      </c>
      <c r="E2627" s="14">
        <f>IFERROR(AVERAGEIFS(Datos!I2627:L2627,Datos!I2627:L2627,"&lt;&gt;"),"")</f>
        <v>45.48868629619389</v>
      </c>
    </row>
    <row r="2628" spans="1:5" x14ac:dyDescent="0.3">
      <c r="A2628" s="12">
        <v>44266</v>
      </c>
      <c r="B2628" s="13">
        <v>2021</v>
      </c>
      <c r="C2628" s="13">
        <f>IFERROR(AVERAGEIFS(Datos!C2628:E2628,Datos!C2628:E2628,"&lt;&gt;"),"")</f>
        <v>154.70566666666664</v>
      </c>
      <c r="D2628" s="13">
        <f>IFERROR(AVERAGEIFS(Datos!F2628:H2628,Datos!F2628:H2628,"&lt;&gt;"),"")</f>
        <v>75.559228166666671</v>
      </c>
      <c r="E2628" s="14">
        <f>IFERROR(AVERAGEIFS(Datos!I2628:L2628,Datos!I2628:L2628,"&lt;&gt;"),"")</f>
        <v>46.029708269602871</v>
      </c>
    </row>
    <row r="2629" spans="1:5" x14ac:dyDescent="0.3">
      <c r="A2629" s="12">
        <v>44267</v>
      </c>
      <c r="B2629" s="13">
        <v>2021</v>
      </c>
      <c r="C2629" s="13">
        <f>IFERROR(AVERAGEIFS(Datos!C2629:E2629,Datos!C2629:E2629,"&lt;&gt;"),"")</f>
        <v>153.09333333333333</v>
      </c>
      <c r="D2629" s="13">
        <f>IFERROR(AVERAGEIFS(Datos!F2629:H2629,Datos!F2629:H2629,"&lt;&gt;"),"")</f>
        <v>73.883160266666664</v>
      </c>
      <c r="E2629" s="14">
        <f>IFERROR(AVERAGEIFS(Datos!I2629:L2629,Datos!I2629:L2629,"&lt;&gt;"),"")</f>
        <v>46.97876623716067</v>
      </c>
    </row>
    <row r="2630" spans="1:5" x14ac:dyDescent="0.3">
      <c r="A2630" s="12">
        <v>44268</v>
      </c>
      <c r="B2630" s="13">
        <v>2021</v>
      </c>
      <c r="C2630" s="13" t="str">
        <f>IFERROR(AVERAGEIFS(Datos!C2630:E2630,Datos!C2630:E2630,"&lt;&gt;"),"")</f>
        <v/>
      </c>
      <c r="D2630" s="13" t="str">
        <f>IFERROR(AVERAGEIFS(Datos!F2630:H2630,Datos!F2630:H2630,"&lt;&gt;"),"")</f>
        <v/>
      </c>
      <c r="E2630" s="14" t="str">
        <f>IFERROR(AVERAGEIFS(Datos!I2630:L2630,Datos!I2630:L2630,"&lt;&gt;"),"")</f>
        <v/>
      </c>
    </row>
    <row r="2631" spans="1:5" x14ac:dyDescent="0.3">
      <c r="A2631" s="12">
        <v>44269</v>
      </c>
      <c r="B2631" s="13">
        <v>2021</v>
      </c>
      <c r="C2631" s="13" t="str">
        <f>IFERROR(AVERAGEIFS(Datos!C2631:E2631,Datos!C2631:E2631,"&lt;&gt;"),"")</f>
        <v/>
      </c>
      <c r="D2631" s="13" t="str">
        <f>IFERROR(AVERAGEIFS(Datos!F2631:H2631,Datos!F2631:H2631,"&lt;&gt;"),"")</f>
        <v/>
      </c>
      <c r="E2631" s="14" t="str">
        <f>IFERROR(AVERAGEIFS(Datos!I2631:L2631,Datos!I2631:L2631,"&lt;&gt;"),"")</f>
        <v/>
      </c>
    </row>
    <row r="2632" spans="1:5" x14ac:dyDescent="0.3">
      <c r="A2632" s="12">
        <v>44270</v>
      </c>
      <c r="B2632" s="13">
        <v>2021</v>
      </c>
      <c r="C2632" s="13">
        <f>IFERROR(AVERAGEIFS(Datos!C2632:E2632,Datos!C2632:E2632,"&lt;&gt;"),"")</f>
        <v>153.84066666666666</v>
      </c>
      <c r="D2632" s="13">
        <f>IFERROR(AVERAGEIFS(Datos!F2632:H2632,Datos!F2632:H2632,"&lt;&gt;"),"")</f>
        <v>73.71444000000001</v>
      </c>
      <c r="E2632" s="14">
        <f>IFERROR(AVERAGEIFS(Datos!I2632:L2632,Datos!I2632:L2632,"&lt;&gt;"),"")</f>
        <v>46.666540448923499</v>
      </c>
    </row>
    <row r="2633" spans="1:5" x14ac:dyDescent="0.3">
      <c r="A2633" s="12">
        <v>44271</v>
      </c>
      <c r="B2633" s="13">
        <v>2021</v>
      </c>
      <c r="C2633" s="13">
        <f>IFERROR(AVERAGEIFS(Datos!C2633:E2633,Datos!C2633:E2633,"&lt;&gt;"),"")</f>
        <v>155.82483333333332</v>
      </c>
      <c r="D2633" s="13">
        <f>IFERROR(AVERAGEIFS(Datos!F2633:H2633,Datos!F2633:H2633,"&lt;&gt;"),"")</f>
        <v>74.772605466666661</v>
      </c>
      <c r="E2633" s="14">
        <f>IFERROR(AVERAGEIFS(Datos!I2633:L2633,Datos!I2633:L2633,"&lt;&gt;"),"")</f>
        <v>47.811442319511968</v>
      </c>
    </row>
    <row r="2634" spans="1:5" x14ac:dyDescent="0.3">
      <c r="A2634" s="12">
        <v>44272</v>
      </c>
      <c r="B2634" s="13">
        <v>2021</v>
      </c>
      <c r="C2634" s="13">
        <f>IFERROR(AVERAGEIFS(Datos!C2634:E2634,Datos!C2634:E2634,"&lt;&gt;"),"")</f>
        <v>155.30366666666666</v>
      </c>
      <c r="D2634" s="13">
        <f>IFERROR(AVERAGEIFS(Datos!F2634:H2634,Datos!F2634:H2634,"&lt;&gt;"),"")</f>
        <v>76.795140933333329</v>
      </c>
      <c r="E2634" s="14">
        <f>IFERROR(AVERAGEIFS(Datos!I2634:L2634,Datos!I2634:L2634,"&lt;&gt;"),"")</f>
        <v>47.180106523430354</v>
      </c>
    </row>
    <row r="2635" spans="1:5" x14ac:dyDescent="0.3">
      <c r="A2635" s="12">
        <v>44273</v>
      </c>
      <c r="B2635" s="13">
        <v>2021</v>
      </c>
      <c r="C2635" s="13">
        <f>IFERROR(AVERAGEIFS(Datos!C2635:E2635,Datos!C2635:E2635,"&lt;&gt;"),"")</f>
        <v>150.77233333333334</v>
      </c>
      <c r="D2635" s="13">
        <f>IFERROR(AVERAGEIFS(Datos!F2635:H2635,Datos!F2635:H2635,"&lt;&gt;"),"")</f>
        <v>77.158191500000001</v>
      </c>
      <c r="E2635" s="14">
        <f>IFERROR(AVERAGEIFS(Datos!I2635:L2635,Datos!I2635:L2635,"&lt;&gt;"),"")</f>
        <v>47.032950963391137</v>
      </c>
    </row>
    <row r="2636" spans="1:5" x14ac:dyDescent="0.3">
      <c r="A2636" s="12">
        <v>44274</v>
      </c>
      <c r="B2636" s="13">
        <v>2021</v>
      </c>
      <c r="C2636" s="13">
        <f>IFERROR(AVERAGEIFS(Datos!C2636:E2636,Datos!C2636:E2636,"&lt;&gt;"),"")</f>
        <v>150.56266666666667</v>
      </c>
      <c r="D2636" s="13">
        <f>IFERROR(AVERAGEIFS(Datos!F2636:H2636,Datos!F2636:H2636,"&lt;&gt;"),"")</f>
        <v>75.865069950000006</v>
      </c>
      <c r="E2636" s="14">
        <f>IFERROR(AVERAGEIFS(Datos!I2636:L2636,Datos!I2636:L2636,"&lt;&gt;"),"")</f>
        <v>46.28221421649674</v>
      </c>
    </row>
    <row r="2637" spans="1:5" x14ac:dyDescent="0.3">
      <c r="A2637" s="12">
        <v>44275</v>
      </c>
      <c r="B2637" s="13">
        <v>2021</v>
      </c>
      <c r="C2637" s="13" t="str">
        <f>IFERROR(AVERAGEIFS(Datos!C2637:E2637,Datos!C2637:E2637,"&lt;&gt;"),"")</f>
        <v/>
      </c>
      <c r="D2637" s="13" t="str">
        <f>IFERROR(AVERAGEIFS(Datos!F2637:H2637,Datos!F2637:H2637,"&lt;&gt;"),"")</f>
        <v/>
      </c>
      <c r="E2637" s="14" t="str">
        <f>IFERROR(AVERAGEIFS(Datos!I2637:L2637,Datos!I2637:L2637,"&lt;&gt;"),"")</f>
        <v/>
      </c>
    </row>
    <row r="2638" spans="1:5" x14ac:dyDescent="0.3">
      <c r="A2638" s="12">
        <v>44276</v>
      </c>
      <c r="B2638" s="13">
        <v>2021</v>
      </c>
      <c r="C2638" s="13" t="str">
        <f>IFERROR(AVERAGEIFS(Datos!C2638:E2638,Datos!C2638:E2638,"&lt;&gt;"),"")</f>
        <v/>
      </c>
      <c r="D2638" s="13" t="str">
        <f>IFERROR(AVERAGEIFS(Datos!F2638:H2638,Datos!F2638:H2638,"&lt;&gt;"),"")</f>
        <v/>
      </c>
      <c r="E2638" s="14" t="str">
        <f>IFERROR(AVERAGEIFS(Datos!I2638:L2638,Datos!I2638:L2638,"&lt;&gt;"),"")</f>
        <v/>
      </c>
    </row>
    <row r="2639" spans="1:5" x14ac:dyDescent="0.3">
      <c r="A2639" s="12">
        <v>44277</v>
      </c>
      <c r="B2639" s="13">
        <v>2021</v>
      </c>
      <c r="C2639" s="13">
        <f>IFERROR(AVERAGEIFS(Datos!C2639:E2639,Datos!C2639:E2639,"&lt;&gt;"),"")</f>
        <v>153.63816666666665</v>
      </c>
      <c r="D2639" s="13">
        <f>IFERROR(AVERAGEIFS(Datos!F2639:H2639,Datos!F2639:H2639,"&lt;&gt;"),"")</f>
        <v>76.876374333333331</v>
      </c>
      <c r="E2639" s="14">
        <f>IFERROR(AVERAGEIFS(Datos!I2639:L2639,Datos!I2639:L2639,"&lt;&gt;"),"")</f>
        <v>46.019807107392424</v>
      </c>
    </row>
    <row r="2640" spans="1:5" x14ac:dyDescent="0.3">
      <c r="A2640" s="12">
        <v>44278</v>
      </c>
      <c r="B2640" s="13">
        <v>2021</v>
      </c>
      <c r="C2640" s="13">
        <f>IFERROR(AVERAGEIFS(Datos!C2640:E2640,Datos!C2640:E2640,"&lt;&gt;"),"")</f>
        <v>154.06216666666668</v>
      </c>
      <c r="D2640" s="13">
        <f>IFERROR(AVERAGEIFS(Datos!F2640:H2640,Datos!F2640:H2640,"&lt;&gt;"),"")</f>
        <v>75.65341633333334</v>
      </c>
      <c r="E2640" s="14">
        <f>IFERROR(AVERAGEIFS(Datos!I2640:L2640,Datos!I2640:L2640,"&lt;&gt;"),"")</f>
        <v>46.06606365434142</v>
      </c>
    </row>
    <row r="2641" spans="1:5" x14ac:dyDescent="0.3">
      <c r="A2641" s="12">
        <v>44279</v>
      </c>
      <c r="B2641" s="13">
        <v>2021</v>
      </c>
      <c r="C2641" s="13">
        <f>IFERROR(AVERAGEIFS(Datos!C2641:E2641,Datos!C2641:E2641,"&lt;&gt;"),"")</f>
        <v>152.39216666666667</v>
      </c>
      <c r="D2641" s="13">
        <f>IFERROR(AVERAGEIFS(Datos!F2641:H2641,Datos!F2641:H2641,"&lt;&gt;"),"")</f>
        <v>75.031535033333341</v>
      </c>
      <c r="E2641" s="14">
        <f>IFERROR(AVERAGEIFS(Datos!I2641:L2641,Datos!I2641:L2641,"&lt;&gt;"),"")</f>
        <v>44.625492611912861</v>
      </c>
    </row>
    <row r="2642" spans="1:5" x14ac:dyDescent="0.3">
      <c r="A2642" s="12">
        <v>44280</v>
      </c>
      <c r="B2642" s="13">
        <v>2021</v>
      </c>
      <c r="C2642" s="13">
        <f>IFERROR(AVERAGEIFS(Datos!C2642:E2642,Datos!C2642:E2642,"&lt;&gt;"),"")</f>
        <v>151.51766666666666</v>
      </c>
      <c r="D2642" s="13">
        <f>IFERROR(AVERAGEIFS(Datos!F2642:H2642,Datos!F2642:H2642,"&lt;&gt;"),"")</f>
        <v>74.919031066666662</v>
      </c>
      <c r="E2642" s="14">
        <f>IFERROR(AVERAGEIFS(Datos!I2642:L2642,Datos!I2642:L2642,"&lt;&gt;"),"")</f>
        <v>43.701827661962795</v>
      </c>
    </row>
    <row r="2643" spans="1:5" x14ac:dyDescent="0.3">
      <c r="A2643" s="12">
        <v>44281</v>
      </c>
      <c r="B2643" s="13">
        <v>2021</v>
      </c>
      <c r="C2643" s="13">
        <f>IFERROR(AVERAGEIFS(Datos!C2643:E2643,Datos!C2643:E2643,"&lt;&gt;"),"")</f>
        <v>152.97550000000001</v>
      </c>
      <c r="D2643" s="13">
        <f>IFERROR(AVERAGEIFS(Datos!F2643:H2643,Datos!F2643:H2643,"&lt;&gt;"),"")</f>
        <v>75.304743700000003</v>
      </c>
      <c r="E2643" s="14">
        <f>IFERROR(AVERAGEIFS(Datos!I2643:L2643,Datos!I2643:L2643,"&lt;&gt;"),"")</f>
        <v>44.484153899981763</v>
      </c>
    </row>
    <row r="2644" spans="1:5" x14ac:dyDescent="0.3">
      <c r="A2644" s="12">
        <v>44282</v>
      </c>
      <c r="B2644" s="13">
        <v>2021</v>
      </c>
      <c r="C2644" s="13" t="str">
        <f>IFERROR(AVERAGEIFS(Datos!C2644:E2644,Datos!C2644:E2644,"&lt;&gt;"),"")</f>
        <v/>
      </c>
      <c r="D2644" s="13" t="str">
        <f>IFERROR(AVERAGEIFS(Datos!F2644:H2644,Datos!F2644:H2644,"&lt;&gt;"),"")</f>
        <v/>
      </c>
      <c r="E2644" s="14" t="str">
        <f>IFERROR(AVERAGEIFS(Datos!I2644:L2644,Datos!I2644:L2644,"&lt;&gt;"),"")</f>
        <v/>
      </c>
    </row>
    <row r="2645" spans="1:5" x14ac:dyDescent="0.3">
      <c r="A2645" s="12">
        <v>44283</v>
      </c>
      <c r="B2645" s="13">
        <v>2021</v>
      </c>
      <c r="C2645" s="13" t="str">
        <f>IFERROR(AVERAGEIFS(Datos!C2645:E2645,Datos!C2645:E2645,"&lt;&gt;"),"")</f>
        <v/>
      </c>
      <c r="D2645" s="13" t="str">
        <f>IFERROR(AVERAGEIFS(Datos!F2645:H2645,Datos!F2645:H2645,"&lt;&gt;"),"")</f>
        <v/>
      </c>
      <c r="E2645" s="14" t="str">
        <f>IFERROR(AVERAGEIFS(Datos!I2645:L2645,Datos!I2645:L2645,"&lt;&gt;"),"")</f>
        <v/>
      </c>
    </row>
    <row r="2646" spans="1:5" x14ac:dyDescent="0.3">
      <c r="A2646" s="12">
        <v>44284</v>
      </c>
      <c r="B2646" s="13">
        <v>2021</v>
      </c>
      <c r="C2646" s="13">
        <f>IFERROR(AVERAGEIFS(Datos!C2646:E2646,Datos!C2646:E2646,"&lt;&gt;"),"")</f>
        <v>152.97316666666666</v>
      </c>
      <c r="D2646" s="13">
        <f>IFERROR(AVERAGEIFS(Datos!F2646:H2646,Datos!F2646:H2646,"&lt;&gt;"),"")</f>
        <v>76.449613933333339</v>
      </c>
      <c r="E2646" s="14">
        <f>IFERROR(AVERAGEIFS(Datos!I2646:L2646,Datos!I2646:L2646,"&lt;&gt;"),"")</f>
        <v>44.326223526061597</v>
      </c>
    </row>
    <row r="2647" spans="1:5" x14ac:dyDescent="0.3">
      <c r="A2647" s="12">
        <v>44285</v>
      </c>
      <c r="B2647" s="13">
        <v>2021</v>
      </c>
      <c r="C2647" s="13">
        <f>IFERROR(AVERAGEIFS(Datos!C2647:E2647,Datos!C2647:E2647,"&lt;&gt;"),"")</f>
        <v>151.35783333333333</v>
      </c>
      <c r="D2647" s="13">
        <f>IFERROR(AVERAGEIFS(Datos!F2647:H2647,Datos!F2647:H2647,"&lt;&gt;"),"")</f>
        <v>77.105178449999997</v>
      </c>
      <c r="E2647" s="14">
        <f>IFERROR(AVERAGEIFS(Datos!I2647:L2647,Datos!I2647:L2647,"&lt;&gt;"),"")</f>
        <v>43.957143265481903</v>
      </c>
    </row>
    <row r="2648" spans="1:5" x14ac:dyDescent="0.3">
      <c r="A2648" s="12">
        <v>44286</v>
      </c>
      <c r="B2648" s="13">
        <v>2021</v>
      </c>
      <c r="C2648" s="13">
        <f>IFERROR(AVERAGEIFS(Datos!C2648:E2648,Datos!C2648:E2648,"&lt;&gt;"),"")</f>
        <v>153.68200000000002</v>
      </c>
      <c r="D2648" s="13">
        <f>IFERROR(AVERAGEIFS(Datos!F2648:H2648,Datos!F2648:H2648,"&lt;&gt;"),"")</f>
        <v>77.495303333333325</v>
      </c>
      <c r="E2648" s="14">
        <f>IFERROR(AVERAGEIFS(Datos!I2648:L2648,Datos!I2648:L2648,"&lt;&gt;"),"")</f>
        <v>43.951742299520838</v>
      </c>
    </row>
    <row r="2649" spans="1:5" x14ac:dyDescent="0.3">
      <c r="A2649" s="12">
        <v>44287</v>
      </c>
      <c r="B2649" s="13">
        <v>2021</v>
      </c>
      <c r="C2649" s="13">
        <f>IFERROR(AVERAGEIFS(Datos!C2649:E2649,Datos!C2649:E2649,"&lt;&gt;"),"")</f>
        <v>157.27966666666669</v>
      </c>
      <c r="D2649" s="13">
        <f>IFERROR(AVERAGEIFS(Datos!F2649:H2649,Datos!F2649:H2649,"&lt;&gt;"),"")</f>
        <v>78.650495266666667</v>
      </c>
      <c r="E2649" s="14">
        <f>IFERROR(AVERAGEIFS(Datos!I2649:L2649,Datos!I2649:L2649,"&lt;&gt;"),"")</f>
        <v>44.288977233676974</v>
      </c>
    </row>
    <row r="2650" spans="1:5" x14ac:dyDescent="0.3">
      <c r="A2650" s="12">
        <v>44288</v>
      </c>
      <c r="B2650" s="13">
        <v>2021</v>
      </c>
      <c r="C2650" s="13" t="str">
        <f>IFERROR(AVERAGEIFS(Datos!C2650:E2650,Datos!C2650:E2650,"&lt;&gt;"),"")</f>
        <v/>
      </c>
      <c r="D2650" s="13" t="str">
        <f>IFERROR(AVERAGEIFS(Datos!F2650:H2650,Datos!F2650:H2650,"&lt;&gt;"),"")</f>
        <v/>
      </c>
      <c r="E2650" s="14">
        <f>IFERROR(AVERAGEIFS(Datos!I2650:L2650,Datos!I2650:L2650,"&lt;&gt;"),"")</f>
        <v>45.394344805781387</v>
      </c>
    </row>
    <row r="2651" spans="1:5" x14ac:dyDescent="0.3">
      <c r="A2651" s="12">
        <v>44289</v>
      </c>
      <c r="B2651" s="13">
        <v>2021</v>
      </c>
      <c r="C2651" s="13" t="str">
        <f>IFERROR(AVERAGEIFS(Datos!C2651:E2651,Datos!C2651:E2651,"&lt;&gt;"),"")</f>
        <v/>
      </c>
      <c r="D2651" s="13" t="str">
        <f>IFERROR(AVERAGEIFS(Datos!F2651:H2651,Datos!F2651:H2651,"&lt;&gt;"),"")</f>
        <v/>
      </c>
      <c r="E2651" s="14" t="str">
        <f>IFERROR(AVERAGEIFS(Datos!I2651:L2651,Datos!I2651:L2651,"&lt;&gt;"),"")</f>
        <v/>
      </c>
    </row>
    <row r="2652" spans="1:5" x14ac:dyDescent="0.3">
      <c r="A2652" s="12">
        <v>44290</v>
      </c>
      <c r="B2652" s="13">
        <v>2021</v>
      </c>
      <c r="C2652" s="13" t="str">
        <f>IFERROR(AVERAGEIFS(Datos!C2652:E2652,Datos!C2652:E2652,"&lt;&gt;"),"")</f>
        <v/>
      </c>
      <c r="D2652" s="13" t="str">
        <f>IFERROR(AVERAGEIFS(Datos!F2652:H2652,Datos!F2652:H2652,"&lt;&gt;"),"")</f>
        <v/>
      </c>
      <c r="E2652" s="14" t="str">
        <f>IFERROR(AVERAGEIFS(Datos!I2652:L2652,Datos!I2652:L2652,"&lt;&gt;"),"")</f>
        <v/>
      </c>
    </row>
    <row r="2653" spans="1:5" x14ac:dyDescent="0.3">
      <c r="A2653" s="12">
        <v>44291</v>
      </c>
      <c r="B2653" s="13">
        <v>2021</v>
      </c>
      <c r="C2653" s="13">
        <f>IFERROR(AVERAGEIFS(Datos!C2653:E2653,Datos!C2653:E2653,"&lt;&gt;"),"")</f>
        <v>161.97266666666667</v>
      </c>
      <c r="D2653" s="13" t="str">
        <f>IFERROR(AVERAGEIFS(Datos!F2653:H2653,Datos!F2653:H2653,"&lt;&gt;"),"")</f>
        <v/>
      </c>
      <c r="E2653" s="14">
        <f>IFERROR(AVERAGEIFS(Datos!I2653:L2653,Datos!I2653:L2653,"&lt;&gt;"),"")</f>
        <v>46.256162765667582</v>
      </c>
    </row>
    <row r="2654" spans="1:5" x14ac:dyDescent="0.3">
      <c r="A2654" s="12">
        <v>44292</v>
      </c>
      <c r="B2654" s="13">
        <v>2021</v>
      </c>
      <c r="C2654" s="13">
        <f>IFERROR(AVERAGEIFS(Datos!C2654:E2654,Datos!C2654:E2654,"&lt;&gt;"),"")</f>
        <v>161.511</v>
      </c>
      <c r="D2654" s="13">
        <f>IFERROR(AVERAGEIFS(Datos!F2654:H2654,Datos!F2654:H2654,"&lt;&gt;"),"")</f>
        <v>80.413840233333332</v>
      </c>
      <c r="E2654" s="14">
        <f>IFERROR(AVERAGEIFS(Datos!I2654:L2654,Datos!I2654:L2654,"&lt;&gt;"),"")</f>
        <v>46.026404331998542</v>
      </c>
    </row>
    <row r="2655" spans="1:5" x14ac:dyDescent="0.3">
      <c r="A2655" s="12">
        <v>44293</v>
      </c>
      <c r="B2655" s="13">
        <v>2021</v>
      </c>
      <c r="C2655" s="13">
        <f>IFERROR(AVERAGEIFS(Datos!C2655:E2655,Datos!C2655:E2655,"&lt;&gt;"),"")</f>
        <v>163.25050000000002</v>
      </c>
      <c r="D2655" s="13">
        <f>IFERROR(AVERAGEIFS(Datos!F2655:H2655,Datos!F2655:H2655,"&lt;&gt;"),"")</f>
        <v>80.579288966666667</v>
      </c>
      <c r="E2655" s="14">
        <f>IFERROR(AVERAGEIFS(Datos!I2655:L2655,Datos!I2655:L2655,"&lt;&gt;"),"")</f>
        <v>46.481495399234348</v>
      </c>
    </row>
    <row r="2656" spans="1:5" x14ac:dyDescent="0.3">
      <c r="A2656" s="12">
        <v>44294</v>
      </c>
      <c r="B2656" s="13">
        <v>2021</v>
      </c>
      <c r="C2656" s="13">
        <f>IFERROR(AVERAGEIFS(Datos!C2656:E2656,Datos!C2656:E2656,"&lt;&gt;"),"")</f>
        <v>165.37716666666668</v>
      </c>
      <c r="D2656" s="13">
        <f>IFERROR(AVERAGEIFS(Datos!F2656:H2656,Datos!F2656:H2656,"&lt;&gt;"),"")</f>
        <v>81.205098000000007</v>
      </c>
      <c r="E2656" s="14">
        <f>IFERROR(AVERAGEIFS(Datos!I2656:L2656,Datos!I2656:L2656,"&lt;&gt;"),"")</f>
        <v>46.749632173913042</v>
      </c>
    </row>
    <row r="2657" spans="1:5" x14ac:dyDescent="0.3">
      <c r="A2657" s="12">
        <v>44295</v>
      </c>
      <c r="B2657" s="13">
        <v>2021</v>
      </c>
      <c r="C2657" s="13">
        <f>IFERROR(AVERAGEIFS(Datos!C2657:E2657,Datos!C2657:E2657,"&lt;&gt;"),"")</f>
        <v>167.45950000000002</v>
      </c>
      <c r="D2657" s="13">
        <f>IFERROR(AVERAGEIFS(Datos!F2657:H2657,Datos!F2657:H2657,"&lt;&gt;"),"")</f>
        <v>81.453729933333335</v>
      </c>
      <c r="E2657" s="14">
        <f>IFERROR(AVERAGEIFS(Datos!I2657:L2657,Datos!I2657:L2657,"&lt;&gt;"),"")</f>
        <v>46.633387773622765</v>
      </c>
    </row>
    <row r="2658" spans="1:5" x14ac:dyDescent="0.3">
      <c r="A2658" s="12">
        <v>44296</v>
      </c>
      <c r="B2658" s="13">
        <v>2021</v>
      </c>
      <c r="C2658" s="13" t="str">
        <f>IFERROR(AVERAGEIFS(Datos!C2658:E2658,Datos!C2658:E2658,"&lt;&gt;"),"")</f>
        <v/>
      </c>
      <c r="D2658" s="13" t="str">
        <f>IFERROR(AVERAGEIFS(Datos!F2658:H2658,Datos!F2658:H2658,"&lt;&gt;"),"")</f>
        <v/>
      </c>
      <c r="E2658" s="14" t="str">
        <f>IFERROR(AVERAGEIFS(Datos!I2658:L2658,Datos!I2658:L2658,"&lt;&gt;"),"")</f>
        <v/>
      </c>
    </row>
    <row r="2659" spans="1:5" x14ac:dyDescent="0.3">
      <c r="A2659" s="12">
        <v>44297</v>
      </c>
      <c r="B2659" s="13">
        <v>2021</v>
      </c>
      <c r="C2659" s="13" t="str">
        <f>IFERROR(AVERAGEIFS(Datos!C2659:E2659,Datos!C2659:E2659,"&lt;&gt;"),"")</f>
        <v/>
      </c>
      <c r="D2659" s="13" t="str">
        <f>IFERROR(AVERAGEIFS(Datos!F2659:H2659,Datos!F2659:H2659,"&lt;&gt;"),"")</f>
        <v/>
      </c>
      <c r="E2659" s="14" t="str">
        <f>IFERROR(AVERAGEIFS(Datos!I2659:L2659,Datos!I2659:L2659,"&lt;&gt;"),"")</f>
        <v/>
      </c>
    </row>
    <row r="2660" spans="1:5" x14ac:dyDescent="0.3">
      <c r="A2660" s="12">
        <v>44298</v>
      </c>
      <c r="B2660" s="13">
        <v>2021</v>
      </c>
      <c r="C2660" s="13">
        <f>IFERROR(AVERAGEIFS(Datos!C2660:E2660,Datos!C2660:E2660,"&lt;&gt;"),"")</f>
        <v>166.46033333333332</v>
      </c>
      <c r="D2660" s="13">
        <f>IFERROR(AVERAGEIFS(Datos!F2660:H2660,Datos!F2660:H2660,"&lt;&gt;"),"")</f>
        <v>81.496979549999992</v>
      </c>
      <c r="E2660" s="14">
        <f>IFERROR(AVERAGEIFS(Datos!I2660:L2660,Datos!I2660:L2660,"&lt;&gt;"),"")</f>
        <v>46.856884642628643</v>
      </c>
    </row>
    <row r="2661" spans="1:5" x14ac:dyDescent="0.3">
      <c r="A2661" s="12">
        <v>44299</v>
      </c>
      <c r="B2661" s="13">
        <v>2021</v>
      </c>
      <c r="C2661" s="13">
        <f>IFERROR(AVERAGEIFS(Datos!C2661:E2661,Datos!C2661:E2661,"&lt;&gt;"),"")</f>
        <v>168.54716666666667</v>
      </c>
      <c r="D2661" s="13">
        <f>IFERROR(AVERAGEIFS(Datos!F2661:H2661,Datos!F2661:H2661,"&lt;&gt;"),"")</f>
        <v>81.740408433333329</v>
      </c>
      <c r="E2661" s="14">
        <f>IFERROR(AVERAGEIFS(Datos!I2661:L2661,Datos!I2661:L2661,"&lt;&gt;"),"")</f>
        <v>47.341333391336207</v>
      </c>
    </row>
    <row r="2662" spans="1:5" x14ac:dyDescent="0.3">
      <c r="A2662" s="12">
        <v>44300</v>
      </c>
      <c r="B2662" s="13">
        <v>2021</v>
      </c>
      <c r="C2662" s="13">
        <f>IFERROR(AVERAGEIFS(Datos!C2662:E2662,Datos!C2662:E2662,"&lt;&gt;"),"")</f>
        <v>166.57183333333333</v>
      </c>
      <c r="D2662" s="13">
        <f>IFERROR(AVERAGEIFS(Datos!F2662:H2662,Datos!F2662:H2662,"&lt;&gt;"),"")</f>
        <v>82.116063133333327</v>
      </c>
      <c r="E2662" s="14">
        <f>IFERROR(AVERAGEIFS(Datos!I2662:L2662,Datos!I2662:L2662,"&lt;&gt;"),"")</f>
        <v>47.205847466727853</v>
      </c>
    </row>
    <row r="2663" spans="1:5" x14ac:dyDescent="0.3">
      <c r="A2663" s="12">
        <v>44301</v>
      </c>
      <c r="B2663" s="13">
        <v>2021</v>
      </c>
      <c r="C2663" s="13">
        <f>IFERROR(AVERAGEIFS(Datos!C2663:E2663,Datos!C2663:E2663,"&lt;&gt;"),"")</f>
        <v>169.42083333333332</v>
      </c>
      <c r="D2663" s="13">
        <f>IFERROR(AVERAGEIFS(Datos!F2663:H2663,Datos!F2663:H2663,"&lt;&gt;"),"")</f>
        <v>82.999086683333331</v>
      </c>
      <c r="E2663" s="14">
        <f>IFERROR(AVERAGEIFS(Datos!I2663:L2663,Datos!I2663:L2663,"&lt;&gt;"),"")</f>
        <v>47.552828097976075</v>
      </c>
    </row>
    <row r="2664" spans="1:5" x14ac:dyDescent="0.3">
      <c r="A2664" s="12">
        <v>44302</v>
      </c>
      <c r="B2664" s="13">
        <v>2021</v>
      </c>
      <c r="C2664" s="13">
        <f>IFERROR(AVERAGEIFS(Datos!C2664:E2664,Datos!C2664:E2664,"&lt;&gt;"),"")</f>
        <v>169.67916666666665</v>
      </c>
      <c r="D2664" s="13">
        <f>IFERROR(AVERAGEIFS(Datos!F2664:H2664,Datos!F2664:H2664,"&lt;&gt;"),"")</f>
        <v>83.680394566666664</v>
      </c>
      <c r="E2664" s="14">
        <f>IFERROR(AVERAGEIFS(Datos!I2664:L2664,Datos!I2664:L2664,"&lt;&gt;"),"")</f>
        <v>47.33251799963228</v>
      </c>
    </row>
    <row r="2665" spans="1:5" x14ac:dyDescent="0.3">
      <c r="A2665" s="12">
        <v>44303</v>
      </c>
      <c r="B2665" s="13">
        <v>2021</v>
      </c>
      <c r="C2665" s="13" t="str">
        <f>IFERROR(AVERAGEIFS(Datos!C2665:E2665,Datos!C2665:E2665,"&lt;&gt;"),"")</f>
        <v/>
      </c>
      <c r="D2665" s="13" t="str">
        <f>IFERROR(AVERAGEIFS(Datos!F2665:H2665,Datos!F2665:H2665,"&lt;&gt;"),"")</f>
        <v/>
      </c>
      <c r="E2665" s="14" t="str">
        <f>IFERROR(AVERAGEIFS(Datos!I2665:L2665,Datos!I2665:L2665,"&lt;&gt;"),"")</f>
        <v/>
      </c>
    </row>
    <row r="2666" spans="1:5" x14ac:dyDescent="0.3">
      <c r="A2666" s="12">
        <v>44304</v>
      </c>
      <c r="B2666" s="13">
        <v>2021</v>
      </c>
      <c r="C2666" s="13" t="str">
        <f>IFERROR(AVERAGEIFS(Datos!C2666:E2666,Datos!C2666:E2666,"&lt;&gt;"),"")</f>
        <v/>
      </c>
      <c r="D2666" s="13" t="str">
        <f>IFERROR(AVERAGEIFS(Datos!F2666:H2666,Datos!F2666:H2666,"&lt;&gt;"),"")</f>
        <v/>
      </c>
      <c r="E2666" s="14" t="str">
        <f>IFERROR(AVERAGEIFS(Datos!I2666:L2666,Datos!I2666:L2666,"&lt;&gt;"),"")</f>
        <v/>
      </c>
    </row>
    <row r="2667" spans="1:5" x14ac:dyDescent="0.3">
      <c r="A2667" s="12">
        <v>44305</v>
      </c>
      <c r="B2667" s="13">
        <v>2021</v>
      </c>
      <c r="C2667" s="13">
        <f>IFERROR(AVERAGEIFS(Datos!C2667:E2667,Datos!C2667:E2667,"&lt;&gt;"),"")</f>
        <v>169.35600000000002</v>
      </c>
      <c r="D2667" s="13">
        <f>IFERROR(AVERAGEIFS(Datos!F2667:H2667,Datos!F2667:H2667,"&lt;&gt;"),"")</f>
        <v>83.749872866666678</v>
      </c>
      <c r="E2667" s="14">
        <f>IFERROR(AVERAGEIFS(Datos!I2667:L2667,Datos!I2667:L2667,"&lt;&gt;"),"")</f>
        <v>47.211172603183414</v>
      </c>
    </row>
    <row r="2668" spans="1:5" x14ac:dyDescent="0.3">
      <c r="A2668" s="12">
        <v>44306</v>
      </c>
      <c r="B2668" s="13">
        <v>2021</v>
      </c>
      <c r="C2668" s="13">
        <f>IFERROR(AVERAGEIFS(Datos!C2668:E2668,Datos!C2668:E2668,"&lt;&gt;"),"")</f>
        <v>168.44016666666667</v>
      </c>
      <c r="D2668" s="13">
        <f>IFERROR(AVERAGEIFS(Datos!F2668:H2668,Datos!F2668:H2668,"&lt;&gt;"),"")</f>
        <v>82.748341666666661</v>
      </c>
      <c r="E2668" s="14">
        <f>IFERROR(AVERAGEIFS(Datos!I2668:L2668,Datos!I2668:L2668,"&lt;&gt;"),"")</f>
        <v>46.413837096550452</v>
      </c>
    </row>
    <row r="2669" spans="1:5" x14ac:dyDescent="0.3">
      <c r="A2669" s="12">
        <v>44307</v>
      </c>
      <c r="B2669" s="13">
        <v>2021</v>
      </c>
      <c r="C2669" s="13">
        <f>IFERROR(AVERAGEIFS(Datos!C2669:E2669,Datos!C2669:E2669,"&lt;&gt;"),"")</f>
        <v>169.33250000000001</v>
      </c>
      <c r="D2669" s="13">
        <f>IFERROR(AVERAGEIFS(Datos!F2669:H2669,Datos!F2669:H2669,"&lt;&gt;"),"")</f>
        <v>82.883379500000004</v>
      </c>
      <c r="E2669" s="14">
        <f>IFERROR(AVERAGEIFS(Datos!I2669:L2669,Datos!I2669:L2669,"&lt;&gt;"),"")</f>
        <v>46.333010534227569</v>
      </c>
    </row>
    <row r="2670" spans="1:5" x14ac:dyDescent="0.3">
      <c r="A2670" s="12">
        <v>44308</v>
      </c>
      <c r="B2670" s="13">
        <v>2021</v>
      </c>
      <c r="C2670" s="13">
        <f>IFERROR(AVERAGEIFS(Datos!C2670:E2670,Datos!C2670:E2670,"&lt;&gt;"),"")</f>
        <v>167.24533333333332</v>
      </c>
      <c r="D2670" s="13">
        <f>IFERROR(AVERAGEIFS(Datos!F2670:H2670,Datos!F2670:H2670,"&lt;&gt;"),"")</f>
        <v>84.731319499999998</v>
      </c>
      <c r="E2670" s="14">
        <f>IFERROR(AVERAGEIFS(Datos!I2670:L2670,Datos!I2670:L2670,"&lt;&gt;"),"")</f>
        <v>46.800492809611825</v>
      </c>
    </row>
    <row r="2671" spans="1:5" x14ac:dyDescent="0.3">
      <c r="A2671" s="12">
        <v>44309</v>
      </c>
      <c r="B2671" s="13">
        <v>2021</v>
      </c>
      <c r="C2671" s="13">
        <f>IFERROR(AVERAGEIFS(Datos!C2671:E2671,Datos!C2671:E2671,"&lt;&gt;"),"")</f>
        <v>170.15549999999999</v>
      </c>
      <c r="D2671" s="13">
        <f>IFERROR(AVERAGEIFS(Datos!F2671:H2671,Datos!F2671:H2671,"&lt;&gt;"),"")</f>
        <v>84.755261666666669</v>
      </c>
      <c r="E2671" s="14">
        <f>IFERROR(AVERAGEIFS(Datos!I2671:L2671,Datos!I2671:L2671,"&lt;&gt;"),"")</f>
        <v>46.677495684385988</v>
      </c>
    </row>
    <row r="2672" spans="1:5" x14ac:dyDescent="0.3">
      <c r="A2672" s="12">
        <v>44310</v>
      </c>
      <c r="B2672" s="13">
        <v>2021</v>
      </c>
      <c r="C2672" s="13" t="str">
        <f>IFERROR(AVERAGEIFS(Datos!C2672:E2672,Datos!C2672:E2672,"&lt;&gt;"),"")</f>
        <v/>
      </c>
      <c r="D2672" s="13" t="str">
        <f>IFERROR(AVERAGEIFS(Datos!F2672:H2672,Datos!F2672:H2672,"&lt;&gt;"),"")</f>
        <v/>
      </c>
      <c r="E2672" s="14" t="str">
        <f>IFERROR(AVERAGEIFS(Datos!I2672:L2672,Datos!I2672:L2672,"&lt;&gt;"),"")</f>
        <v/>
      </c>
    </row>
    <row r="2673" spans="1:5" x14ac:dyDescent="0.3">
      <c r="A2673" s="12">
        <v>44311</v>
      </c>
      <c r="B2673" s="13">
        <v>2021</v>
      </c>
      <c r="C2673" s="13" t="str">
        <f>IFERROR(AVERAGEIFS(Datos!C2673:E2673,Datos!C2673:E2673,"&lt;&gt;"),"")</f>
        <v/>
      </c>
      <c r="D2673" s="13" t="str">
        <f>IFERROR(AVERAGEIFS(Datos!F2673:H2673,Datos!F2673:H2673,"&lt;&gt;"),"")</f>
        <v/>
      </c>
      <c r="E2673" s="14" t="str">
        <f>IFERROR(AVERAGEIFS(Datos!I2673:L2673,Datos!I2673:L2673,"&lt;&gt;"),"")</f>
        <v/>
      </c>
    </row>
    <row r="2674" spans="1:5" x14ac:dyDescent="0.3">
      <c r="A2674" s="12">
        <v>44312</v>
      </c>
      <c r="B2674" s="13">
        <v>2021</v>
      </c>
      <c r="C2674" s="13">
        <f>IFERROR(AVERAGEIFS(Datos!C2674:E2674,Datos!C2674:E2674,"&lt;&gt;"),"")</f>
        <v>170.58883333333333</v>
      </c>
      <c r="D2674" s="13">
        <f>IFERROR(AVERAGEIFS(Datos!F2674:H2674,Datos!F2674:H2674,"&lt;&gt;"),"")</f>
        <v>84.689996083333327</v>
      </c>
      <c r="E2674" s="14">
        <f>IFERROR(AVERAGEIFS(Datos!I2674:L2674,Datos!I2674:L2674,"&lt;&gt;"),"")</f>
        <v>46.621747387404049</v>
      </c>
    </row>
    <row r="2675" spans="1:5" x14ac:dyDescent="0.3">
      <c r="A2675" s="12">
        <v>44313</v>
      </c>
      <c r="B2675" s="13">
        <v>2021</v>
      </c>
      <c r="C2675" s="13">
        <f>IFERROR(AVERAGEIFS(Datos!C2675:E2675,Datos!C2675:E2675,"&lt;&gt;"),"")</f>
        <v>170.303</v>
      </c>
      <c r="D2675" s="13">
        <f>IFERROR(AVERAGEIFS(Datos!F2675:H2675,Datos!F2675:H2675,"&lt;&gt;"),"")</f>
        <v>84.224792466666671</v>
      </c>
      <c r="E2675" s="14">
        <f>IFERROR(AVERAGEIFS(Datos!I2675:L2675,Datos!I2675:L2675,"&lt;&gt;"),"")</f>
        <v>45.915499516885987</v>
      </c>
    </row>
    <row r="2676" spans="1:5" x14ac:dyDescent="0.3">
      <c r="A2676" s="12">
        <v>44314</v>
      </c>
      <c r="B2676" s="13">
        <v>2021</v>
      </c>
      <c r="C2676" s="13">
        <f>IFERROR(AVERAGEIFS(Datos!C2676:E2676,Datos!C2676:E2676,"&lt;&gt;"),"")</f>
        <v>168.69733333333332</v>
      </c>
      <c r="D2676" s="13">
        <f>IFERROR(AVERAGEIFS(Datos!F2676:H2676,Datos!F2676:H2676,"&lt;&gt;"),"")</f>
        <v>84.530355083333333</v>
      </c>
      <c r="E2676" s="14">
        <f>IFERROR(AVERAGEIFS(Datos!I2676:L2676,Datos!I2676:L2676,"&lt;&gt;"),"")</f>
        <v>46.00050820854387</v>
      </c>
    </row>
    <row r="2677" spans="1:5" x14ac:dyDescent="0.3">
      <c r="A2677" s="12">
        <v>44315</v>
      </c>
      <c r="B2677" s="13">
        <v>2021</v>
      </c>
      <c r="C2677" s="13">
        <f>IFERROR(AVERAGEIFS(Datos!C2677:E2677,Datos!C2677:E2677,"&lt;&gt;"),"")</f>
        <v>168.54266666666669</v>
      </c>
      <c r="D2677" s="13">
        <f>IFERROR(AVERAGEIFS(Datos!F2677:H2677,Datos!F2677:H2677,"&lt;&gt;"),"")</f>
        <v>83.641187533333337</v>
      </c>
      <c r="E2677" s="14" t="str">
        <f>IFERROR(AVERAGEIFS(Datos!I2677:L2677,Datos!I2677:L2677,"&lt;&gt;"),"")</f>
        <v/>
      </c>
    </row>
    <row r="2678" spans="1:5" x14ac:dyDescent="0.3">
      <c r="A2678" s="12">
        <v>44316</v>
      </c>
      <c r="B2678" s="13">
        <v>2021</v>
      </c>
      <c r="C2678" s="13">
        <f>IFERROR(AVERAGEIFS(Datos!C2678:E2678,Datos!C2678:E2678,"&lt;&gt;"),"")</f>
        <v>167.10499999999999</v>
      </c>
      <c r="D2678" s="13">
        <f>IFERROR(AVERAGEIFS(Datos!F2678:H2678,Datos!F2678:H2678,"&lt;&gt;"),"")</f>
        <v>82.331552000000002</v>
      </c>
      <c r="E2678" s="14">
        <f>IFERROR(AVERAGEIFS(Datos!I2678:L2678,Datos!I2678:L2678,"&lt;&gt;"),"")</f>
        <v>45.422309835315644</v>
      </c>
    </row>
    <row r="2679" spans="1:5" x14ac:dyDescent="0.3">
      <c r="A2679" s="12">
        <v>44317</v>
      </c>
      <c r="B2679" s="13">
        <v>2021</v>
      </c>
      <c r="C2679" s="13" t="str">
        <f>IFERROR(AVERAGEIFS(Datos!C2679:E2679,Datos!C2679:E2679,"&lt;&gt;"),"")</f>
        <v/>
      </c>
      <c r="D2679" s="13" t="str">
        <f>IFERROR(AVERAGEIFS(Datos!F2679:H2679,Datos!F2679:H2679,"&lt;&gt;"),"")</f>
        <v/>
      </c>
      <c r="E2679" s="14" t="str">
        <f>IFERROR(AVERAGEIFS(Datos!I2679:L2679,Datos!I2679:L2679,"&lt;&gt;"),"")</f>
        <v/>
      </c>
    </row>
    <row r="2680" spans="1:5" x14ac:dyDescent="0.3">
      <c r="A2680" s="12">
        <v>44318</v>
      </c>
      <c r="B2680" s="13">
        <v>2021</v>
      </c>
      <c r="C2680" s="13" t="str">
        <f>IFERROR(AVERAGEIFS(Datos!C2680:E2680,Datos!C2680:E2680,"&lt;&gt;"),"")</f>
        <v/>
      </c>
      <c r="D2680" s="13" t="str">
        <f>IFERROR(AVERAGEIFS(Datos!F2680:H2680,Datos!F2680:H2680,"&lt;&gt;"),"")</f>
        <v/>
      </c>
      <c r="E2680" s="14" t="str">
        <f>IFERROR(AVERAGEIFS(Datos!I2680:L2680,Datos!I2680:L2680,"&lt;&gt;"),"")</f>
        <v/>
      </c>
    </row>
    <row r="2681" spans="1:5" x14ac:dyDescent="0.3">
      <c r="A2681" s="12">
        <v>44319</v>
      </c>
      <c r="B2681" s="13">
        <v>2021</v>
      </c>
      <c r="C2681" s="13">
        <f>IFERROR(AVERAGEIFS(Datos!C2681:E2681,Datos!C2681:E2681,"&lt;&gt;"),"")</f>
        <v>167.18466666666666</v>
      </c>
      <c r="D2681" s="13">
        <f>IFERROR(AVERAGEIFS(Datos!F2681:H2681,Datos!F2681:H2681,"&lt;&gt;"),"")</f>
        <v>120.9819875</v>
      </c>
      <c r="E2681" s="14" t="str">
        <f>IFERROR(AVERAGEIFS(Datos!I2681:L2681,Datos!I2681:L2681,"&lt;&gt;"),"")</f>
        <v/>
      </c>
    </row>
    <row r="2682" spans="1:5" x14ac:dyDescent="0.3">
      <c r="A2682" s="12">
        <v>44320</v>
      </c>
      <c r="B2682" s="13">
        <v>2021</v>
      </c>
      <c r="C2682" s="13">
        <f>IFERROR(AVERAGEIFS(Datos!C2682:E2682,Datos!C2682:E2682,"&lt;&gt;"),"")</f>
        <v>163.66049999999998</v>
      </c>
      <c r="D2682" s="13">
        <f>IFERROR(AVERAGEIFS(Datos!F2682:H2682,Datos!F2682:H2682,"&lt;&gt;"),"")</f>
        <v>79.995215866666669</v>
      </c>
      <c r="E2682" s="14" t="str">
        <f>IFERROR(AVERAGEIFS(Datos!I2682:L2682,Datos!I2682:L2682,"&lt;&gt;"),"")</f>
        <v/>
      </c>
    </row>
    <row r="2683" spans="1:5" x14ac:dyDescent="0.3">
      <c r="A2683" s="12">
        <v>44321</v>
      </c>
      <c r="B2683" s="13">
        <v>2021</v>
      </c>
      <c r="C2683" s="13">
        <f>IFERROR(AVERAGEIFS(Datos!C2683:E2683,Datos!C2683:E2683,"&lt;&gt;"),"")</f>
        <v>163.43616666666665</v>
      </c>
      <c r="D2683" s="13">
        <f>IFERROR(AVERAGEIFS(Datos!F2683:H2683,Datos!F2683:H2683,"&lt;&gt;"),"")</f>
        <v>81.589927599999996</v>
      </c>
      <c r="E2683" s="14" t="str">
        <f>IFERROR(AVERAGEIFS(Datos!I2683:L2683,Datos!I2683:L2683,"&lt;&gt;"),"")</f>
        <v/>
      </c>
    </row>
    <row r="2684" spans="1:5" x14ac:dyDescent="0.3">
      <c r="A2684" s="12">
        <v>44322</v>
      </c>
      <c r="B2684" s="13">
        <v>2021</v>
      </c>
      <c r="C2684" s="13">
        <f>IFERROR(AVERAGEIFS(Datos!C2684:E2684,Datos!C2684:E2684,"&lt;&gt;"),"")</f>
        <v>165.44583333333335</v>
      </c>
      <c r="D2684" s="13">
        <f>IFERROR(AVERAGEIFS(Datos!F2684:H2684,Datos!F2684:H2684,"&lt;&gt;"),"")</f>
        <v>82.363906016666661</v>
      </c>
      <c r="E2684" s="14">
        <f>IFERROR(AVERAGEIFS(Datos!I2684:L2684,Datos!I2684:L2684,"&lt;&gt;"),"")</f>
        <v>45.636385553569795</v>
      </c>
    </row>
    <row r="2685" spans="1:5" x14ac:dyDescent="0.3">
      <c r="A2685" s="12">
        <v>44323</v>
      </c>
      <c r="B2685" s="13">
        <v>2021</v>
      </c>
      <c r="C2685" s="13">
        <f>IFERROR(AVERAGEIFS(Datos!C2685:E2685,Datos!C2685:E2685,"&lt;&gt;"),"")</f>
        <v>166.75550000000001</v>
      </c>
      <c r="D2685" s="13">
        <f>IFERROR(AVERAGEIFS(Datos!F2685:H2685,Datos!F2685:H2685,"&lt;&gt;"),"")</f>
        <v>83.514592800000003</v>
      </c>
      <c r="E2685" s="14">
        <f>IFERROR(AVERAGEIFS(Datos!I2685:L2685,Datos!I2685:L2685,"&lt;&gt;"),"")</f>
        <v>45.350195651573713</v>
      </c>
    </row>
    <row r="2686" spans="1:5" x14ac:dyDescent="0.3">
      <c r="A2686" s="12">
        <v>44324</v>
      </c>
      <c r="B2686" s="13">
        <v>2021</v>
      </c>
      <c r="C2686" s="13" t="str">
        <f>IFERROR(AVERAGEIFS(Datos!C2686:E2686,Datos!C2686:E2686,"&lt;&gt;"),"")</f>
        <v/>
      </c>
      <c r="D2686" s="13" t="str">
        <f>IFERROR(AVERAGEIFS(Datos!F2686:H2686,Datos!F2686:H2686,"&lt;&gt;"),"")</f>
        <v/>
      </c>
      <c r="E2686" s="14" t="str">
        <f>IFERROR(AVERAGEIFS(Datos!I2686:L2686,Datos!I2686:L2686,"&lt;&gt;"),"")</f>
        <v/>
      </c>
    </row>
    <row r="2687" spans="1:5" x14ac:dyDescent="0.3">
      <c r="A2687" s="12">
        <v>44325</v>
      </c>
      <c r="B2687" s="13">
        <v>2021</v>
      </c>
      <c r="C2687" s="13" t="str">
        <f>IFERROR(AVERAGEIFS(Datos!C2687:E2687,Datos!C2687:E2687,"&lt;&gt;"),"")</f>
        <v/>
      </c>
      <c r="D2687" s="13" t="str">
        <f>IFERROR(AVERAGEIFS(Datos!F2687:H2687,Datos!F2687:H2687,"&lt;&gt;"),"")</f>
        <v/>
      </c>
      <c r="E2687" s="14" t="str">
        <f>IFERROR(AVERAGEIFS(Datos!I2687:L2687,Datos!I2687:L2687,"&lt;&gt;"),"")</f>
        <v/>
      </c>
    </row>
    <row r="2688" spans="1:5" x14ac:dyDescent="0.3">
      <c r="A2688" s="12">
        <v>44326</v>
      </c>
      <c r="B2688" s="13">
        <v>2021</v>
      </c>
      <c r="C2688" s="13">
        <f>IFERROR(AVERAGEIFS(Datos!C2688:E2688,Datos!C2688:E2688,"&lt;&gt;"),"")</f>
        <v>162.87249999999997</v>
      </c>
      <c r="D2688" s="13">
        <f>IFERROR(AVERAGEIFS(Datos!F2688:H2688,Datos!F2688:H2688,"&lt;&gt;"),"")</f>
        <v>83.518175600000006</v>
      </c>
      <c r="E2688" s="14">
        <f>IFERROR(AVERAGEIFS(Datos!I2688:L2688,Datos!I2688:L2688,"&lt;&gt;"),"")</f>
        <v>46.295246787979053</v>
      </c>
    </row>
    <row r="2689" spans="1:5" x14ac:dyDescent="0.3">
      <c r="A2689" s="12">
        <v>44327</v>
      </c>
      <c r="B2689" s="13">
        <v>2021</v>
      </c>
      <c r="C2689" s="13">
        <f>IFERROR(AVERAGEIFS(Datos!C2689:E2689,Datos!C2689:E2689,"&lt;&gt;"),"")</f>
        <v>161.881</v>
      </c>
      <c r="D2689" s="13">
        <f>IFERROR(AVERAGEIFS(Datos!F2689:H2689,Datos!F2689:H2689,"&lt;&gt;"),"")</f>
        <v>82.149090666666666</v>
      </c>
      <c r="E2689" s="14">
        <f>IFERROR(AVERAGEIFS(Datos!I2689:L2689,Datos!I2689:L2689,"&lt;&gt;"),"")</f>
        <v>44.702543209876545</v>
      </c>
    </row>
    <row r="2690" spans="1:5" x14ac:dyDescent="0.3">
      <c r="A2690" s="12">
        <v>44328</v>
      </c>
      <c r="B2690" s="13">
        <v>2021</v>
      </c>
      <c r="C2690" s="13">
        <f>IFERROR(AVERAGEIFS(Datos!C2690:E2690,Datos!C2690:E2690,"&lt;&gt;"),"")</f>
        <v>157.26083333333332</v>
      </c>
      <c r="D2690" s="13">
        <f>IFERROR(AVERAGEIFS(Datos!F2690:H2690,Datos!F2690:H2690,"&lt;&gt;"),"")</f>
        <v>81.329603399999996</v>
      </c>
      <c r="E2690" s="14">
        <f>IFERROR(AVERAGEIFS(Datos!I2690:L2690,Datos!I2690:L2690,"&lt;&gt;"),"")</f>
        <v>43.374032244823496</v>
      </c>
    </row>
    <row r="2691" spans="1:5" x14ac:dyDescent="0.3">
      <c r="A2691" s="12">
        <v>44329</v>
      </c>
      <c r="B2691" s="13">
        <v>2021</v>
      </c>
      <c r="C2691" s="13">
        <f>IFERROR(AVERAGEIFS(Datos!C2691:E2691,Datos!C2691:E2691,"&lt;&gt;"),"")</f>
        <v>159.81733333333332</v>
      </c>
      <c r="D2691" s="13">
        <f>IFERROR(AVERAGEIFS(Datos!F2691:H2691,Datos!F2691:H2691,"&lt;&gt;"),"")</f>
        <v>80.197666249999997</v>
      </c>
      <c r="E2691" s="14">
        <f>IFERROR(AVERAGEIFS(Datos!I2691:L2691,Datos!I2691:L2691,"&lt;&gt;"),"")</f>
        <v>41.250698115008682</v>
      </c>
    </row>
    <row r="2692" spans="1:5" x14ac:dyDescent="0.3">
      <c r="A2692" s="12">
        <v>44330</v>
      </c>
      <c r="B2692" s="13">
        <v>2021</v>
      </c>
      <c r="C2692" s="13">
        <f>IFERROR(AVERAGEIFS(Datos!C2692:E2692,Datos!C2692:E2692,"&lt;&gt;"),"")</f>
        <v>163.173</v>
      </c>
      <c r="D2692" s="13">
        <f>IFERROR(AVERAGEIFS(Datos!F2692:H2692,Datos!F2692:H2692,"&lt;&gt;"),"")</f>
        <v>82.099832533333327</v>
      </c>
      <c r="E2692" s="14">
        <f>IFERROR(AVERAGEIFS(Datos!I2692:L2692,Datos!I2692:L2692,"&lt;&gt;"),"")</f>
        <v>41.81992954254639</v>
      </c>
    </row>
    <row r="2693" spans="1:5" x14ac:dyDescent="0.3">
      <c r="A2693" s="12">
        <v>44331</v>
      </c>
      <c r="B2693" s="13">
        <v>2021</v>
      </c>
      <c r="C2693" s="13" t="str">
        <f>IFERROR(AVERAGEIFS(Datos!C2693:E2693,Datos!C2693:E2693,"&lt;&gt;"),"")</f>
        <v/>
      </c>
      <c r="D2693" s="13" t="str">
        <f>IFERROR(AVERAGEIFS(Datos!F2693:H2693,Datos!F2693:H2693,"&lt;&gt;"),"")</f>
        <v/>
      </c>
      <c r="E2693" s="14" t="str">
        <f>IFERROR(AVERAGEIFS(Datos!I2693:L2693,Datos!I2693:L2693,"&lt;&gt;"),"")</f>
        <v/>
      </c>
    </row>
    <row r="2694" spans="1:5" x14ac:dyDescent="0.3">
      <c r="A2694" s="12">
        <v>44332</v>
      </c>
      <c r="B2694" s="13">
        <v>2021</v>
      </c>
      <c r="C2694" s="13" t="str">
        <f>IFERROR(AVERAGEIFS(Datos!C2694:E2694,Datos!C2694:E2694,"&lt;&gt;"),"")</f>
        <v/>
      </c>
      <c r="D2694" s="13" t="str">
        <f>IFERROR(AVERAGEIFS(Datos!F2694:H2694,Datos!F2694:H2694,"&lt;&gt;"),"")</f>
        <v/>
      </c>
      <c r="E2694" s="14" t="str">
        <f>IFERROR(AVERAGEIFS(Datos!I2694:L2694,Datos!I2694:L2694,"&lt;&gt;"),"")</f>
        <v/>
      </c>
    </row>
    <row r="2695" spans="1:5" x14ac:dyDescent="0.3">
      <c r="A2695" s="12">
        <v>44333</v>
      </c>
      <c r="B2695" s="13">
        <v>2021</v>
      </c>
      <c r="C2695" s="13">
        <f>IFERROR(AVERAGEIFS(Datos!C2695:E2695,Datos!C2695:E2695,"&lt;&gt;"),"")</f>
        <v>161.96533333333332</v>
      </c>
      <c r="D2695" s="13">
        <f>IFERROR(AVERAGEIFS(Datos!F2695:H2695,Datos!F2695:H2695,"&lt;&gt;"),"")</f>
        <v>82.185628199999996</v>
      </c>
      <c r="E2695" s="14">
        <f>IFERROR(AVERAGEIFS(Datos!I2695:L2695,Datos!I2695:L2695,"&lt;&gt;"),"")</f>
        <v>42.160243956195011</v>
      </c>
    </row>
    <row r="2696" spans="1:5" x14ac:dyDescent="0.3">
      <c r="A2696" s="12">
        <v>44334</v>
      </c>
      <c r="B2696" s="13">
        <v>2021</v>
      </c>
      <c r="C2696" s="13">
        <f>IFERROR(AVERAGEIFS(Datos!C2696:E2696,Datos!C2696:E2696,"&lt;&gt;"),"")</f>
        <v>160.35116666666667</v>
      </c>
      <c r="D2696" s="13">
        <f>IFERROR(AVERAGEIFS(Datos!F2696:H2696,Datos!F2696:H2696,"&lt;&gt;"),"")</f>
        <v>82.953226700000002</v>
      </c>
      <c r="E2696" s="14">
        <f>IFERROR(AVERAGEIFS(Datos!I2696:L2696,Datos!I2696:L2696,"&lt;&gt;"),"")</f>
        <v>42.597750431430143</v>
      </c>
    </row>
    <row r="2697" spans="1:5" x14ac:dyDescent="0.3">
      <c r="A2697" s="12">
        <v>44335</v>
      </c>
      <c r="B2697" s="13">
        <v>2021</v>
      </c>
      <c r="C2697" s="13">
        <f>IFERROR(AVERAGEIFS(Datos!C2697:E2697,Datos!C2697:E2697,"&lt;&gt;"),"")</f>
        <v>160.46166666666667</v>
      </c>
      <c r="D2697" s="13">
        <f>IFERROR(AVERAGEIFS(Datos!F2697:H2697,Datos!F2697:H2697,"&lt;&gt;"),"")</f>
        <v>81.789207133333335</v>
      </c>
      <c r="E2697" s="14">
        <f>IFERROR(AVERAGEIFS(Datos!I2697:L2697,Datos!I2697:L2697,"&lt;&gt;"),"")</f>
        <v>42.405273568605836</v>
      </c>
    </row>
    <row r="2698" spans="1:5" x14ac:dyDescent="0.3">
      <c r="A2698" s="12">
        <v>44336</v>
      </c>
      <c r="B2698" s="13">
        <v>2021</v>
      </c>
      <c r="C2698" s="13">
        <f>IFERROR(AVERAGEIFS(Datos!C2698:E2698,Datos!C2698:E2698,"&lt;&gt;"),"")</f>
        <v>163.04583333333332</v>
      </c>
      <c r="D2698" s="13">
        <f>IFERROR(AVERAGEIFS(Datos!F2698:H2698,Datos!F2698:H2698,"&lt;&gt;"),"")</f>
        <v>83.43493766666667</v>
      </c>
      <c r="E2698" s="14">
        <f>IFERROR(AVERAGEIFS(Datos!I2698:L2698,Datos!I2698:L2698,"&lt;&gt;"),"")</f>
        <v>42.511174774795471</v>
      </c>
    </row>
    <row r="2699" spans="1:5" x14ac:dyDescent="0.3">
      <c r="A2699" s="12">
        <v>44337</v>
      </c>
      <c r="B2699" s="13">
        <v>2021</v>
      </c>
      <c r="C2699" s="13">
        <f>IFERROR(AVERAGEIFS(Datos!C2699:E2699,Datos!C2699:E2699,"&lt;&gt;"),"")</f>
        <v>161.76883333333333</v>
      </c>
      <c r="D2699" s="13">
        <f>IFERROR(AVERAGEIFS(Datos!F2699:H2699,Datos!F2699:H2699,"&lt;&gt;"),"")</f>
        <v>83.262047233333348</v>
      </c>
      <c r="E2699" s="14">
        <f>IFERROR(AVERAGEIFS(Datos!I2699:L2699,Datos!I2699:L2699,"&lt;&gt;"),"")</f>
        <v>42.97022796816222</v>
      </c>
    </row>
    <row r="2700" spans="1:5" x14ac:dyDescent="0.3">
      <c r="A2700" s="12">
        <v>44338</v>
      </c>
      <c r="B2700" s="13">
        <v>2021</v>
      </c>
      <c r="C2700" s="13" t="str">
        <f>IFERROR(AVERAGEIFS(Datos!C2700:E2700,Datos!C2700:E2700,"&lt;&gt;"),"")</f>
        <v/>
      </c>
      <c r="D2700" s="13" t="str">
        <f>IFERROR(AVERAGEIFS(Datos!F2700:H2700,Datos!F2700:H2700,"&lt;&gt;"),"")</f>
        <v/>
      </c>
      <c r="E2700" s="14" t="str">
        <f>IFERROR(AVERAGEIFS(Datos!I2700:L2700,Datos!I2700:L2700,"&lt;&gt;"),"")</f>
        <v/>
      </c>
    </row>
    <row r="2701" spans="1:5" x14ac:dyDescent="0.3">
      <c r="A2701" s="12">
        <v>44339</v>
      </c>
      <c r="B2701" s="13">
        <v>2021</v>
      </c>
      <c r="C2701" s="13" t="str">
        <f>IFERROR(AVERAGEIFS(Datos!C2701:E2701,Datos!C2701:E2701,"&lt;&gt;"),"")</f>
        <v/>
      </c>
      <c r="D2701" s="13" t="str">
        <f>IFERROR(AVERAGEIFS(Datos!F2701:H2701,Datos!F2701:H2701,"&lt;&gt;"),"")</f>
        <v/>
      </c>
      <c r="E2701" s="14" t="str">
        <f>IFERROR(AVERAGEIFS(Datos!I2701:L2701,Datos!I2701:L2701,"&lt;&gt;"),"")</f>
        <v/>
      </c>
    </row>
    <row r="2702" spans="1:5" x14ac:dyDescent="0.3">
      <c r="A2702" s="12">
        <v>44340</v>
      </c>
      <c r="B2702" s="13">
        <v>2021</v>
      </c>
      <c r="C2702" s="13">
        <f>IFERROR(AVERAGEIFS(Datos!C2702:E2702,Datos!C2702:E2702,"&lt;&gt;"),"")</f>
        <v>165.31066666666666</v>
      </c>
      <c r="D2702" s="13">
        <f>IFERROR(AVERAGEIFS(Datos!F2702:H2702,Datos!F2702:H2702,"&lt;&gt;"),"")</f>
        <v>6.3218083500000004</v>
      </c>
      <c r="E2702" s="14">
        <f>IFERROR(AVERAGEIFS(Datos!I2702:L2702,Datos!I2702:L2702,"&lt;&gt;"),"")</f>
        <v>42.712655699053215</v>
      </c>
    </row>
    <row r="2703" spans="1:5" x14ac:dyDescent="0.3">
      <c r="A2703" s="12">
        <v>44341</v>
      </c>
      <c r="B2703" s="13">
        <v>2021</v>
      </c>
      <c r="C2703" s="13">
        <f>IFERROR(AVERAGEIFS(Datos!C2703:E2703,Datos!C2703:E2703,"&lt;&gt;"),"")</f>
        <v>165.58783333333335</v>
      </c>
      <c r="D2703" s="13">
        <f>IFERROR(AVERAGEIFS(Datos!F2703:H2703,Datos!F2703:H2703,"&lt;&gt;"),"")</f>
        <v>84.067714316666667</v>
      </c>
      <c r="E2703" s="14">
        <f>IFERROR(AVERAGEIFS(Datos!I2703:L2703,Datos!I2703:L2703,"&lt;&gt;"),"")</f>
        <v>43.305111412893744</v>
      </c>
    </row>
    <row r="2704" spans="1:5" x14ac:dyDescent="0.3">
      <c r="A2704" s="12">
        <v>44342</v>
      </c>
      <c r="B2704" s="13">
        <v>2021</v>
      </c>
      <c r="C2704" s="13">
        <f>IFERROR(AVERAGEIFS(Datos!C2704:E2704,Datos!C2704:E2704,"&lt;&gt;"),"")</f>
        <v>165.78516666666667</v>
      </c>
      <c r="D2704" s="13">
        <f>IFERROR(AVERAGEIFS(Datos!F2704:H2704,Datos!F2704:H2704,"&lt;&gt;"),"")</f>
        <v>84.38840523333333</v>
      </c>
      <c r="E2704" s="14">
        <f>IFERROR(AVERAGEIFS(Datos!I2704:L2704,Datos!I2704:L2704,"&lt;&gt;"),"")</f>
        <v>43.187466266385549</v>
      </c>
    </row>
    <row r="2705" spans="1:5" x14ac:dyDescent="0.3">
      <c r="A2705" s="12">
        <v>44343</v>
      </c>
      <c r="B2705" s="13">
        <v>2021</v>
      </c>
      <c r="C2705" s="13">
        <f>IFERROR(AVERAGEIFS(Datos!C2705:E2705,Datos!C2705:E2705,"&lt;&gt;"),"")</f>
        <v>164.24133333333336</v>
      </c>
      <c r="D2705" s="13">
        <f>IFERROR(AVERAGEIFS(Datos!F2705:H2705,Datos!F2705:H2705,"&lt;&gt;"),"")</f>
        <v>84.031005199999996</v>
      </c>
      <c r="E2705" s="14">
        <f>IFERROR(AVERAGEIFS(Datos!I2705:L2705,Datos!I2705:L2705,"&lt;&gt;"),"")</f>
        <v>42.448940480524207</v>
      </c>
    </row>
    <row r="2706" spans="1:5" x14ac:dyDescent="0.3">
      <c r="A2706" s="12">
        <v>44344</v>
      </c>
      <c r="B2706" s="13">
        <v>2021</v>
      </c>
      <c r="C2706" s="13">
        <f>IFERROR(AVERAGEIFS(Datos!C2706:E2706,Datos!C2706:E2706,"&lt;&gt;"),"")</f>
        <v>164.04416666666668</v>
      </c>
      <c r="D2706" s="13">
        <f>IFERROR(AVERAGEIFS(Datos!F2706:H2706,Datos!F2706:H2706,"&lt;&gt;"),"")</f>
        <v>84.442242366666662</v>
      </c>
      <c r="E2706" s="14">
        <f>IFERROR(AVERAGEIFS(Datos!I2706:L2706,Datos!I2706:L2706,"&lt;&gt;"),"")</f>
        <v>43.506528370377119</v>
      </c>
    </row>
    <row r="2707" spans="1:5" x14ac:dyDescent="0.3">
      <c r="A2707" s="12">
        <v>44345</v>
      </c>
      <c r="B2707" s="13">
        <v>2021</v>
      </c>
      <c r="C2707" s="13" t="str">
        <f>IFERROR(AVERAGEIFS(Datos!C2707:E2707,Datos!C2707:E2707,"&lt;&gt;"),"")</f>
        <v/>
      </c>
      <c r="D2707" s="13" t="str">
        <f>IFERROR(AVERAGEIFS(Datos!F2707:H2707,Datos!F2707:H2707,"&lt;&gt;"),"")</f>
        <v/>
      </c>
      <c r="E2707" s="14" t="str">
        <f>IFERROR(AVERAGEIFS(Datos!I2707:L2707,Datos!I2707:L2707,"&lt;&gt;"),"")</f>
        <v/>
      </c>
    </row>
    <row r="2708" spans="1:5" x14ac:dyDescent="0.3">
      <c r="A2708" s="12">
        <v>44346</v>
      </c>
      <c r="B2708" s="13">
        <v>2021</v>
      </c>
      <c r="C2708" s="13" t="str">
        <f>IFERROR(AVERAGEIFS(Datos!C2708:E2708,Datos!C2708:E2708,"&lt;&gt;"),"")</f>
        <v/>
      </c>
      <c r="D2708" s="13" t="str">
        <f>IFERROR(AVERAGEIFS(Datos!F2708:H2708,Datos!F2708:H2708,"&lt;&gt;"),"")</f>
        <v/>
      </c>
      <c r="E2708" s="14" t="str">
        <f>IFERROR(AVERAGEIFS(Datos!I2708:L2708,Datos!I2708:L2708,"&lt;&gt;"),"")</f>
        <v/>
      </c>
    </row>
    <row r="2709" spans="1:5" x14ac:dyDescent="0.3">
      <c r="A2709" s="12">
        <v>44347</v>
      </c>
      <c r="B2709" s="13">
        <v>2021</v>
      </c>
      <c r="C2709" s="13" t="str">
        <f>IFERROR(AVERAGEIFS(Datos!C2709:E2709,Datos!C2709:E2709,"&lt;&gt;"),"")</f>
        <v/>
      </c>
      <c r="D2709" s="13">
        <f>IFERROR(AVERAGEIFS(Datos!F2709:H2709,Datos!F2709:H2709,"&lt;&gt;"),"")</f>
        <v>122.414508</v>
      </c>
      <c r="E2709" s="14">
        <f>IFERROR(AVERAGEIFS(Datos!I2709:L2709,Datos!I2709:L2709,"&lt;&gt;"),"")</f>
        <v>43.172947088509311</v>
      </c>
    </row>
    <row r="2710" spans="1:5" x14ac:dyDescent="0.3">
      <c r="A2710" s="12">
        <v>44348</v>
      </c>
      <c r="B2710" s="13">
        <v>2021</v>
      </c>
      <c r="C2710" s="13">
        <f>IFERROR(AVERAGEIFS(Datos!C2710:E2710,Datos!C2710:E2710,"&lt;&gt;"),"")</f>
        <v>163.57966666666667</v>
      </c>
      <c r="D2710" s="13">
        <f>IFERROR(AVERAGEIFS(Datos!F2710:H2710,Datos!F2710:H2710,"&lt;&gt;"),"")</f>
        <v>84.854774433333333</v>
      </c>
      <c r="E2710" s="14">
        <f>IFERROR(AVERAGEIFS(Datos!I2710:L2710,Datos!I2710:L2710,"&lt;&gt;"),"")</f>
        <v>42.919592886513151</v>
      </c>
    </row>
    <row r="2711" spans="1:5" x14ac:dyDescent="0.3">
      <c r="A2711" s="12">
        <v>44349</v>
      </c>
      <c r="B2711" s="13">
        <v>2021</v>
      </c>
      <c r="C2711" s="13">
        <f>IFERROR(AVERAGEIFS(Datos!C2711:E2711,Datos!C2711:E2711,"&lt;&gt;"),"")</f>
        <v>163.62983333333332</v>
      </c>
      <c r="D2711" s="13">
        <f>IFERROR(AVERAGEIFS(Datos!F2711:H2711,Datos!F2711:H2711,"&lt;&gt;"),"")</f>
        <v>85.346850500000002</v>
      </c>
      <c r="E2711" s="14">
        <f>IFERROR(AVERAGEIFS(Datos!I2711:L2711,Datos!I2711:L2711,"&lt;&gt;"),"")</f>
        <v>42.90209837848932</v>
      </c>
    </row>
    <row r="2712" spans="1:5" x14ac:dyDescent="0.3">
      <c r="A2712" s="12">
        <v>44350</v>
      </c>
      <c r="B2712" s="13">
        <v>2021</v>
      </c>
      <c r="C2712" s="13">
        <f>IFERROR(AVERAGEIFS(Datos!C2712:E2712,Datos!C2712:E2712,"&lt;&gt;"),"")</f>
        <v>162.20966666666666</v>
      </c>
      <c r="D2712" s="13">
        <f>IFERROR(AVERAGEIFS(Datos!F2712:H2712,Datos!F2712:H2712,"&lt;&gt;"),"")</f>
        <v>85.889040233333333</v>
      </c>
      <c r="E2712" s="14">
        <f>IFERROR(AVERAGEIFS(Datos!I2712:L2712,Datos!I2712:L2712,"&lt;&gt;"),"")</f>
        <v>43.091788780830612</v>
      </c>
    </row>
    <row r="2713" spans="1:5" x14ac:dyDescent="0.3">
      <c r="A2713" s="12">
        <v>44351</v>
      </c>
      <c r="B2713" s="13">
        <v>2021</v>
      </c>
      <c r="C2713" s="13">
        <f>IFERROR(AVERAGEIFS(Datos!C2713:E2713,Datos!C2713:E2713,"&lt;&gt;"),"")</f>
        <v>165.45283333333333</v>
      </c>
      <c r="D2713" s="13">
        <f>IFERROR(AVERAGEIFS(Datos!F2713:H2713,Datos!F2713:H2713,"&lt;&gt;"),"")</f>
        <v>86.898742600000006</v>
      </c>
      <c r="E2713" s="14">
        <f>IFERROR(AVERAGEIFS(Datos!I2713:L2713,Datos!I2713:L2713,"&lt;&gt;"),"")</f>
        <v>43.266778465753418</v>
      </c>
    </row>
    <row r="2714" spans="1:5" x14ac:dyDescent="0.3">
      <c r="A2714" s="12">
        <v>44352</v>
      </c>
      <c r="B2714" s="13">
        <v>2021</v>
      </c>
      <c r="C2714" s="13" t="str">
        <f>IFERROR(AVERAGEIFS(Datos!C2714:E2714,Datos!C2714:E2714,"&lt;&gt;"),"")</f>
        <v/>
      </c>
      <c r="D2714" s="13" t="str">
        <f>IFERROR(AVERAGEIFS(Datos!F2714:H2714,Datos!F2714:H2714,"&lt;&gt;"),"")</f>
        <v/>
      </c>
      <c r="E2714" s="14" t="str">
        <f>IFERROR(AVERAGEIFS(Datos!I2714:L2714,Datos!I2714:L2714,"&lt;&gt;"),"")</f>
        <v/>
      </c>
    </row>
    <row r="2715" spans="1:5" x14ac:dyDescent="0.3">
      <c r="A2715" s="12">
        <v>44353</v>
      </c>
      <c r="B2715" s="13">
        <v>2021</v>
      </c>
      <c r="C2715" s="13" t="str">
        <f>IFERROR(AVERAGEIFS(Datos!C2715:E2715,Datos!C2715:E2715,"&lt;&gt;"),"")</f>
        <v/>
      </c>
      <c r="D2715" s="13" t="str">
        <f>IFERROR(AVERAGEIFS(Datos!F2715:H2715,Datos!F2715:H2715,"&lt;&gt;"),"")</f>
        <v/>
      </c>
      <c r="E2715" s="14" t="str">
        <f>IFERROR(AVERAGEIFS(Datos!I2715:L2715,Datos!I2715:L2715,"&lt;&gt;"),"")</f>
        <v/>
      </c>
    </row>
    <row r="2716" spans="1:5" x14ac:dyDescent="0.3">
      <c r="A2716" s="12">
        <v>44354</v>
      </c>
      <c r="B2716" s="13">
        <v>2021</v>
      </c>
      <c r="C2716" s="13">
        <f>IFERROR(AVERAGEIFS(Datos!C2716:E2716,Datos!C2716:E2716,"&lt;&gt;"),"")</f>
        <v>166.60833333333335</v>
      </c>
      <c r="D2716" s="13">
        <f>IFERROR(AVERAGEIFS(Datos!F2716:H2716,Datos!F2716:H2716,"&lt;&gt;"),"")</f>
        <v>88.076414999999997</v>
      </c>
      <c r="E2716" s="14">
        <f>IFERROR(AVERAGEIFS(Datos!I2716:L2716,Datos!I2716:L2716,"&lt;&gt;"),"")</f>
        <v>43.612957746156667</v>
      </c>
    </row>
    <row r="2717" spans="1:5" x14ac:dyDescent="0.3">
      <c r="A2717" s="12">
        <v>44355</v>
      </c>
      <c r="B2717" s="13">
        <v>2021</v>
      </c>
      <c r="C2717" s="13">
        <f>IFERROR(AVERAGEIFS(Datos!C2717:E2717,Datos!C2717:E2717,"&lt;&gt;"),"")</f>
        <v>166.41066666666666</v>
      </c>
      <c r="D2717" s="13">
        <f>IFERROR(AVERAGEIFS(Datos!F2717:H2717,Datos!F2717:H2717,"&lt;&gt;"),"")</f>
        <v>87.958337466666663</v>
      </c>
      <c r="E2717" s="14">
        <f>IFERROR(AVERAGEIFS(Datos!I2717:L2717,Datos!I2717:L2717,"&lt;&gt;"),"")</f>
        <v>43.24951051009225</v>
      </c>
    </row>
    <row r="2718" spans="1:5" x14ac:dyDescent="0.3">
      <c r="A2718" s="12">
        <v>44356</v>
      </c>
      <c r="B2718" s="13">
        <v>2021</v>
      </c>
      <c r="C2718" s="13">
        <f>IFERROR(AVERAGEIFS(Datos!C2718:E2718,Datos!C2718:E2718,"&lt;&gt;"),"")</f>
        <v>167.03900000000002</v>
      </c>
      <c r="D2718" s="13">
        <f>IFERROR(AVERAGEIFS(Datos!F2718:H2718,Datos!F2718:H2718,"&lt;&gt;"),"")</f>
        <v>87.155119800000008</v>
      </c>
      <c r="E2718" s="14">
        <f>IFERROR(AVERAGEIFS(Datos!I2718:L2718,Datos!I2718:L2718,"&lt;&gt;"),"")</f>
        <v>42.981701611947102</v>
      </c>
    </row>
    <row r="2719" spans="1:5" x14ac:dyDescent="0.3">
      <c r="A2719" s="12">
        <v>44357</v>
      </c>
      <c r="B2719" s="13">
        <v>2021</v>
      </c>
      <c r="C2719" s="13">
        <f>IFERROR(AVERAGEIFS(Datos!C2719:E2719,Datos!C2719:E2719,"&lt;&gt;"),"")</f>
        <v>168.36883333333336</v>
      </c>
      <c r="D2719" s="13">
        <f>IFERROR(AVERAGEIFS(Datos!F2719:H2719,Datos!F2719:H2719,"&lt;&gt;"),"")</f>
        <v>86.847951299999991</v>
      </c>
      <c r="E2719" s="14">
        <f>IFERROR(AVERAGEIFS(Datos!I2719:L2719,Datos!I2719:L2719,"&lt;&gt;"),"")</f>
        <v>42.866226224527097</v>
      </c>
    </row>
    <row r="2720" spans="1:5" x14ac:dyDescent="0.3">
      <c r="A2720" s="12">
        <v>44358</v>
      </c>
      <c r="B2720" s="13">
        <v>2021</v>
      </c>
      <c r="C2720" s="13">
        <f>IFERROR(AVERAGEIFS(Datos!C2720:E2720,Datos!C2720:E2720,"&lt;&gt;"),"")</f>
        <v>168.91666666666666</v>
      </c>
      <c r="D2720" s="13">
        <f>IFERROR(AVERAGEIFS(Datos!F2720:H2720,Datos!F2720:H2720,"&lt;&gt;"),"")</f>
        <v>87.975351916666668</v>
      </c>
      <c r="E2720" s="14">
        <f>IFERROR(AVERAGEIFS(Datos!I2720:L2720,Datos!I2720:L2720,"&lt;&gt;"),"")</f>
        <v>42.7541335673261</v>
      </c>
    </row>
    <row r="2721" spans="1:5" x14ac:dyDescent="0.3">
      <c r="A2721" s="12">
        <v>44359</v>
      </c>
      <c r="B2721" s="13">
        <v>2021</v>
      </c>
      <c r="C2721" s="13" t="str">
        <f>IFERROR(AVERAGEIFS(Datos!C2721:E2721,Datos!C2721:E2721,"&lt;&gt;"),"")</f>
        <v/>
      </c>
      <c r="D2721" s="13" t="str">
        <f>IFERROR(AVERAGEIFS(Datos!F2721:H2721,Datos!F2721:H2721,"&lt;&gt;"),"")</f>
        <v/>
      </c>
      <c r="E2721" s="14" t="str">
        <f>IFERROR(AVERAGEIFS(Datos!I2721:L2721,Datos!I2721:L2721,"&lt;&gt;"),"")</f>
        <v/>
      </c>
    </row>
    <row r="2722" spans="1:5" x14ac:dyDescent="0.3">
      <c r="A2722" s="12">
        <v>44360</v>
      </c>
      <c r="B2722" s="13">
        <v>2021</v>
      </c>
      <c r="C2722" s="13" t="str">
        <f>IFERROR(AVERAGEIFS(Datos!C2722:E2722,Datos!C2722:E2722,"&lt;&gt;"),"")</f>
        <v/>
      </c>
      <c r="D2722" s="13" t="str">
        <f>IFERROR(AVERAGEIFS(Datos!F2722:H2722,Datos!F2722:H2722,"&lt;&gt;"),"")</f>
        <v/>
      </c>
      <c r="E2722" s="14" t="str">
        <f>IFERROR(AVERAGEIFS(Datos!I2722:L2722,Datos!I2722:L2722,"&lt;&gt;"),"")</f>
        <v/>
      </c>
    </row>
    <row r="2723" spans="1:5" x14ac:dyDescent="0.3">
      <c r="A2723" s="12">
        <v>44361</v>
      </c>
      <c r="B2723" s="13">
        <v>2021</v>
      </c>
      <c r="C2723" s="13">
        <f>IFERROR(AVERAGEIFS(Datos!C2723:E2723,Datos!C2723:E2723,"&lt;&gt;"),"")</f>
        <v>170.9385</v>
      </c>
      <c r="D2723" s="13">
        <f>IFERROR(AVERAGEIFS(Datos!F2723:H2723,Datos!F2723:H2723,"&lt;&gt;"),"")</f>
        <v>88.824473283333319</v>
      </c>
      <c r="E2723" s="14">
        <f>IFERROR(AVERAGEIFS(Datos!I2723:L2723,Datos!I2723:L2723,"&lt;&gt;"),"")</f>
        <v>42.283160852572259</v>
      </c>
    </row>
    <row r="2724" spans="1:5" x14ac:dyDescent="0.3">
      <c r="A2724" s="12">
        <v>44362</v>
      </c>
      <c r="B2724" s="13">
        <v>2021</v>
      </c>
      <c r="C2724" s="13">
        <f>IFERROR(AVERAGEIFS(Datos!C2724:E2724,Datos!C2724:E2724,"&lt;&gt;"),"")</f>
        <v>169.8065</v>
      </c>
      <c r="D2724" s="13">
        <f>IFERROR(AVERAGEIFS(Datos!F2724:H2724,Datos!F2724:H2724,"&lt;&gt;"),"")</f>
        <v>88.802009233333322</v>
      </c>
      <c r="E2724" s="14">
        <f>IFERROR(AVERAGEIFS(Datos!I2724:L2724,Datos!I2724:L2724,"&lt;&gt;"),"")</f>
        <v>42.37846410634819</v>
      </c>
    </row>
    <row r="2725" spans="1:5" x14ac:dyDescent="0.3">
      <c r="A2725" s="12">
        <v>44363</v>
      </c>
      <c r="B2725" s="13">
        <v>2021</v>
      </c>
      <c r="C2725" s="13">
        <f>IFERROR(AVERAGEIFS(Datos!C2725:E2725,Datos!C2725:E2725,"&lt;&gt;"),"")</f>
        <v>169.43416666666664</v>
      </c>
      <c r="D2725" s="13">
        <f>IFERROR(AVERAGEIFS(Datos!F2725:H2725,Datos!F2725:H2725,"&lt;&gt;"),"")</f>
        <v>87.61235305000001</v>
      </c>
      <c r="E2725" s="14">
        <f>IFERROR(AVERAGEIFS(Datos!I2725:L2725,Datos!I2725:L2725,"&lt;&gt;"),"")</f>
        <v>41.882980207480202</v>
      </c>
    </row>
    <row r="2726" spans="1:5" x14ac:dyDescent="0.3">
      <c r="A2726" s="12">
        <v>44364</v>
      </c>
      <c r="B2726" s="13">
        <v>2021</v>
      </c>
      <c r="C2726" s="13">
        <f>IFERROR(AVERAGEIFS(Datos!C2726:E2726,Datos!C2726:E2726,"&lt;&gt;"),"")</f>
        <v>171.47783333333334</v>
      </c>
      <c r="D2726" s="13">
        <f>IFERROR(AVERAGEIFS(Datos!F2726:H2726,Datos!F2726:H2726,"&lt;&gt;"),"")</f>
        <v>86.346218133333352</v>
      </c>
      <c r="E2726" s="14">
        <f>IFERROR(AVERAGEIFS(Datos!I2726:L2726,Datos!I2726:L2726,"&lt;&gt;"),"")</f>
        <v>41.556508770737011</v>
      </c>
    </row>
    <row r="2727" spans="1:5" x14ac:dyDescent="0.3">
      <c r="A2727" s="12">
        <v>44365</v>
      </c>
      <c r="B2727" s="13">
        <v>2021</v>
      </c>
      <c r="C2727" s="13">
        <f>IFERROR(AVERAGEIFS(Datos!C2727:E2727,Datos!C2727:E2727,"&lt;&gt;"),"")</f>
        <v>170.00033333333332</v>
      </c>
      <c r="D2727" s="13">
        <f>IFERROR(AVERAGEIFS(Datos!F2727:H2727,Datos!F2727:H2727,"&lt;&gt;"),"")</f>
        <v>84.766358066666669</v>
      </c>
      <c r="E2727" s="14">
        <f>IFERROR(AVERAGEIFS(Datos!I2727:L2727,Datos!I2727:L2727,"&lt;&gt;"),"")</f>
        <v>41.580177129638024</v>
      </c>
    </row>
    <row r="2728" spans="1:5" x14ac:dyDescent="0.3">
      <c r="A2728" s="12">
        <v>44366</v>
      </c>
      <c r="B2728" s="13">
        <v>2021</v>
      </c>
      <c r="C2728" s="13" t="str">
        <f>IFERROR(AVERAGEIFS(Datos!C2728:E2728,Datos!C2728:E2728,"&lt;&gt;"),"")</f>
        <v/>
      </c>
      <c r="D2728" s="13" t="str">
        <f>IFERROR(AVERAGEIFS(Datos!F2728:H2728,Datos!F2728:H2728,"&lt;&gt;"),"")</f>
        <v/>
      </c>
      <c r="E2728" s="14" t="str">
        <f>IFERROR(AVERAGEIFS(Datos!I2728:L2728,Datos!I2728:L2728,"&lt;&gt;"),"")</f>
        <v/>
      </c>
    </row>
    <row r="2729" spans="1:5" x14ac:dyDescent="0.3">
      <c r="A2729" s="12">
        <v>44367</v>
      </c>
      <c r="B2729" s="13">
        <v>2021</v>
      </c>
      <c r="C2729" s="13" t="str">
        <f>IFERROR(AVERAGEIFS(Datos!C2729:E2729,Datos!C2729:E2729,"&lt;&gt;"),"")</f>
        <v/>
      </c>
      <c r="D2729" s="13" t="str">
        <f>IFERROR(AVERAGEIFS(Datos!F2729:H2729,Datos!F2729:H2729,"&lt;&gt;"),"")</f>
        <v/>
      </c>
      <c r="E2729" s="14" t="str">
        <f>IFERROR(AVERAGEIFS(Datos!I2729:L2729,Datos!I2729:L2729,"&lt;&gt;"),"")</f>
        <v/>
      </c>
    </row>
    <row r="2730" spans="1:5" x14ac:dyDescent="0.3">
      <c r="A2730" s="12">
        <v>44368</v>
      </c>
      <c r="B2730" s="13">
        <v>2021</v>
      </c>
      <c r="C2730" s="13">
        <f>IFERROR(AVERAGEIFS(Datos!C2730:E2730,Datos!C2730:E2730,"&lt;&gt;"),"")</f>
        <v>172.24750000000003</v>
      </c>
      <c r="D2730" s="13">
        <f>IFERROR(AVERAGEIFS(Datos!F2730:H2730,Datos!F2730:H2730,"&lt;&gt;"),"")</f>
        <v>85.886116466666678</v>
      </c>
      <c r="E2730" s="14">
        <f>IFERROR(AVERAGEIFS(Datos!I2730:L2730,Datos!I2730:L2730,"&lt;&gt;"),"")</f>
        <v>40.778256140510123</v>
      </c>
    </row>
    <row r="2731" spans="1:5" x14ac:dyDescent="0.3">
      <c r="A2731" s="12">
        <v>44369</v>
      </c>
      <c r="B2731" s="13">
        <v>2021</v>
      </c>
      <c r="C2731" s="13">
        <f>IFERROR(AVERAGEIFS(Datos!C2731:E2731,Datos!C2731:E2731,"&lt;&gt;"),"")</f>
        <v>173.94016666666667</v>
      </c>
      <c r="D2731" s="13">
        <f>IFERROR(AVERAGEIFS(Datos!F2731:H2731,Datos!F2731:H2731,"&lt;&gt;"),"")</f>
        <v>85.931608750000009</v>
      </c>
      <c r="E2731" s="14">
        <f>IFERROR(AVERAGEIFS(Datos!I2731:L2731,Datos!I2731:L2731,"&lt;&gt;"),"")</f>
        <v>41.297450763324299</v>
      </c>
    </row>
    <row r="2732" spans="1:5" x14ac:dyDescent="0.3">
      <c r="A2732" s="12">
        <v>44370</v>
      </c>
      <c r="B2732" s="13">
        <v>2021</v>
      </c>
      <c r="C2732" s="13">
        <f>IFERROR(AVERAGEIFS(Datos!C2732:E2732,Datos!C2732:E2732,"&lt;&gt;"),"")</f>
        <v>173.70066666666665</v>
      </c>
      <c r="D2732" s="13">
        <f>IFERROR(AVERAGEIFS(Datos!F2732:H2732,Datos!F2732:H2732,"&lt;&gt;"),"")</f>
        <v>84.695382233333333</v>
      </c>
      <c r="E2732" s="14">
        <f>IFERROR(AVERAGEIFS(Datos!I2732:L2732,Datos!I2732:L2732,"&lt;&gt;"),"")</f>
        <v>40.744288504866624</v>
      </c>
    </row>
    <row r="2733" spans="1:5" x14ac:dyDescent="0.3">
      <c r="A2733" s="12">
        <v>44371</v>
      </c>
      <c r="B2733" s="13">
        <v>2021</v>
      </c>
      <c r="C2733" s="13">
        <f>IFERROR(AVERAGEIFS(Datos!C2733:E2733,Datos!C2733:E2733,"&lt;&gt;"),"")</f>
        <v>174.20000000000002</v>
      </c>
      <c r="D2733" s="13">
        <f>IFERROR(AVERAGEIFS(Datos!F2733:H2733,Datos!F2733:H2733,"&lt;&gt;"),"")</f>
        <v>85.931682199999997</v>
      </c>
      <c r="E2733" s="14">
        <f>IFERROR(AVERAGEIFS(Datos!I2733:L2733,Datos!I2733:L2733,"&lt;&gt;"),"")</f>
        <v>41.270676907295517</v>
      </c>
    </row>
    <row r="2734" spans="1:5" x14ac:dyDescent="0.3">
      <c r="A2734" s="12">
        <v>44372</v>
      </c>
      <c r="B2734" s="13">
        <v>2021</v>
      </c>
      <c r="C2734" s="13">
        <f>IFERROR(AVERAGEIFS(Datos!C2734:E2734,Datos!C2734:E2734,"&lt;&gt;"),"")</f>
        <v>173.54616666666666</v>
      </c>
      <c r="D2734" s="13">
        <f>IFERROR(AVERAGEIFS(Datos!F2734:H2734,Datos!F2734:H2734,"&lt;&gt;"),"")</f>
        <v>85.572098700000012</v>
      </c>
      <c r="E2734" s="14">
        <f>IFERROR(AVERAGEIFS(Datos!I2734:L2734,Datos!I2734:L2734,"&lt;&gt;"),"")</f>
        <v>41.45424544347199</v>
      </c>
    </row>
    <row r="2735" spans="1:5" x14ac:dyDescent="0.3">
      <c r="A2735" s="12">
        <v>44373</v>
      </c>
      <c r="B2735" s="13">
        <v>2021</v>
      </c>
      <c r="C2735" s="13" t="str">
        <f>IFERROR(AVERAGEIFS(Datos!C2735:E2735,Datos!C2735:E2735,"&lt;&gt;"),"")</f>
        <v/>
      </c>
      <c r="D2735" s="13" t="str">
        <f>IFERROR(AVERAGEIFS(Datos!F2735:H2735,Datos!F2735:H2735,"&lt;&gt;"),"")</f>
        <v/>
      </c>
      <c r="E2735" s="14" t="str">
        <f>IFERROR(AVERAGEIFS(Datos!I2735:L2735,Datos!I2735:L2735,"&lt;&gt;"),"")</f>
        <v/>
      </c>
    </row>
    <row r="2736" spans="1:5" x14ac:dyDescent="0.3">
      <c r="A2736" s="12">
        <v>44374</v>
      </c>
      <c r="B2736" s="13">
        <v>2021</v>
      </c>
      <c r="C2736" s="13" t="str">
        <f>IFERROR(AVERAGEIFS(Datos!C2736:E2736,Datos!C2736:E2736,"&lt;&gt;"),"")</f>
        <v/>
      </c>
      <c r="D2736" s="13" t="str">
        <f>IFERROR(AVERAGEIFS(Datos!F2736:H2736,Datos!F2736:H2736,"&lt;&gt;"),"")</f>
        <v/>
      </c>
      <c r="E2736" s="14" t="str">
        <f>IFERROR(AVERAGEIFS(Datos!I2736:L2736,Datos!I2736:L2736,"&lt;&gt;"),"")</f>
        <v/>
      </c>
    </row>
    <row r="2737" spans="1:5" x14ac:dyDescent="0.3">
      <c r="A2737" s="12">
        <v>44375</v>
      </c>
      <c r="B2737" s="13">
        <v>2021</v>
      </c>
      <c r="C2737" s="13">
        <f>IFERROR(AVERAGEIFS(Datos!C2737:E2737,Datos!C2737:E2737,"&lt;&gt;"),"")</f>
        <v>175.34533333333334</v>
      </c>
      <c r="D2737" s="13">
        <f>IFERROR(AVERAGEIFS(Datos!F2737:H2737,Datos!F2737:H2737,"&lt;&gt;"),"")</f>
        <v>85.112650666666681</v>
      </c>
      <c r="E2737" s="14">
        <f>IFERROR(AVERAGEIFS(Datos!I2737:L2737,Datos!I2737:L2737,"&lt;&gt;"),"")</f>
        <v>41.642346232814759</v>
      </c>
    </row>
    <row r="2738" spans="1:5" x14ac:dyDescent="0.3">
      <c r="A2738" s="12">
        <v>44376</v>
      </c>
      <c r="B2738" s="13">
        <v>2021</v>
      </c>
      <c r="C2738" s="13">
        <f>IFERROR(AVERAGEIFS(Datos!C2738:E2738,Datos!C2738:E2738,"&lt;&gt;"),"")</f>
        <v>176.66750000000002</v>
      </c>
      <c r="D2738" s="13">
        <f>IFERROR(AVERAGEIFS(Datos!F2738:H2738,Datos!F2738:H2738,"&lt;&gt;"),"")</f>
        <v>85.612271100000001</v>
      </c>
      <c r="E2738" s="14">
        <f>IFERROR(AVERAGEIFS(Datos!I2738:L2738,Datos!I2738:L2738,"&lt;&gt;"),"")</f>
        <v>41.303965891613139</v>
      </c>
    </row>
    <row r="2739" spans="1:5" x14ac:dyDescent="0.3">
      <c r="A2739" s="12">
        <v>44377</v>
      </c>
      <c r="B2739" s="13">
        <v>2021</v>
      </c>
      <c r="C2739" s="13">
        <f>IFERROR(AVERAGEIFS(Datos!C2739:E2739,Datos!C2739:E2739,"&lt;&gt;"),"")</f>
        <v>176.64983333333336</v>
      </c>
      <c r="D2739" s="13">
        <f>IFERROR(AVERAGEIFS(Datos!F2739:H2739,Datos!F2739:H2739,"&lt;&gt;"),"")</f>
        <v>84.131891666666661</v>
      </c>
      <c r="E2739" s="14">
        <f>IFERROR(AVERAGEIFS(Datos!I2739:L2739,Datos!I2739:L2739,"&lt;&gt;"),"")</f>
        <v>41.052344160140429</v>
      </c>
    </row>
    <row r="2740" spans="1:5" x14ac:dyDescent="0.3">
      <c r="A2740" s="12">
        <v>44378</v>
      </c>
      <c r="B2740" s="13">
        <v>2021</v>
      </c>
      <c r="C2740" s="13">
        <f>IFERROR(AVERAGEIFS(Datos!C2740:E2740,Datos!C2740:E2740,"&lt;&gt;"),"")</f>
        <v>177.10483333333332</v>
      </c>
      <c r="D2740" s="13">
        <f>IFERROR(AVERAGEIFS(Datos!F2740:H2740,Datos!F2740:H2740,"&lt;&gt;"),"")</f>
        <v>84.241816366666669</v>
      </c>
      <c r="E2740" s="14">
        <f>IFERROR(AVERAGEIFS(Datos!I2740:L2740,Datos!I2740:L2740,"&lt;&gt;"),"")</f>
        <v>40.785749027516353</v>
      </c>
    </row>
    <row r="2741" spans="1:5" x14ac:dyDescent="0.3">
      <c r="A2741" s="12">
        <v>44379</v>
      </c>
      <c r="B2741" s="13">
        <v>2021</v>
      </c>
      <c r="C2741" s="13">
        <f>IFERROR(AVERAGEIFS(Datos!C2741:E2741,Datos!C2741:E2741,"&lt;&gt;"),"")</f>
        <v>180.95583333333335</v>
      </c>
      <c r="D2741" s="13">
        <f>IFERROR(AVERAGEIFS(Datos!F2741:H2741,Datos!F2741:H2741,"&lt;&gt;"),"")</f>
        <v>84.584317533333333</v>
      </c>
      <c r="E2741" s="14">
        <f>IFERROR(AVERAGEIFS(Datos!I2741:L2741,Datos!I2741:L2741,"&lt;&gt;"),"")</f>
        <v>41.481222433015645</v>
      </c>
    </row>
    <row r="2742" spans="1:5" x14ac:dyDescent="0.3">
      <c r="A2742" s="12">
        <v>44380</v>
      </c>
      <c r="B2742" s="13">
        <v>2021</v>
      </c>
      <c r="C2742" s="13" t="str">
        <f>IFERROR(AVERAGEIFS(Datos!C2742:E2742,Datos!C2742:E2742,"&lt;&gt;"),"")</f>
        <v/>
      </c>
      <c r="D2742" s="13" t="str">
        <f>IFERROR(AVERAGEIFS(Datos!F2742:H2742,Datos!F2742:H2742,"&lt;&gt;"),"")</f>
        <v/>
      </c>
      <c r="E2742" s="14" t="str">
        <f>IFERROR(AVERAGEIFS(Datos!I2742:L2742,Datos!I2742:L2742,"&lt;&gt;"),"")</f>
        <v/>
      </c>
    </row>
    <row r="2743" spans="1:5" x14ac:dyDescent="0.3">
      <c r="A2743" s="12">
        <v>44381</v>
      </c>
      <c r="B2743" s="13">
        <v>2021</v>
      </c>
      <c r="C2743" s="13" t="str">
        <f>IFERROR(AVERAGEIFS(Datos!C2743:E2743,Datos!C2743:E2743,"&lt;&gt;"),"")</f>
        <v/>
      </c>
      <c r="D2743" s="13" t="str">
        <f>IFERROR(AVERAGEIFS(Datos!F2743:H2743,Datos!F2743:H2743,"&lt;&gt;"),"")</f>
        <v/>
      </c>
      <c r="E2743" s="14" t="str">
        <f>IFERROR(AVERAGEIFS(Datos!I2743:L2743,Datos!I2743:L2743,"&lt;&gt;"),"")</f>
        <v/>
      </c>
    </row>
    <row r="2744" spans="1:5" x14ac:dyDescent="0.3">
      <c r="A2744" s="12">
        <v>44382</v>
      </c>
      <c r="B2744" s="13">
        <v>2021</v>
      </c>
      <c r="C2744" s="13" t="str">
        <f>IFERROR(AVERAGEIFS(Datos!C2744:E2744,Datos!C2744:E2744,"&lt;&gt;"),"")</f>
        <v/>
      </c>
      <c r="D2744" s="13">
        <f>IFERROR(AVERAGEIFS(Datos!F2744:H2744,Datos!F2744:H2744,"&lt;&gt;"),"")</f>
        <v>84.3577789</v>
      </c>
      <c r="E2744" s="14">
        <f>IFERROR(AVERAGEIFS(Datos!I2744:L2744,Datos!I2744:L2744,"&lt;&gt;"),"")</f>
        <v>40.587219783588822</v>
      </c>
    </row>
    <row r="2745" spans="1:5" x14ac:dyDescent="0.3">
      <c r="A2745" s="12">
        <v>44383</v>
      </c>
      <c r="B2745" s="13">
        <v>2021</v>
      </c>
      <c r="C2745" s="13">
        <f>IFERROR(AVERAGEIFS(Datos!C2745:E2745,Datos!C2745:E2745,"&lt;&gt;"),"")</f>
        <v>181.95666666666671</v>
      </c>
      <c r="D2745" s="13">
        <f>IFERROR(AVERAGEIFS(Datos!F2745:H2745,Datos!F2745:H2745,"&lt;&gt;"),"")</f>
        <v>83.172616166666657</v>
      </c>
      <c r="E2745" s="14">
        <f>IFERROR(AVERAGEIFS(Datos!I2745:L2745,Datos!I2745:L2745,"&lt;&gt;"),"")</f>
        <v>41.227268137033356</v>
      </c>
    </row>
    <row r="2746" spans="1:5" x14ac:dyDescent="0.3">
      <c r="A2746" s="12">
        <v>44384</v>
      </c>
      <c r="B2746" s="13">
        <v>2021</v>
      </c>
      <c r="C2746" s="13">
        <f>IFERROR(AVERAGEIFS(Datos!C2746:E2746,Datos!C2746:E2746,"&lt;&gt;"),"")</f>
        <v>183.65800000000002</v>
      </c>
      <c r="D2746" s="13">
        <f>IFERROR(AVERAGEIFS(Datos!F2746:H2746,Datos!F2746:H2746,"&lt;&gt;"),"")</f>
        <v>84.836818716666656</v>
      </c>
      <c r="E2746" s="14">
        <f>IFERROR(AVERAGEIFS(Datos!I2746:L2746,Datos!I2746:L2746,"&lt;&gt;"),"")</f>
        <v>41.018238513147196</v>
      </c>
    </row>
    <row r="2747" spans="1:5" x14ac:dyDescent="0.3">
      <c r="A2747" s="12">
        <v>44385</v>
      </c>
      <c r="B2747" s="13">
        <v>2021</v>
      </c>
      <c r="C2747" s="13">
        <f>IFERROR(AVERAGEIFS(Datos!C2747:E2747,Datos!C2747:E2747,"&lt;&gt;"),"")</f>
        <v>181.90133333333335</v>
      </c>
      <c r="D2747" s="13">
        <f>IFERROR(AVERAGEIFS(Datos!F2747:H2747,Datos!F2747:H2747,"&lt;&gt;"),"")</f>
        <v>83.87220626666668</v>
      </c>
      <c r="E2747" s="14">
        <f>IFERROR(AVERAGEIFS(Datos!I2747:L2747,Datos!I2747:L2747,"&lt;&gt;"),"")</f>
        <v>40.356421937613845</v>
      </c>
    </row>
    <row r="2748" spans="1:5" x14ac:dyDescent="0.3">
      <c r="A2748" s="12">
        <v>44386</v>
      </c>
      <c r="B2748" s="13">
        <v>2021</v>
      </c>
      <c r="C2748" s="13">
        <f>IFERROR(AVERAGEIFS(Datos!C2748:E2748,Datos!C2748:E2748,"&lt;&gt;"),"")</f>
        <v>182.85616666666667</v>
      </c>
      <c r="D2748" s="13">
        <f>IFERROR(AVERAGEIFS(Datos!F2748:H2748,Datos!F2748:H2748,"&lt;&gt;"),"")</f>
        <v>85.938305933333325</v>
      </c>
      <c r="E2748" s="14">
        <f>IFERROR(AVERAGEIFS(Datos!I2748:L2748,Datos!I2748:L2748,"&lt;&gt;"),"")</f>
        <v>40.142470387931041</v>
      </c>
    </row>
    <row r="2749" spans="1:5" x14ac:dyDescent="0.3">
      <c r="A2749" s="12">
        <v>44387</v>
      </c>
      <c r="B2749" s="13">
        <v>2021</v>
      </c>
      <c r="C2749" s="13" t="str">
        <f>IFERROR(AVERAGEIFS(Datos!C2749:E2749,Datos!C2749:E2749,"&lt;&gt;"),"")</f>
        <v/>
      </c>
      <c r="D2749" s="13" t="str">
        <f>IFERROR(AVERAGEIFS(Datos!F2749:H2749,Datos!F2749:H2749,"&lt;&gt;"),"")</f>
        <v/>
      </c>
      <c r="E2749" s="14" t="str">
        <f>IFERROR(AVERAGEIFS(Datos!I2749:L2749,Datos!I2749:L2749,"&lt;&gt;"),"")</f>
        <v/>
      </c>
    </row>
    <row r="2750" spans="1:5" x14ac:dyDescent="0.3">
      <c r="A2750" s="12">
        <v>44388</v>
      </c>
      <c r="B2750" s="13">
        <v>2021</v>
      </c>
      <c r="C2750" s="13" t="str">
        <f>IFERROR(AVERAGEIFS(Datos!C2750:E2750,Datos!C2750:E2750,"&lt;&gt;"),"")</f>
        <v/>
      </c>
      <c r="D2750" s="13" t="str">
        <f>IFERROR(AVERAGEIFS(Datos!F2750:H2750,Datos!F2750:H2750,"&lt;&gt;"),"")</f>
        <v/>
      </c>
      <c r="E2750" s="14" t="str">
        <f>IFERROR(AVERAGEIFS(Datos!I2750:L2750,Datos!I2750:L2750,"&lt;&gt;"),"")</f>
        <v/>
      </c>
    </row>
    <row r="2751" spans="1:5" x14ac:dyDescent="0.3">
      <c r="A2751" s="12">
        <v>44389</v>
      </c>
      <c r="B2751" s="13">
        <v>2021</v>
      </c>
      <c r="C2751" s="13">
        <f>IFERROR(AVERAGEIFS(Datos!C2751:E2751,Datos!C2751:E2751,"&lt;&gt;"),"")</f>
        <v>182.93183333333332</v>
      </c>
      <c r="D2751" s="13">
        <f>IFERROR(AVERAGEIFS(Datos!F2751:H2751,Datos!F2751:H2751,"&lt;&gt;"),"")</f>
        <v>86.726715900000002</v>
      </c>
      <c r="E2751" s="14">
        <f>IFERROR(AVERAGEIFS(Datos!I2751:L2751,Datos!I2751:L2751,"&lt;&gt;"),"")</f>
        <v>40.917344104457328</v>
      </c>
    </row>
    <row r="2752" spans="1:5" x14ac:dyDescent="0.3">
      <c r="A2752" s="12">
        <v>44390</v>
      </c>
      <c r="B2752" s="13">
        <v>2021</v>
      </c>
      <c r="C2752" s="13">
        <f>IFERROR(AVERAGEIFS(Datos!C2752:E2752,Datos!C2752:E2752,"&lt;&gt;"),"")</f>
        <v>184.65383333333332</v>
      </c>
      <c r="D2752" s="13">
        <f>IFERROR(AVERAGEIFS(Datos!F2752:H2752,Datos!F2752:H2752,"&lt;&gt;"),"")</f>
        <v>86.670349466666664</v>
      </c>
      <c r="E2752" s="14">
        <f>IFERROR(AVERAGEIFS(Datos!I2752:L2752,Datos!I2752:L2752,"&lt;&gt;"),"")</f>
        <v>41.088766077250497</v>
      </c>
    </row>
    <row r="2753" spans="1:5" x14ac:dyDescent="0.3">
      <c r="A2753" s="12">
        <v>44391</v>
      </c>
      <c r="B2753" s="13">
        <v>2021</v>
      </c>
      <c r="C2753" s="13">
        <f>IFERROR(AVERAGEIFS(Datos!C2753:E2753,Datos!C2753:E2753,"&lt;&gt;"),"")</f>
        <v>186.63233333333332</v>
      </c>
      <c r="D2753" s="13">
        <f>IFERROR(AVERAGEIFS(Datos!F2753:H2753,Datos!F2753:H2753,"&lt;&gt;"),"")</f>
        <v>86.902556566666661</v>
      </c>
      <c r="E2753" s="14">
        <f>IFERROR(AVERAGEIFS(Datos!I2753:L2753,Datos!I2753:L2753,"&lt;&gt;"),"")</f>
        <v>41.272314095744676</v>
      </c>
    </row>
    <row r="2754" spans="1:5" x14ac:dyDescent="0.3">
      <c r="A2754" s="12">
        <v>44392</v>
      </c>
      <c r="B2754" s="13">
        <v>2021</v>
      </c>
      <c r="C2754" s="13">
        <f>IFERROR(AVERAGEIFS(Datos!C2754:E2754,Datos!C2754:E2754,"&lt;&gt;"),"")</f>
        <v>185.505</v>
      </c>
      <c r="D2754" s="13">
        <f>IFERROR(AVERAGEIFS(Datos!F2754:H2754,Datos!F2754:H2754,"&lt;&gt;"),"")</f>
        <v>85.559193833333325</v>
      </c>
      <c r="E2754" s="14">
        <f>IFERROR(AVERAGEIFS(Datos!I2754:L2754,Datos!I2754:L2754,"&lt;&gt;"),"")</f>
        <v>40.903229137131952</v>
      </c>
    </row>
    <row r="2755" spans="1:5" x14ac:dyDescent="0.3">
      <c r="A2755" s="12">
        <v>44393</v>
      </c>
      <c r="B2755" s="13">
        <v>2021</v>
      </c>
      <c r="C2755" s="13">
        <f>IFERROR(AVERAGEIFS(Datos!C2755:E2755,Datos!C2755:E2755,"&lt;&gt;"),"")</f>
        <v>184.70333333333335</v>
      </c>
      <c r="D2755" s="13">
        <f>IFERROR(AVERAGEIFS(Datos!F2755:H2755,Datos!F2755:H2755,"&lt;&gt;"),"")</f>
        <v>84.906944833333327</v>
      </c>
      <c r="E2755" s="14">
        <f>IFERROR(AVERAGEIFS(Datos!I2755:L2755,Datos!I2755:L2755,"&lt;&gt;"),"")</f>
        <v>40.490636891462309</v>
      </c>
    </row>
    <row r="2756" spans="1:5" x14ac:dyDescent="0.3">
      <c r="A2756" s="12">
        <v>44394</v>
      </c>
      <c r="B2756" s="13">
        <v>2021</v>
      </c>
      <c r="C2756" s="13" t="str">
        <f>IFERROR(AVERAGEIFS(Datos!C2756:E2756,Datos!C2756:E2756,"&lt;&gt;"),"")</f>
        <v/>
      </c>
      <c r="D2756" s="13" t="str">
        <f>IFERROR(AVERAGEIFS(Datos!F2756:H2756,Datos!F2756:H2756,"&lt;&gt;"),"")</f>
        <v/>
      </c>
      <c r="E2756" s="14" t="str">
        <f>IFERROR(AVERAGEIFS(Datos!I2756:L2756,Datos!I2756:L2756,"&lt;&gt;"),"")</f>
        <v/>
      </c>
    </row>
    <row r="2757" spans="1:5" x14ac:dyDescent="0.3">
      <c r="A2757" s="12">
        <v>44395</v>
      </c>
      <c r="B2757" s="13">
        <v>2021</v>
      </c>
      <c r="C2757" s="13" t="str">
        <f>IFERROR(AVERAGEIFS(Datos!C2757:E2757,Datos!C2757:E2757,"&lt;&gt;"),"")</f>
        <v/>
      </c>
      <c r="D2757" s="13" t="str">
        <f>IFERROR(AVERAGEIFS(Datos!F2757:H2757,Datos!F2757:H2757,"&lt;&gt;"),"")</f>
        <v/>
      </c>
      <c r="E2757" s="14" t="str">
        <f>IFERROR(AVERAGEIFS(Datos!I2757:L2757,Datos!I2757:L2757,"&lt;&gt;"),"")</f>
        <v/>
      </c>
    </row>
    <row r="2758" spans="1:5" x14ac:dyDescent="0.3">
      <c r="A2758" s="12">
        <v>44396</v>
      </c>
      <c r="B2758" s="13">
        <v>2021</v>
      </c>
      <c r="C2758" s="13">
        <f>IFERROR(AVERAGEIFS(Datos!C2758:E2758,Datos!C2758:E2758,"&lt;&gt;"),"")</f>
        <v>181.346</v>
      </c>
      <c r="D2758" s="13">
        <f>IFERROR(AVERAGEIFS(Datos!F2758:H2758,Datos!F2758:H2758,"&lt;&gt;"),"")</f>
        <v>82.490461999999994</v>
      </c>
      <c r="E2758" s="14">
        <f>IFERROR(AVERAGEIFS(Datos!I2758:L2758,Datos!I2758:L2758,"&lt;&gt;"),"")</f>
        <v>40.003557276716336</v>
      </c>
    </row>
    <row r="2759" spans="1:5" x14ac:dyDescent="0.3">
      <c r="A2759" s="12">
        <v>44397</v>
      </c>
      <c r="B2759" s="13">
        <v>2021</v>
      </c>
      <c r="C2759" s="13">
        <f>IFERROR(AVERAGEIFS(Datos!C2759:E2759,Datos!C2759:E2759,"&lt;&gt;"),"")</f>
        <v>183.8931666666667</v>
      </c>
      <c r="D2759" s="13">
        <f>IFERROR(AVERAGEIFS(Datos!F2759:H2759,Datos!F2759:H2759,"&lt;&gt;"),"")</f>
        <v>82.077099333333337</v>
      </c>
      <c r="E2759" s="14">
        <f>IFERROR(AVERAGEIFS(Datos!I2759:L2759,Datos!I2759:L2759,"&lt;&gt;"),"")</f>
        <v>39.091495561874424</v>
      </c>
    </row>
    <row r="2760" spans="1:5" x14ac:dyDescent="0.3">
      <c r="A2760" s="12">
        <v>44398</v>
      </c>
      <c r="B2760" s="13">
        <v>2021</v>
      </c>
      <c r="C2760" s="13">
        <f>IFERROR(AVERAGEIFS(Datos!C2760:E2760,Datos!C2760:E2760,"&lt;&gt;"),"")</f>
        <v>184.78299999999999</v>
      </c>
      <c r="D2760" s="13">
        <f>IFERROR(AVERAGEIFS(Datos!F2760:H2760,Datos!F2760:H2760,"&lt;&gt;"),"")</f>
        <v>81.476907100000005</v>
      </c>
      <c r="E2760" s="14">
        <f>IFERROR(AVERAGEIFS(Datos!I2760:L2760,Datos!I2760:L2760,"&lt;&gt;"),"")</f>
        <v>39.135589785604211</v>
      </c>
    </row>
    <row r="2761" spans="1:5" x14ac:dyDescent="0.3">
      <c r="A2761" s="12">
        <v>44399</v>
      </c>
      <c r="B2761" s="13">
        <v>2021</v>
      </c>
      <c r="C2761" s="13">
        <f>IFERROR(AVERAGEIFS(Datos!C2761:E2761,Datos!C2761:E2761,"&lt;&gt;"),"")</f>
        <v>187.12049999999999</v>
      </c>
      <c r="D2761" s="13">
        <f>IFERROR(AVERAGEIFS(Datos!F2761:H2761,Datos!F2761:H2761,"&lt;&gt;"),"")</f>
        <v>81.340874733333337</v>
      </c>
      <c r="E2761" s="14" t="str">
        <f>IFERROR(AVERAGEIFS(Datos!I2761:L2761,Datos!I2761:L2761,"&lt;&gt;"),"")</f>
        <v/>
      </c>
    </row>
    <row r="2762" spans="1:5" x14ac:dyDescent="0.3">
      <c r="A2762" s="12">
        <v>44400</v>
      </c>
      <c r="B2762" s="13">
        <v>2021</v>
      </c>
      <c r="C2762" s="13">
        <f>IFERROR(AVERAGEIFS(Datos!C2762:E2762,Datos!C2762:E2762,"&lt;&gt;"),"")</f>
        <v>190.41499999999999</v>
      </c>
      <c r="D2762" s="13">
        <f>IFERROR(AVERAGEIFS(Datos!F2762:H2762,Datos!F2762:H2762,"&lt;&gt;"),"")</f>
        <v>81.609298133333326</v>
      </c>
      <c r="E2762" s="14" t="str">
        <f>IFERROR(AVERAGEIFS(Datos!I2762:L2762,Datos!I2762:L2762,"&lt;&gt;"),"")</f>
        <v/>
      </c>
    </row>
    <row r="2763" spans="1:5" x14ac:dyDescent="0.3">
      <c r="A2763" s="12">
        <v>44401</v>
      </c>
      <c r="B2763" s="13">
        <v>2021</v>
      </c>
      <c r="C2763" s="13" t="str">
        <f>IFERROR(AVERAGEIFS(Datos!C2763:E2763,Datos!C2763:E2763,"&lt;&gt;"),"")</f>
        <v/>
      </c>
      <c r="D2763" s="13" t="str">
        <f>IFERROR(AVERAGEIFS(Datos!F2763:H2763,Datos!F2763:H2763,"&lt;&gt;"),"")</f>
        <v/>
      </c>
      <c r="E2763" s="14" t="str">
        <f>IFERROR(AVERAGEIFS(Datos!I2763:L2763,Datos!I2763:L2763,"&lt;&gt;"),"")</f>
        <v/>
      </c>
    </row>
    <row r="2764" spans="1:5" x14ac:dyDescent="0.3">
      <c r="A2764" s="12">
        <v>44402</v>
      </c>
      <c r="B2764" s="13">
        <v>2021</v>
      </c>
      <c r="C2764" s="13" t="str">
        <f>IFERROR(AVERAGEIFS(Datos!C2764:E2764,Datos!C2764:E2764,"&lt;&gt;"),"")</f>
        <v/>
      </c>
      <c r="D2764" s="13" t="str">
        <f>IFERROR(AVERAGEIFS(Datos!F2764:H2764,Datos!F2764:H2764,"&lt;&gt;"),"")</f>
        <v/>
      </c>
      <c r="E2764" s="14" t="str">
        <f>IFERROR(AVERAGEIFS(Datos!I2764:L2764,Datos!I2764:L2764,"&lt;&gt;"),"")</f>
        <v/>
      </c>
    </row>
    <row r="2765" spans="1:5" x14ac:dyDescent="0.3">
      <c r="A2765" s="12">
        <v>44403</v>
      </c>
      <c r="B2765" s="13">
        <v>2021</v>
      </c>
      <c r="C2765" s="13">
        <f>IFERROR(AVERAGEIFS(Datos!C2765:E2765,Datos!C2765:E2765,"&lt;&gt;"),"")</f>
        <v>190.69166666666669</v>
      </c>
      <c r="D2765" s="13">
        <f>IFERROR(AVERAGEIFS(Datos!F2765:H2765,Datos!F2765:H2765,"&lt;&gt;"),"")</f>
        <v>81.832215066666663</v>
      </c>
      <c r="E2765" s="14">
        <f>IFERROR(AVERAGEIFS(Datos!I2765:L2765,Datos!I2765:L2765,"&lt;&gt;"),"")</f>
        <v>38.926170492657725</v>
      </c>
    </row>
    <row r="2766" spans="1:5" x14ac:dyDescent="0.3">
      <c r="A2766" s="12">
        <v>44404</v>
      </c>
      <c r="B2766" s="13">
        <v>2021</v>
      </c>
      <c r="C2766" s="13">
        <f>IFERROR(AVERAGEIFS(Datos!C2766:E2766,Datos!C2766:E2766,"&lt;&gt;"),"")</f>
        <v>188.40333333333334</v>
      </c>
      <c r="D2766" s="13">
        <f>IFERROR(AVERAGEIFS(Datos!F2766:H2766,Datos!F2766:H2766,"&lt;&gt;"),"")</f>
        <v>81.838513500000005</v>
      </c>
      <c r="E2766" s="14">
        <f>IFERROR(AVERAGEIFS(Datos!I2766:L2766,Datos!I2766:L2766,"&lt;&gt;"),"")</f>
        <v>39.252593199854061</v>
      </c>
    </row>
    <row r="2767" spans="1:5" x14ac:dyDescent="0.3">
      <c r="A2767" s="12">
        <v>44405</v>
      </c>
      <c r="B2767" s="13">
        <v>2021</v>
      </c>
      <c r="C2767" s="13">
        <f>IFERROR(AVERAGEIFS(Datos!C2767:E2767,Datos!C2767:E2767,"&lt;&gt;"),"")</f>
        <v>189.09800000000004</v>
      </c>
      <c r="D2767" s="13">
        <f>IFERROR(AVERAGEIFS(Datos!F2767:H2767,Datos!F2767:H2767,"&lt;&gt;"),"")</f>
        <v>82.477960999999993</v>
      </c>
      <c r="E2767" s="14">
        <f>IFERROR(AVERAGEIFS(Datos!I2767:L2767,Datos!I2767:L2767,"&lt;&gt;"),"")</f>
        <v>38.046027666969557</v>
      </c>
    </row>
    <row r="2768" spans="1:5" x14ac:dyDescent="0.3">
      <c r="A2768" s="12">
        <v>44406</v>
      </c>
      <c r="B2768" s="13">
        <v>2021</v>
      </c>
      <c r="C2768" s="13">
        <f>IFERROR(AVERAGEIFS(Datos!C2768:E2768,Datos!C2768:E2768,"&lt;&gt;"),"")</f>
        <v>189.30583333333334</v>
      </c>
      <c r="D2768" s="13">
        <f>IFERROR(AVERAGEIFS(Datos!F2768:H2768,Datos!F2768:H2768,"&lt;&gt;"),"")</f>
        <v>83.60772333333334</v>
      </c>
      <c r="E2768" s="14">
        <f>IFERROR(AVERAGEIFS(Datos!I2768:L2768,Datos!I2768:L2768,"&lt;&gt;"),"")</f>
        <v>38.938423737788732</v>
      </c>
    </row>
    <row r="2769" spans="1:5" x14ac:dyDescent="0.3">
      <c r="A2769" s="12">
        <v>44407</v>
      </c>
      <c r="B2769" s="13">
        <v>2021</v>
      </c>
      <c r="C2769" s="13">
        <f>IFERROR(AVERAGEIFS(Datos!C2769:E2769,Datos!C2769:E2769,"&lt;&gt;"),"")</f>
        <v>188.49883333333332</v>
      </c>
      <c r="D2769" s="13">
        <f>IFERROR(AVERAGEIFS(Datos!F2769:H2769,Datos!F2769:H2769,"&lt;&gt;"),"")</f>
        <v>82.767201849999992</v>
      </c>
      <c r="E2769" s="14">
        <f>IFERROR(AVERAGEIFS(Datos!I2769:L2769,Datos!I2769:L2769,"&lt;&gt;"),"")</f>
        <v>37.817293640131162</v>
      </c>
    </row>
    <row r="2770" spans="1:5" x14ac:dyDescent="0.3">
      <c r="A2770" s="12">
        <v>44408</v>
      </c>
      <c r="B2770" s="13">
        <v>2021</v>
      </c>
      <c r="C2770" s="13" t="str">
        <f>IFERROR(AVERAGEIFS(Datos!C2770:E2770,Datos!C2770:E2770,"&lt;&gt;"),"")</f>
        <v/>
      </c>
      <c r="D2770" s="13" t="str">
        <f>IFERROR(AVERAGEIFS(Datos!F2770:H2770,Datos!F2770:H2770,"&lt;&gt;"),"")</f>
        <v/>
      </c>
      <c r="E2770" s="14" t="str">
        <f>IFERROR(AVERAGEIFS(Datos!I2770:L2770,Datos!I2770:L2770,"&lt;&gt;"),"")</f>
        <v/>
      </c>
    </row>
    <row r="2771" spans="1:5" x14ac:dyDescent="0.3">
      <c r="A2771" s="12">
        <v>44409</v>
      </c>
      <c r="B2771" s="13">
        <v>2021</v>
      </c>
      <c r="C2771" s="13" t="str">
        <f>IFERROR(AVERAGEIFS(Datos!C2771:E2771,Datos!C2771:E2771,"&lt;&gt;"),"")</f>
        <v/>
      </c>
      <c r="D2771" s="13" t="str">
        <f>IFERROR(AVERAGEIFS(Datos!F2771:H2771,Datos!F2771:H2771,"&lt;&gt;"),"")</f>
        <v/>
      </c>
      <c r="E2771" s="14" t="str">
        <f>IFERROR(AVERAGEIFS(Datos!I2771:L2771,Datos!I2771:L2771,"&lt;&gt;"),"")</f>
        <v/>
      </c>
    </row>
    <row r="2772" spans="1:5" x14ac:dyDescent="0.3">
      <c r="A2772" s="12">
        <v>44410</v>
      </c>
      <c r="B2772" s="13">
        <v>2021</v>
      </c>
      <c r="C2772" s="13">
        <f>IFERROR(AVERAGEIFS(Datos!C2772:E2772,Datos!C2772:E2772,"&lt;&gt;"),"")</f>
        <v>188.3981666666667</v>
      </c>
      <c r="D2772" s="13">
        <f>IFERROR(AVERAGEIFS(Datos!F2772:H2772,Datos!F2772:H2772,"&lt;&gt;"),"")</f>
        <v>83.421301416666665</v>
      </c>
      <c r="E2772" s="14">
        <f>IFERROR(AVERAGEIFS(Datos!I2772:L2772,Datos!I2772:L2772,"&lt;&gt;"),"")</f>
        <v>38.693878421052631</v>
      </c>
    </row>
    <row r="2773" spans="1:5" x14ac:dyDescent="0.3">
      <c r="A2773" s="12">
        <v>44411</v>
      </c>
      <c r="B2773" s="13">
        <v>2021</v>
      </c>
      <c r="C2773" s="13">
        <f>IFERROR(AVERAGEIFS(Datos!C2773:E2773,Datos!C2773:E2773,"&lt;&gt;"),"")</f>
        <v>190.03666666666666</v>
      </c>
      <c r="D2773" s="13">
        <f>IFERROR(AVERAGEIFS(Datos!F2773:H2773,Datos!F2773:H2773,"&lt;&gt;"),"")</f>
        <v>81.923905950000005</v>
      </c>
      <c r="E2773" s="14">
        <f>IFERROR(AVERAGEIFS(Datos!I2773:L2773,Datos!I2773:L2773,"&lt;&gt;"),"")</f>
        <v>38.460928738767649</v>
      </c>
    </row>
    <row r="2774" spans="1:5" x14ac:dyDescent="0.3">
      <c r="A2774" s="12">
        <v>44412</v>
      </c>
      <c r="B2774" s="13">
        <v>2021</v>
      </c>
      <c r="C2774" s="13">
        <f>IFERROR(AVERAGEIFS(Datos!C2774:E2774,Datos!C2774:E2774,"&lt;&gt;"),"")</f>
        <v>189.52849999999998</v>
      </c>
      <c r="D2774" s="13">
        <f>IFERROR(AVERAGEIFS(Datos!F2774:H2774,Datos!F2774:H2774,"&lt;&gt;"),"")</f>
        <v>82.69662173333333</v>
      </c>
      <c r="E2774" s="14">
        <f>IFERROR(AVERAGEIFS(Datos!I2774:L2774,Datos!I2774:L2774,"&lt;&gt;"),"")</f>
        <v>37.654346363677867</v>
      </c>
    </row>
    <row r="2775" spans="1:5" x14ac:dyDescent="0.3">
      <c r="A2775" s="12">
        <v>44413</v>
      </c>
      <c r="B2775" s="13">
        <v>2021</v>
      </c>
      <c r="C2775" s="13">
        <f>IFERROR(AVERAGEIFS(Datos!C2775:E2775,Datos!C2775:E2775,"&lt;&gt;"),"")</f>
        <v>190.94383333333334</v>
      </c>
      <c r="D2775" s="13">
        <f>IFERROR(AVERAGEIFS(Datos!F2775:H2775,Datos!F2775:H2775,"&lt;&gt;"),"")</f>
        <v>83.552140633333337</v>
      </c>
      <c r="E2775" s="14">
        <f>IFERROR(AVERAGEIFS(Datos!I2775:L2775,Datos!I2775:L2775,"&lt;&gt;"),"")</f>
        <v>37.788822088572992</v>
      </c>
    </row>
    <row r="2776" spans="1:5" x14ac:dyDescent="0.3">
      <c r="A2776" s="12">
        <v>44414</v>
      </c>
      <c r="B2776" s="13">
        <v>2021</v>
      </c>
      <c r="C2776" s="13">
        <f>IFERROR(AVERAGEIFS(Datos!C2776:E2776,Datos!C2776:E2776,"&lt;&gt;"),"")</f>
        <v>190.44616666666664</v>
      </c>
      <c r="D2776" s="13">
        <f>IFERROR(AVERAGEIFS(Datos!F2776:H2776,Datos!F2776:H2776,"&lt;&gt;"),"")</f>
        <v>82.995052033333323</v>
      </c>
      <c r="E2776" s="14">
        <f>IFERROR(AVERAGEIFS(Datos!I2776:L2776,Datos!I2776:L2776,"&lt;&gt;"),"")</f>
        <v>36.621954203319135</v>
      </c>
    </row>
    <row r="2777" spans="1:5" x14ac:dyDescent="0.3">
      <c r="A2777" s="12">
        <v>44415</v>
      </c>
      <c r="B2777" s="13">
        <v>2021</v>
      </c>
      <c r="C2777" s="13" t="str">
        <f>IFERROR(AVERAGEIFS(Datos!C2777:E2777,Datos!C2777:E2777,"&lt;&gt;"),"")</f>
        <v/>
      </c>
      <c r="D2777" s="13" t="str">
        <f>IFERROR(AVERAGEIFS(Datos!F2777:H2777,Datos!F2777:H2777,"&lt;&gt;"),"")</f>
        <v/>
      </c>
      <c r="E2777" s="14" t="str">
        <f>IFERROR(AVERAGEIFS(Datos!I2777:L2777,Datos!I2777:L2777,"&lt;&gt;"),"")</f>
        <v/>
      </c>
    </row>
    <row r="2778" spans="1:5" x14ac:dyDescent="0.3">
      <c r="A2778" s="12">
        <v>44416</v>
      </c>
      <c r="B2778" s="13">
        <v>2021</v>
      </c>
      <c r="C2778" s="13" t="str">
        <f>IFERROR(AVERAGEIFS(Datos!C2778:E2778,Datos!C2778:E2778,"&lt;&gt;"),"")</f>
        <v/>
      </c>
      <c r="D2778" s="13" t="str">
        <f>IFERROR(AVERAGEIFS(Datos!F2778:H2778,Datos!F2778:H2778,"&lt;&gt;"),"")</f>
        <v/>
      </c>
      <c r="E2778" s="14" t="str">
        <f>IFERROR(AVERAGEIFS(Datos!I2778:L2778,Datos!I2778:L2778,"&lt;&gt;"),"")</f>
        <v/>
      </c>
    </row>
    <row r="2779" spans="1:5" x14ac:dyDescent="0.3">
      <c r="A2779" s="12">
        <v>44417</v>
      </c>
      <c r="B2779" s="13">
        <v>2021</v>
      </c>
      <c r="C2779" s="13">
        <f>IFERROR(AVERAGEIFS(Datos!C2779:E2779,Datos!C2779:E2779,"&lt;&gt;"),"")</f>
        <v>190.44433333333333</v>
      </c>
      <c r="D2779" s="13">
        <f>IFERROR(AVERAGEIFS(Datos!F2779:H2779,Datos!F2779:H2779,"&lt;&gt;"),"")</f>
        <v>82.677068000000006</v>
      </c>
      <c r="E2779" s="14" t="str">
        <f>IFERROR(AVERAGEIFS(Datos!I2779:L2779,Datos!I2779:L2779,"&lt;&gt;"),"")</f>
        <v/>
      </c>
    </row>
    <row r="2780" spans="1:5" x14ac:dyDescent="0.3">
      <c r="A2780" s="12">
        <v>44418</v>
      </c>
      <c r="B2780" s="13">
        <v>2021</v>
      </c>
      <c r="C2780" s="13">
        <f>IFERROR(AVERAGEIFS(Datos!C2780:E2780,Datos!C2780:E2780,"&lt;&gt;"),"")</f>
        <v>189.61566666666667</v>
      </c>
      <c r="D2780" s="13">
        <f>IFERROR(AVERAGEIFS(Datos!F2780:H2780,Datos!F2780:H2780,"&lt;&gt;"),"")</f>
        <v>82.375294116666666</v>
      </c>
      <c r="E2780" s="14">
        <f>IFERROR(AVERAGEIFS(Datos!I2780:L2780,Datos!I2780:L2780,"&lt;&gt;"),"")</f>
        <v>36.183196815099457</v>
      </c>
    </row>
    <row r="2781" spans="1:5" x14ac:dyDescent="0.3">
      <c r="A2781" s="12">
        <v>44419</v>
      </c>
      <c r="B2781" s="13">
        <v>2021</v>
      </c>
      <c r="C2781" s="13">
        <f>IFERROR(AVERAGEIFS(Datos!C2781:E2781,Datos!C2781:E2781,"&lt;&gt;"),"")</f>
        <v>189.69633333333331</v>
      </c>
      <c r="D2781" s="13">
        <f>IFERROR(AVERAGEIFS(Datos!F2781:H2781,Datos!F2781:H2781,"&lt;&gt;"),"")</f>
        <v>82.598467766666673</v>
      </c>
      <c r="E2781" s="14">
        <f>IFERROR(AVERAGEIFS(Datos!I2781:L2781,Datos!I2781:L2781,"&lt;&gt;"),"")</f>
        <v>36.426581448107228</v>
      </c>
    </row>
    <row r="2782" spans="1:5" x14ac:dyDescent="0.3">
      <c r="A2782" s="12">
        <v>44420</v>
      </c>
      <c r="B2782" s="13">
        <v>2021</v>
      </c>
      <c r="C2782" s="13">
        <f>IFERROR(AVERAGEIFS(Datos!C2782:E2782,Datos!C2782:E2782,"&lt;&gt;"),"")</f>
        <v>191.96466666666666</v>
      </c>
      <c r="D2782" s="13">
        <f>IFERROR(AVERAGEIFS(Datos!F2782:H2782,Datos!F2782:H2782,"&lt;&gt;"),"")</f>
        <v>83.764555716666663</v>
      </c>
      <c r="E2782" s="14">
        <f>IFERROR(AVERAGEIFS(Datos!I2782:L2782,Datos!I2782:L2782,"&lt;&gt;"),"")</f>
        <v>36.191614479166667</v>
      </c>
    </row>
    <row r="2783" spans="1:5" x14ac:dyDescent="0.3">
      <c r="A2783" s="12">
        <v>44421</v>
      </c>
      <c r="B2783" s="13">
        <v>2021</v>
      </c>
      <c r="C2783" s="13">
        <f>IFERROR(AVERAGEIFS(Datos!C2783:E2783,Datos!C2783:E2783,"&lt;&gt;"),"")</f>
        <v>193.22583333333333</v>
      </c>
      <c r="D2783" s="13">
        <f>IFERROR(AVERAGEIFS(Datos!F2783:H2783,Datos!F2783:H2783,"&lt;&gt;"),"")</f>
        <v>83.939623499999996</v>
      </c>
      <c r="E2783" s="14">
        <f>IFERROR(AVERAGEIFS(Datos!I2783:L2783,Datos!I2783:L2783,"&lt;&gt;"),"")</f>
        <v>36.504477161028547</v>
      </c>
    </row>
    <row r="2784" spans="1:5" x14ac:dyDescent="0.3">
      <c r="A2784" s="12">
        <v>44422</v>
      </c>
      <c r="B2784" s="13">
        <v>2021</v>
      </c>
      <c r="C2784" s="13" t="str">
        <f>IFERROR(AVERAGEIFS(Datos!C2784:E2784,Datos!C2784:E2784,"&lt;&gt;"),"")</f>
        <v/>
      </c>
      <c r="D2784" s="13" t="str">
        <f>IFERROR(AVERAGEIFS(Datos!F2784:H2784,Datos!F2784:H2784,"&lt;&gt;"),"")</f>
        <v/>
      </c>
      <c r="E2784" s="14" t="str">
        <f>IFERROR(AVERAGEIFS(Datos!I2784:L2784,Datos!I2784:L2784,"&lt;&gt;"),"")</f>
        <v/>
      </c>
    </row>
    <row r="2785" spans="1:5" x14ac:dyDescent="0.3">
      <c r="A2785" s="12">
        <v>44423</v>
      </c>
      <c r="B2785" s="13">
        <v>2021</v>
      </c>
      <c r="C2785" s="13" t="str">
        <f>IFERROR(AVERAGEIFS(Datos!C2785:E2785,Datos!C2785:E2785,"&lt;&gt;"),"")</f>
        <v/>
      </c>
      <c r="D2785" s="13" t="str">
        <f>IFERROR(AVERAGEIFS(Datos!F2785:H2785,Datos!F2785:H2785,"&lt;&gt;"),"")</f>
        <v/>
      </c>
      <c r="E2785" s="14" t="str">
        <f>IFERROR(AVERAGEIFS(Datos!I2785:L2785,Datos!I2785:L2785,"&lt;&gt;"),"")</f>
        <v/>
      </c>
    </row>
    <row r="2786" spans="1:5" x14ac:dyDescent="0.3">
      <c r="A2786" s="12">
        <v>44424</v>
      </c>
      <c r="B2786" s="13">
        <v>2021</v>
      </c>
      <c r="C2786" s="13">
        <f>IFERROR(AVERAGEIFS(Datos!C2786:E2786,Datos!C2786:E2786,"&lt;&gt;"),"")</f>
        <v>194.67650000000003</v>
      </c>
      <c r="D2786" s="13">
        <f>IFERROR(AVERAGEIFS(Datos!F2786:H2786,Datos!F2786:H2786,"&lt;&gt;"),"")</f>
        <v>83.16865806666668</v>
      </c>
      <c r="E2786" s="14">
        <f>IFERROR(AVERAGEIFS(Datos!I2786:L2786,Datos!I2786:L2786,"&lt;&gt;"),"")</f>
        <v>36.03006039683266</v>
      </c>
    </row>
    <row r="2787" spans="1:5" x14ac:dyDescent="0.3">
      <c r="A2787" s="12">
        <v>44425</v>
      </c>
      <c r="B2787" s="13">
        <v>2021</v>
      </c>
      <c r="C2787" s="13">
        <f>IFERROR(AVERAGEIFS(Datos!C2787:E2787,Datos!C2787:E2787,"&lt;&gt;"),"")</f>
        <v>193.31049999999996</v>
      </c>
      <c r="D2787" s="13">
        <f>IFERROR(AVERAGEIFS(Datos!F2787:H2787,Datos!F2787:H2787,"&lt;&gt;"),"")</f>
        <v>82.824769316666661</v>
      </c>
      <c r="E2787" s="14">
        <f>IFERROR(AVERAGEIFS(Datos!I2787:L2787,Datos!I2787:L2787,"&lt;&gt;"),"")</f>
        <v>35.649242099497947</v>
      </c>
    </row>
    <row r="2788" spans="1:5" x14ac:dyDescent="0.3">
      <c r="A2788" s="12">
        <v>44426</v>
      </c>
      <c r="B2788" s="13">
        <v>2021</v>
      </c>
      <c r="C2788" s="13">
        <f>IFERROR(AVERAGEIFS(Datos!C2788:E2788,Datos!C2788:E2788,"&lt;&gt;"),"")</f>
        <v>190.84633333333332</v>
      </c>
      <c r="D2788" s="13">
        <f>IFERROR(AVERAGEIFS(Datos!F2788:H2788,Datos!F2788:H2788,"&lt;&gt;"),"")</f>
        <v>82.491585016666662</v>
      </c>
      <c r="E2788" s="14">
        <f>IFERROR(AVERAGEIFS(Datos!I2788:L2788,Datos!I2788:L2788,"&lt;&gt;"),"")</f>
        <v>35.727481951263869</v>
      </c>
    </row>
    <row r="2789" spans="1:5" x14ac:dyDescent="0.3">
      <c r="A2789" s="12">
        <v>44427</v>
      </c>
      <c r="B2789" s="13">
        <v>2021</v>
      </c>
      <c r="C2789" s="13">
        <f>IFERROR(AVERAGEIFS(Datos!C2789:E2789,Datos!C2789:E2789,"&lt;&gt;"),"")</f>
        <v>193.04999999999998</v>
      </c>
      <c r="D2789" s="13">
        <f>IFERROR(AVERAGEIFS(Datos!F2789:H2789,Datos!F2789:H2789,"&lt;&gt;"),"")</f>
        <v>80.956504466666672</v>
      </c>
      <c r="E2789" s="14">
        <f>IFERROR(AVERAGEIFS(Datos!I2789:L2789,Datos!I2789:L2789,"&lt;&gt;"),"")</f>
        <v>35.122428987520493</v>
      </c>
    </row>
    <row r="2790" spans="1:5" x14ac:dyDescent="0.3">
      <c r="A2790" s="12">
        <v>44428</v>
      </c>
      <c r="B2790" s="13">
        <v>2021</v>
      </c>
      <c r="C2790" s="13">
        <f>IFERROR(AVERAGEIFS(Datos!C2790:E2790,Datos!C2790:E2790,"&lt;&gt;"),"")</f>
        <v>196.65983333333335</v>
      </c>
      <c r="D2790" s="13">
        <f>IFERROR(AVERAGEIFS(Datos!F2790:H2790,Datos!F2790:H2790,"&lt;&gt;"),"")</f>
        <v>81.099105399999999</v>
      </c>
      <c r="E2790" s="14">
        <f>IFERROR(AVERAGEIFS(Datos!I2790:L2790,Datos!I2790:L2790,"&lt;&gt;"),"")</f>
        <v>34.60937607686003</v>
      </c>
    </row>
    <row r="2791" spans="1:5" x14ac:dyDescent="0.3">
      <c r="A2791" s="12">
        <v>44429</v>
      </c>
      <c r="B2791" s="13">
        <v>2021</v>
      </c>
      <c r="C2791" s="13" t="str">
        <f>IFERROR(AVERAGEIFS(Datos!C2791:E2791,Datos!C2791:E2791,"&lt;&gt;"),"")</f>
        <v/>
      </c>
      <c r="D2791" s="13" t="str">
        <f>IFERROR(AVERAGEIFS(Datos!F2791:H2791,Datos!F2791:H2791,"&lt;&gt;"),"")</f>
        <v/>
      </c>
      <c r="E2791" s="14" t="str">
        <f>IFERROR(AVERAGEIFS(Datos!I2791:L2791,Datos!I2791:L2791,"&lt;&gt;"),"")</f>
        <v/>
      </c>
    </row>
    <row r="2792" spans="1:5" x14ac:dyDescent="0.3">
      <c r="A2792" s="12">
        <v>44430</v>
      </c>
      <c r="B2792" s="13">
        <v>2021</v>
      </c>
      <c r="C2792" s="13" t="str">
        <f>IFERROR(AVERAGEIFS(Datos!C2792:E2792,Datos!C2792:E2792,"&lt;&gt;"),"")</f>
        <v/>
      </c>
      <c r="D2792" s="13" t="str">
        <f>IFERROR(AVERAGEIFS(Datos!F2792:H2792,Datos!F2792:H2792,"&lt;&gt;"),"")</f>
        <v/>
      </c>
      <c r="E2792" s="14" t="str">
        <f>IFERROR(AVERAGEIFS(Datos!I2792:L2792,Datos!I2792:L2792,"&lt;&gt;"),"")</f>
        <v/>
      </c>
    </row>
    <row r="2793" spans="1:5" x14ac:dyDescent="0.3">
      <c r="A2793" s="12">
        <v>44431</v>
      </c>
      <c r="B2793" s="13">
        <v>2021</v>
      </c>
      <c r="C2793" s="13">
        <f>IFERROR(AVERAGEIFS(Datos!C2793:E2793,Datos!C2793:E2793,"&lt;&gt;"),"")</f>
        <v>198.13383333333334</v>
      </c>
      <c r="D2793" s="13">
        <f>IFERROR(AVERAGEIFS(Datos!F2793:H2793,Datos!F2793:H2793,"&lt;&gt;"),"")</f>
        <v>81.437423499999994</v>
      </c>
      <c r="E2793" s="14">
        <f>IFERROR(AVERAGEIFS(Datos!I2793:L2793,Datos!I2793:L2793,"&lt;&gt;"),"")</f>
        <v>34.810762047918374</v>
      </c>
    </row>
    <row r="2794" spans="1:5" x14ac:dyDescent="0.3">
      <c r="A2794" s="12">
        <v>44432</v>
      </c>
      <c r="B2794" s="13">
        <v>2021</v>
      </c>
      <c r="C2794" s="13">
        <f>IFERROR(AVERAGEIFS(Datos!C2794:E2794,Datos!C2794:E2794,"&lt;&gt;"),"")</f>
        <v>197.83383333333336</v>
      </c>
      <c r="D2794" s="13">
        <f>IFERROR(AVERAGEIFS(Datos!F2794:H2794,Datos!F2794:H2794,"&lt;&gt;"),"")</f>
        <v>81.985369599999999</v>
      </c>
      <c r="E2794" s="14">
        <f>IFERROR(AVERAGEIFS(Datos!I2794:L2794,Datos!I2794:L2794,"&lt;&gt;"),"")</f>
        <v>35.38909449685535</v>
      </c>
    </row>
    <row r="2795" spans="1:5" x14ac:dyDescent="0.3">
      <c r="A2795" s="12">
        <v>44433</v>
      </c>
      <c r="B2795" s="13">
        <v>2021</v>
      </c>
      <c r="C2795" s="13">
        <f>IFERROR(AVERAGEIFS(Datos!C2795:E2795,Datos!C2795:E2795,"&lt;&gt;"),"")</f>
        <v>197.48300000000003</v>
      </c>
      <c r="D2795" s="13">
        <f>IFERROR(AVERAGEIFS(Datos!F2795:H2795,Datos!F2795:H2795,"&lt;&gt;"),"")</f>
        <v>81.480638133333329</v>
      </c>
      <c r="E2795" s="14">
        <f>IFERROR(AVERAGEIFS(Datos!I2795:L2795,Datos!I2795:L2795,"&lt;&gt;"),"")</f>
        <v>35.497071015447531</v>
      </c>
    </row>
    <row r="2796" spans="1:5" x14ac:dyDescent="0.3">
      <c r="A2796" s="12">
        <v>44434</v>
      </c>
      <c r="B2796" s="13">
        <v>2021</v>
      </c>
      <c r="C2796" s="13">
        <f>IFERROR(AVERAGEIFS(Datos!C2796:E2796,Datos!C2796:E2796,"&lt;&gt;"),"")</f>
        <v>196.02350000000001</v>
      </c>
      <c r="D2796" s="13">
        <f>IFERROR(AVERAGEIFS(Datos!F2796:H2796,Datos!F2796:H2796,"&lt;&gt;"),"")</f>
        <v>81.468117783333341</v>
      </c>
      <c r="E2796" s="14">
        <f>IFERROR(AVERAGEIFS(Datos!I2796:L2796,Datos!I2796:L2796,"&lt;&gt;"),"")</f>
        <v>35.223311791810417</v>
      </c>
    </row>
    <row r="2797" spans="1:5" x14ac:dyDescent="0.3">
      <c r="A2797" s="12">
        <v>44435</v>
      </c>
      <c r="B2797" s="13">
        <v>2021</v>
      </c>
      <c r="C2797" s="13">
        <f>IFERROR(AVERAGEIFS(Datos!C2797:E2797,Datos!C2797:E2797,"&lt;&gt;"),"")</f>
        <v>197.44133333333335</v>
      </c>
      <c r="D2797" s="13">
        <f>IFERROR(AVERAGEIFS(Datos!F2797:H2797,Datos!F2797:H2797,"&lt;&gt;"),"")</f>
        <v>82.076408366666669</v>
      </c>
      <c r="E2797" s="14">
        <f>IFERROR(AVERAGEIFS(Datos!I2797:L2797,Datos!I2797:L2797,"&lt;&gt;"),"")</f>
        <v>35.045954330601099</v>
      </c>
    </row>
    <row r="2798" spans="1:5" x14ac:dyDescent="0.3">
      <c r="A2798" s="12">
        <v>44436</v>
      </c>
      <c r="B2798" s="13">
        <v>2021</v>
      </c>
      <c r="C2798" s="13" t="str">
        <f>IFERROR(AVERAGEIFS(Datos!C2798:E2798,Datos!C2798:E2798,"&lt;&gt;"),"")</f>
        <v/>
      </c>
      <c r="D2798" s="13" t="str">
        <f>IFERROR(AVERAGEIFS(Datos!F2798:H2798,Datos!F2798:H2798,"&lt;&gt;"),"")</f>
        <v/>
      </c>
      <c r="E2798" s="14" t="str">
        <f>IFERROR(AVERAGEIFS(Datos!I2798:L2798,Datos!I2798:L2798,"&lt;&gt;"),"")</f>
        <v/>
      </c>
    </row>
    <row r="2799" spans="1:5" x14ac:dyDescent="0.3">
      <c r="A2799" s="12">
        <v>44437</v>
      </c>
      <c r="B2799" s="13">
        <v>2021</v>
      </c>
      <c r="C2799" s="13" t="str">
        <f>IFERROR(AVERAGEIFS(Datos!C2799:E2799,Datos!C2799:E2799,"&lt;&gt;"),"")</f>
        <v/>
      </c>
      <c r="D2799" s="13" t="str">
        <f>IFERROR(AVERAGEIFS(Datos!F2799:H2799,Datos!F2799:H2799,"&lt;&gt;"),"")</f>
        <v/>
      </c>
      <c r="E2799" s="14" t="str">
        <f>IFERROR(AVERAGEIFS(Datos!I2799:L2799,Datos!I2799:L2799,"&lt;&gt;"),"")</f>
        <v/>
      </c>
    </row>
    <row r="2800" spans="1:5" x14ac:dyDescent="0.3">
      <c r="A2800" s="12">
        <v>44438</v>
      </c>
      <c r="B2800" s="13">
        <v>2021</v>
      </c>
      <c r="C2800" s="13">
        <f>IFERROR(AVERAGEIFS(Datos!C2800:E2800,Datos!C2800:E2800,"&lt;&gt;"),"")</f>
        <v>200.43349999999998</v>
      </c>
      <c r="D2800" s="13">
        <f>IFERROR(AVERAGEIFS(Datos!F2800:H2800,Datos!F2800:H2800,"&lt;&gt;"),"")</f>
        <v>121.50170299999999</v>
      </c>
      <c r="E2800" s="14">
        <f>IFERROR(AVERAGEIFS(Datos!I2800:L2800,Datos!I2800:L2800,"&lt;&gt;"),"")</f>
        <v>35.147718196087354</v>
      </c>
    </row>
    <row r="2801" spans="1:5" x14ac:dyDescent="0.3">
      <c r="A2801" s="12">
        <v>44439</v>
      </c>
      <c r="B2801" s="13">
        <v>2021</v>
      </c>
      <c r="C2801" s="13">
        <f>IFERROR(AVERAGEIFS(Datos!C2801:E2801,Datos!C2801:E2801,"&lt;&gt;"),"")</f>
        <v>199.46916666666667</v>
      </c>
      <c r="D2801" s="13">
        <f>IFERROR(AVERAGEIFS(Datos!F2801:H2801,Datos!F2801:H2801,"&lt;&gt;"),"")</f>
        <v>83.565301133333335</v>
      </c>
      <c r="E2801" s="14">
        <f>IFERROR(AVERAGEIFS(Datos!I2801:L2801,Datos!I2801:L2801,"&lt;&gt;"),"")</f>
        <v>35.365057161043914</v>
      </c>
    </row>
    <row r="2802" spans="1:5" x14ac:dyDescent="0.3">
      <c r="A2802" s="12">
        <v>44440</v>
      </c>
      <c r="B2802" s="13">
        <v>2021</v>
      </c>
      <c r="C2802" s="13">
        <f>IFERROR(AVERAGEIFS(Datos!C2802:E2802,Datos!C2802:E2802,"&lt;&gt;"),"")</f>
        <v>199.8518333333333</v>
      </c>
      <c r="D2802" s="13">
        <f>IFERROR(AVERAGEIFS(Datos!F2802:H2802,Datos!F2802:H2802,"&lt;&gt;"),"")</f>
        <v>83.563731333333337</v>
      </c>
      <c r="E2802" s="14">
        <f>IFERROR(AVERAGEIFS(Datos!I2802:L2802,Datos!I2802:L2802,"&lt;&gt;"),"")</f>
        <v>35.643042929843688</v>
      </c>
    </row>
    <row r="2803" spans="1:5" x14ac:dyDescent="0.3">
      <c r="A2803" s="12">
        <v>44441</v>
      </c>
      <c r="B2803" s="13">
        <v>2021</v>
      </c>
      <c r="C2803" s="13">
        <f>IFERROR(AVERAGEIFS(Datos!C2803:E2803,Datos!C2803:E2803,"&lt;&gt;"),"")</f>
        <v>199.36233333333334</v>
      </c>
      <c r="D2803" s="13">
        <f>IFERROR(AVERAGEIFS(Datos!F2803:H2803,Datos!F2803:H2803,"&lt;&gt;"),"")</f>
        <v>82.957900666666674</v>
      </c>
      <c r="E2803" s="14">
        <f>IFERROR(AVERAGEIFS(Datos!I2803:L2803,Datos!I2803:L2803,"&lt;&gt;"),"")</f>
        <v>35.839384237796565</v>
      </c>
    </row>
    <row r="2804" spans="1:5" x14ac:dyDescent="0.3">
      <c r="A2804" s="12">
        <v>44442</v>
      </c>
      <c r="B2804" s="13">
        <v>2021</v>
      </c>
      <c r="C2804" s="13">
        <f>IFERROR(AVERAGEIFS(Datos!C2804:E2804,Datos!C2804:E2804,"&lt;&gt;"),"")</f>
        <v>199.72649999999999</v>
      </c>
      <c r="D2804" s="13">
        <f>IFERROR(AVERAGEIFS(Datos!F2804:H2804,Datos!F2804:H2804,"&lt;&gt;"),"")</f>
        <v>83.02628643333334</v>
      </c>
      <c r="E2804" s="14">
        <f>IFERROR(AVERAGEIFS(Datos!I2804:L2804,Datos!I2804:L2804,"&lt;&gt;"),"")</f>
        <v>36.139579879605982</v>
      </c>
    </row>
    <row r="2805" spans="1:5" x14ac:dyDescent="0.3">
      <c r="A2805" s="12">
        <v>44443</v>
      </c>
      <c r="B2805" s="13">
        <v>2021</v>
      </c>
      <c r="C2805" s="13" t="str">
        <f>IFERROR(AVERAGEIFS(Datos!C2805:E2805,Datos!C2805:E2805,"&lt;&gt;"),"")</f>
        <v/>
      </c>
      <c r="D2805" s="13" t="str">
        <f>IFERROR(AVERAGEIFS(Datos!F2805:H2805,Datos!F2805:H2805,"&lt;&gt;"),"")</f>
        <v/>
      </c>
      <c r="E2805" s="14" t="str">
        <f>IFERROR(AVERAGEIFS(Datos!I2805:L2805,Datos!I2805:L2805,"&lt;&gt;"),"")</f>
        <v/>
      </c>
    </row>
    <row r="2806" spans="1:5" x14ac:dyDescent="0.3">
      <c r="A2806" s="12">
        <v>44444</v>
      </c>
      <c r="B2806" s="13">
        <v>2021</v>
      </c>
      <c r="C2806" s="13" t="str">
        <f>IFERROR(AVERAGEIFS(Datos!C2806:E2806,Datos!C2806:E2806,"&lt;&gt;"),"")</f>
        <v/>
      </c>
      <c r="D2806" s="13" t="str">
        <f>IFERROR(AVERAGEIFS(Datos!F2806:H2806,Datos!F2806:H2806,"&lt;&gt;"),"")</f>
        <v/>
      </c>
      <c r="E2806" s="14" t="str">
        <f>IFERROR(AVERAGEIFS(Datos!I2806:L2806,Datos!I2806:L2806,"&lt;&gt;"),"")</f>
        <v/>
      </c>
    </row>
    <row r="2807" spans="1:5" x14ac:dyDescent="0.3">
      <c r="A2807" s="12">
        <v>44445</v>
      </c>
      <c r="B2807" s="13">
        <v>2021</v>
      </c>
      <c r="C2807" s="13" t="str">
        <f>IFERROR(AVERAGEIFS(Datos!C2807:E2807,Datos!C2807:E2807,"&lt;&gt;"),"")</f>
        <v/>
      </c>
      <c r="D2807" s="13">
        <f>IFERROR(AVERAGEIFS(Datos!F2807:H2807,Datos!F2807:H2807,"&lt;&gt;"),"")</f>
        <v>83.897187666666667</v>
      </c>
      <c r="E2807" s="14">
        <f>IFERROR(AVERAGEIFS(Datos!I2807:L2807,Datos!I2807:L2807,"&lt;&gt;"),"")</f>
        <v>36.651026374476615</v>
      </c>
    </row>
    <row r="2808" spans="1:5" x14ac:dyDescent="0.3">
      <c r="A2808" s="12">
        <v>44446</v>
      </c>
      <c r="B2808" s="13">
        <v>2021</v>
      </c>
      <c r="C2808" s="13">
        <f>IFERROR(AVERAGEIFS(Datos!C2808:E2808,Datos!C2808:E2808,"&lt;&gt;"),"")</f>
        <v>200.3835</v>
      </c>
      <c r="D2808" s="13">
        <f>IFERROR(AVERAGEIFS(Datos!F2808:H2808,Datos!F2808:H2808,"&lt;&gt;"),"")</f>
        <v>83.54795</v>
      </c>
      <c r="E2808" s="14">
        <f>IFERROR(AVERAGEIFS(Datos!I2808:L2808,Datos!I2808:L2808,"&lt;&gt;"),"")</f>
        <v>38.101532092632915</v>
      </c>
    </row>
    <row r="2809" spans="1:5" x14ac:dyDescent="0.3">
      <c r="A2809" s="12">
        <v>44447</v>
      </c>
      <c r="B2809" s="13">
        <v>2021</v>
      </c>
      <c r="C2809" s="13">
        <f>IFERROR(AVERAGEIFS(Datos!C2809:E2809,Datos!C2809:E2809,"&lt;&gt;"),"")</f>
        <v>199.67033333333333</v>
      </c>
      <c r="D2809" s="13">
        <f>IFERROR(AVERAGEIFS(Datos!F2809:H2809,Datos!F2809:H2809,"&lt;&gt;"),"")</f>
        <v>81.647231016666666</v>
      </c>
      <c r="E2809" s="14">
        <f>IFERROR(AVERAGEIFS(Datos!I2809:L2809,Datos!I2809:L2809,"&lt;&gt;"),"")</f>
        <v>38.558084280921292</v>
      </c>
    </row>
    <row r="2810" spans="1:5" x14ac:dyDescent="0.3">
      <c r="A2810" s="12">
        <v>44448</v>
      </c>
      <c r="B2810" s="13">
        <v>2021</v>
      </c>
      <c r="C2810" s="13">
        <f>IFERROR(AVERAGEIFS(Datos!C2810:E2810,Datos!C2810:E2810,"&lt;&gt;"),"")</f>
        <v>198.28700000000001</v>
      </c>
      <c r="D2810" s="13">
        <f>IFERROR(AVERAGEIFS(Datos!F2810:H2810,Datos!F2810:H2810,"&lt;&gt;"),"")</f>
        <v>81.376070549999994</v>
      </c>
      <c r="E2810" s="14">
        <f>IFERROR(AVERAGEIFS(Datos!I2810:L2810,Datos!I2810:L2810,"&lt;&gt;"),"")</f>
        <v>38.371017707383771</v>
      </c>
    </row>
    <row r="2811" spans="1:5" x14ac:dyDescent="0.3">
      <c r="A2811" s="12">
        <v>44449</v>
      </c>
      <c r="B2811" s="13">
        <v>2021</v>
      </c>
      <c r="C2811" s="13">
        <f>IFERROR(AVERAGEIFS(Datos!C2811:E2811,Datos!C2811:E2811,"&lt;&gt;"),"")</f>
        <v>195.18533333333332</v>
      </c>
      <c r="D2811" s="13">
        <f>IFERROR(AVERAGEIFS(Datos!F2811:H2811,Datos!F2811:H2811,"&lt;&gt;"),"")</f>
        <v>81.452752200000006</v>
      </c>
      <c r="E2811" s="14">
        <f>IFERROR(AVERAGEIFS(Datos!I2811:L2811,Datos!I2811:L2811,"&lt;&gt;"),"")</f>
        <v>38.733039932229602</v>
      </c>
    </row>
    <row r="2812" spans="1:5" x14ac:dyDescent="0.3">
      <c r="A2812" s="12">
        <v>44450</v>
      </c>
      <c r="B2812" s="13">
        <v>2021</v>
      </c>
      <c r="C2812" s="13" t="str">
        <f>IFERROR(AVERAGEIFS(Datos!C2812:E2812,Datos!C2812:E2812,"&lt;&gt;"),"")</f>
        <v/>
      </c>
      <c r="D2812" s="13" t="str">
        <f>IFERROR(AVERAGEIFS(Datos!F2812:H2812,Datos!F2812:H2812,"&lt;&gt;"),"")</f>
        <v/>
      </c>
      <c r="E2812" s="14" t="str">
        <f>IFERROR(AVERAGEIFS(Datos!I2812:L2812,Datos!I2812:L2812,"&lt;&gt;"),"")</f>
        <v/>
      </c>
    </row>
    <row r="2813" spans="1:5" x14ac:dyDescent="0.3">
      <c r="A2813" s="12">
        <v>44451</v>
      </c>
      <c r="B2813" s="13">
        <v>2021</v>
      </c>
      <c r="C2813" s="13" t="str">
        <f>IFERROR(AVERAGEIFS(Datos!C2813:E2813,Datos!C2813:E2813,"&lt;&gt;"),"")</f>
        <v/>
      </c>
      <c r="D2813" s="13" t="str">
        <f>IFERROR(AVERAGEIFS(Datos!F2813:H2813,Datos!F2813:H2813,"&lt;&gt;"),"")</f>
        <v/>
      </c>
      <c r="E2813" s="14" t="str">
        <f>IFERROR(AVERAGEIFS(Datos!I2813:L2813,Datos!I2813:L2813,"&lt;&gt;"),"")</f>
        <v/>
      </c>
    </row>
    <row r="2814" spans="1:5" x14ac:dyDescent="0.3">
      <c r="A2814" s="12">
        <v>44452</v>
      </c>
      <c r="B2814" s="13">
        <v>2021</v>
      </c>
      <c r="C2814" s="13">
        <f>IFERROR(AVERAGEIFS(Datos!C2814:E2814,Datos!C2814:E2814,"&lt;&gt;"),"")</f>
        <v>196.29083333333335</v>
      </c>
      <c r="D2814" s="13">
        <f>IFERROR(AVERAGEIFS(Datos!F2814:H2814,Datos!F2814:H2814,"&lt;&gt;"),"")</f>
        <v>82.171651199999999</v>
      </c>
      <c r="E2814" s="14">
        <f>IFERROR(AVERAGEIFS(Datos!I2814:L2814,Datos!I2814:L2814,"&lt;&gt;"),"")</f>
        <v>38.397587595454546</v>
      </c>
    </row>
    <row r="2815" spans="1:5" x14ac:dyDescent="0.3">
      <c r="A2815" s="12">
        <v>44453</v>
      </c>
      <c r="B2815" s="13">
        <v>2021</v>
      </c>
      <c r="C2815" s="13">
        <f>IFERROR(AVERAGEIFS(Datos!C2815:E2815,Datos!C2815:E2815,"&lt;&gt;"),"")</f>
        <v>196.81816666666668</v>
      </c>
      <c r="D2815" s="13">
        <f>IFERROR(AVERAGEIFS(Datos!F2815:H2815,Datos!F2815:H2815,"&lt;&gt;"),"")</f>
        <v>82.5248007</v>
      </c>
      <c r="E2815" s="14">
        <f>IFERROR(AVERAGEIFS(Datos!I2815:L2815,Datos!I2815:L2815,"&lt;&gt;"),"")</f>
        <v>38.326710731551579</v>
      </c>
    </row>
    <row r="2816" spans="1:5" x14ac:dyDescent="0.3">
      <c r="A2816" s="12">
        <v>44454</v>
      </c>
      <c r="B2816" s="13">
        <v>2021</v>
      </c>
      <c r="C2816" s="13">
        <f>IFERROR(AVERAGEIFS(Datos!C2816:E2816,Datos!C2816:E2816,"&lt;&gt;"),"")</f>
        <v>199.4265</v>
      </c>
      <c r="D2816" s="13">
        <f>IFERROR(AVERAGEIFS(Datos!F2816:H2816,Datos!F2816:H2816,"&lt;&gt;"),"")</f>
        <v>82.302530050000001</v>
      </c>
      <c r="E2816" s="14">
        <f>IFERROR(AVERAGEIFS(Datos!I2816:L2816,Datos!I2816:L2816,"&lt;&gt;"),"")</f>
        <v>37.297040904104584</v>
      </c>
    </row>
    <row r="2817" spans="1:5" x14ac:dyDescent="0.3">
      <c r="A2817" s="12">
        <v>44455</v>
      </c>
      <c r="B2817" s="13">
        <v>2021</v>
      </c>
      <c r="C2817" s="13">
        <f>IFERROR(AVERAGEIFS(Datos!C2817:E2817,Datos!C2817:E2817,"&lt;&gt;"),"")</f>
        <v>199.20666666666668</v>
      </c>
      <c r="D2817" s="13">
        <f>IFERROR(AVERAGEIFS(Datos!F2817:H2817,Datos!F2817:H2817,"&lt;&gt;"),"")</f>
        <v>81.886289566666662</v>
      </c>
      <c r="E2817" s="14">
        <f>IFERROR(AVERAGEIFS(Datos!I2817:L2817,Datos!I2817:L2817,"&lt;&gt;"),"")</f>
        <v>36.724459536176418</v>
      </c>
    </row>
    <row r="2818" spans="1:5" x14ac:dyDescent="0.3">
      <c r="A2818" s="12">
        <v>44456</v>
      </c>
      <c r="B2818" s="13">
        <v>2021</v>
      </c>
      <c r="C2818" s="13">
        <f>IFERROR(AVERAGEIFS(Datos!C2818:E2818,Datos!C2818:E2818,"&lt;&gt;"),"")</f>
        <v>195.57666666666668</v>
      </c>
      <c r="D2818" s="13">
        <f>IFERROR(AVERAGEIFS(Datos!F2818:H2818,Datos!F2818:H2818,"&lt;&gt;"),"")</f>
        <v>80.850234450000002</v>
      </c>
      <c r="E2818" s="14">
        <f>IFERROR(AVERAGEIFS(Datos!I2818:L2818,Datos!I2818:L2818,"&lt;&gt;"),"")</f>
        <v>37.191200106837606</v>
      </c>
    </row>
    <row r="2819" spans="1:5" x14ac:dyDescent="0.3">
      <c r="A2819" s="12">
        <v>44457</v>
      </c>
      <c r="B2819" s="13">
        <v>2021</v>
      </c>
      <c r="C2819" s="13" t="str">
        <f>IFERROR(AVERAGEIFS(Datos!C2819:E2819,Datos!C2819:E2819,"&lt;&gt;"),"")</f>
        <v/>
      </c>
      <c r="D2819" s="13" t="str">
        <f>IFERROR(AVERAGEIFS(Datos!F2819:H2819,Datos!F2819:H2819,"&lt;&gt;"),"")</f>
        <v/>
      </c>
      <c r="E2819" s="14" t="str">
        <f>IFERROR(AVERAGEIFS(Datos!I2819:L2819,Datos!I2819:L2819,"&lt;&gt;"),"")</f>
        <v/>
      </c>
    </row>
    <row r="2820" spans="1:5" x14ac:dyDescent="0.3">
      <c r="A2820" s="12">
        <v>44458</v>
      </c>
      <c r="B2820" s="13">
        <v>2021</v>
      </c>
      <c r="C2820" s="13" t="str">
        <f>IFERROR(AVERAGEIFS(Datos!C2820:E2820,Datos!C2820:E2820,"&lt;&gt;"),"")</f>
        <v/>
      </c>
      <c r="D2820" s="13" t="str">
        <f>IFERROR(AVERAGEIFS(Datos!F2820:H2820,Datos!F2820:H2820,"&lt;&gt;"),"")</f>
        <v/>
      </c>
      <c r="E2820" s="14" t="str">
        <f>IFERROR(AVERAGEIFS(Datos!I2820:L2820,Datos!I2820:L2820,"&lt;&gt;"),"")</f>
        <v/>
      </c>
    </row>
    <row r="2821" spans="1:5" x14ac:dyDescent="0.3">
      <c r="A2821" s="12">
        <v>44459</v>
      </c>
      <c r="B2821" s="13">
        <v>2021</v>
      </c>
      <c r="C2821" s="13">
        <f>IFERROR(AVERAGEIFS(Datos!C2821:E2821,Datos!C2821:E2821,"&lt;&gt;"),"")</f>
        <v>191.98650000000001</v>
      </c>
      <c r="D2821" s="13">
        <f>IFERROR(AVERAGEIFS(Datos!F2821:H2821,Datos!F2821:H2821,"&lt;&gt;"),"")</f>
        <v>78.56086826666666</v>
      </c>
      <c r="E2821" s="14" t="str">
        <f>IFERROR(AVERAGEIFS(Datos!I2821:L2821,Datos!I2821:L2821,"&lt;&gt;"),"")</f>
        <v/>
      </c>
    </row>
    <row r="2822" spans="1:5" x14ac:dyDescent="0.3">
      <c r="A2822" s="12">
        <v>44460</v>
      </c>
      <c r="B2822" s="13">
        <v>2021</v>
      </c>
      <c r="C2822" s="13">
        <f>IFERROR(AVERAGEIFS(Datos!C2822:E2822,Datos!C2822:E2822,"&lt;&gt;"),"")</f>
        <v>192.42100000000002</v>
      </c>
      <c r="D2822" s="13">
        <f>IFERROR(AVERAGEIFS(Datos!F2822:H2822,Datos!F2822:H2822,"&lt;&gt;"),"")</f>
        <v>79.903154833333346</v>
      </c>
      <c r="E2822" s="14">
        <f>IFERROR(AVERAGEIFS(Datos!I2822:L2822,Datos!I2822:L2822,"&lt;&gt;"),"")</f>
        <v>36.46389390389016</v>
      </c>
    </row>
    <row r="2823" spans="1:5" x14ac:dyDescent="0.3">
      <c r="A2823" s="12">
        <v>44461</v>
      </c>
      <c r="B2823" s="13">
        <v>2021</v>
      </c>
      <c r="C2823" s="13">
        <f>IFERROR(AVERAGEIFS(Datos!C2823:E2823,Datos!C2823:E2823,"&lt;&gt;"),"")</f>
        <v>194.90449999999998</v>
      </c>
      <c r="D2823" s="13">
        <f>IFERROR(AVERAGEIFS(Datos!F2823:H2823,Datos!F2823:H2823,"&lt;&gt;"),"")</f>
        <v>80.966635400000001</v>
      </c>
      <c r="E2823" s="14">
        <f>IFERROR(AVERAGEIFS(Datos!I2823:L2823,Datos!I2823:L2823,"&lt;&gt;"),"")</f>
        <v>36.71244695255475</v>
      </c>
    </row>
    <row r="2824" spans="1:5" x14ac:dyDescent="0.3">
      <c r="A2824" s="12">
        <v>44462</v>
      </c>
      <c r="B2824" s="13">
        <v>2021</v>
      </c>
      <c r="C2824" s="13">
        <f>IFERROR(AVERAGEIFS(Datos!C2824:E2824,Datos!C2824:E2824,"&lt;&gt;"),"")</f>
        <v>195.86866666666666</v>
      </c>
      <c r="D2824" s="13">
        <f>IFERROR(AVERAGEIFS(Datos!F2824:H2824,Datos!F2824:H2824,"&lt;&gt;"),"")</f>
        <v>81.660179749999998</v>
      </c>
      <c r="E2824" s="14" t="str">
        <f>IFERROR(AVERAGEIFS(Datos!I2824:L2824,Datos!I2824:L2824,"&lt;&gt;"),"")</f>
        <v/>
      </c>
    </row>
    <row r="2825" spans="1:5" x14ac:dyDescent="0.3">
      <c r="A2825" s="12">
        <v>44463</v>
      </c>
      <c r="B2825" s="13">
        <v>2021</v>
      </c>
      <c r="C2825" s="13">
        <f>IFERROR(AVERAGEIFS(Datos!C2825:E2825,Datos!C2825:E2825,"&lt;&gt;"),"")</f>
        <v>196.16166666666666</v>
      </c>
      <c r="D2825" s="13">
        <f>IFERROR(AVERAGEIFS(Datos!F2825:H2825,Datos!F2825:H2825,"&lt;&gt;"),"")</f>
        <v>80.923928000000004</v>
      </c>
      <c r="E2825" s="14">
        <f>IFERROR(AVERAGEIFS(Datos!I2825:L2825,Datos!I2825:L2825,"&lt;&gt;"),"")</f>
        <v>37.261445146726857</v>
      </c>
    </row>
    <row r="2826" spans="1:5" x14ac:dyDescent="0.3">
      <c r="A2826" s="12">
        <v>44464</v>
      </c>
      <c r="B2826" s="13">
        <v>2021</v>
      </c>
      <c r="C2826" s="13" t="str">
        <f>IFERROR(AVERAGEIFS(Datos!C2826:E2826,Datos!C2826:E2826,"&lt;&gt;"),"")</f>
        <v/>
      </c>
      <c r="D2826" s="13" t="str">
        <f>IFERROR(AVERAGEIFS(Datos!F2826:H2826,Datos!F2826:H2826,"&lt;&gt;"),"")</f>
        <v/>
      </c>
      <c r="E2826" s="14" t="str">
        <f>IFERROR(AVERAGEIFS(Datos!I2826:L2826,Datos!I2826:L2826,"&lt;&gt;"),"")</f>
        <v/>
      </c>
    </row>
    <row r="2827" spans="1:5" x14ac:dyDescent="0.3">
      <c r="A2827" s="12">
        <v>44465</v>
      </c>
      <c r="B2827" s="13">
        <v>2021</v>
      </c>
      <c r="C2827" s="13" t="str">
        <f>IFERROR(AVERAGEIFS(Datos!C2827:E2827,Datos!C2827:E2827,"&lt;&gt;"),"")</f>
        <v/>
      </c>
      <c r="D2827" s="13" t="str">
        <f>IFERROR(AVERAGEIFS(Datos!F2827:H2827,Datos!F2827:H2827,"&lt;&gt;"),"")</f>
        <v/>
      </c>
      <c r="E2827" s="14" t="str">
        <f>IFERROR(AVERAGEIFS(Datos!I2827:L2827,Datos!I2827:L2827,"&lt;&gt;"),"")</f>
        <v/>
      </c>
    </row>
    <row r="2828" spans="1:5" x14ac:dyDescent="0.3">
      <c r="A2828" s="12">
        <v>44466</v>
      </c>
      <c r="B2828" s="13">
        <v>2021</v>
      </c>
      <c r="C2828" s="13">
        <f>IFERROR(AVERAGEIFS(Datos!C2828:E2828,Datos!C2828:E2828,"&lt;&gt;"),"")</f>
        <v>193.53733333333335</v>
      </c>
      <c r="D2828" s="13">
        <f>IFERROR(AVERAGEIFS(Datos!F2828:H2828,Datos!F2828:H2828,"&lt;&gt;"),"")</f>
        <v>81.379784233333325</v>
      </c>
      <c r="E2828" s="14">
        <f>IFERROR(AVERAGEIFS(Datos!I2828:L2828,Datos!I2828:L2828,"&lt;&gt;"),"")</f>
        <v>37.344918380630631</v>
      </c>
    </row>
    <row r="2829" spans="1:5" x14ac:dyDescent="0.3">
      <c r="A2829" s="12">
        <v>44467</v>
      </c>
      <c r="B2829" s="13">
        <v>2021</v>
      </c>
      <c r="C2829" s="13">
        <f>IFERROR(AVERAGEIFS(Datos!C2829:E2829,Datos!C2829:E2829,"&lt;&gt;"),"")</f>
        <v>187.08666666666667</v>
      </c>
      <c r="D2829" s="13">
        <f>IFERROR(AVERAGEIFS(Datos!F2829:H2829,Datos!F2829:H2829,"&lt;&gt;"),"")</f>
        <v>79.79315849999999</v>
      </c>
      <c r="E2829" s="14">
        <f>IFERROR(AVERAGEIFS(Datos!I2829:L2829,Datos!I2829:L2829,"&lt;&gt;"),"")</f>
        <v>37.395799156345362</v>
      </c>
    </row>
    <row r="2830" spans="1:5" x14ac:dyDescent="0.3">
      <c r="A2830" s="12">
        <v>44468</v>
      </c>
      <c r="B2830" s="13">
        <v>2021</v>
      </c>
      <c r="C2830" s="13">
        <f>IFERROR(AVERAGEIFS(Datos!C2830:E2830,Datos!C2830:E2830,"&lt;&gt;"),"")</f>
        <v>187.06116666666671</v>
      </c>
      <c r="D2830" s="13">
        <f>IFERROR(AVERAGEIFS(Datos!F2830:H2830,Datos!F2830:H2830,"&lt;&gt;"),"")</f>
        <v>79.970987499999993</v>
      </c>
      <c r="E2830" s="14">
        <f>IFERROR(AVERAGEIFS(Datos!I2830:L2830,Datos!I2830:L2830,"&lt;&gt;"),"")</f>
        <v>36.739609593568552</v>
      </c>
    </row>
    <row r="2831" spans="1:5" x14ac:dyDescent="0.3">
      <c r="A2831" s="12">
        <v>44469</v>
      </c>
      <c r="B2831" s="13">
        <v>2021</v>
      </c>
      <c r="C2831" s="13">
        <f>IFERROR(AVERAGEIFS(Datos!C2831:E2831,Datos!C2831:E2831,"&lt;&gt;"),"")</f>
        <v>185.69866666666667</v>
      </c>
      <c r="D2831" s="13">
        <f>IFERROR(AVERAGEIFS(Datos!F2831:H2831,Datos!F2831:H2831,"&lt;&gt;"),"")</f>
        <v>78.751302350000003</v>
      </c>
      <c r="E2831" s="14">
        <f>IFERROR(AVERAGEIFS(Datos!I2831:L2831,Datos!I2831:L2831,"&lt;&gt;"),"")</f>
        <v>36.537281288137109</v>
      </c>
    </row>
    <row r="2832" spans="1:5" x14ac:dyDescent="0.3">
      <c r="A2832" s="12">
        <v>44470</v>
      </c>
      <c r="B2832" s="13">
        <v>2021</v>
      </c>
      <c r="C2832" s="13">
        <f>IFERROR(AVERAGEIFS(Datos!C2832:E2832,Datos!C2832:E2832,"&lt;&gt;"),"")</f>
        <v>189.43100000000001</v>
      </c>
      <c r="D2832" s="13">
        <f>IFERROR(AVERAGEIFS(Datos!F2832:H2832,Datos!F2832:H2832,"&lt;&gt;"),"")</f>
        <v>79.104951883333328</v>
      </c>
      <c r="E2832" s="14">
        <f>IFERROR(AVERAGEIFS(Datos!I2832:L2832,Datos!I2832:L2832,"&lt;&gt;"),"")</f>
        <v>35.264141912162167</v>
      </c>
    </row>
    <row r="2833" spans="1:5" x14ac:dyDescent="0.3">
      <c r="A2833" s="12">
        <v>44471</v>
      </c>
      <c r="B2833" s="13">
        <v>2021</v>
      </c>
      <c r="C2833" s="13" t="str">
        <f>IFERROR(AVERAGEIFS(Datos!C2833:E2833,Datos!C2833:E2833,"&lt;&gt;"),"")</f>
        <v/>
      </c>
      <c r="D2833" s="13" t="str">
        <f>IFERROR(AVERAGEIFS(Datos!F2833:H2833,Datos!F2833:H2833,"&lt;&gt;"),"")</f>
        <v/>
      </c>
      <c r="E2833" s="14" t="str">
        <f>IFERROR(AVERAGEIFS(Datos!I2833:L2833,Datos!I2833:L2833,"&lt;&gt;"),"")</f>
        <v/>
      </c>
    </row>
    <row r="2834" spans="1:5" x14ac:dyDescent="0.3">
      <c r="A2834" s="12">
        <v>44472</v>
      </c>
      <c r="B2834" s="13">
        <v>2021</v>
      </c>
      <c r="C2834" s="13" t="str">
        <f>IFERROR(AVERAGEIFS(Datos!C2834:E2834,Datos!C2834:E2834,"&lt;&gt;"),"")</f>
        <v/>
      </c>
      <c r="D2834" s="13" t="str">
        <f>IFERROR(AVERAGEIFS(Datos!F2834:H2834,Datos!F2834:H2834,"&lt;&gt;"),"")</f>
        <v/>
      </c>
      <c r="E2834" s="14" t="str">
        <f>IFERROR(AVERAGEIFS(Datos!I2834:L2834,Datos!I2834:L2834,"&lt;&gt;"),"")</f>
        <v/>
      </c>
    </row>
    <row r="2835" spans="1:5" x14ac:dyDescent="0.3">
      <c r="A2835" s="12">
        <v>44473</v>
      </c>
      <c r="B2835" s="13">
        <v>2021</v>
      </c>
      <c r="C2835" s="13">
        <f>IFERROR(AVERAGEIFS(Datos!C2835:E2835,Datos!C2835:E2835,"&lt;&gt;"),"")</f>
        <v>185.30316666666667</v>
      </c>
      <c r="D2835" s="13">
        <f>IFERROR(AVERAGEIFS(Datos!F2835:H2835,Datos!F2835:H2835,"&lt;&gt;"),"")</f>
        <v>78.505591200000012</v>
      </c>
      <c r="E2835" s="14">
        <f>IFERROR(AVERAGEIFS(Datos!I2835:L2835,Datos!I2835:L2835,"&lt;&gt;"),"")</f>
        <v>34.730635289077298</v>
      </c>
    </row>
    <row r="2836" spans="1:5" x14ac:dyDescent="0.3">
      <c r="A2836" s="12">
        <v>44474</v>
      </c>
      <c r="B2836" s="13">
        <v>2021</v>
      </c>
      <c r="C2836" s="13">
        <f>IFERROR(AVERAGEIFS(Datos!C2836:E2836,Datos!C2836:E2836,"&lt;&gt;"),"")</f>
        <v>188.631</v>
      </c>
      <c r="D2836" s="13">
        <f>IFERROR(AVERAGEIFS(Datos!F2836:H2836,Datos!F2836:H2836,"&lt;&gt;"),"")</f>
        <v>78.631543666666673</v>
      </c>
      <c r="E2836" s="14">
        <f>IFERROR(AVERAGEIFS(Datos!I2836:L2836,Datos!I2836:L2836,"&lt;&gt;"),"")</f>
        <v>33.691576325587661</v>
      </c>
    </row>
    <row r="2837" spans="1:5" x14ac:dyDescent="0.3">
      <c r="A2837" s="12">
        <v>44475</v>
      </c>
      <c r="B2837" s="13">
        <v>2021</v>
      </c>
      <c r="C2837" s="13">
        <f>IFERROR(AVERAGEIFS(Datos!C2837:E2837,Datos!C2837:E2837,"&lt;&gt;"),"")</f>
        <v>190.89166666666665</v>
      </c>
      <c r="D2837" s="13">
        <f>IFERROR(AVERAGEIFS(Datos!F2837:H2837,Datos!F2837:H2837,"&lt;&gt;"),"")</f>
        <v>77.984834400000011</v>
      </c>
      <c r="E2837" s="14">
        <f>IFERROR(AVERAGEIFS(Datos!I2837:L2837,Datos!I2837:L2837,"&lt;&gt;"),"")</f>
        <v>33.484898835173716</v>
      </c>
    </row>
    <row r="2838" spans="1:5" x14ac:dyDescent="0.3">
      <c r="A2838" s="12">
        <v>44476</v>
      </c>
      <c r="B2838" s="13">
        <v>2021</v>
      </c>
      <c r="C2838" s="13">
        <f>IFERROR(AVERAGEIFS(Datos!C2838:E2838,Datos!C2838:E2838,"&lt;&gt;"),"")</f>
        <v>192.45500000000001</v>
      </c>
      <c r="D2838" s="13">
        <f>IFERROR(AVERAGEIFS(Datos!F2838:H2838,Datos!F2838:H2838,"&lt;&gt;"),"")</f>
        <v>79.587836366666679</v>
      </c>
      <c r="E2838" s="14">
        <f>IFERROR(AVERAGEIFS(Datos!I2838:L2838,Datos!I2838:L2838,"&lt;&gt;"),"")</f>
        <v>33.736191890620802</v>
      </c>
    </row>
    <row r="2839" spans="1:5" x14ac:dyDescent="0.3">
      <c r="A2839" s="12">
        <v>44477</v>
      </c>
      <c r="B2839" s="13">
        <v>2021</v>
      </c>
      <c r="C2839" s="13">
        <f>IFERROR(AVERAGEIFS(Datos!C2839:E2839,Datos!C2839:E2839,"&lt;&gt;"),"")</f>
        <v>192.51183333333333</v>
      </c>
      <c r="D2839" s="13">
        <f>IFERROR(AVERAGEIFS(Datos!F2839:H2839,Datos!F2839:H2839,"&lt;&gt;"),"")</f>
        <v>79.814860116666679</v>
      </c>
      <c r="E2839" s="14">
        <f>IFERROR(AVERAGEIFS(Datos!I2839:L2839,Datos!I2839:L2839,"&lt;&gt;"),"")</f>
        <v>34.24099608734403</v>
      </c>
    </row>
    <row r="2840" spans="1:5" x14ac:dyDescent="0.3">
      <c r="A2840" s="12">
        <v>44478</v>
      </c>
      <c r="B2840" s="13">
        <v>2021</v>
      </c>
      <c r="C2840" s="13" t="str">
        <f>IFERROR(AVERAGEIFS(Datos!C2840:E2840,Datos!C2840:E2840,"&lt;&gt;"),"")</f>
        <v/>
      </c>
      <c r="D2840" s="13" t="str">
        <f>IFERROR(AVERAGEIFS(Datos!F2840:H2840,Datos!F2840:H2840,"&lt;&gt;"),"")</f>
        <v/>
      </c>
      <c r="E2840" s="14" t="str">
        <f>IFERROR(AVERAGEIFS(Datos!I2840:L2840,Datos!I2840:L2840,"&lt;&gt;"),"")</f>
        <v/>
      </c>
    </row>
    <row r="2841" spans="1:5" x14ac:dyDescent="0.3">
      <c r="A2841" s="12">
        <v>44479</v>
      </c>
      <c r="B2841" s="13">
        <v>2021</v>
      </c>
      <c r="C2841" s="13" t="str">
        <f>IFERROR(AVERAGEIFS(Datos!C2841:E2841,Datos!C2841:E2841,"&lt;&gt;"),"")</f>
        <v/>
      </c>
      <c r="D2841" s="13" t="str">
        <f>IFERROR(AVERAGEIFS(Datos!F2841:H2841,Datos!F2841:H2841,"&lt;&gt;"),"")</f>
        <v/>
      </c>
      <c r="E2841" s="14" t="str">
        <f>IFERROR(AVERAGEIFS(Datos!I2841:L2841,Datos!I2841:L2841,"&lt;&gt;"),"")</f>
        <v/>
      </c>
    </row>
    <row r="2842" spans="1:5" x14ac:dyDescent="0.3">
      <c r="A2842" s="12">
        <v>44480</v>
      </c>
      <c r="B2842" s="13">
        <v>2021</v>
      </c>
      <c r="C2842" s="13">
        <f>IFERROR(AVERAGEIFS(Datos!C2842:E2842,Datos!C2842:E2842,"&lt;&gt;"),"")</f>
        <v>191.98466666666664</v>
      </c>
      <c r="D2842" s="13">
        <f>IFERROR(AVERAGEIFS(Datos!F2842:H2842,Datos!F2842:H2842,"&lt;&gt;"),"")</f>
        <v>80.471020333333328</v>
      </c>
      <c r="E2842" s="14">
        <f>IFERROR(AVERAGEIFS(Datos!I2842:L2842,Datos!I2842:L2842,"&lt;&gt;"),"")</f>
        <v>35.006846021073983</v>
      </c>
    </row>
    <row r="2843" spans="1:5" x14ac:dyDescent="0.3">
      <c r="A2843" s="12">
        <v>44481</v>
      </c>
      <c r="B2843" s="13">
        <v>2021</v>
      </c>
      <c r="C2843" s="13">
        <f>IFERROR(AVERAGEIFS(Datos!C2843:E2843,Datos!C2843:E2843,"&lt;&gt;"),"")</f>
        <v>190.27966666666666</v>
      </c>
      <c r="D2843" s="13">
        <f>IFERROR(AVERAGEIFS(Datos!F2843:H2843,Datos!F2843:H2843,"&lt;&gt;"),"")</f>
        <v>80.118151666666677</v>
      </c>
      <c r="E2843" s="14">
        <f>IFERROR(AVERAGEIFS(Datos!I2843:L2843,Datos!I2843:L2843,"&lt;&gt;"),"")</f>
        <v>34.672021475712775</v>
      </c>
    </row>
    <row r="2844" spans="1:5" x14ac:dyDescent="0.3">
      <c r="A2844" s="12">
        <v>44482</v>
      </c>
      <c r="B2844" s="13">
        <v>2021</v>
      </c>
      <c r="C2844" s="13">
        <f>IFERROR(AVERAGEIFS(Datos!C2844:E2844,Datos!C2844:E2844,"&lt;&gt;"),"")</f>
        <v>191.60066666666668</v>
      </c>
      <c r="D2844" s="13">
        <f>IFERROR(AVERAGEIFS(Datos!F2844:H2844,Datos!F2844:H2844,"&lt;&gt;"),"")</f>
        <v>81.942269033333332</v>
      </c>
      <c r="E2844" s="14">
        <f>IFERROR(AVERAGEIFS(Datos!I2844:L2844,Datos!I2844:L2844,"&lt;&gt;"),"")</f>
        <v>34.43529472014103</v>
      </c>
    </row>
    <row r="2845" spans="1:5" x14ac:dyDescent="0.3">
      <c r="A2845" s="12">
        <v>44483</v>
      </c>
      <c r="B2845" s="13">
        <v>2021</v>
      </c>
      <c r="C2845" s="13">
        <f>IFERROR(AVERAGEIFS(Datos!C2845:E2845,Datos!C2845:E2845,"&lt;&gt;"),"")</f>
        <v>195.88700000000003</v>
      </c>
      <c r="D2845" s="13">
        <f>IFERROR(AVERAGEIFS(Datos!F2845:H2845,Datos!F2845:H2845,"&lt;&gt;"),"")</f>
        <v>83.569141999999999</v>
      </c>
      <c r="E2845" s="14">
        <f>IFERROR(AVERAGEIFS(Datos!I2845:L2845,Datos!I2845:L2845,"&lt;&gt;"),"")</f>
        <v>34.753242799630414</v>
      </c>
    </row>
    <row r="2846" spans="1:5" x14ac:dyDescent="0.3">
      <c r="A2846" s="12">
        <v>44484</v>
      </c>
      <c r="B2846" s="13">
        <v>2021</v>
      </c>
      <c r="C2846" s="13">
        <f>IFERROR(AVERAGEIFS(Datos!C2846:E2846,Datos!C2846:E2846,"&lt;&gt;"),"")</f>
        <v>196.80599999999995</v>
      </c>
      <c r="D2846" s="13">
        <f>IFERROR(AVERAGEIFS(Datos!F2846:H2846,Datos!F2846:H2846,"&lt;&gt;"),"")</f>
        <v>84.640401199999999</v>
      </c>
      <c r="E2846" s="14">
        <f>IFERROR(AVERAGEIFS(Datos!I2846:L2846,Datos!I2846:L2846,"&lt;&gt;"),"")</f>
        <v>34.772788558802944</v>
      </c>
    </row>
    <row r="2847" spans="1:5" x14ac:dyDescent="0.3">
      <c r="A2847" s="12">
        <v>44485</v>
      </c>
      <c r="B2847" s="13">
        <v>2021</v>
      </c>
      <c r="C2847" s="13" t="str">
        <f>IFERROR(AVERAGEIFS(Datos!C2847:E2847,Datos!C2847:E2847,"&lt;&gt;"),"")</f>
        <v/>
      </c>
      <c r="D2847" s="13" t="str">
        <f>IFERROR(AVERAGEIFS(Datos!F2847:H2847,Datos!F2847:H2847,"&lt;&gt;"),"")</f>
        <v/>
      </c>
      <c r="E2847" s="14" t="str">
        <f>IFERROR(AVERAGEIFS(Datos!I2847:L2847,Datos!I2847:L2847,"&lt;&gt;"),"")</f>
        <v/>
      </c>
    </row>
    <row r="2848" spans="1:5" x14ac:dyDescent="0.3">
      <c r="A2848" s="12">
        <v>44486</v>
      </c>
      <c r="B2848" s="13">
        <v>2021</v>
      </c>
      <c r="C2848" s="13" t="str">
        <f>IFERROR(AVERAGEIFS(Datos!C2848:E2848,Datos!C2848:E2848,"&lt;&gt;"),"")</f>
        <v/>
      </c>
      <c r="D2848" s="13" t="str">
        <f>IFERROR(AVERAGEIFS(Datos!F2848:H2848,Datos!F2848:H2848,"&lt;&gt;"),"")</f>
        <v/>
      </c>
      <c r="E2848" s="14" t="str">
        <f>IFERROR(AVERAGEIFS(Datos!I2848:L2848,Datos!I2848:L2848,"&lt;&gt;"),"")</f>
        <v/>
      </c>
    </row>
    <row r="2849" spans="1:5" x14ac:dyDescent="0.3">
      <c r="A2849" s="12">
        <v>44487</v>
      </c>
      <c r="B2849" s="13">
        <v>2021</v>
      </c>
      <c r="C2849" s="13">
        <f>IFERROR(AVERAGEIFS(Datos!C2849:E2849,Datos!C2849:E2849,"&lt;&gt;"),"")</f>
        <v>198.87266666666667</v>
      </c>
      <c r="D2849" s="13">
        <f>IFERROR(AVERAGEIFS(Datos!F2849:H2849,Datos!F2849:H2849,"&lt;&gt;"),"")</f>
        <v>83.858204133333331</v>
      </c>
      <c r="E2849" s="14">
        <f>IFERROR(AVERAGEIFS(Datos!I2849:L2849,Datos!I2849:L2849,"&lt;&gt;"),"")</f>
        <v>34.632241446331648</v>
      </c>
    </row>
    <row r="2850" spans="1:5" x14ac:dyDescent="0.3">
      <c r="A2850" s="12">
        <v>44488</v>
      </c>
      <c r="B2850" s="13">
        <v>2021</v>
      </c>
      <c r="C2850" s="13">
        <f>IFERROR(AVERAGEIFS(Datos!C2850:E2850,Datos!C2850:E2850,"&lt;&gt;"),"")</f>
        <v>200.07566666666665</v>
      </c>
      <c r="D2850" s="13">
        <f>IFERROR(AVERAGEIFS(Datos!F2850:H2850,Datos!F2850:H2850,"&lt;&gt;"),"")</f>
        <v>83.516801233333339</v>
      </c>
      <c r="E2850" s="14">
        <f>IFERROR(AVERAGEIFS(Datos!I2850:L2850,Datos!I2850:L2850,"&lt;&gt;"),"")</f>
        <v>35.268330604164845</v>
      </c>
    </row>
    <row r="2851" spans="1:5" x14ac:dyDescent="0.3">
      <c r="A2851" s="12">
        <v>44489</v>
      </c>
      <c r="B2851" s="13">
        <v>2021</v>
      </c>
      <c r="C2851" s="13">
        <f>IFERROR(AVERAGEIFS(Datos!C2851:E2851,Datos!C2851:E2851,"&lt;&gt;"),"")</f>
        <v>199.4796666666667</v>
      </c>
      <c r="D2851" s="13">
        <f>IFERROR(AVERAGEIFS(Datos!F2851:H2851,Datos!F2851:H2851,"&lt;&gt;"),"")</f>
        <v>83.010598333333334</v>
      </c>
      <c r="E2851" s="14">
        <f>IFERROR(AVERAGEIFS(Datos!I2851:L2851,Datos!I2851:L2851,"&lt;&gt;"),"")</f>
        <v>35.536775258545134</v>
      </c>
    </row>
    <row r="2852" spans="1:5" x14ac:dyDescent="0.3">
      <c r="A2852" s="12">
        <v>44490</v>
      </c>
      <c r="B2852" s="13">
        <v>2021</v>
      </c>
      <c r="C2852" s="13">
        <f>IFERROR(AVERAGEIFS(Datos!C2852:E2852,Datos!C2852:E2852,"&lt;&gt;"),"")</f>
        <v>200.70866666666666</v>
      </c>
      <c r="D2852" s="13">
        <f>IFERROR(AVERAGEIFS(Datos!F2852:H2852,Datos!F2852:H2852,"&lt;&gt;"),"")</f>
        <v>81.163291749999999</v>
      </c>
      <c r="E2852" s="14">
        <f>IFERROR(AVERAGEIFS(Datos!I2852:L2852,Datos!I2852:L2852,"&lt;&gt;"),"")</f>
        <v>35.14122348038353</v>
      </c>
    </row>
    <row r="2853" spans="1:5" x14ac:dyDescent="0.3">
      <c r="A2853" s="12">
        <v>44491</v>
      </c>
      <c r="B2853" s="13">
        <v>2021</v>
      </c>
      <c r="C2853" s="13">
        <f>IFERROR(AVERAGEIFS(Datos!C2853:E2853,Datos!C2853:E2853,"&lt;&gt;"),"")</f>
        <v>198.47216666666668</v>
      </c>
      <c r="D2853" s="13">
        <f>IFERROR(AVERAGEIFS(Datos!F2853:H2853,Datos!F2853:H2853,"&lt;&gt;"),"")</f>
        <v>82.24272599999999</v>
      </c>
      <c r="E2853" s="14">
        <f>IFERROR(AVERAGEIFS(Datos!I2853:L2853,Datos!I2853:L2853,"&lt;&gt;"),"")</f>
        <v>35.342919202802747</v>
      </c>
    </row>
    <row r="2854" spans="1:5" x14ac:dyDescent="0.3">
      <c r="A2854" s="12">
        <v>44492</v>
      </c>
      <c r="B2854" s="13">
        <v>2021</v>
      </c>
      <c r="C2854" s="13" t="str">
        <f>IFERROR(AVERAGEIFS(Datos!C2854:E2854,Datos!C2854:E2854,"&lt;&gt;"),"")</f>
        <v/>
      </c>
      <c r="D2854" s="13" t="str">
        <f>IFERROR(AVERAGEIFS(Datos!F2854:H2854,Datos!F2854:H2854,"&lt;&gt;"),"")</f>
        <v/>
      </c>
      <c r="E2854" s="14" t="str">
        <f>IFERROR(AVERAGEIFS(Datos!I2854:L2854,Datos!I2854:L2854,"&lt;&gt;"),"")</f>
        <v/>
      </c>
    </row>
    <row r="2855" spans="1:5" x14ac:dyDescent="0.3">
      <c r="A2855" s="12">
        <v>44493</v>
      </c>
      <c r="B2855" s="13">
        <v>2021</v>
      </c>
      <c r="C2855" s="13" t="str">
        <f>IFERROR(AVERAGEIFS(Datos!C2855:E2855,Datos!C2855:E2855,"&lt;&gt;"),"")</f>
        <v/>
      </c>
      <c r="D2855" s="13" t="str">
        <f>IFERROR(AVERAGEIFS(Datos!F2855:H2855,Datos!F2855:H2855,"&lt;&gt;"),"")</f>
        <v/>
      </c>
      <c r="E2855" s="14" t="str">
        <f>IFERROR(AVERAGEIFS(Datos!I2855:L2855,Datos!I2855:L2855,"&lt;&gt;"),"")</f>
        <v/>
      </c>
    </row>
    <row r="2856" spans="1:5" x14ac:dyDescent="0.3">
      <c r="A2856" s="12">
        <v>44494</v>
      </c>
      <c r="B2856" s="13">
        <v>2021</v>
      </c>
      <c r="C2856" s="13">
        <f>IFERROR(AVERAGEIFS(Datos!C2856:E2856,Datos!C2856:E2856,"&lt;&gt;"),"")</f>
        <v>198.07233333333332</v>
      </c>
      <c r="D2856" s="13">
        <f>IFERROR(AVERAGEIFS(Datos!F2856:H2856,Datos!F2856:H2856,"&lt;&gt;"),"")</f>
        <v>83.769164316666661</v>
      </c>
      <c r="E2856" s="14">
        <f>IFERROR(AVERAGEIFS(Datos!I2856:L2856,Datos!I2856:L2856,"&lt;&gt;"),"")</f>
        <v>34.590080236085463</v>
      </c>
    </row>
    <row r="2857" spans="1:5" x14ac:dyDescent="0.3">
      <c r="A2857" s="12">
        <v>44495</v>
      </c>
      <c r="B2857" s="13">
        <v>2021</v>
      </c>
      <c r="C2857" s="13">
        <f>IFERROR(AVERAGEIFS(Datos!C2857:E2857,Datos!C2857:E2857,"&lt;&gt;"),"")</f>
        <v>199.57950000000002</v>
      </c>
      <c r="D2857" s="13">
        <f>IFERROR(AVERAGEIFS(Datos!F2857:H2857,Datos!F2857:H2857,"&lt;&gt;"),"")</f>
        <v>84.897978000000009</v>
      </c>
      <c r="E2857" s="14">
        <f>IFERROR(AVERAGEIFS(Datos!I2857:L2857,Datos!I2857:L2857,"&lt;&gt;"),"")</f>
        <v>34.92956278244877</v>
      </c>
    </row>
    <row r="2858" spans="1:5" x14ac:dyDescent="0.3">
      <c r="A2858" s="12">
        <v>44496</v>
      </c>
      <c r="B2858" s="13">
        <v>2021</v>
      </c>
      <c r="C2858" s="13">
        <f>IFERROR(AVERAGEIFS(Datos!C2858:E2858,Datos!C2858:E2858,"&lt;&gt;"),"")</f>
        <v>206.07916666666665</v>
      </c>
      <c r="D2858" s="13">
        <f>IFERROR(AVERAGEIFS(Datos!F2858:H2858,Datos!F2858:H2858,"&lt;&gt;"),"")</f>
        <v>84.635946866666657</v>
      </c>
      <c r="E2858" s="14">
        <f>IFERROR(AVERAGEIFS(Datos!I2858:L2858,Datos!I2858:L2858,"&lt;&gt;"),"")</f>
        <v>34.379340360942578</v>
      </c>
    </row>
    <row r="2859" spans="1:5" x14ac:dyDescent="0.3">
      <c r="A2859" s="12">
        <v>44497</v>
      </c>
      <c r="B2859" s="13">
        <v>2021</v>
      </c>
      <c r="C2859" s="13">
        <f>IFERROR(AVERAGEIFS(Datos!C2859:E2859,Datos!C2859:E2859,"&lt;&gt;"),"")</f>
        <v>207.58966666666666</v>
      </c>
      <c r="D2859" s="13">
        <f>IFERROR(AVERAGEIFS(Datos!F2859:H2859,Datos!F2859:H2859,"&lt;&gt;"),"")</f>
        <v>85.187596266666674</v>
      </c>
      <c r="E2859" s="14">
        <f>IFERROR(AVERAGEIFS(Datos!I2859:L2859,Datos!I2859:L2859,"&lt;&gt;"),"")</f>
        <v>34.173183964301458</v>
      </c>
    </row>
    <row r="2860" spans="1:5" x14ac:dyDescent="0.3">
      <c r="A2860" s="12">
        <v>44498</v>
      </c>
      <c r="B2860" s="13">
        <v>2021</v>
      </c>
      <c r="C2860" s="13">
        <f>IFERROR(AVERAGEIFS(Datos!C2860:E2860,Datos!C2860:E2860,"&lt;&gt;"),"")</f>
        <v>209.822</v>
      </c>
      <c r="D2860" s="13">
        <f>IFERROR(AVERAGEIFS(Datos!F2860:H2860,Datos!F2860:H2860,"&lt;&gt;"),"")</f>
        <v>83.769871166666675</v>
      </c>
      <c r="E2860" s="14">
        <f>IFERROR(AVERAGEIFS(Datos!I2860:L2860,Datos!I2860:L2860,"&lt;&gt;"),"")</f>
        <v>34.396147681654831</v>
      </c>
    </row>
    <row r="2861" spans="1:5" x14ac:dyDescent="0.3">
      <c r="A2861" s="12">
        <v>44499</v>
      </c>
      <c r="B2861" s="13">
        <v>2021</v>
      </c>
      <c r="C2861" s="13" t="str">
        <f>IFERROR(AVERAGEIFS(Datos!C2861:E2861,Datos!C2861:E2861,"&lt;&gt;"),"")</f>
        <v/>
      </c>
      <c r="D2861" s="13" t="str">
        <f>IFERROR(AVERAGEIFS(Datos!F2861:H2861,Datos!F2861:H2861,"&lt;&gt;"),"")</f>
        <v/>
      </c>
      <c r="E2861" s="14" t="str">
        <f>IFERROR(AVERAGEIFS(Datos!I2861:L2861,Datos!I2861:L2861,"&lt;&gt;"),"")</f>
        <v/>
      </c>
    </row>
    <row r="2862" spans="1:5" x14ac:dyDescent="0.3">
      <c r="A2862" s="12">
        <v>44500</v>
      </c>
      <c r="B2862" s="13">
        <v>2021</v>
      </c>
      <c r="C2862" s="13" t="str">
        <f>IFERROR(AVERAGEIFS(Datos!C2862:E2862,Datos!C2862:E2862,"&lt;&gt;"),"")</f>
        <v/>
      </c>
      <c r="D2862" s="13" t="str">
        <f>IFERROR(AVERAGEIFS(Datos!F2862:H2862,Datos!F2862:H2862,"&lt;&gt;"),"")</f>
        <v/>
      </c>
      <c r="E2862" s="14" t="str">
        <f>IFERROR(AVERAGEIFS(Datos!I2862:L2862,Datos!I2862:L2862,"&lt;&gt;"),"")</f>
        <v/>
      </c>
    </row>
    <row r="2863" spans="1:5" x14ac:dyDescent="0.3">
      <c r="A2863" s="12">
        <v>44501</v>
      </c>
      <c r="B2863" s="13">
        <v>2021</v>
      </c>
      <c r="C2863" s="13">
        <f>IFERROR(AVERAGEIFS(Datos!C2863:E2863,Datos!C2863:E2863,"&lt;&gt;"),"")</f>
        <v>207.27566666666667</v>
      </c>
      <c r="D2863" s="13">
        <f>IFERROR(AVERAGEIFS(Datos!F2863:H2863,Datos!F2863:H2863,"&lt;&gt;"),"")</f>
        <v>84.968810000000005</v>
      </c>
      <c r="E2863" s="14">
        <f>IFERROR(AVERAGEIFS(Datos!I2863:L2863,Datos!I2863:L2863,"&lt;&gt;"),"")</f>
        <v>35.23744914102901</v>
      </c>
    </row>
    <row r="2864" spans="1:5" x14ac:dyDescent="0.3">
      <c r="A2864" s="12">
        <v>44502</v>
      </c>
      <c r="B2864" s="13">
        <v>2021</v>
      </c>
      <c r="C2864" s="13">
        <f>IFERROR(AVERAGEIFS(Datos!C2864:E2864,Datos!C2864:E2864,"&lt;&gt;"),"")</f>
        <v>209.5275</v>
      </c>
      <c r="D2864" s="13">
        <f>IFERROR(AVERAGEIFS(Datos!F2864:H2864,Datos!F2864:H2864,"&lt;&gt;"),"")</f>
        <v>85.25354681666667</v>
      </c>
      <c r="E2864" s="14">
        <f>IFERROR(AVERAGEIFS(Datos!I2864:L2864,Datos!I2864:L2864,"&lt;&gt;"),"")</f>
        <v>35.146844981118811</v>
      </c>
    </row>
    <row r="2865" spans="1:5" x14ac:dyDescent="0.3">
      <c r="A2865" s="12">
        <v>44503</v>
      </c>
      <c r="B2865" s="13">
        <v>2021</v>
      </c>
      <c r="C2865" s="13">
        <f>IFERROR(AVERAGEIFS(Datos!C2865:E2865,Datos!C2865:E2865,"&lt;&gt;"),"")</f>
        <v>210.696</v>
      </c>
      <c r="D2865" s="13">
        <f>IFERROR(AVERAGEIFS(Datos!F2865:H2865,Datos!F2865:H2865,"&lt;&gt;"),"")</f>
        <v>86.355328499999999</v>
      </c>
      <c r="E2865" s="14" t="str">
        <f>IFERROR(AVERAGEIFS(Datos!I2865:L2865,Datos!I2865:L2865,"&lt;&gt;"),"")</f>
        <v/>
      </c>
    </row>
    <row r="2866" spans="1:5" x14ac:dyDescent="0.3">
      <c r="A2866" s="12">
        <v>44504</v>
      </c>
      <c r="B2866" s="13">
        <v>2021</v>
      </c>
      <c r="C2866" s="13">
        <f>IFERROR(AVERAGEIFS(Datos!C2866:E2866,Datos!C2866:E2866,"&lt;&gt;"),"")</f>
        <v>211.88916666666668</v>
      </c>
      <c r="D2866" s="13">
        <f>IFERROR(AVERAGEIFS(Datos!F2866:H2866,Datos!F2866:H2866,"&lt;&gt;"),"")</f>
        <v>86.161864999999992</v>
      </c>
      <c r="E2866" s="14">
        <f>IFERROR(AVERAGEIFS(Datos!I2866:L2866,Datos!I2866:L2866,"&lt;&gt;"),"")</f>
        <v>34.915160588933851</v>
      </c>
    </row>
    <row r="2867" spans="1:5" x14ac:dyDescent="0.3">
      <c r="A2867" s="12">
        <v>44505</v>
      </c>
      <c r="B2867" s="13">
        <v>2021</v>
      </c>
      <c r="C2867" s="13">
        <f>IFERROR(AVERAGEIFS(Datos!C2867:E2867,Datos!C2867:E2867,"&lt;&gt;"),"")</f>
        <v>212.06399999999999</v>
      </c>
      <c r="D2867" s="13">
        <f>IFERROR(AVERAGEIFS(Datos!F2867:H2867,Datos!F2867:H2867,"&lt;&gt;"),"")</f>
        <v>87.037536000000003</v>
      </c>
      <c r="E2867" s="14">
        <f>IFERROR(AVERAGEIFS(Datos!I2867:L2867,Datos!I2867:L2867,"&lt;&gt;"),"")</f>
        <v>35.251277987740337</v>
      </c>
    </row>
    <row r="2868" spans="1:5" x14ac:dyDescent="0.3">
      <c r="A2868" s="12">
        <v>44506</v>
      </c>
      <c r="B2868" s="13">
        <v>2021</v>
      </c>
      <c r="C2868" s="13" t="str">
        <f>IFERROR(AVERAGEIFS(Datos!C2868:E2868,Datos!C2868:E2868,"&lt;&gt;"),"")</f>
        <v/>
      </c>
      <c r="D2868" s="13" t="str">
        <f>IFERROR(AVERAGEIFS(Datos!F2868:H2868,Datos!F2868:H2868,"&lt;&gt;"),"")</f>
        <v/>
      </c>
      <c r="E2868" s="14" t="str">
        <f>IFERROR(AVERAGEIFS(Datos!I2868:L2868,Datos!I2868:L2868,"&lt;&gt;"),"")</f>
        <v/>
      </c>
    </row>
    <row r="2869" spans="1:5" x14ac:dyDescent="0.3">
      <c r="A2869" s="12">
        <v>44507</v>
      </c>
      <c r="B2869" s="13">
        <v>2021</v>
      </c>
      <c r="C2869" s="13" t="str">
        <f>IFERROR(AVERAGEIFS(Datos!C2869:E2869,Datos!C2869:E2869,"&lt;&gt;"),"")</f>
        <v/>
      </c>
      <c r="D2869" s="13" t="str">
        <f>IFERROR(AVERAGEIFS(Datos!F2869:H2869,Datos!F2869:H2869,"&lt;&gt;"),"")</f>
        <v/>
      </c>
      <c r="E2869" s="14" t="str">
        <f>IFERROR(AVERAGEIFS(Datos!I2869:L2869,Datos!I2869:L2869,"&lt;&gt;"),"")</f>
        <v/>
      </c>
    </row>
    <row r="2870" spans="1:5" x14ac:dyDescent="0.3">
      <c r="A2870" s="12">
        <v>44508</v>
      </c>
      <c r="B2870" s="13">
        <v>2021</v>
      </c>
      <c r="C2870" s="13">
        <f>IFERROR(AVERAGEIFS(Datos!C2870:E2870,Datos!C2870:E2870,"&lt;&gt;"),"")</f>
        <v>212.15366666666668</v>
      </c>
      <c r="D2870" s="13">
        <f>IFERROR(AVERAGEIFS(Datos!F2870:H2870,Datos!F2870:H2870,"&lt;&gt;"),"")</f>
        <v>86.953102566666658</v>
      </c>
      <c r="E2870" s="14">
        <f>IFERROR(AVERAGEIFS(Datos!I2870:L2870,Datos!I2870:L2870,"&lt;&gt;"),"")</f>
        <v>34.843505539120457</v>
      </c>
    </row>
    <row r="2871" spans="1:5" x14ac:dyDescent="0.3">
      <c r="A2871" s="12">
        <v>44509</v>
      </c>
      <c r="B2871" s="13">
        <v>2021</v>
      </c>
      <c r="C2871" s="13">
        <f>IFERROR(AVERAGEIFS(Datos!C2871:E2871,Datos!C2871:E2871,"&lt;&gt;"),"")</f>
        <v>211.89283333333333</v>
      </c>
      <c r="D2871" s="13">
        <f>IFERROR(AVERAGEIFS(Datos!F2871:H2871,Datos!F2871:H2871,"&lt;&gt;"),"")</f>
        <v>86.556832166666666</v>
      </c>
      <c r="E2871" s="14">
        <f>IFERROR(AVERAGEIFS(Datos!I2871:L2871,Datos!I2871:L2871,"&lt;&gt;"),"")</f>
        <v>36.312394297235016</v>
      </c>
    </row>
    <row r="2872" spans="1:5" x14ac:dyDescent="0.3">
      <c r="A2872" s="12">
        <v>44510</v>
      </c>
      <c r="B2872" s="13">
        <v>2021</v>
      </c>
      <c r="C2872" s="13">
        <f>IFERROR(AVERAGEIFS(Datos!C2872:E2872,Datos!C2872:E2872,"&lt;&gt;"),"")</f>
        <v>208.20450000000002</v>
      </c>
      <c r="D2872" s="13">
        <f>IFERROR(AVERAGEIFS(Datos!F2872:H2872,Datos!F2872:H2872,"&lt;&gt;"),"")</f>
        <v>86.141398233333348</v>
      </c>
      <c r="E2872" s="14">
        <f>IFERROR(AVERAGEIFS(Datos!I2872:L2872,Datos!I2872:L2872,"&lt;&gt;"),"")</f>
        <v>35.441977233827785</v>
      </c>
    </row>
    <row r="2873" spans="1:5" x14ac:dyDescent="0.3">
      <c r="A2873" s="12">
        <v>44511</v>
      </c>
      <c r="B2873" s="13">
        <v>2021</v>
      </c>
      <c r="C2873" s="13">
        <f>IFERROR(AVERAGEIFS(Datos!C2873:E2873,Datos!C2873:E2873,"&lt;&gt;"),"")</f>
        <v>208.68883333333335</v>
      </c>
      <c r="D2873" s="13">
        <f>IFERROR(AVERAGEIFS(Datos!F2873:H2873,Datos!F2873:H2873,"&lt;&gt;"),"")</f>
        <v>85.703886833333328</v>
      </c>
      <c r="E2873" s="14">
        <f>IFERROR(AVERAGEIFS(Datos!I2873:L2873,Datos!I2873:L2873,"&lt;&gt;"),"")</f>
        <v>35.788466386186343</v>
      </c>
    </row>
    <row r="2874" spans="1:5" x14ac:dyDescent="0.3">
      <c r="A2874" s="12">
        <v>44512</v>
      </c>
      <c r="B2874" s="13">
        <v>2021</v>
      </c>
      <c r="C2874" s="13">
        <f>IFERROR(AVERAGEIFS(Datos!C2874:E2874,Datos!C2874:E2874,"&lt;&gt;"),"")</f>
        <v>211.79600000000002</v>
      </c>
      <c r="D2874" s="13">
        <f>IFERROR(AVERAGEIFS(Datos!F2874:H2874,Datos!F2874:H2874,"&lt;&gt;"),"")</f>
        <v>85.18447346666666</v>
      </c>
      <c r="E2874" s="14">
        <f>IFERROR(AVERAGEIFS(Datos!I2874:L2874,Datos!I2874:L2874,"&lt;&gt;"),"")</f>
        <v>36.474948169607586</v>
      </c>
    </row>
    <row r="2875" spans="1:5" x14ac:dyDescent="0.3">
      <c r="A2875" s="12">
        <v>44513</v>
      </c>
      <c r="B2875" s="13">
        <v>2021</v>
      </c>
      <c r="C2875" s="13" t="str">
        <f>IFERROR(AVERAGEIFS(Datos!C2875:E2875,Datos!C2875:E2875,"&lt;&gt;"),"")</f>
        <v/>
      </c>
      <c r="D2875" s="13" t="str">
        <f>IFERROR(AVERAGEIFS(Datos!F2875:H2875,Datos!F2875:H2875,"&lt;&gt;"),"")</f>
        <v/>
      </c>
      <c r="E2875" s="14" t="str">
        <f>IFERROR(AVERAGEIFS(Datos!I2875:L2875,Datos!I2875:L2875,"&lt;&gt;"),"")</f>
        <v/>
      </c>
    </row>
    <row r="2876" spans="1:5" x14ac:dyDescent="0.3">
      <c r="A2876" s="12">
        <v>44514</v>
      </c>
      <c r="B2876" s="13">
        <v>2021</v>
      </c>
      <c r="C2876" s="13" t="str">
        <f>IFERROR(AVERAGEIFS(Datos!C2876:E2876,Datos!C2876:E2876,"&lt;&gt;"),"")</f>
        <v/>
      </c>
      <c r="D2876" s="13" t="str">
        <f>IFERROR(AVERAGEIFS(Datos!F2876:H2876,Datos!F2876:H2876,"&lt;&gt;"),"")</f>
        <v/>
      </c>
      <c r="E2876" s="14" t="str">
        <f>IFERROR(AVERAGEIFS(Datos!I2876:L2876,Datos!I2876:L2876,"&lt;&gt;"),"")</f>
        <v/>
      </c>
    </row>
    <row r="2877" spans="1:5" x14ac:dyDescent="0.3">
      <c r="A2877" s="12">
        <v>44515</v>
      </c>
      <c r="B2877" s="13">
        <v>2021</v>
      </c>
      <c r="C2877" s="13">
        <f>IFERROR(AVERAGEIFS(Datos!C2877:E2877,Datos!C2877:E2877,"&lt;&gt;"),"")</f>
        <v>211.50733333333332</v>
      </c>
      <c r="D2877" s="13">
        <f>IFERROR(AVERAGEIFS(Datos!F2877:H2877,Datos!F2877:H2877,"&lt;&gt;"),"")</f>
        <v>84.768114699999998</v>
      </c>
      <c r="E2877" s="14">
        <f>IFERROR(AVERAGEIFS(Datos!I2877:L2877,Datos!I2877:L2877,"&lt;&gt;"),"")</f>
        <v>36.842941533707375</v>
      </c>
    </row>
    <row r="2878" spans="1:5" x14ac:dyDescent="0.3">
      <c r="A2878" s="12">
        <v>44516</v>
      </c>
      <c r="B2878" s="13">
        <v>2021</v>
      </c>
      <c r="C2878" s="13">
        <f>IFERROR(AVERAGEIFS(Datos!C2878:E2878,Datos!C2878:E2878,"&lt;&gt;"),"")</f>
        <v>212.79533333333333</v>
      </c>
      <c r="D2878" s="13">
        <f>IFERROR(AVERAGEIFS(Datos!F2878:H2878,Datos!F2878:H2878,"&lt;&gt;"),"")</f>
        <v>84.690418666666673</v>
      </c>
      <c r="E2878" s="14">
        <f>IFERROR(AVERAGEIFS(Datos!I2878:L2878,Datos!I2878:L2878,"&lt;&gt;"),"")</f>
        <v>37.306136206595703</v>
      </c>
    </row>
    <row r="2879" spans="1:5" x14ac:dyDescent="0.3">
      <c r="A2879" s="12">
        <v>44517</v>
      </c>
      <c r="B2879" s="13">
        <v>2021</v>
      </c>
      <c r="C2879" s="13">
        <f>IFERROR(AVERAGEIFS(Datos!C2879:E2879,Datos!C2879:E2879,"&lt;&gt;"),"")</f>
        <v>213.55233333333334</v>
      </c>
      <c r="D2879" s="13">
        <f>IFERROR(AVERAGEIFS(Datos!F2879:H2879,Datos!F2879:H2879,"&lt;&gt;"),"")</f>
        <v>84.635765199999994</v>
      </c>
      <c r="E2879" s="14">
        <f>IFERROR(AVERAGEIFS(Datos!I2879:L2879,Datos!I2879:L2879,"&lt;&gt;"),"")</f>
        <v>37.358642104225098</v>
      </c>
    </row>
    <row r="2880" spans="1:5" x14ac:dyDescent="0.3">
      <c r="A2880" s="12">
        <v>44518</v>
      </c>
      <c r="B2880" s="13">
        <v>2021</v>
      </c>
      <c r="C2880" s="13">
        <f>IFERROR(AVERAGEIFS(Datos!C2880:E2880,Datos!C2880:E2880,"&lt;&gt;"),"")</f>
        <v>216.32616666666664</v>
      </c>
      <c r="D2880" s="13">
        <f>IFERROR(AVERAGEIFS(Datos!F2880:H2880,Datos!F2880:H2880,"&lt;&gt;"),"")</f>
        <v>84.96104733333334</v>
      </c>
      <c r="E2880" s="14">
        <f>IFERROR(AVERAGEIFS(Datos!I2880:L2880,Datos!I2880:L2880,"&lt;&gt;"),"")</f>
        <v>37.197654039740897</v>
      </c>
    </row>
    <row r="2881" spans="1:5" x14ac:dyDescent="0.3">
      <c r="A2881" s="12">
        <v>44519</v>
      </c>
      <c r="B2881" s="13">
        <v>2021</v>
      </c>
      <c r="C2881" s="13">
        <f>IFERROR(AVERAGEIFS(Datos!C2881:E2881,Datos!C2881:E2881,"&lt;&gt;"),"")</f>
        <v>217.52883333333332</v>
      </c>
      <c r="D2881" s="13">
        <f>IFERROR(AVERAGEIFS(Datos!F2881:H2881,Datos!F2881:H2881,"&lt;&gt;"),"")</f>
        <v>84.441846399999989</v>
      </c>
      <c r="E2881" s="14">
        <f>IFERROR(AVERAGEIFS(Datos!I2881:L2881,Datos!I2881:L2881,"&lt;&gt;"),"")</f>
        <v>37.109331051500263</v>
      </c>
    </row>
    <row r="2882" spans="1:5" x14ac:dyDescent="0.3">
      <c r="A2882" s="12">
        <v>44520</v>
      </c>
      <c r="B2882" s="13">
        <v>2021</v>
      </c>
      <c r="C2882" s="13" t="str">
        <f>IFERROR(AVERAGEIFS(Datos!C2882:E2882,Datos!C2882:E2882,"&lt;&gt;"),"")</f>
        <v/>
      </c>
      <c r="D2882" s="13" t="str">
        <f>IFERROR(AVERAGEIFS(Datos!F2882:H2882,Datos!F2882:H2882,"&lt;&gt;"),"")</f>
        <v/>
      </c>
      <c r="E2882" s="14" t="str">
        <f>IFERROR(AVERAGEIFS(Datos!I2882:L2882,Datos!I2882:L2882,"&lt;&gt;"),"")</f>
        <v/>
      </c>
    </row>
    <row r="2883" spans="1:5" x14ac:dyDescent="0.3">
      <c r="A2883" s="12">
        <v>44521</v>
      </c>
      <c r="B2883" s="13">
        <v>2021</v>
      </c>
      <c r="C2883" s="13" t="str">
        <f>IFERROR(AVERAGEIFS(Datos!C2883:E2883,Datos!C2883:E2883,"&lt;&gt;"),"")</f>
        <v/>
      </c>
      <c r="D2883" s="13" t="str">
        <f>IFERROR(AVERAGEIFS(Datos!F2883:H2883,Datos!F2883:H2883,"&lt;&gt;"),"")</f>
        <v/>
      </c>
      <c r="E2883" s="14" t="str">
        <f>IFERROR(AVERAGEIFS(Datos!I2883:L2883,Datos!I2883:L2883,"&lt;&gt;"),"")</f>
        <v/>
      </c>
    </row>
    <row r="2884" spans="1:5" x14ac:dyDescent="0.3">
      <c r="A2884" s="12">
        <v>44522</v>
      </c>
      <c r="B2884" s="13">
        <v>2021</v>
      </c>
      <c r="C2884" s="13">
        <f>IFERROR(AVERAGEIFS(Datos!C2884:E2884,Datos!C2884:E2884,"&lt;&gt;"),"")</f>
        <v>215.71733333333336</v>
      </c>
      <c r="D2884" s="13">
        <f>IFERROR(AVERAGEIFS(Datos!F2884:H2884,Datos!F2884:H2884,"&lt;&gt;"),"")</f>
        <v>83.10140676666667</v>
      </c>
      <c r="E2884" s="14">
        <f>IFERROR(AVERAGEIFS(Datos!I2884:L2884,Datos!I2884:L2884,"&lt;&gt;"),"")</f>
        <v>36.564893999825827</v>
      </c>
    </row>
    <row r="2885" spans="1:5" x14ac:dyDescent="0.3">
      <c r="A2885" s="12">
        <v>44523</v>
      </c>
      <c r="B2885" s="13">
        <v>2021</v>
      </c>
      <c r="C2885" s="13">
        <f>IFERROR(AVERAGEIFS(Datos!C2885:E2885,Datos!C2885:E2885,"&lt;&gt;"),"")</f>
        <v>214.95733333333337</v>
      </c>
      <c r="D2885" s="13">
        <f>IFERROR(AVERAGEIFS(Datos!F2885:H2885,Datos!F2885:H2885,"&lt;&gt;"),"")</f>
        <v>82.24570176666667</v>
      </c>
      <c r="E2885" s="14" t="str">
        <f>IFERROR(AVERAGEIFS(Datos!I2885:L2885,Datos!I2885:L2885,"&lt;&gt;"),"")</f>
        <v/>
      </c>
    </row>
    <row r="2886" spans="1:5" x14ac:dyDescent="0.3">
      <c r="A2886" s="12">
        <v>44524</v>
      </c>
      <c r="B2886" s="13">
        <v>2021</v>
      </c>
      <c r="C2886" s="13">
        <f>IFERROR(AVERAGEIFS(Datos!C2886:E2886,Datos!C2886:E2886,"&lt;&gt;"),"")</f>
        <v>215.32333333333335</v>
      </c>
      <c r="D2886" s="13">
        <f>IFERROR(AVERAGEIFS(Datos!F2886:H2886,Datos!F2886:H2886,"&lt;&gt;"),"")</f>
        <v>80.874593349999998</v>
      </c>
      <c r="E2886" s="14">
        <f>IFERROR(AVERAGEIFS(Datos!I2886:L2886,Datos!I2886:L2886,"&lt;&gt;"),"")</f>
        <v>35.629005415764397</v>
      </c>
    </row>
    <row r="2887" spans="1:5" x14ac:dyDescent="0.3">
      <c r="A2887" s="12">
        <v>44525</v>
      </c>
      <c r="B2887" s="13">
        <v>2021</v>
      </c>
      <c r="C2887" s="13" t="str">
        <f>IFERROR(AVERAGEIFS(Datos!C2887:E2887,Datos!C2887:E2887,"&lt;&gt;"),"")</f>
        <v/>
      </c>
      <c r="D2887" s="13">
        <f>IFERROR(AVERAGEIFS(Datos!F2887:H2887,Datos!F2887:H2887,"&lt;&gt;"),"")</f>
        <v>80.796194999999997</v>
      </c>
      <c r="E2887" s="14">
        <f>IFERROR(AVERAGEIFS(Datos!I2887:L2887,Datos!I2887:L2887,"&lt;&gt;"),"")</f>
        <v>35.930151720849587</v>
      </c>
    </row>
    <row r="2888" spans="1:5" x14ac:dyDescent="0.3">
      <c r="A2888" s="12">
        <v>44526</v>
      </c>
      <c r="B2888" s="13">
        <v>2021</v>
      </c>
      <c r="C2888" s="13">
        <f>IFERROR(AVERAGEIFS(Datos!C2888:E2888,Datos!C2888:E2888,"&lt;&gt;"),"")</f>
        <v>209.55766666666668</v>
      </c>
      <c r="D2888" s="13">
        <f>IFERROR(AVERAGEIFS(Datos!F2888:H2888,Datos!F2888:H2888,"&lt;&gt;"),"")</f>
        <v>77.475378233333331</v>
      </c>
      <c r="E2888" s="14">
        <f>IFERROR(AVERAGEIFS(Datos!I2888:L2888,Datos!I2888:L2888,"&lt;&gt;"),"")</f>
        <v>35.516083552224288</v>
      </c>
    </row>
    <row r="2889" spans="1:5" x14ac:dyDescent="0.3">
      <c r="A2889" s="12">
        <v>44527</v>
      </c>
      <c r="B2889" s="13">
        <v>2021</v>
      </c>
      <c r="C2889" s="13" t="str">
        <f>IFERROR(AVERAGEIFS(Datos!C2889:E2889,Datos!C2889:E2889,"&lt;&gt;"),"")</f>
        <v/>
      </c>
      <c r="D2889" s="13" t="str">
        <f>IFERROR(AVERAGEIFS(Datos!F2889:H2889,Datos!F2889:H2889,"&lt;&gt;"),"")</f>
        <v/>
      </c>
      <c r="E2889" s="14" t="str">
        <f>IFERROR(AVERAGEIFS(Datos!I2889:L2889,Datos!I2889:L2889,"&lt;&gt;"),"")</f>
        <v/>
      </c>
    </row>
    <row r="2890" spans="1:5" x14ac:dyDescent="0.3">
      <c r="A2890" s="12">
        <v>44528</v>
      </c>
      <c r="B2890" s="13">
        <v>2021</v>
      </c>
      <c r="C2890" s="13" t="str">
        <f>IFERROR(AVERAGEIFS(Datos!C2890:E2890,Datos!C2890:E2890,"&lt;&gt;"),"")</f>
        <v/>
      </c>
      <c r="D2890" s="13" t="str">
        <f>IFERROR(AVERAGEIFS(Datos!F2890:H2890,Datos!F2890:H2890,"&lt;&gt;"),"")</f>
        <v/>
      </c>
      <c r="E2890" s="14" t="str">
        <f>IFERROR(AVERAGEIFS(Datos!I2890:L2890,Datos!I2890:L2890,"&lt;&gt;"),"")</f>
        <v/>
      </c>
    </row>
    <row r="2891" spans="1:5" x14ac:dyDescent="0.3">
      <c r="A2891" s="12">
        <v>44529</v>
      </c>
      <c r="B2891" s="13">
        <v>2021</v>
      </c>
      <c r="C2891" s="13">
        <f>IFERROR(AVERAGEIFS(Datos!C2891:E2891,Datos!C2891:E2891,"&lt;&gt;"),"")</f>
        <v>214.1335</v>
      </c>
      <c r="D2891" s="13">
        <f>IFERROR(AVERAGEIFS(Datos!F2891:H2891,Datos!F2891:H2891,"&lt;&gt;"),"")</f>
        <v>77.935448483333332</v>
      </c>
      <c r="E2891" s="14">
        <f>IFERROR(AVERAGEIFS(Datos!I2891:L2891,Datos!I2891:L2891,"&lt;&gt;"),"")</f>
        <v>35.10786400193372</v>
      </c>
    </row>
    <row r="2892" spans="1:5" x14ac:dyDescent="0.3">
      <c r="A2892" s="12">
        <v>44530</v>
      </c>
      <c r="B2892" s="13">
        <v>2021</v>
      </c>
      <c r="C2892" s="13">
        <f>IFERROR(AVERAGEIFS(Datos!C2892:E2892,Datos!C2892:E2892,"&lt;&gt;"),"")</f>
        <v>212.59583333333333</v>
      </c>
      <c r="D2892" s="13">
        <f>IFERROR(AVERAGEIFS(Datos!F2892:H2892,Datos!F2892:H2892,"&lt;&gt;"),"")</f>
        <v>76.567011466666671</v>
      </c>
      <c r="E2892" s="14">
        <f>IFERROR(AVERAGEIFS(Datos!I2892:L2892,Datos!I2892:L2892,"&lt;&gt;"),"")</f>
        <v>34.652536037927682</v>
      </c>
    </row>
    <row r="2893" spans="1:5" x14ac:dyDescent="0.3">
      <c r="A2893" s="12">
        <v>44531</v>
      </c>
      <c r="B2893" s="13">
        <v>2021</v>
      </c>
      <c r="C2893" s="13">
        <f>IFERROR(AVERAGEIFS(Datos!C2893:E2893,Datos!C2893:E2893,"&lt;&gt;"),"")</f>
        <v>211.96716666666669</v>
      </c>
      <c r="D2893" s="13">
        <f>IFERROR(AVERAGEIFS(Datos!F2893:H2893,Datos!F2893:H2893,"&lt;&gt;"),"")</f>
        <v>79.555658533333329</v>
      </c>
      <c r="E2893" s="14">
        <f>IFERROR(AVERAGEIFS(Datos!I2893:L2893,Datos!I2893:L2893,"&lt;&gt;"),"")</f>
        <v>34.726512688453354</v>
      </c>
    </row>
    <row r="2894" spans="1:5" x14ac:dyDescent="0.3">
      <c r="A2894" s="12">
        <v>44532</v>
      </c>
      <c r="B2894" s="13">
        <v>2021</v>
      </c>
      <c r="C2894" s="13">
        <f>IFERROR(AVERAGEIFS(Datos!C2894:E2894,Datos!C2894:E2894,"&lt;&gt;"),"")</f>
        <v>212.072</v>
      </c>
      <c r="D2894" s="13">
        <f>IFERROR(AVERAGEIFS(Datos!F2894:H2894,Datos!F2894:H2894,"&lt;&gt;"),"")</f>
        <v>78.227802733333334</v>
      </c>
      <c r="E2894" s="14">
        <f>IFERROR(AVERAGEIFS(Datos!I2894:L2894,Datos!I2894:L2894,"&lt;&gt;"),"")</f>
        <v>34.021551086572444</v>
      </c>
    </row>
    <row r="2895" spans="1:5" x14ac:dyDescent="0.3">
      <c r="A2895" s="12">
        <v>44533</v>
      </c>
      <c r="B2895" s="13">
        <v>2021</v>
      </c>
      <c r="C2895" s="13">
        <f>IFERROR(AVERAGEIFS(Datos!C2895:E2895,Datos!C2895:E2895,"&lt;&gt;"),"")</f>
        <v>208.95050000000001</v>
      </c>
      <c r="D2895" s="13">
        <f>IFERROR(AVERAGEIFS(Datos!F2895:H2895,Datos!F2895:H2895,"&lt;&gt;"),"")</f>
        <v>77.928521633333332</v>
      </c>
      <c r="E2895" s="14">
        <f>IFERROR(AVERAGEIFS(Datos!I2895:L2895,Datos!I2895:L2895,"&lt;&gt;"),"")</f>
        <v>33.991831527519274</v>
      </c>
    </row>
    <row r="2896" spans="1:5" x14ac:dyDescent="0.3">
      <c r="A2896" s="12">
        <v>44534</v>
      </c>
      <c r="B2896" s="13">
        <v>2021</v>
      </c>
      <c r="C2896" s="13" t="str">
        <f>IFERROR(AVERAGEIFS(Datos!C2896:E2896,Datos!C2896:E2896,"&lt;&gt;"),"")</f>
        <v/>
      </c>
      <c r="D2896" s="13" t="str">
        <f>IFERROR(AVERAGEIFS(Datos!F2896:H2896,Datos!F2896:H2896,"&lt;&gt;"),"")</f>
        <v/>
      </c>
      <c r="E2896" s="14" t="str">
        <f>IFERROR(AVERAGEIFS(Datos!I2896:L2896,Datos!I2896:L2896,"&lt;&gt;"),"")</f>
        <v/>
      </c>
    </row>
    <row r="2897" spans="1:5" x14ac:dyDescent="0.3">
      <c r="A2897" s="12">
        <v>44535</v>
      </c>
      <c r="B2897" s="13">
        <v>2021</v>
      </c>
      <c r="C2897" s="13" t="str">
        <f>IFERROR(AVERAGEIFS(Datos!C2897:E2897,Datos!C2897:E2897,"&lt;&gt;"),"")</f>
        <v/>
      </c>
      <c r="D2897" s="13" t="str">
        <f>IFERROR(AVERAGEIFS(Datos!F2897:H2897,Datos!F2897:H2897,"&lt;&gt;"),"")</f>
        <v/>
      </c>
      <c r="E2897" s="14" t="str">
        <f>IFERROR(AVERAGEIFS(Datos!I2897:L2897,Datos!I2897:L2897,"&lt;&gt;"),"")</f>
        <v/>
      </c>
    </row>
    <row r="2898" spans="1:5" x14ac:dyDescent="0.3">
      <c r="A2898" s="12">
        <v>44536</v>
      </c>
      <c r="B2898" s="13">
        <v>2021</v>
      </c>
      <c r="C2898" s="13">
        <f>IFERROR(AVERAGEIFS(Datos!C2898:E2898,Datos!C2898:E2898,"&lt;&gt;"),"")</f>
        <v>211.55499999999998</v>
      </c>
      <c r="D2898" s="13">
        <f>IFERROR(AVERAGEIFS(Datos!F2898:H2898,Datos!F2898:H2898,"&lt;&gt;"),"")</f>
        <v>78.899887399999997</v>
      </c>
      <c r="E2898" s="14">
        <f>IFERROR(AVERAGEIFS(Datos!I2898:L2898,Datos!I2898:L2898,"&lt;&gt;"),"")</f>
        <v>32.704331641106997</v>
      </c>
    </row>
    <row r="2899" spans="1:5" x14ac:dyDescent="0.3">
      <c r="A2899" s="12">
        <v>44537</v>
      </c>
      <c r="B2899" s="13">
        <v>2021</v>
      </c>
      <c r="C2899" s="13">
        <f>IFERROR(AVERAGEIFS(Datos!C2899:E2899,Datos!C2899:E2899,"&lt;&gt;"),"")</f>
        <v>217.78983333333335</v>
      </c>
      <c r="D2899" s="13">
        <f>IFERROR(AVERAGEIFS(Datos!F2899:H2899,Datos!F2899:H2899,"&lt;&gt;"),"")</f>
        <v>80.843295499999996</v>
      </c>
      <c r="E2899" s="14">
        <f>IFERROR(AVERAGEIFS(Datos!I2899:L2899,Datos!I2899:L2899,"&lt;&gt;"),"")</f>
        <v>33.932810755737279</v>
      </c>
    </row>
    <row r="2900" spans="1:5" x14ac:dyDescent="0.3">
      <c r="A2900" s="12">
        <v>44538</v>
      </c>
      <c r="B2900" s="13">
        <v>2021</v>
      </c>
      <c r="C2900" s="13">
        <f>IFERROR(AVERAGEIFS(Datos!C2900:E2900,Datos!C2900:E2900,"&lt;&gt;"),"")</f>
        <v>219.41216666666671</v>
      </c>
      <c r="D2900" s="13">
        <f>IFERROR(AVERAGEIFS(Datos!F2900:H2900,Datos!F2900:H2900,"&lt;&gt;"),"")</f>
        <v>81.185251366666662</v>
      </c>
      <c r="E2900" s="14">
        <f>IFERROR(AVERAGEIFS(Datos!I2900:L2900,Datos!I2900:L2900,"&lt;&gt;"),"")</f>
        <v>34.359228308111916</v>
      </c>
    </row>
    <row r="2901" spans="1:5" x14ac:dyDescent="0.3">
      <c r="A2901" s="12">
        <v>44539</v>
      </c>
      <c r="B2901" s="13">
        <v>2021</v>
      </c>
      <c r="C2901" s="13">
        <f>IFERROR(AVERAGEIFS(Datos!C2901:E2901,Datos!C2901:E2901,"&lt;&gt;"),"")</f>
        <v>218.43283333333332</v>
      </c>
      <c r="D2901" s="13">
        <f>IFERROR(AVERAGEIFS(Datos!F2901:H2901,Datos!F2901:H2901,"&lt;&gt;"),"")</f>
        <v>80.457928466666658</v>
      </c>
      <c r="E2901" s="14">
        <f>IFERROR(AVERAGEIFS(Datos!I2901:L2901,Datos!I2901:L2901,"&lt;&gt;"),"")</f>
        <v>34.466770472961073</v>
      </c>
    </row>
    <row r="2902" spans="1:5" x14ac:dyDescent="0.3">
      <c r="A2902" s="12">
        <v>44540</v>
      </c>
      <c r="B2902" s="13">
        <v>2021</v>
      </c>
      <c r="C2902" s="13">
        <f>IFERROR(AVERAGEIFS(Datos!C2902:E2902,Datos!C2902:E2902,"&lt;&gt;"),"")</f>
        <v>223.3305</v>
      </c>
      <c r="D2902" s="13">
        <f>IFERROR(AVERAGEIFS(Datos!F2902:H2902,Datos!F2902:H2902,"&lt;&gt;"),"")</f>
        <v>80.810794733333339</v>
      </c>
      <c r="E2902" s="14">
        <f>IFERROR(AVERAGEIFS(Datos!I2902:L2902,Datos!I2902:L2902,"&lt;&gt;"),"")</f>
        <v>34.400426588141876</v>
      </c>
    </row>
    <row r="2903" spans="1:5" x14ac:dyDescent="0.3">
      <c r="A2903" s="12">
        <v>44541</v>
      </c>
      <c r="B2903" s="13">
        <v>2021</v>
      </c>
      <c r="C2903" s="13" t="str">
        <f>IFERROR(AVERAGEIFS(Datos!C2903:E2903,Datos!C2903:E2903,"&lt;&gt;"),"")</f>
        <v/>
      </c>
      <c r="D2903" s="13" t="str">
        <f>IFERROR(AVERAGEIFS(Datos!F2903:H2903,Datos!F2903:H2903,"&lt;&gt;"),"")</f>
        <v/>
      </c>
      <c r="E2903" s="14" t="str">
        <f>IFERROR(AVERAGEIFS(Datos!I2903:L2903,Datos!I2903:L2903,"&lt;&gt;"),"")</f>
        <v/>
      </c>
    </row>
    <row r="2904" spans="1:5" x14ac:dyDescent="0.3">
      <c r="A2904" s="12">
        <v>44542</v>
      </c>
      <c r="B2904" s="13">
        <v>2021</v>
      </c>
      <c r="C2904" s="13" t="str">
        <f>IFERROR(AVERAGEIFS(Datos!C2904:E2904,Datos!C2904:E2904,"&lt;&gt;"),"")</f>
        <v/>
      </c>
      <c r="D2904" s="13" t="str">
        <f>IFERROR(AVERAGEIFS(Datos!F2904:H2904,Datos!F2904:H2904,"&lt;&gt;"),"")</f>
        <v/>
      </c>
      <c r="E2904" s="14" t="str">
        <f>IFERROR(AVERAGEIFS(Datos!I2904:L2904,Datos!I2904:L2904,"&lt;&gt;"),"")</f>
        <v/>
      </c>
    </row>
    <row r="2905" spans="1:5" x14ac:dyDescent="0.3">
      <c r="A2905" s="12">
        <v>44543</v>
      </c>
      <c r="B2905" s="13">
        <v>2021</v>
      </c>
      <c r="C2905" s="13">
        <f>IFERROR(AVERAGEIFS(Datos!C2905:E2905,Datos!C2905:E2905,"&lt;&gt;"),"")</f>
        <v>220.32216666666667</v>
      </c>
      <c r="D2905" s="13">
        <f>IFERROR(AVERAGEIFS(Datos!F2905:H2905,Datos!F2905:H2905,"&lt;&gt;"),"")</f>
        <v>81.846500300000002</v>
      </c>
      <c r="E2905" s="14">
        <f>IFERROR(AVERAGEIFS(Datos!I2905:L2905,Datos!I2905:L2905,"&lt;&gt;"),"")</f>
        <v>34.327966418436603</v>
      </c>
    </row>
    <row r="2906" spans="1:5" x14ac:dyDescent="0.3">
      <c r="A2906" s="12">
        <v>44544</v>
      </c>
      <c r="B2906" s="13">
        <v>2021</v>
      </c>
      <c r="C2906" s="13">
        <f>IFERROR(AVERAGEIFS(Datos!C2906:E2906,Datos!C2906:E2906,"&lt;&gt;"),"")</f>
        <v>215.52566666666667</v>
      </c>
      <c r="D2906" s="13">
        <f>IFERROR(AVERAGEIFS(Datos!F2906:H2906,Datos!F2906:H2906,"&lt;&gt;"),"")</f>
        <v>80.20453453333333</v>
      </c>
      <c r="E2906" s="14">
        <f>IFERROR(AVERAGEIFS(Datos!I2906:L2906,Datos!I2906:L2906,"&lt;&gt;"),"")</f>
        <v>34.138849969206404</v>
      </c>
    </row>
    <row r="2907" spans="1:5" x14ac:dyDescent="0.3">
      <c r="A2907" s="12">
        <v>44545</v>
      </c>
      <c r="B2907" s="13">
        <v>2021</v>
      </c>
      <c r="C2907" s="13">
        <f>IFERROR(AVERAGEIFS(Datos!C2907:E2907,Datos!C2907:E2907,"&lt;&gt;"),"")</f>
        <v>220.13033333333337</v>
      </c>
      <c r="D2907" s="13">
        <f>IFERROR(AVERAGEIFS(Datos!F2907:H2907,Datos!F2907:H2907,"&lt;&gt;"),"")</f>
        <v>80.502402533333324</v>
      </c>
      <c r="E2907" s="14">
        <f>IFERROR(AVERAGEIFS(Datos!I2907:L2907,Datos!I2907:L2907,"&lt;&gt;"),"")</f>
        <v>34.56473443946976</v>
      </c>
    </row>
    <row r="2908" spans="1:5" x14ac:dyDescent="0.3">
      <c r="A2908" s="12">
        <v>44546</v>
      </c>
      <c r="B2908" s="13">
        <v>2021</v>
      </c>
      <c r="C2908" s="13">
        <f>IFERROR(AVERAGEIFS(Datos!C2908:E2908,Datos!C2908:E2908,"&lt;&gt;"),"")</f>
        <v>213.86833333333334</v>
      </c>
      <c r="D2908" s="13">
        <f>IFERROR(AVERAGEIFS(Datos!F2908:H2908,Datos!F2908:H2908,"&lt;&gt;"),"")</f>
        <v>81.97815924999999</v>
      </c>
      <c r="E2908" s="14">
        <f>IFERROR(AVERAGEIFS(Datos!I2908:L2908,Datos!I2908:L2908,"&lt;&gt;"),"")</f>
        <v>34.980433421330517</v>
      </c>
    </row>
    <row r="2909" spans="1:5" x14ac:dyDescent="0.3">
      <c r="A2909" s="12">
        <v>44547</v>
      </c>
      <c r="B2909" s="13">
        <v>2021</v>
      </c>
      <c r="C2909" s="13">
        <f>IFERROR(AVERAGEIFS(Datos!C2909:E2909,Datos!C2909:E2909,"&lt;&gt;"),"")</f>
        <v>212.22166666666666</v>
      </c>
      <c r="D2909" s="13">
        <f>IFERROR(AVERAGEIFS(Datos!F2909:H2909,Datos!F2909:H2909,"&lt;&gt;"),"")</f>
        <v>81.010301483333322</v>
      </c>
      <c r="E2909" s="14">
        <f>IFERROR(AVERAGEIFS(Datos!I2909:L2909,Datos!I2909:L2909,"&lt;&gt;"),"")</f>
        <v>34.139524573213656</v>
      </c>
    </row>
    <row r="2910" spans="1:5" x14ac:dyDescent="0.3">
      <c r="A2910" s="12">
        <v>44548</v>
      </c>
      <c r="B2910" s="13">
        <v>2021</v>
      </c>
      <c r="C2910" s="13" t="str">
        <f>IFERROR(AVERAGEIFS(Datos!C2910:E2910,Datos!C2910:E2910,"&lt;&gt;"),"")</f>
        <v/>
      </c>
      <c r="D2910" s="13" t="str">
        <f>IFERROR(AVERAGEIFS(Datos!F2910:H2910,Datos!F2910:H2910,"&lt;&gt;"),"")</f>
        <v/>
      </c>
      <c r="E2910" s="14" t="str">
        <f>IFERROR(AVERAGEIFS(Datos!I2910:L2910,Datos!I2910:L2910,"&lt;&gt;"),"")</f>
        <v/>
      </c>
    </row>
    <row r="2911" spans="1:5" x14ac:dyDescent="0.3">
      <c r="A2911" s="12">
        <v>44549</v>
      </c>
      <c r="B2911" s="13">
        <v>2021</v>
      </c>
      <c r="C2911" s="13" t="str">
        <f>IFERROR(AVERAGEIFS(Datos!C2911:E2911,Datos!C2911:E2911,"&lt;&gt;"),"")</f>
        <v/>
      </c>
      <c r="D2911" s="13" t="str">
        <f>IFERROR(AVERAGEIFS(Datos!F2911:H2911,Datos!F2911:H2911,"&lt;&gt;"),"")</f>
        <v/>
      </c>
      <c r="E2911" s="14" t="str">
        <f>IFERROR(AVERAGEIFS(Datos!I2911:L2911,Datos!I2911:L2911,"&lt;&gt;"),"")</f>
        <v/>
      </c>
    </row>
    <row r="2912" spans="1:5" x14ac:dyDescent="0.3">
      <c r="A2912" s="12">
        <v>44550</v>
      </c>
      <c r="B2912" s="13">
        <v>2021</v>
      </c>
      <c r="C2912" s="13">
        <f>IFERROR(AVERAGEIFS(Datos!C2912:E2912,Datos!C2912:E2912,"&lt;&gt;"),"")</f>
        <v>210.42233333333334</v>
      </c>
      <c r="D2912" s="13">
        <f>IFERROR(AVERAGEIFS(Datos!F2912:H2912,Datos!F2912:H2912,"&lt;&gt;"),"")</f>
        <v>79.312405266666659</v>
      </c>
      <c r="E2912" s="14">
        <f>IFERROR(AVERAGEIFS(Datos!I2912:L2912,Datos!I2912:L2912,"&lt;&gt;"),"")</f>
        <v>33.715980831571528</v>
      </c>
    </row>
    <row r="2913" spans="1:5" x14ac:dyDescent="0.3">
      <c r="A2913" s="12">
        <v>44551</v>
      </c>
      <c r="B2913" s="13">
        <v>2021</v>
      </c>
      <c r="C2913" s="13">
        <f>IFERROR(AVERAGEIFS(Datos!C2913:E2913,Datos!C2913:E2913,"&lt;&gt;"),"")</f>
        <v>214.58416666666668</v>
      </c>
      <c r="D2913" s="13">
        <f>IFERROR(AVERAGEIFS(Datos!F2913:H2913,Datos!F2913:H2913,"&lt;&gt;"),"")</f>
        <v>80.26804593333334</v>
      </c>
      <c r="E2913" s="14">
        <f>IFERROR(AVERAGEIFS(Datos!I2913:L2913,Datos!I2913:L2913,"&lt;&gt;"),"")</f>
        <v>34.167738041765169</v>
      </c>
    </row>
    <row r="2914" spans="1:5" x14ac:dyDescent="0.3">
      <c r="A2914" s="12">
        <v>44552</v>
      </c>
      <c r="B2914" s="13">
        <v>2021</v>
      </c>
      <c r="C2914" s="13">
        <f>IFERROR(AVERAGEIFS(Datos!C2914:E2914,Datos!C2914:E2914,"&lt;&gt;"),"")</f>
        <v>218.41833333333332</v>
      </c>
      <c r="D2914" s="13">
        <f>IFERROR(AVERAGEIFS(Datos!F2914:H2914,Datos!F2914:H2914,"&lt;&gt;"),"")</f>
        <v>81.350481399999993</v>
      </c>
      <c r="E2914" s="14">
        <f>IFERROR(AVERAGEIFS(Datos!I2914:L2914,Datos!I2914:L2914,"&lt;&gt;"),"")</f>
        <v>34.063835745556432</v>
      </c>
    </row>
    <row r="2915" spans="1:5" x14ac:dyDescent="0.3">
      <c r="A2915" s="12">
        <v>44553</v>
      </c>
      <c r="B2915" s="13">
        <v>2021</v>
      </c>
      <c r="C2915" s="13">
        <f>IFERROR(AVERAGEIFS(Datos!C2915:E2915,Datos!C2915:E2915,"&lt;&gt;"),"")</f>
        <v>219.29550000000003</v>
      </c>
      <c r="D2915" s="13">
        <f>IFERROR(AVERAGEIFS(Datos!F2915:H2915,Datos!F2915:H2915,"&lt;&gt;"),"")</f>
        <v>82.378858399999999</v>
      </c>
      <c r="E2915" s="14">
        <f>IFERROR(AVERAGEIFS(Datos!I2915:L2915,Datos!I2915:L2915,"&lt;&gt;"),"")</f>
        <v>34.432546781594127</v>
      </c>
    </row>
    <row r="2916" spans="1:5" x14ac:dyDescent="0.3">
      <c r="A2916" s="12">
        <v>44554</v>
      </c>
      <c r="B2916" s="13">
        <v>2021</v>
      </c>
      <c r="C2916" s="13" t="str">
        <f>IFERROR(AVERAGEIFS(Datos!C2916:E2916,Datos!C2916:E2916,"&lt;&gt;"),"")</f>
        <v/>
      </c>
      <c r="D2916" s="13">
        <f>IFERROR(AVERAGEIFS(Datos!F2916:H2916,Datos!F2916:H2916,"&lt;&gt;"),"")</f>
        <v>5.9978368999999994</v>
      </c>
      <c r="E2916" s="14">
        <f>IFERROR(AVERAGEIFS(Datos!I2916:L2916,Datos!I2916:L2916,"&lt;&gt;"),"")</f>
        <v>34.413160380411028</v>
      </c>
    </row>
    <row r="2917" spans="1:5" x14ac:dyDescent="0.3">
      <c r="A2917" s="12">
        <v>44555</v>
      </c>
      <c r="B2917" s="13">
        <v>2021</v>
      </c>
      <c r="C2917" s="13" t="str">
        <f>IFERROR(AVERAGEIFS(Datos!C2917:E2917,Datos!C2917:E2917,"&lt;&gt;"),"")</f>
        <v/>
      </c>
      <c r="D2917" s="13" t="str">
        <f>IFERROR(AVERAGEIFS(Datos!F2917:H2917,Datos!F2917:H2917,"&lt;&gt;"),"")</f>
        <v/>
      </c>
      <c r="E2917" s="14" t="str">
        <f>IFERROR(AVERAGEIFS(Datos!I2917:L2917,Datos!I2917:L2917,"&lt;&gt;"),"")</f>
        <v/>
      </c>
    </row>
    <row r="2918" spans="1:5" x14ac:dyDescent="0.3">
      <c r="A2918" s="12">
        <v>44556</v>
      </c>
      <c r="B2918" s="13">
        <v>2021</v>
      </c>
      <c r="C2918" s="13" t="str">
        <f>IFERROR(AVERAGEIFS(Datos!C2918:E2918,Datos!C2918:E2918,"&lt;&gt;"),"")</f>
        <v/>
      </c>
      <c r="D2918" s="13" t="str">
        <f>IFERROR(AVERAGEIFS(Datos!F2918:H2918,Datos!F2918:H2918,"&lt;&gt;"),"")</f>
        <v/>
      </c>
      <c r="E2918" s="14" t="str">
        <f>IFERROR(AVERAGEIFS(Datos!I2918:L2918,Datos!I2918:L2918,"&lt;&gt;"),"")</f>
        <v/>
      </c>
    </row>
    <row r="2919" spans="1:5" x14ac:dyDescent="0.3">
      <c r="A2919" s="12">
        <v>44557</v>
      </c>
      <c r="B2919" s="13">
        <v>2021</v>
      </c>
      <c r="C2919" s="13">
        <f>IFERROR(AVERAGEIFS(Datos!C2919:E2919,Datos!C2919:E2919,"&lt;&gt;"),"")</f>
        <v>223.56216666666668</v>
      </c>
      <c r="D2919" s="13">
        <f>IFERROR(AVERAGEIFS(Datos!F2919:H2919,Datos!F2919:H2919,"&lt;&gt;"),"")</f>
        <v>121.278189</v>
      </c>
      <c r="E2919" s="14">
        <f>IFERROR(AVERAGEIFS(Datos!I2919:L2919,Datos!I2919:L2919,"&lt;&gt;"),"")</f>
        <v>33.960403222367276</v>
      </c>
    </row>
    <row r="2920" spans="1:5" x14ac:dyDescent="0.3">
      <c r="A2920" s="12">
        <v>44558</v>
      </c>
      <c r="B2920" s="13">
        <v>2021</v>
      </c>
      <c r="C2920" s="13">
        <f>IFERROR(AVERAGEIFS(Datos!C2920:E2920,Datos!C2920:E2920,"&lt;&gt;"),"")</f>
        <v>222.40899999999999</v>
      </c>
      <c r="D2920" s="13">
        <f>IFERROR(AVERAGEIFS(Datos!F2920:H2920,Datos!F2920:H2920,"&lt;&gt;"),"")</f>
        <v>121.4971065</v>
      </c>
      <c r="E2920" s="14">
        <f>IFERROR(AVERAGEIFS(Datos!I2920:L2920,Datos!I2920:L2920,"&lt;&gt;"),"")</f>
        <v>34.205121139433558</v>
      </c>
    </row>
    <row r="2921" spans="1:5" x14ac:dyDescent="0.3">
      <c r="A2921" s="12">
        <v>44559</v>
      </c>
      <c r="B2921" s="13">
        <v>2021</v>
      </c>
      <c r="C2921" s="13">
        <f>IFERROR(AVERAGEIFS(Datos!C2921:E2921,Datos!C2921:E2921,"&lt;&gt;"),"")</f>
        <v>222.66166666666663</v>
      </c>
      <c r="D2921" s="13">
        <f>IFERROR(AVERAGEIFS(Datos!F2921:H2921,Datos!F2921:H2921,"&lt;&gt;"),"")</f>
        <v>82.428699600000002</v>
      </c>
      <c r="E2921" s="14">
        <f>IFERROR(AVERAGEIFS(Datos!I2921:L2921,Datos!I2921:L2921,"&lt;&gt;"),"")</f>
        <v>34.193879897355608</v>
      </c>
    </row>
    <row r="2922" spans="1:5" x14ac:dyDescent="0.3">
      <c r="A2922" s="12">
        <v>44560</v>
      </c>
      <c r="B2922" s="13">
        <v>2021</v>
      </c>
      <c r="C2922" s="13">
        <f>IFERROR(AVERAGEIFS(Datos!C2922:E2922,Datos!C2922:E2922,"&lt;&gt;"),"")</f>
        <v>221.24016666666668</v>
      </c>
      <c r="D2922" s="13">
        <f>IFERROR(AVERAGEIFS(Datos!F2922:H2922,Datos!F2922:H2922,"&lt;&gt;"),"")</f>
        <v>82.500201533333339</v>
      </c>
      <c r="E2922" s="14">
        <f>IFERROR(AVERAGEIFS(Datos!I2922:L2922,Datos!I2922:L2922,"&lt;&gt;"),"")</f>
        <v>34.002614201684317</v>
      </c>
    </row>
    <row r="2923" spans="1:5" x14ac:dyDescent="0.3">
      <c r="A2923" s="12">
        <v>44561</v>
      </c>
      <c r="B2923" s="13">
        <v>2021</v>
      </c>
      <c r="C2923" s="13">
        <f>IFERROR(AVERAGEIFS(Datos!C2923:E2923,Datos!C2923:E2923,"&lt;&gt;"),"")</f>
        <v>219.58066666666664</v>
      </c>
      <c r="D2923" s="13">
        <f>IFERROR(AVERAGEIFS(Datos!F2923:H2923,Datos!F2923:H2923,"&lt;&gt;"),"")</f>
        <v>6.0724777499999991</v>
      </c>
      <c r="E2923" s="14" t="str">
        <f>IFERROR(AVERAGEIFS(Datos!I2923:L2923,Datos!I2923:L2923,"&lt;&gt;"),"")</f>
        <v/>
      </c>
    </row>
    <row r="2924" spans="1:5" x14ac:dyDescent="0.3">
      <c r="A2924" s="12">
        <v>44562</v>
      </c>
      <c r="B2924" s="13">
        <v>2022</v>
      </c>
      <c r="C2924" s="13" t="str">
        <f>IFERROR(AVERAGEIFS(Datos!C2924:E2924,Datos!C2924:E2924,"&lt;&gt;"),"")</f>
        <v/>
      </c>
      <c r="D2924" s="13" t="str">
        <f>IFERROR(AVERAGEIFS(Datos!F2924:H2924,Datos!F2924:H2924,"&lt;&gt;"),"")</f>
        <v/>
      </c>
      <c r="E2924" s="14" t="str">
        <f>IFERROR(AVERAGEIFS(Datos!I2924:L2924,Datos!I2924:L2924,"&lt;&gt;"),"")</f>
        <v/>
      </c>
    </row>
    <row r="2925" spans="1:5" x14ac:dyDescent="0.3">
      <c r="A2925" s="12">
        <v>44563</v>
      </c>
      <c r="B2925" s="13">
        <v>2022</v>
      </c>
      <c r="C2925" s="13" t="str">
        <f>IFERROR(AVERAGEIFS(Datos!C2925:E2925,Datos!C2925:E2925,"&lt;&gt;"),"")</f>
        <v/>
      </c>
      <c r="D2925" s="13" t="str">
        <f>IFERROR(AVERAGEIFS(Datos!F2925:H2925,Datos!F2925:H2925,"&lt;&gt;"),"")</f>
        <v/>
      </c>
      <c r="E2925" s="14" t="str">
        <f>IFERROR(AVERAGEIFS(Datos!I2925:L2925,Datos!I2925:L2925,"&lt;&gt;"),"")</f>
        <v/>
      </c>
    </row>
    <row r="2926" spans="1:5" x14ac:dyDescent="0.3">
      <c r="A2926" s="12">
        <v>44564</v>
      </c>
      <c r="B2926" s="13">
        <v>2022</v>
      </c>
      <c r="C2926" s="13">
        <f>IFERROR(AVERAGEIFS(Datos!C2926:E2926,Datos!C2926:E2926,"&lt;&gt;"),"")</f>
        <v>220.58383333333333</v>
      </c>
      <c r="D2926" s="13">
        <f>IFERROR(AVERAGEIFS(Datos!F2926:H2926,Datos!F2926:H2926,"&lt;&gt;"),"")</f>
        <v>121.624594</v>
      </c>
      <c r="E2926" s="14" t="str">
        <f>IFERROR(AVERAGEIFS(Datos!I2926:L2926,Datos!I2926:L2926,"&lt;&gt;"),"")</f>
        <v/>
      </c>
    </row>
    <row r="2927" spans="1:5" x14ac:dyDescent="0.3">
      <c r="A2927" s="12">
        <v>44565</v>
      </c>
      <c r="B2927" s="13">
        <v>2022</v>
      </c>
      <c r="C2927" s="13">
        <f>IFERROR(AVERAGEIFS(Datos!C2927:E2927,Datos!C2927:E2927,"&lt;&gt;"),"")</f>
        <v>217.70316666666668</v>
      </c>
      <c r="D2927" s="13">
        <f>IFERROR(AVERAGEIFS(Datos!F2927:H2927,Datos!F2927:H2927,"&lt;&gt;"),"")</f>
        <v>84.411727333333332</v>
      </c>
      <c r="E2927" s="14">
        <f>IFERROR(AVERAGEIFS(Datos!I2927:L2927,Datos!I2927:L2927,"&lt;&gt;"),"")</f>
        <v>34.454050826375138</v>
      </c>
    </row>
    <row r="2928" spans="1:5" x14ac:dyDescent="0.3">
      <c r="A2928" s="12">
        <v>44566</v>
      </c>
      <c r="B2928" s="13">
        <v>2022</v>
      </c>
      <c r="C2928" s="13">
        <f>IFERROR(AVERAGEIFS(Datos!C2928:E2928,Datos!C2928:E2928,"&lt;&gt;"),"")</f>
        <v>209.69166666666663</v>
      </c>
      <c r="D2928" s="13">
        <f>IFERROR(AVERAGEIFS(Datos!F2928:H2928,Datos!F2928:H2928,"&lt;&gt;"),"")</f>
        <v>85.689291566666668</v>
      </c>
      <c r="E2928" s="14">
        <f>IFERROR(AVERAGEIFS(Datos!I2928:L2928,Datos!I2928:L2928,"&lt;&gt;"),"")</f>
        <v>34.505742450633782</v>
      </c>
    </row>
    <row r="2929" spans="1:5" x14ac:dyDescent="0.3">
      <c r="A2929" s="12">
        <v>44567</v>
      </c>
      <c r="B2929" s="13">
        <v>2022</v>
      </c>
      <c r="C2929" s="13">
        <f>IFERROR(AVERAGEIFS(Datos!C2929:E2929,Datos!C2929:E2929,"&lt;&gt;"),"")</f>
        <v>207.87583333333336</v>
      </c>
      <c r="D2929" s="13">
        <f>IFERROR(AVERAGEIFS(Datos!F2929:H2929,Datos!F2929:H2929,"&lt;&gt;"),"")</f>
        <v>84.301578916666656</v>
      </c>
      <c r="E2929" s="14">
        <f>IFERROR(AVERAGEIFS(Datos!I2929:L2929,Datos!I2929:L2929,"&lt;&gt;"),"")</f>
        <v>33.934611231758915</v>
      </c>
    </row>
    <row r="2930" spans="1:5" x14ac:dyDescent="0.3">
      <c r="A2930" s="12">
        <v>44568</v>
      </c>
      <c r="B2930" s="13">
        <v>2022</v>
      </c>
      <c r="C2930" s="13">
        <f>IFERROR(AVERAGEIFS(Datos!C2930:E2930,Datos!C2930:E2930,"&lt;&gt;"),"")</f>
        <v>207.74233333333336</v>
      </c>
      <c r="D2930" s="13">
        <f>IFERROR(AVERAGEIFS(Datos!F2930:H2930,Datos!F2930:H2930,"&lt;&gt;"),"")</f>
        <v>84.286749999999998</v>
      </c>
      <c r="E2930" s="14">
        <f>IFERROR(AVERAGEIFS(Datos!I2930:L2930,Datos!I2930:L2930,"&lt;&gt;"),"")</f>
        <v>34.488158441446117</v>
      </c>
    </row>
    <row r="2931" spans="1:5" x14ac:dyDescent="0.3">
      <c r="A2931" s="12">
        <v>44569</v>
      </c>
      <c r="B2931" s="13">
        <v>2022</v>
      </c>
      <c r="C2931" s="13" t="str">
        <f>IFERROR(AVERAGEIFS(Datos!C2931:E2931,Datos!C2931:E2931,"&lt;&gt;"),"")</f>
        <v/>
      </c>
      <c r="D2931" s="13" t="str">
        <f>IFERROR(AVERAGEIFS(Datos!F2931:H2931,Datos!F2931:H2931,"&lt;&gt;"),"")</f>
        <v/>
      </c>
      <c r="E2931" s="14" t="str">
        <f>IFERROR(AVERAGEIFS(Datos!I2931:L2931,Datos!I2931:L2931,"&lt;&gt;"),"")</f>
        <v/>
      </c>
    </row>
    <row r="2932" spans="1:5" x14ac:dyDescent="0.3">
      <c r="A2932" s="12">
        <v>44570</v>
      </c>
      <c r="B2932" s="13">
        <v>2022</v>
      </c>
      <c r="C2932" s="13" t="str">
        <f>IFERROR(AVERAGEIFS(Datos!C2932:E2932,Datos!C2932:E2932,"&lt;&gt;"),"")</f>
        <v/>
      </c>
      <c r="D2932" s="13" t="str">
        <f>IFERROR(AVERAGEIFS(Datos!F2932:H2932,Datos!F2932:H2932,"&lt;&gt;"),"")</f>
        <v/>
      </c>
      <c r="E2932" s="14" t="str">
        <f>IFERROR(AVERAGEIFS(Datos!I2932:L2932,Datos!I2932:L2932,"&lt;&gt;"),"")</f>
        <v/>
      </c>
    </row>
    <row r="2933" spans="1:5" x14ac:dyDescent="0.3">
      <c r="A2933" s="12">
        <v>44571</v>
      </c>
      <c r="B2933" s="13">
        <v>2022</v>
      </c>
      <c r="C2933" s="13">
        <f>IFERROR(AVERAGEIFS(Datos!C2933:E2933,Datos!C2933:E2933,"&lt;&gt;"),"")</f>
        <v>208.37649999999999</v>
      </c>
      <c r="D2933" s="13">
        <f>IFERROR(AVERAGEIFS(Datos!F2933:H2933,Datos!F2933:H2933,"&lt;&gt;"),"")</f>
        <v>84.525740666666664</v>
      </c>
      <c r="E2933" s="14" t="str">
        <f>IFERROR(AVERAGEIFS(Datos!I2933:L2933,Datos!I2933:L2933,"&lt;&gt;"),"")</f>
        <v/>
      </c>
    </row>
    <row r="2934" spans="1:5" x14ac:dyDescent="0.3">
      <c r="A2934" s="12">
        <v>44572</v>
      </c>
      <c r="B2934" s="13">
        <v>2022</v>
      </c>
      <c r="C2934" s="13">
        <f>IFERROR(AVERAGEIFS(Datos!C2934:E2934,Datos!C2934:E2934,"&lt;&gt;"),"")</f>
        <v>209.93200000000002</v>
      </c>
      <c r="D2934" s="13">
        <f>IFERROR(AVERAGEIFS(Datos!F2934:H2934,Datos!F2934:H2934,"&lt;&gt;"),"")</f>
        <v>85.403501000000006</v>
      </c>
      <c r="E2934" s="14">
        <f>IFERROR(AVERAGEIFS(Datos!I2934:L2934,Datos!I2934:L2934,"&lt;&gt;"),"")</f>
        <v>34.238765669928981</v>
      </c>
    </row>
    <row r="2935" spans="1:5" x14ac:dyDescent="0.3">
      <c r="A2935" s="12">
        <v>44573</v>
      </c>
      <c r="B2935" s="13">
        <v>2022</v>
      </c>
      <c r="C2935" s="13">
        <f>IFERROR(AVERAGEIFS(Datos!C2935:E2935,Datos!C2935:E2935,"&lt;&gt;"),"")</f>
        <v>211.74349999999995</v>
      </c>
      <c r="D2935" s="13">
        <f>IFERROR(AVERAGEIFS(Datos!F2935:H2935,Datos!F2935:H2935,"&lt;&gt;"),"")</f>
        <v>86.10202413333333</v>
      </c>
      <c r="E2935" s="14">
        <f>IFERROR(AVERAGEIFS(Datos!I2935:L2935,Datos!I2935:L2935,"&lt;&gt;"),"")</f>
        <v>35.302279968564442</v>
      </c>
    </row>
    <row r="2936" spans="1:5" x14ac:dyDescent="0.3">
      <c r="A2936" s="12">
        <v>44574</v>
      </c>
      <c r="B2936" s="13">
        <v>2022</v>
      </c>
      <c r="C2936" s="13">
        <f>IFERROR(AVERAGEIFS(Datos!C2936:E2936,Datos!C2936:E2936,"&lt;&gt;"),"")</f>
        <v>205.19233333333332</v>
      </c>
      <c r="D2936" s="13">
        <f>IFERROR(AVERAGEIFS(Datos!F2936:H2936,Datos!F2936:H2936,"&lt;&gt;"),"")</f>
        <v>86.20888033333334</v>
      </c>
      <c r="E2936" s="14">
        <f>IFERROR(AVERAGEIFS(Datos!I2936:L2936,Datos!I2936:L2936,"&lt;&gt;"),"")</f>
        <v>35.093877428546378</v>
      </c>
    </row>
    <row r="2937" spans="1:5" x14ac:dyDescent="0.3">
      <c r="A2937" s="12">
        <v>44575</v>
      </c>
      <c r="B2937" s="13">
        <v>2022</v>
      </c>
      <c r="C2937" s="13">
        <f>IFERROR(AVERAGEIFS(Datos!C2937:E2937,Datos!C2937:E2937,"&lt;&gt;"),"")</f>
        <v>207.58349999999999</v>
      </c>
      <c r="D2937" s="13">
        <f>IFERROR(AVERAGEIFS(Datos!F2937:H2937,Datos!F2937:H2937,"&lt;&gt;"),"")</f>
        <v>85.89021653333333</v>
      </c>
      <c r="E2937" s="14">
        <f>IFERROR(AVERAGEIFS(Datos!I2937:L2937,Datos!I2937:L2937,"&lt;&gt;"),"")</f>
        <v>34.578592670638741</v>
      </c>
    </row>
    <row r="2938" spans="1:5" x14ac:dyDescent="0.3">
      <c r="A2938" s="12">
        <v>44576</v>
      </c>
      <c r="B2938" s="13">
        <v>2022</v>
      </c>
      <c r="C2938" s="13" t="str">
        <f>IFERROR(AVERAGEIFS(Datos!C2938:E2938,Datos!C2938:E2938,"&lt;&gt;"),"")</f>
        <v/>
      </c>
      <c r="D2938" s="13" t="str">
        <f>IFERROR(AVERAGEIFS(Datos!F2938:H2938,Datos!F2938:H2938,"&lt;&gt;"),"")</f>
        <v/>
      </c>
      <c r="E2938" s="14" t="str">
        <f>IFERROR(AVERAGEIFS(Datos!I2938:L2938,Datos!I2938:L2938,"&lt;&gt;"),"")</f>
        <v/>
      </c>
    </row>
    <row r="2939" spans="1:5" x14ac:dyDescent="0.3">
      <c r="A2939" s="12">
        <v>44577</v>
      </c>
      <c r="B2939" s="13">
        <v>2022</v>
      </c>
      <c r="C2939" s="13" t="str">
        <f>IFERROR(AVERAGEIFS(Datos!C2939:E2939,Datos!C2939:E2939,"&lt;&gt;"),"")</f>
        <v/>
      </c>
      <c r="D2939" s="13" t="str">
        <f>IFERROR(AVERAGEIFS(Datos!F2939:H2939,Datos!F2939:H2939,"&lt;&gt;"),"")</f>
        <v/>
      </c>
      <c r="E2939" s="14" t="str">
        <f>IFERROR(AVERAGEIFS(Datos!I2939:L2939,Datos!I2939:L2939,"&lt;&gt;"),"")</f>
        <v/>
      </c>
    </row>
    <row r="2940" spans="1:5" x14ac:dyDescent="0.3">
      <c r="A2940" s="12">
        <v>44578</v>
      </c>
      <c r="B2940" s="13">
        <v>2022</v>
      </c>
      <c r="C2940" s="13" t="str">
        <f>IFERROR(AVERAGEIFS(Datos!C2940:E2940,Datos!C2940:E2940,"&lt;&gt;"),"")</f>
        <v/>
      </c>
      <c r="D2940" s="13">
        <f>IFERROR(AVERAGEIFS(Datos!F2940:H2940,Datos!F2940:H2940,"&lt;&gt;"),"")</f>
        <v>86.635439000000005</v>
      </c>
      <c r="E2940" s="14">
        <f>IFERROR(AVERAGEIFS(Datos!I2940:L2940,Datos!I2940:L2940,"&lt;&gt;"),"")</f>
        <v>34.777988133560157</v>
      </c>
    </row>
    <row r="2941" spans="1:5" x14ac:dyDescent="0.3">
      <c r="A2941" s="12">
        <v>44579</v>
      </c>
      <c r="B2941" s="13">
        <v>2022</v>
      </c>
      <c r="C2941" s="13">
        <f>IFERROR(AVERAGEIFS(Datos!C2941:E2941,Datos!C2941:E2941,"&lt;&gt;"),"")</f>
        <v>202.816</v>
      </c>
      <c r="D2941" s="13">
        <f>IFERROR(AVERAGEIFS(Datos!F2941:H2941,Datos!F2941:H2941,"&lt;&gt;"),"")</f>
        <v>85.332834000000005</v>
      </c>
      <c r="E2941" s="14">
        <f>IFERROR(AVERAGEIFS(Datos!I2941:L2941,Datos!I2941:L2941,"&lt;&gt;"),"")</f>
        <v>34.878587446548565</v>
      </c>
    </row>
    <row r="2942" spans="1:5" x14ac:dyDescent="0.3">
      <c r="A2942" s="12">
        <v>44580</v>
      </c>
      <c r="B2942" s="13">
        <v>2022</v>
      </c>
      <c r="C2942" s="13">
        <f>IFERROR(AVERAGEIFS(Datos!C2942:E2942,Datos!C2942:E2942,"&lt;&gt;"),"")</f>
        <v>201.5588333333333</v>
      </c>
      <c r="D2942" s="13">
        <f>IFERROR(AVERAGEIFS(Datos!F2942:H2942,Datos!F2942:H2942,"&lt;&gt;"),"")</f>
        <v>85.244852333333327</v>
      </c>
      <c r="E2942" s="14">
        <f>IFERROR(AVERAGEIFS(Datos!I2942:L2942,Datos!I2942:L2942,"&lt;&gt;"),"")</f>
        <v>33.705000686729072</v>
      </c>
    </row>
    <row r="2943" spans="1:5" x14ac:dyDescent="0.3">
      <c r="A2943" s="12">
        <v>44581</v>
      </c>
      <c r="B2943" s="13">
        <v>2022</v>
      </c>
      <c r="C2943" s="13">
        <f>IFERROR(AVERAGEIFS(Datos!C2943:E2943,Datos!C2943:E2943,"&lt;&gt;"),"")</f>
        <v>199.80583333333334</v>
      </c>
      <c r="D2943" s="13">
        <f>IFERROR(AVERAGEIFS(Datos!F2943:H2943,Datos!F2943:H2943,"&lt;&gt;"),"")</f>
        <v>85.310881699999996</v>
      </c>
      <c r="E2943" s="14">
        <f>IFERROR(AVERAGEIFS(Datos!I2943:L2943,Datos!I2943:L2943,"&lt;&gt;"),"")</f>
        <v>34.725909443178836</v>
      </c>
    </row>
    <row r="2944" spans="1:5" x14ac:dyDescent="0.3">
      <c r="A2944" s="12">
        <v>44582</v>
      </c>
      <c r="B2944" s="13">
        <v>2022</v>
      </c>
      <c r="C2944" s="13">
        <f>IFERROR(AVERAGEIFS(Datos!C2944:E2944,Datos!C2944:E2944,"&lt;&gt;"),"")</f>
        <v>196.26383333333331</v>
      </c>
      <c r="D2944" s="13">
        <f>IFERROR(AVERAGEIFS(Datos!F2944:H2944,Datos!F2944:H2944,"&lt;&gt;"),"")</f>
        <v>84.262534599999995</v>
      </c>
      <c r="E2944" s="14">
        <f>IFERROR(AVERAGEIFS(Datos!I2944:L2944,Datos!I2944:L2944,"&lt;&gt;"),"")</f>
        <v>34.569113443769801</v>
      </c>
    </row>
    <row r="2945" spans="1:5" x14ac:dyDescent="0.3">
      <c r="A2945" s="12">
        <v>44583</v>
      </c>
      <c r="B2945" s="13">
        <v>2022</v>
      </c>
      <c r="C2945" s="13" t="str">
        <f>IFERROR(AVERAGEIFS(Datos!C2945:E2945,Datos!C2945:E2945,"&lt;&gt;"),"")</f>
        <v/>
      </c>
      <c r="D2945" s="13" t="str">
        <f>IFERROR(AVERAGEIFS(Datos!F2945:H2945,Datos!F2945:H2945,"&lt;&gt;"),"")</f>
        <v/>
      </c>
      <c r="E2945" s="14" t="str">
        <f>IFERROR(AVERAGEIFS(Datos!I2945:L2945,Datos!I2945:L2945,"&lt;&gt;"),"")</f>
        <v/>
      </c>
    </row>
    <row r="2946" spans="1:5" x14ac:dyDescent="0.3">
      <c r="A2946" s="12">
        <v>44584</v>
      </c>
      <c r="B2946" s="13">
        <v>2022</v>
      </c>
      <c r="C2946" s="13" t="str">
        <f>IFERROR(AVERAGEIFS(Datos!C2946:E2946,Datos!C2946:E2946,"&lt;&gt;"),"")</f>
        <v/>
      </c>
      <c r="D2946" s="13" t="str">
        <f>IFERROR(AVERAGEIFS(Datos!F2946:H2946,Datos!F2946:H2946,"&lt;&gt;"),"")</f>
        <v/>
      </c>
      <c r="E2946" s="14" t="str">
        <f>IFERROR(AVERAGEIFS(Datos!I2946:L2946,Datos!I2946:L2946,"&lt;&gt;"),"")</f>
        <v/>
      </c>
    </row>
    <row r="2947" spans="1:5" x14ac:dyDescent="0.3">
      <c r="A2947" s="12">
        <v>44585</v>
      </c>
      <c r="B2947" s="13">
        <v>2022</v>
      </c>
      <c r="C2947" s="13">
        <f>IFERROR(AVERAGEIFS(Datos!C2947:E2947,Datos!C2947:E2947,"&lt;&gt;"),"")</f>
        <v>196.26466666666667</v>
      </c>
      <c r="D2947" s="13">
        <f>IFERROR(AVERAGEIFS(Datos!F2947:H2947,Datos!F2947:H2947,"&lt;&gt;"),"")</f>
        <v>80.551904800000003</v>
      </c>
      <c r="E2947" s="14">
        <f>IFERROR(AVERAGEIFS(Datos!I2947:L2947,Datos!I2947:L2947,"&lt;&gt;"),"")</f>
        <v>34.004056173626374</v>
      </c>
    </row>
    <row r="2948" spans="1:5" x14ac:dyDescent="0.3">
      <c r="A2948" s="12">
        <v>44586</v>
      </c>
      <c r="B2948" s="13">
        <v>2022</v>
      </c>
      <c r="C2948" s="13">
        <f>IFERROR(AVERAGEIFS(Datos!C2948:E2948,Datos!C2948:E2948,"&lt;&gt;"),"")</f>
        <v>191.73499999999999</v>
      </c>
      <c r="D2948" s="13">
        <f>IFERROR(AVERAGEIFS(Datos!F2948:H2948,Datos!F2948:H2948,"&lt;&gt;"),"")</f>
        <v>80.818813733333329</v>
      </c>
      <c r="E2948" s="14">
        <f>IFERROR(AVERAGEIFS(Datos!I2948:L2948,Datos!I2948:L2948,"&lt;&gt;"),"")</f>
        <v>33.11913078004217</v>
      </c>
    </row>
    <row r="2949" spans="1:5" x14ac:dyDescent="0.3">
      <c r="A2949" s="12">
        <v>44587</v>
      </c>
      <c r="B2949" s="13">
        <v>2022</v>
      </c>
      <c r="C2949" s="13">
        <f>IFERROR(AVERAGEIFS(Datos!C2949:E2949,Datos!C2949:E2949,"&lt;&gt;"),"")</f>
        <v>195.21100000000001</v>
      </c>
      <c r="D2949" s="13">
        <f>IFERROR(AVERAGEIFS(Datos!F2949:H2949,Datos!F2949:H2949,"&lt;&gt;"),"")</f>
        <v>82.143329800000004</v>
      </c>
      <c r="E2949" s="14">
        <f>IFERROR(AVERAGEIFS(Datos!I2949:L2949,Datos!I2949:L2949,"&lt;&gt;"),"")</f>
        <v>33.700990703979016</v>
      </c>
    </row>
    <row r="2950" spans="1:5" x14ac:dyDescent="0.3">
      <c r="A2950" s="12">
        <v>44588</v>
      </c>
      <c r="B2950" s="13">
        <v>2022</v>
      </c>
      <c r="C2950" s="13">
        <f>IFERROR(AVERAGEIFS(Datos!C2950:E2950,Datos!C2950:E2950,"&lt;&gt;"),"")</f>
        <v>196.02166666666665</v>
      </c>
      <c r="D2950" s="13">
        <f>IFERROR(AVERAGEIFS(Datos!F2950:H2950,Datos!F2950:H2950,"&lt;&gt;"),"")</f>
        <v>78.456653966666664</v>
      </c>
      <c r="E2950" s="14">
        <f>IFERROR(AVERAGEIFS(Datos!I2950:L2950,Datos!I2950:L2950,"&lt;&gt;"),"")</f>
        <v>31.86902205321546</v>
      </c>
    </row>
    <row r="2951" spans="1:5" x14ac:dyDescent="0.3">
      <c r="A2951" s="12">
        <v>44589</v>
      </c>
      <c r="B2951" s="13">
        <v>2022</v>
      </c>
      <c r="C2951" s="13">
        <f>IFERROR(AVERAGEIFS(Datos!C2951:E2951,Datos!C2951:E2951,"&lt;&gt;"),"")</f>
        <v>203.98033333333333</v>
      </c>
      <c r="D2951" s="13">
        <f>IFERROR(AVERAGEIFS(Datos!F2951:H2951,Datos!F2951:H2951,"&lt;&gt;"),"")</f>
        <v>76.913388900000001</v>
      </c>
      <c r="E2951" s="14">
        <f>IFERROR(AVERAGEIFS(Datos!I2951:L2951,Datos!I2951:L2951,"&lt;&gt;"),"")</f>
        <v>32.488485593110035</v>
      </c>
    </row>
    <row r="2952" spans="1:5" x14ac:dyDescent="0.3">
      <c r="A2952" s="12">
        <v>44590</v>
      </c>
      <c r="B2952" s="13">
        <v>2022</v>
      </c>
      <c r="C2952" s="13" t="str">
        <f>IFERROR(AVERAGEIFS(Datos!C2952:E2952,Datos!C2952:E2952,"&lt;&gt;"),"")</f>
        <v/>
      </c>
      <c r="D2952" s="13" t="str">
        <f>IFERROR(AVERAGEIFS(Datos!F2952:H2952,Datos!F2952:H2952,"&lt;&gt;"),"")</f>
        <v/>
      </c>
      <c r="E2952" s="14" t="str">
        <f>IFERROR(AVERAGEIFS(Datos!I2952:L2952,Datos!I2952:L2952,"&lt;&gt;"),"")</f>
        <v/>
      </c>
    </row>
    <row r="2953" spans="1:5" x14ac:dyDescent="0.3">
      <c r="A2953" s="12">
        <v>44591</v>
      </c>
      <c r="B2953" s="13">
        <v>2022</v>
      </c>
      <c r="C2953" s="13" t="str">
        <f>IFERROR(AVERAGEIFS(Datos!C2953:E2953,Datos!C2953:E2953,"&lt;&gt;"),"")</f>
        <v/>
      </c>
      <c r="D2953" s="13" t="str">
        <f>IFERROR(AVERAGEIFS(Datos!F2953:H2953,Datos!F2953:H2953,"&lt;&gt;"),"")</f>
        <v/>
      </c>
      <c r="E2953" s="14" t="str">
        <f>IFERROR(AVERAGEIFS(Datos!I2953:L2953,Datos!I2953:L2953,"&lt;&gt;"),"")</f>
        <v/>
      </c>
    </row>
    <row r="2954" spans="1:5" x14ac:dyDescent="0.3">
      <c r="A2954" s="12">
        <v>44592</v>
      </c>
      <c r="B2954" s="13">
        <v>2022</v>
      </c>
      <c r="C2954" s="13">
        <f>IFERROR(AVERAGEIFS(Datos!C2954:E2954,Datos!C2954:E2954,"&lt;&gt;"),"")</f>
        <v>207.02116666666666</v>
      </c>
      <c r="D2954" s="13">
        <f>IFERROR(AVERAGEIFS(Datos!F2954:H2954,Datos!F2954:H2954,"&lt;&gt;"),"")</f>
        <v>78.409242066666664</v>
      </c>
      <c r="E2954" s="14">
        <f>IFERROR(AVERAGEIFS(Datos!I2954:L2954,Datos!I2954:L2954,"&lt;&gt;"),"")</f>
        <v>33.220943038304526</v>
      </c>
    </row>
    <row r="2955" spans="1:5" x14ac:dyDescent="0.3">
      <c r="A2955" s="12">
        <v>44593</v>
      </c>
      <c r="B2955" s="13">
        <v>2022</v>
      </c>
      <c r="C2955" s="13">
        <f>IFERROR(AVERAGEIFS(Datos!C2955:E2955,Datos!C2955:E2955,"&lt;&gt;"),"")</f>
        <v>207.00466666666668</v>
      </c>
      <c r="D2955" s="13">
        <f>IFERROR(AVERAGEIFS(Datos!F2955:H2955,Datos!F2955:H2955,"&lt;&gt;"),"")</f>
        <v>80.146038666666669</v>
      </c>
      <c r="E2955" s="14">
        <f>IFERROR(AVERAGEIFS(Datos!I2955:L2955,Datos!I2955:L2955,"&lt;&gt;"),"")</f>
        <v>33.572993412677654</v>
      </c>
    </row>
    <row r="2956" spans="1:5" x14ac:dyDescent="0.3">
      <c r="A2956" s="12">
        <v>44594</v>
      </c>
      <c r="B2956" s="13">
        <v>2022</v>
      </c>
      <c r="C2956" s="13">
        <f>IFERROR(AVERAGEIFS(Datos!C2956:E2956,Datos!C2956:E2956,"&lt;&gt;"),"")</f>
        <v>212.43333333333331</v>
      </c>
      <c r="D2956" s="13">
        <f>IFERROR(AVERAGEIFS(Datos!F2956:H2956,Datos!F2956:H2956,"&lt;&gt;"),"")</f>
        <v>80.058925733333339</v>
      </c>
      <c r="E2956" s="14">
        <f>IFERROR(AVERAGEIFS(Datos!I2956:L2956,Datos!I2956:L2956,"&lt;&gt;"),"")</f>
        <v>34.559219714860497</v>
      </c>
    </row>
    <row r="2957" spans="1:5" x14ac:dyDescent="0.3">
      <c r="A2957" s="12">
        <v>44595</v>
      </c>
      <c r="B2957" s="13">
        <v>2022</v>
      </c>
      <c r="C2957" s="13">
        <f>IFERROR(AVERAGEIFS(Datos!C2957:E2957,Datos!C2957:E2957,"&lt;&gt;"),"")</f>
        <v>205.74666666666667</v>
      </c>
      <c r="D2957" s="13">
        <f>IFERROR(AVERAGEIFS(Datos!F2957:H2957,Datos!F2957:H2957,"&lt;&gt;"),"")</f>
        <v>79.862344800000002</v>
      </c>
      <c r="E2957" s="14">
        <f>IFERROR(AVERAGEIFS(Datos!I2957:L2957,Datos!I2957:L2957,"&lt;&gt;"),"")</f>
        <v>33.748708552459732</v>
      </c>
    </row>
    <row r="2958" spans="1:5" x14ac:dyDescent="0.3">
      <c r="A2958" s="12">
        <v>44596</v>
      </c>
      <c r="B2958" s="13">
        <v>2022</v>
      </c>
      <c r="C2958" s="13">
        <f>IFERROR(AVERAGEIFS(Datos!C2958:E2958,Datos!C2958:E2958,"&lt;&gt;"),"")</f>
        <v>207.20766666666668</v>
      </c>
      <c r="D2958" s="13">
        <f>IFERROR(AVERAGEIFS(Datos!F2958:H2958,Datos!F2958:H2958,"&lt;&gt;"),"")</f>
        <v>78.375970333333328</v>
      </c>
      <c r="E2958" s="14">
        <f>IFERROR(AVERAGEIFS(Datos!I2958:L2958,Datos!I2958:L2958,"&lt;&gt;"),"")</f>
        <v>34.084637830802606</v>
      </c>
    </row>
    <row r="2959" spans="1:5" x14ac:dyDescent="0.3">
      <c r="A2959" s="12">
        <v>44597</v>
      </c>
      <c r="B2959" s="13">
        <v>2022</v>
      </c>
      <c r="C2959" s="13" t="str">
        <f>IFERROR(AVERAGEIFS(Datos!C2959:E2959,Datos!C2959:E2959,"&lt;&gt;"),"")</f>
        <v/>
      </c>
      <c r="D2959" s="13" t="str">
        <f>IFERROR(AVERAGEIFS(Datos!F2959:H2959,Datos!F2959:H2959,"&lt;&gt;"),"")</f>
        <v/>
      </c>
      <c r="E2959" s="14" t="str">
        <f>IFERROR(AVERAGEIFS(Datos!I2959:L2959,Datos!I2959:L2959,"&lt;&gt;"),"")</f>
        <v/>
      </c>
    </row>
    <row r="2960" spans="1:5" x14ac:dyDescent="0.3">
      <c r="A2960" s="12">
        <v>44598</v>
      </c>
      <c r="B2960" s="13">
        <v>2022</v>
      </c>
      <c r="C2960" s="13" t="str">
        <f>IFERROR(AVERAGEIFS(Datos!C2960:E2960,Datos!C2960:E2960,"&lt;&gt;"),"")</f>
        <v/>
      </c>
      <c r="D2960" s="13" t="str">
        <f>IFERROR(AVERAGEIFS(Datos!F2960:H2960,Datos!F2960:H2960,"&lt;&gt;"),"")</f>
        <v/>
      </c>
      <c r="E2960" s="14" t="str">
        <f>IFERROR(AVERAGEIFS(Datos!I2960:L2960,Datos!I2960:L2960,"&lt;&gt;"),"")</f>
        <v/>
      </c>
    </row>
    <row r="2961" spans="1:5" x14ac:dyDescent="0.3">
      <c r="A2961" s="12">
        <v>44599</v>
      </c>
      <c r="B2961" s="13">
        <v>2022</v>
      </c>
      <c r="C2961" s="13">
        <f>IFERROR(AVERAGEIFS(Datos!C2961:E2961,Datos!C2961:E2961,"&lt;&gt;"),"")</f>
        <v>203.93700000000001</v>
      </c>
      <c r="D2961" s="13">
        <f>IFERROR(AVERAGEIFS(Datos!F2961:H2961,Datos!F2961:H2961,"&lt;&gt;"),"")</f>
        <v>79.039343766666676</v>
      </c>
      <c r="E2961" s="14">
        <f>IFERROR(AVERAGEIFS(Datos!I2961:L2961,Datos!I2961:L2961,"&lt;&gt;"),"")</f>
        <v>34.494319564084755</v>
      </c>
    </row>
    <row r="2962" spans="1:5" x14ac:dyDescent="0.3">
      <c r="A2962" s="12">
        <v>44600</v>
      </c>
      <c r="B2962" s="13">
        <v>2022</v>
      </c>
      <c r="C2962" s="13">
        <f>IFERROR(AVERAGEIFS(Datos!C2962:E2962,Datos!C2962:E2962,"&lt;&gt;"),"")</f>
        <v>206.26300000000001</v>
      </c>
      <c r="D2962" s="13">
        <f>IFERROR(AVERAGEIFS(Datos!F2962:H2962,Datos!F2962:H2962,"&lt;&gt;"),"")</f>
        <v>78.550769666666667</v>
      </c>
      <c r="E2962" s="14">
        <f>IFERROR(AVERAGEIFS(Datos!I2962:L2962,Datos!I2962:L2962,"&lt;&gt;"),"")</f>
        <v>34.075636700839169</v>
      </c>
    </row>
    <row r="2963" spans="1:5" x14ac:dyDescent="0.3">
      <c r="A2963" s="12">
        <v>44601</v>
      </c>
      <c r="B2963" s="13">
        <v>2022</v>
      </c>
      <c r="C2963" s="13">
        <f>IFERROR(AVERAGEIFS(Datos!C2963:E2963,Datos!C2963:E2963,"&lt;&gt;"),"")</f>
        <v>209.69399999999999</v>
      </c>
      <c r="D2963" s="13">
        <f>IFERROR(AVERAGEIFS(Datos!F2963:H2963,Datos!F2963:H2963,"&lt;&gt;"),"")</f>
        <v>79.962337733333342</v>
      </c>
      <c r="E2963" s="14">
        <f>IFERROR(AVERAGEIFS(Datos!I2963:L2963,Datos!I2963:L2963,"&lt;&gt;"),"")</f>
        <v>34.949330673943166</v>
      </c>
    </row>
    <row r="2964" spans="1:5" x14ac:dyDescent="0.3">
      <c r="A2964" s="12">
        <v>44602</v>
      </c>
      <c r="B2964" s="13">
        <v>2022</v>
      </c>
      <c r="C2964" s="13">
        <f>IFERROR(AVERAGEIFS(Datos!C2964:E2964,Datos!C2964:E2964,"&lt;&gt;"),"")</f>
        <v>204.37333333333333</v>
      </c>
      <c r="D2964" s="13">
        <f>IFERROR(AVERAGEIFS(Datos!F2964:H2964,Datos!F2964:H2964,"&lt;&gt;"),"")</f>
        <v>79.773038466666662</v>
      </c>
      <c r="E2964" s="14">
        <f>IFERROR(AVERAGEIFS(Datos!I2964:L2964,Datos!I2964:L2964,"&lt;&gt;"),"")</f>
        <v>34.466386543268406</v>
      </c>
    </row>
    <row r="2965" spans="1:5" x14ac:dyDescent="0.3">
      <c r="A2965" s="12">
        <v>44603</v>
      </c>
      <c r="B2965" s="13">
        <v>2022</v>
      </c>
      <c r="C2965" s="13">
        <f>IFERROR(AVERAGEIFS(Datos!C2965:E2965,Datos!C2965:E2965,"&lt;&gt;"),"")</f>
        <v>199.32083333333333</v>
      </c>
      <c r="D2965" s="13">
        <f>IFERROR(AVERAGEIFS(Datos!F2965:H2965,Datos!F2965:H2965,"&lt;&gt;"),"")</f>
        <v>79.615215733333329</v>
      </c>
      <c r="E2965" s="14" t="str">
        <f>IFERROR(AVERAGEIFS(Datos!I2965:L2965,Datos!I2965:L2965,"&lt;&gt;"),"")</f>
        <v/>
      </c>
    </row>
    <row r="2966" spans="1:5" x14ac:dyDescent="0.3">
      <c r="A2966" s="12">
        <v>44604</v>
      </c>
      <c r="B2966" s="13">
        <v>2022</v>
      </c>
      <c r="C2966" s="13" t="str">
        <f>IFERROR(AVERAGEIFS(Datos!C2966:E2966,Datos!C2966:E2966,"&lt;&gt;"),"")</f>
        <v/>
      </c>
      <c r="D2966" s="13" t="str">
        <f>IFERROR(AVERAGEIFS(Datos!F2966:H2966,Datos!F2966:H2966,"&lt;&gt;"),"")</f>
        <v/>
      </c>
      <c r="E2966" s="14" t="str">
        <f>IFERROR(AVERAGEIFS(Datos!I2966:L2966,Datos!I2966:L2966,"&lt;&gt;"),"")</f>
        <v/>
      </c>
    </row>
    <row r="2967" spans="1:5" x14ac:dyDescent="0.3">
      <c r="A2967" s="12">
        <v>44605</v>
      </c>
      <c r="B2967" s="13">
        <v>2022</v>
      </c>
      <c r="C2967" s="13" t="str">
        <f>IFERROR(AVERAGEIFS(Datos!C2967:E2967,Datos!C2967:E2967,"&lt;&gt;"),"")</f>
        <v/>
      </c>
      <c r="D2967" s="13" t="str">
        <f>IFERROR(AVERAGEIFS(Datos!F2967:H2967,Datos!F2967:H2967,"&lt;&gt;"),"")</f>
        <v/>
      </c>
      <c r="E2967" s="14" t="str">
        <f>IFERROR(AVERAGEIFS(Datos!I2967:L2967,Datos!I2967:L2967,"&lt;&gt;"),"")</f>
        <v/>
      </c>
    </row>
    <row r="2968" spans="1:5" x14ac:dyDescent="0.3">
      <c r="A2968" s="12">
        <v>44606</v>
      </c>
      <c r="B2968" s="13">
        <v>2022</v>
      </c>
      <c r="C2968" s="13">
        <f>IFERROR(AVERAGEIFS(Datos!C2968:E2968,Datos!C2968:E2968,"&lt;&gt;"),"")</f>
        <v>199.80199999999999</v>
      </c>
      <c r="D2968" s="13">
        <f>IFERROR(AVERAGEIFS(Datos!F2968:H2968,Datos!F2968:H2968,"&lt;&gt;"),"")</f>
        <v>77.152358066666679</v>
      </c>
      <c r="E2968" s="14">
        <f>IFERROR(AVERAGEIFS(Datos!I2968:L2968,Datos!I2968:L2968,"&lt;&gt;"),"")</f>
        <v>33.743706163524735</v>
      </c>
    </row>
    <row r="2969" spans="1:5" x14ac:dyDescent="0.3">
      <c r="A2969" s="12">
        <v>44607</v>
      </c>
      <c r="B2969" s="13">
        <v>2022</v>
      </c>
      <c r="C2969" s="13">
        <f>IFERROR(AVERAGEIFS(Datos!C2969:E2969,Datos!C2969:E2969,"&lt;&gt;"),"")</f>
        <v>203.2895</v>
      </c>
      <c r="D2969" s="13">
        <f>IFERROR(AVERAGEIFS(Datos!F2969:H2969,Datos!F2969:H2969,"&lt;&gt;"),"")</f>
        <v>78.467723533333327</v>
      </c>
      <c r="E2969" s="14">
        <f>IFERROR(AVERAGEIFS(Datos!I2969:L2969,Datos!I2969:L2969,"&lt;&gt;"),"")</f>
        <v>33.246787053687214</v>
      </c>
    </row>
    <row r="2970" spans="1:5" x14ac:dyDescent="0.3">
      <c r="A2970" s="12">
        <v>44608</v>
      </c>
      <c r="B2970" s="13">
        <v>2022</v>
      </c>
      <c r="C2970" s="13">
        <f>IFERROR(AVERAGEIFS(Datos!C2970:E2970,Datos!C2970:E2970,"&lt;&gt;"),"")</f>
        <v>203.26266666666666</v>
      </c>
      <c r="D2970" s="13">
        <f>IFERROR(AVERAGEIFS(Datos!F2970:H2970,Datos!F2970:H2970,"&lt;&gt;"),"")</f>
        <v>78.14486243333333</v>
      </c>
      <c r="E2970" s="14">
        <f>IFERROR(AVERAGEIFS(Datos!I2970:L2970,Datos!I2970:L2970,"&lt;&gt;"),"")</f>
        <v>33.8728190970117</v>
      </c>
    </row>
    <row r="2971" spans="1:5" x14ac:dyDescent="0.3">
      <c r="A2971" s="12">
        <v>44609</v>
      </c>
      <c r="B2971" s="13">
        <v>2022</v>
      </c>
      <c r="C2971" s="13">
        <f>IFERROR(AVERAGEIFS(Datos!C2971:E2971,Datos!C2971:E2971,"&lt;&gt;"),"")</f>
        <v>197.38300000000001</v>
      </c>
      <c r="D2971" s="13">
        <f>IFERROR(AVERAGEIFS(Datos!F2971:H2971,Datos!F2971:H2971,"&lt;&gt;"),"")</f>
        <v>78.645159800000002</v>
      </c>
      <c r="E2971" s="14">
        <f>IFERROR(AVERAGEIFS(Datos!I2971:L2971,Datos!I2971:L2971,"&lt;&gt;"),"")</f>
        <v>33.622524259017823</v>
      </c>
    </row>
    <row r="2972" spans="1:5" x14ac:dyDescent="0.3">
      <c r="A2972" s="12">
        <v>44610</v>
      </c>
      <c r="B2972" s="13">
        <v>2022</v>
      </c>
      <c r="C2972" s="13">
        <f>IFERROR(AVERAGEIFS(Datos!C2972:E2972,Datos!C2972:E2972,"&lt;&gt;"),"")</f>
        <v>195.21100000000001</v>
      </c>
      <c r="D2972" s="13">
        <f>IFERROR(AVERAGEIFS(Datos!F2972:H2972,Datos!F2972:H2972,"&lt;&gt;"),"")</f>
        <v>77.054197733333339</v>
      </c>
      <c r="E2972" s="14">
        <f>IFERROR(AVERAGEIFS(Datos!I2972:L2972,Datos!I2972:L2972,"&lt;&gt;"),"")</f>
        <v>33.934499554618931</v>
      </c>
    </row>
    <row r="2973" spans="1:5" x14ac:dyDescent="0.3">
      <c r="A2973" s="12">
        <v>44611</v>
      </c>
      <c r="B2973" s="13">
        <v>2022</v>
      </c>
      <c r="C2973" s="13" t="str">
        <f>IFERROR(AVERAGEIFS(Datos!C2973:E2973,Datos!C2973:E2973,"&lt;&gt;"),"")</f>
        <v/>
      </c>
      <c r="D2973" s="13" t="str">
        <f>IFERROR(AVERAGEIFS(Datos!F2973:H2973,Datos!F2973:H2973,"&lt;&gt;"),"")</f>
        <v/>
      </c>
      <c r="E2973" s="14" t="str">
        <f>IFERROR(AVERAGEIFS(Datos!I2973:L2973,Datos!I2973:L2973,"&lt;&gt;"),"")</f>
        <v/>
      </c>
    </row>
    <row r="2974" spans="1:5" x14ac:dyDescent="0.3">
      <c r="A2974" s="12">
        <v>44612</v>
      </c>
      <c r="B2974" s="13">
        <v>2022</v>
      </c>
      <c r="C2974" s="13" t="str">
        <f>IFERROR(AVERAGEIFS(Datos!C2974:E2974,Datos!C2974:E2974,"&lt;&gt;"),"")</f>
        <v/>
      </c>
      <c r="D2974" s="13" t="str">
        <f>IFERROR(AVERAGEIFS(Datos!F2974:H2974,Datos!F2974:H2974,"&lt;&gt;"),"")</f>
        <v/>
      </c>
      <c r="E2974" s="14" t="str">
        <f>IFERROR(AVERAGEIFS(Datos!I2974:L2974,Datos!I2974:L2974,"&lt;&gt;"),"")</f>
        <v/>
      </c>
    </row>
    <row r="2975" spans="1:5" x14ac:dyDescent="0.3">
      <c r="A2975" s="12">
        <v>44613</v>
      </c>
      <c r="B2975" s="13">
        <v>2022</v>
      </c>
      <c r="C2975" s="13" t="str">
        <f>IFERROR(AVERAGEIFS(Datos!C2975:E2975,Datos!C2975:E2975,"&lt;&gt;"),"")</f>
        <v/>
      </c>
      <c r="D2975" s="13">
        <f>IFERROR(AVERAGEIFS(Datos!F2975:H2975,Datos!F2975:H2975,"&lt;&gt;"),"")</f>
        <v>75.527148266666657</v>
      </c>
      <c r="E2975" s="14">
        <f>IFERROR(AVERAGEIFS(Datos!I2975:L2975,Datos!I2975:L2975,"&lt;&gt;"),"")</f>
        <v>33.703688062886506</v>
      </c>
    </row>
    <row r="2976" spans="1:5" x14ac:dyDescent="0.3">
      <c r="A2976" s="12">
        <v>44614</v>
      </c>
      <c r="B2976" s="13">
        <v>2022</v>
      </c>
      <c r="C2976" s="13">
        <f>IFERROR(AVERAGEIFS(Datos!C2976:E2976,Datos!C2976:E2976,"&lt;&gt;"),"")</f>
        <v>193.95116666666669</v>
      </c>
      <c r="D2976" s="13">
        <f>IFERROR(AVERAGEIFS(Datos!F2976:H2976,Datos!F2976:H2976,"&lt;&gt;"),"")</f>
        <v>74.634661333333341</v>
      </c>
      <c r="E2976" s="14">
        <f>IFERROR(AVERAGEIFS(Datos!I2976:L2976,Datos!I2976:L2976,"&lt;&gt;"),"")</f>
        <v>33.229995986687548</v>
      </c>
    </row>
    <row r="2977" spans="1:5" x14ac:dyDescent="0.3">
      <c r="A2977" s="12">
        <v>44615</v>
      </c>
      <c r="B2977" s="13">
        <v>2022</v>
      </c>
      <c r="C2977" s="13">
        <f>IFERROR(AVERAGEIFS(Datos!C2977:E2977,Datos!C2977:E2977,"&lt;&gt;"),"")</f>
        <v>189.30933333333334</v>
      </c>
      <c r="D2977" s="13">
        <f>IFERROR(AVERAGEIFS(Datos!F2977:H2977,Datos!F2977:H2977,"&lt;&gt;"),"")</f>
        <v>74.577100599999994</v>
      </c>
      <c r="E2977" s="14" t="str">
        <f>IFERROR(AVERAGEIFS(Datos!I2977:L2977,Datos!I2977:L2977,"&lt;&gt;"),"")</f>
        <v/>
      </c>
    </row>
    <row r="2978" spans="1:5" x14ac:dyDescent="0.3">
      <c r="A2978" s="12">
        <v>44616</v>
      </c>
      <c r="B2978" s="13">
        <v>2022</v>
      </c>
      <c r="C2978" s="13">
        <f>IFERROR(AVERAGEIFS(Datos!C2978:E2978,Datos!C2978:E2978,"&lt;&gt;"),"")</f>
        <v>196.67366666666666</v>
      </c>
      <c r="D2978" s="13">
        <f>IFERROR(AVERAGEIFS(Datos!F2978:H2978,Datos!F2978:H2978,"&lt;&gt;"),"")</f>
        <v>70.210463533333325</v>
      </c>
      <c r="E2978" s="14">
        <f>IFERROR(AVERAGEIFS(Datos!I2978:L2978,Datos!I2978:L2978,"&lt;&gt;"),"")</f>
        <v>32.042446477804745</v>
      </c>
    </row>
    <row r="2979" spans="1:5" x14ac:dyDescent="0.3">
      <c r="A2979" s="12">
        <v>44617</v>
      </c>
      <c r="B2979" s="13">
        <v>2022</v>
      </c>
      <c r="C2979" s="13">
        <f>IFERROR(AVERAGEIFS(Datos!C2979:E2979,Datos!C2979:E2979,"&lt;&gt;"),"")</f>
        <v>198.87316666666666</v>
      </c>
      <c r="D2979" s="13">
        <f>IFERROR(AVERAGEIFS(Datos!F2979:H2979,Datos!F2979:H2979,"&lt;&gt;"),"")</f>
        <v>73.375871333333336</v>
      </c>
      <c r="E2979" s="14">
        <f>IFERROR(AVERAGEIFS(Datos!I2979:L2979,Datos!I2979:L2979,"&lt;&gt;"),"")</f>
        <v>32.647562146868253</v>
      </c>
    </row>
    <row r="2980" spans="1:5" x14ac:dyDescent="0.3">
      <c r="A2980" s="12">
        <v>44618</v>
      </c>
      <c r="B2980" s="13">
        <v>2022</v>
      </c>
      <c r="C2980" s="13" t="str">
        <f>IFERROR(AVERAGEIFS(Datos!C2980:E2980,Datos!C2980:E2980,"&lt;&gt;"),"")</f>
        <v/>
      </c>
      <c r="D2980" s="13" t="str">
        <f>IFERROR(AVERAGEIFS(Datos!F2980:H2980,Datos!F2980:H2980,"&lt;&gt;"),"")</f>
        <v/>
      </c>
      <c r="E2980" s="14" t="str">
        <f>IFERROR(AVERAGEIFS(Datos!I2980:L2980,Datos!I2980:L2980,"&lt;&gt;"),"")</f>
        <v/>
      </c>
    </row>
    <row r="2981" spans="1:5" x14ac:dyDescent="0.3">
      <c r="A2981" s="12">
        <v>44619</v>
      </c>
      <c r="B2981" s="13">
        <v>2022</v>
      </c>
      <c r="C2981" s="13" t="str">
        <f>IFERROR(AVERAGEIFS(Datos!C2981:E2981,Datos!C2981:E2981,"&lt;&gt;"),"")</f>
        <v/>
      </c>
      <c r="D2981" s="13" t="str">
        <f>IFERROR(AVERAGEIFS(Datos!F2981:H2981,Datos!F2981:H2981,"&lt;&gt;"),"")</f>
        <v/>
      </c>
      <c r="E2981" s="14" t="str">
        <f>IFERROR(AVERAGEIFS(Datos!I2981:L2981,Datos!I2981:L2981,"&lt;&gt;"),"")</f>
        <v/>
      </c>
    </row>
    <row r="2982" spans="1:5" x14ac:dyDescent="0.3">
      <c r="A2982" s="12">
        <v>44620</v>
      </c>
      <c r="B2982" s="13">
        <v>2022</v>
      </c>
      <c r="C2982" s="13">
        <f>IFERROR(AVERAGEIFS(Datos!C2982:E2982,Datos!C2982:E2982,"&lt;&gt;"),"")</f>
        <v>199.65566666666666</v>
      </c>
      <c r="D2982" s="13">
        <f>IFERROR(AVERAGEIFS(Datos!F2982:H2982,Datos!F2982:H2982,"&lt;&gt;"),"")</f>
        <v>72.470182866666676</v>
      </c>
      <c r="E2982" s="14">
        <f>IFERROR(AVERAGEIFS(Datos!I2982:L2982,Datos!I2982:L2982,"&lt;&gt;"),"")</f>
        <v>33.268876018590916</v>
      </c>
    </row>
    <row r="2983" spans="1:5" x14ac:dyDescent="0.3">
      <c r="A2983" s="12">
        <v>44621</v>
      </c>
      <c r="B2983" s="13">
        <v>2022</v>
      </c>
      <c r="C2983" s="13">
        <f>IFERROR(AVERAGEIFS(Datos!C2983:E2983,Datos!C2983:E2983,"&lt;&gt;"),"")</f>
        <v>197.40383333333332</v>
      </c>
      <c r="D2983" s="13">
        <f>IFERROR(AVERAGEIFS(Datos!F2983:H2983,Datos!F2983:H2983,"&lt;&gt;"),"")</f>
        <v>69.359731066666669</v>
      </c>
      <c r="E2983" s="14">
        <f>IFERROR(AVERAGEIFS(Datos!I2983:L2983,Datos!I2983:L2983,"&lt;&gt;"),"")</f>
        <v>33.575289174068274</v>
      </c>
    </row>
    <row r="2984" spans="1:5" x14ac:dyDescent="0.3">
      <c r="A2984" s="12">
        <v>44622</v>
      </c>
      <c r="B2984" s="13">
        <v>2022</v>
      </c>
      <c r="C2984" s="13">
        <f>IFERROR(AVERAGEIFS(Datos!C2984:E2984,Datos!C2984:E2984,"&lt;&gt;"),"")</f>
        <v>200.44050000000001</v>
      </c>
      <c r="D2984" s="13">
        <f>IFERROR(AVERAGEIFS(Datos!F2984:H2984,Datos!F2984:H2984,"&lt;&gt;"),"")</f>
        <v>69.412177400000004</v>
      </c>
      <c r="E2984" s="14">
        <f>IFERROR(AVERAGEIFS(Datos!I2984:L2984,Datos!I2984:L2984,"&lt;&gt;"),"")</f>
        <v>33.181996293252595</v>
      </c>
    </row>
    <row r="2985" spans="1:5" x14ac:dyDescent="0.3">
      <c r="A2985" s="12">
        <v>44623</v>
      </c>
      <c r="B2985" s="13">
        <v>2022</v>
      </c>
      <c r="C2985" s="13">
        <f>IFERROR(AVERAGEIFS(Datos!C2985:E2985,Datos!C2985:E2985,"&lt;&gt;"),"")</f>
        <v>198.68316666666666</v>
      </c>
      <c r="D2985" s="13">
        <f>IFERROR(AVERAGEIFS(Datos!F2985:H2985,Datos!F2985:H2985,"&lt;&gt;"),"")</f>
        <v>67.303551099999993</v>
      </c>
      <c r="E2985" s="14">
        <f>IFERROR(AVERAGEIFS(Datos!I2985:L2985,Datos!I2985:L2985,"&lt;&gt;"),"")</f>
        <v>33.390294494202145</v>
      </c>
    </row>
    <row r="2986" spans="1:5" x14ac:dyDescent="0.3">
      <c r="A2986" s="12">
        <v>44624</v>
      </c>
      <c r="B2986" s="13">
        <v>2022</v>
      </c>
      <c r="C2986" s="13">
        <f>IFERROR(AVERAGEIFS(Datos!C2986:E2986,Datos!C2986:E2986,"&lt;&gt;"),"")</f>
        <v>194.97883333333334</v>
      </c>
      <c r="D2986" s="13">
        <f>IFERROR(AVERAGEIFS(Datos!F2986:H2986,Datos!F2986:H2986,"&lt;&gt;"),"")</f>
        <v>63.928678733333328</v>
      </c>
      <c r="E2986" s="14">
        <f>IFERROR(AVERAGEIFS(Datos!I2986:L2986,Datos!I2986:L2986,"&lt;&gt;"),"")</f>
        <v>32.643003896924284</v>
      </c>
    </row>
    <row r="2987" spans="1:5" x14ac:dyDescent="0.3">
      <c r="A2987" s="12">
        <v>44625</v>
      </c>
      <c r="B2987" s="13">
        <v>2022</v>
      </c>
      <c r="C2987" s="13" t="str">
        <f>IFERROR(AVERAGEIFS(Datos!C2987:E2987,Datos!C2987:E2987,"&lt;&gt;"),"")</f>
        <v/>
      </c>
      <c r="D2987" s="13" t="str">
        <f>IFERROR(AVERAGEIFS(Datos!F2987:H2987,Datos!F2987:H2987,"&lt;&gt;"),"")</f>
        <v/>
      </c>
      <c r="E2987" s="14" t="str">
        <f>IFERROR(AVERAGEIFS(Datos!I2987:L2987,Datos!I2987:L2987,"&lt;&gt;"),"")</f>
        <v/>
      </c>
    </row>
    <row r="2988" spans="1:5" x14ac:dyDescent="0.3">
      <c r="A2988" s="12">
        <v>44626</v>
      </c>
      <c r="B2988" s="13">
        <v>2022</v>
      </c>
      <c r="C2988" s="13" t="str">
        <f>IFERROR(AVERAGEIFS(Datos!C2988:E2988,Datos!C2988:E2988,"&lt;&gt;"),"")</f>
        <v/>
      </c>
      <c r="D2988" s="13" t="str">
        <f>IFERROR(AVERAGEIFS(Datos!F2988:H2988,Datos!F2988:H2988,"&lt;&gt;"),"")</f>
        <v/>
      </c>
      <c r="E2988" s="14" t="str">
        <f>IFERROR(AVERAGEIFS(Datos!I2988:L2988,Datos!I2988:L2988,"&lt;&gt;"),"")</f>
        <v/>
      </c>
    </row>
    <row r="2989" spans="1:5" x14ac:dyDescent="0.3">
      <c r="A2989" s="12">
        <v>44627</v>
      </c>
      <c r="B2989" s="13">
        <v>2022</v>
      </c>
      <c r="C2989" s="13">
        <f>IFERROR(AVERAGEIFS(Datos!C2989:E2989,Datos!C2989:E2989,"&lt;&gt;"),"")</f>
        <v>188.1961666666667</v>
      </c>
      <c r="D2989" s="13">
        <f>IFERROR(AVERAGEIFS(Datos!F2989:H2989,Datos!F2989:H2989,"&lt;&gt;"),"")</f>
        <v>62.860824199999996</v>
      </c>
      <c r="E2989" s="14">
        <f>IFERROR(AVERAGEIFS(Datos!I2989:L2989,Datos!I2989:L2989,"&lt;&gt;"),"")</f>
        <v>31.181309562391675</v>
      </c>
    </row>
    <row r="2990" spans="1:5" x14ac:dyDescent="0.3">
      <c r="A2990" s="12">
        <v>44628</v>
      </c>
      <c r="B2990" s="13">
        <v>2022</v>
      </c>
      <c r="C2990" s="13">
        <f>IFERROR(AVERAGEIFS(Datos!C2990:E2990,Datos!C2990:E2990,"&lt;&gt;"),"")</f>
        <v>186.79816666666667</v>
      </c>
      <c r="D2990" s="13">
        <f>IFERROR(AVERAGEIFS(Datos!F2990:H2990,Datos!F2990:H2990,"&lt;&gt;"),"")</f>
        <v>63.13572296666667</v>
      </c>
      <c r="E2990" s="14">
        <f>IFERROR(AVERAGEIFS(Datos!I2990:L2990,Datos!I2990:L2990,"&lt;&gt;"),"")</f>
        <v>30.391268836505198</v>
      </c>
    </row>
    <row r="2991" spans="1:5" x14ac:dyDescent="0.3">
      <c r="A2991" s="12">
        <v>44629</v>
      </c>
      <c r="B2991" s="13">
        <v>2022</v>
      </c>
      <c r="C2991" s="13">
        <f>IFERROR(AVERAGEIFS(Datos!C2991:E2991,Datos!C2991:E2991,"&lt;&gt;"),"")</f>
        <v>194.95666666666668</v>
      </c>
      <c r="D2991" s="13">
        <f>IFERROR(AVERAGEIFS(Datos!F2991:H2991,Datos!F2991:H2991,"&lt;&gt;"),"")</f>
        <v>67.820700666666667</v>
      </c>
      <c r="E2991" s="14">
        <f>IFERROR(AVERAGEIFS(Datos!I2991:L2991,Datos!I2991:L2991,"&lt;&gt;"),"")</f>
        <v>30.936100000000003</v>
      </c>
    </row>
    <row r="2992" spans="1:5" x14ac:dyDescent="0.3">
      <c r="A2992" s="12">
        <v>44630</v>
      </c>
      <c r="B2992" s="13">
        <v>2022</v>
      </c>
      <c r="C2992" s="13">
        <f>IFERROR(AVERAGEIFS(Datos!C2992:E2992,Datos!C2992:E2992,"&lt;&gt;"),"")</f>
        <v>192.17983333333333</v>
      </c>
      <c r="D2992" s="13">
        <f>IFERROR(AVERAGEIFS(Datos!F2992:H2992,Datos!F2992:H2992,"&lt;&gt;"),"")</f>
        <v>64.360026333333337</v>
      </c>
      <c r="E2992" s="14">
        <f>IFERROR(AVERAGEIFS(Datos!I2992:L2992,Datos!I2992:L2992,"&lt;&gt;"),"")</f>
        <v>31.95019985359972</v>
      </c>
    </row>
    <row r="2993" spans="1:5" x14ac:dyDescent="0.3">
      <c r="A2993" s="12">
        <v>44631</v>
      </c>
      <c r="B2993" s="13">
        <v>2022</v>
      </c>
      <c r="C2993" s="13">
        <f>IFERROR(AVERAGEIFS(Datos!C2993:E2993,Datos!C2993:E2993,"&lt;&gt;"),"")</f>
        <v>188.22349999999997</v>
      </c>
      <c r="D2993" s="13">
        <f>IFERROR(AVERAGEIFS(Datos!F2993:H2993,Datos!F2993:H2993,"&lt;&gt;"),"")</f>
        <v>64.670424983333319</v>
      </c>
      <c r="E2993" s="14">
        <f>IFERROR(AVERAGEIFS(Datos!I2993:L2993,Datos!I2993:L2993,"&lt;&gt;"),"")</f>
        <v>30.729526894197953</v>
      </c>
    </row>
    <row r="2994" spans="1:5" x14ac:dyDescent="0.3">
      <c r="A2994" s="12">
        <v>44632</v>
      </c>
      <c r="B2994" s="13">
        <v>2022</v>
      </c>
      <c r="C2994" s="13" t="str">
        <f>IFERROR(AVERAGEIFS(Datos!C2994:E2994,Datos!C2994:E2994,"&lt;&gt;"),"")</f>
        <v/>
      </c>
      <c r="D2994" s="13" t="str">
        <f>IFERROR(AVERAGEIFS(Datos!F2994:H2994,Datos!F2994:H2994,"&lt;&gt;"),"")</f>
        <v/>
      </c>
      <c r="E2994" s="14" t="str">
        <f>IFERROR(AVERAGEIFS(Datos!I2994:L2994,Datos!I2994:L2994,"&lt;&gt;"),"")</f>
        <v/>
      </c>
    </row>
    <row r="2995" spans="1:5" x14ac:dyDescent="0.3">
      <c r="A2995" s="12">
        <v>44633</v>
      </c>
      <c r="B2995" s="13">
        <v>2022</v>
      </c>
      <c r="C2995" s="13" t="str">
        <f>IFERROR(AVERAGEIFS(Datos!C2995:E2995,Datos!C2995:E2995,"&lt;&gt;"),"")</f>
        <v/>
      </c>
      <c r="D2995" s="13" t="str">
        <f>IFERROR(AVERAGEIFS(Datos!F2995:H2995,Datos!F2995:H2995,"&lt;&gt;"),"")</f>
        <v/>
      </c>
      <c r="E2995" s="14" t="str">
        <f>IFERROR(AVERAGEIFS(Datos!I2995:L2995,Datos!I2995:L2995,"&lt;&gt;"),"")</f>
        <v/>
      </c>
    </row>
    <row r="2996" spans="1:5" x14ac:dyDescent="0.3">
      <c r="A2996" s="12">
        <v>44634</v>
      </c>
      <c r="B2996" s="13">
        <v>2022</v>
      </c>
      <c r="C2996" s="13">
        <f>IFERROR(AVERAGEIFS(Datos!C2996:E2996,Datos!C2996:E2996,"&lt;&gt;"),"")</f>
        <v>184.33699999999999</v>
      </c>
      <c r="D2996" s="13">
        <f>IFERROR(AVERAGEIFS(Datos!F2996:H2996,Datos!F2996:H2996,"&lt;&gt;"),"")</f>
        <v>66.369563833333345</v>
      </c>
      <c r="E2996" s="14">
        <f>IFERROR(AVERAGEIFS(Datos!I2996:L2996,Datos!I2996:L2996,"&lt;&gt;"),"")</f>
        <v>30.422557540052559</v>
      </c>
    </row>
    <row r="2997" spans="1:5" x14ac:dyDescent="0.3">
      <c r="A2997" s="12">
        <v>44635</v>
      </c>
      <c r="B2997" s="13">
        <v>2022</v>
      </c>
      <c r="C2997" s="13">
        <f>IFERROR(AVERAGEIFS(Datos!C2997:E2997,Datos!C2997:E2997,"&lt;&gt;"),"")</f>
        <v>190.47933333333333</v>
      </c>
      <c r="D2997" s="13">
        <f>IFERROR(AVERAGEIFS(Datos!F2997:H2997,Datos!F2997:H2997,"&lt;&gt;"),"")</f>
        <v>66.203754433333344</v>
      </c>
      <c r="E2997" s="14">
        <f>IFERROR(AVERAGEIFS(Datos!I2997:L2997,Datos!I2997:L2997,"&lt;&gt;"),"")</f>
        <v>29.913049004985631</v>
      </c>
    </row>
    <row r="2998" spans="1:5" x14ac:dyDescent="0.3">
      <c r="A2998" s="12">
        <v>44636</v>
      </c>
      <c r="B2998" s="13">
        <v>2022</v>
      </c>
      <c r="C2998" s="13">
        <f>IFERROR(AVERAGEIFS(Datos!C2998:E2998,Datos!C2998:E2998,"&lt;&gt;"),"")</f>
        <v>195.7535</v>
      </c>
      <c r="D2998" s="13">
        <f>IFERROR(AVERAGEIFS(Datos!F2998:H2998,Datos!F2998:H2998,"&lt;&gt;"),"")</f>
        <v>68.514854383333343</v>
      </c>
      <c r="E2998" s="14">
        <f>IFERROR(AVERAGEIFS(Datos!I2998:L2998,Datos!I2998:L2998,"&lt;&gt;"),"")</f>
        <v>31.087631393878066</v>
      </c>
    </row>
    <row r="2999" spans="1:5" x14ac:dyDescent="0.3">
      <c r="A2999" s="12">
        <v>44637</v>
      </c>
      <c r="B2999" s="13">
        <v>2022</v>
      </c>
      <c r="C2999" s="13">
        <f>IFERROR(AVERAGEIFS(Datos!C2999:E2999,Datos!C2999:E2999,"&lt;&gt;"),"")</f>
        <v>196.55966666666669</v>
      </c>
      <c r="D2999" s="13">
        <f>IFERROR(AVERAGEIFS(Datos!F2999:H2999,Datos!F2999:H2999,"&lt;&gt;"),"")</f>
        <v>69.111536133333331</v>
      </c>
      <c r="E2999" s="14">
        <f>IFERROR(AVERAGEIFS(Datos!I2999:L2999,Datos!I2999:L2999,"&lt;&gt;"),"")</f>
        <v>32.192287217251852</v>
      </c>
    </row>
    <row r="3000" spans="1:5" x14ac:dyDescent="0.3">
      <c r="A3000" s="12">
        <v>44638</v>
      </c>
      <c r="B3000" s="13">
        <v>2022</v>
      </c>
      <c r="C3000" s="13">
        <f>IFERROR(AVERAGEIFS(Datos!C3000:E3000,Datos!C3000:E3000,"&lt;&gt;"),"")</f>
        <v>200.17849999999999</v>
      </c>
      <c r="D3000" s="13">
        <f>IFERROR(AVERAGEIFS(Datos!F3000:H3000,Datos!F3000:H3000,"&lt;&gt;"),"")</f>
        <v>68.409109666666666</v>
      </c>
      <c r="E3000" s="14">
        <f>IFERROR(AVERAGEIFS(Datos!I3000:L3000,Datos!I3000:L3000,"&lt;&gt;"),"")</f>
        <v>32.404195713746226</v>
      </c>
    </row>
    <row r="3001" spans="1:5" x14ac:dyDescent="0.3">
      <c r="A3001" s="12">
        <v>44639</v>
      </c>
      <c r="B3001" s="13">
        <v>2022</v>
      </c>
      <c r="C3001" s="13" t="str">
        <f>IFERROR(AVERAGEIFS(Datos!C3001:E3001,Datos!C3001:E3001,"&lt;&gt;"),"")</f>
        <v/>
      </c>
      <c r="D3001" s="13" t="str">
        <f>IFERROR(AVERAGEIFS(Datos!F3001:H3001,Datos!F3001:H3001,"&lt;&gt;"),"")</f>
        <v/>
      </c>
      <c r="E3001" s="14" t="str">
        <f>IFERROR(AVERAGEIFS(Datos!I3001:L3001,Datos!I3001:L3001,"&lt;&gt;"),"")</f>
        <v/>
      </c>
    </row>
    <row r="3002" spans="1:5" x14ac:dyDescent="0.3">
      <c r="A3002" s="12">
        <v>44640</v>
      </c>
      <c r="B3002" s="13">
        <v>2022</v>
      </c>
      <c r="C3002" s="13" t="str">
        <f>IFERROR(AVERAGEIFS(Datos!C3002:E3002,Datos!C3002:E3002,"&lt;&gt;"),"")</f>
        <v/>
      </c>
      <c r="D3002" s="13" t="str">
        <f>IFERROR(AVERAGEIFS(Datos!F3002:H3002,Datos!F3002:H3002,"&lt;&gt;"),"")</f>
        <v/>
      </c>
      <c r="E3002" s="14" t="str">
        <f>IFERROR(AVERAGEIFS(Datos!I3002:L3002,Datos!I3002:L3002,"&lt;&gt;"),"")</f>
        <v/>
      </c>
    </row>
    <row r="3003" spans="1:5" x14ac:dyDescent="0.3">
      <c r="A3003" s="12">
        <v>44641</v>
      </c>
      <c r="B3003" s="13">
        <v>2022</v>
      </c>
      <c r="C3003" s="13">
        <f>IFERROR(AVERAGEIFS(Datos!C3003:E3003,Datos!C3003:E3003,"&lt;&gt;"),"")</f>
        <v>200.21383333333333</v>
      </c>
      <c r="D3003" s="13">
        <f>IFERROR(AVERAGEIFS(Datos!F3003:H3003,Datos!F3003:H3003,"&lt;&gt;"),"")</f>
        <v>68.142998533333341</v>
      </c>
      <c r="E3003" s="14" t="str">
        <f>IFERROR(AVERAGEIFS(Datos!I3003:L3003,Datos!I3003:L3003,"&lt;&gt;"),"")</f>
        <v/>
      </c>
    </row>
    <row r="3004" spans="1:5" x14ac:dyDescent="0.3">
      <c r="A3004" s="12">
        <v>44642</v>
      </c>
      <c r="B3004" s="13">
        <v>2022</v>
      </c>
      <c r="C3004" s="13">
        <f>IFERROR(AVERAGEIFS(Datos!C3004:E3004,Datos!C3004:E3004,"&lt;&gt;"),"")</f>
        <v>204.24933333333334</v>
      </c>
      <c r="D3004" s="13">
        <f>IFERROR(AVERAGEIFS(Datos!F3004:H3004,Datos!F3004:H3004,"&lt;&gt;"),"")</f>
        <v>68.993190400000003</v>
      </c>
      <c r="E3004" s="14">
        <f>IFERROR(AVERAGEIFS(Datos!I3004:L3004,Datos!I3004:L3004,"&lt;&gt;"),"")</f>
        <v>32.477643142691605</v>
      </c>
    </row>
    <row r="3005" spans="1:5" x14ac:dyDescent="0.3">
      <c r="A3005" s="12">
        <v>44643</v>
      </c>
      <c r="B3005" s="13">
        <v>2022</v>
      </c>
      <c r="C3005" s="13">
        <f>IFERROR(AVERAGEIFS(Datos!C3005:E3005,Datos!C3005:E3005,"&lt;&gt;"),"")</f>
        <v>202.6585</v>
      </c>
      <c r="D3005" s="13">
        <f>IFERROR(AVERAGEIFS(Datos!F3005:H3005,Datos!F3005:H3005,"&lt;&gt;"),"")</f>
        <v>67.898497866666673</v>
      </c>
      <c r="E3005" s="14">
        <f>IFERROR(AVERAGEIFS(Datos!I3005:L3005,Datos!I3005:L3005,"&lt;&gt;"),"")</f>
        <v>33.85903426323614</v>
      </c>
    </row>
    <row r="3006" spans="1:5" x14ac:dyDescent="0.3">
      <c r="A3006" s="12">
        <v>44644</v>
      </c>
      <c r="B3006" s="13">
        <v>2022</v>
      </c>
      <c r="C3006" s="13">
        <f>IFERROR(AVERAGEIFS(Datos!C3006:E3006,Datos!C3006:E3006,"&lt;&gt;"),"")</f>
        <v>206.58066666666664</v>
      </c>
      <c r="D3006" s="13">
        <f>IFERROR(AVERAGEIFS(Datos!F3006:H3006,Datos!F3006:H3006,"&lt;&gt;"),"")</f>
        <v>67.82965853333333</v>
      </c>
      <c r="E3006" s="14">
        <f>IFERROR(AVERAGEIFS(Datos!I3006:L3006,Datos!I3006:L3006,"&lt;&gt;"),"")</f>
        <v>34.024854597301719</v>
      </c>
    </row>
    <row r="3007" spans="1:5" x14ac:dyDescent="0.3">
      <c r="A3007" s="12">
        <v>44645</v>
      </c>
      <c r="B3007" s="13">
        <v>2022</v>
      </c>
      <c r="C3007" s="13">
        <f>IFERROR(AVERAGEIFS(Datos!C3007:E3007,Datos!C3007:E3007,"&lt;&gt;"),"")</f>
        <v>206.691</v>
      </c>
      <c r="D3007" s="13">
        <f>IFERROR(AVERAGEIFS(Datos!F3007:H3007,Datos!F3007:H3007,"&lt;&gt;"),"")</f>
        <v>67.761100333333331</v>
      </c>
      <c r="E3007" s="14">
        <f>IFERROR(AVERAGEIFS(Datos!I3007:L3007,Datos!I3007:L3007,"&lt;&gt;"),"")</f>
        <v>34.031860497543001</v>
      </c>
    </row>
    <row r="3008" spans="1:5" x14ac:dyDescent="0.3">
      <c r="A3008" s="12">
        <v>44646</v>
      </c>
      <c r="B3008" s="13">
        <v>2022</v>
      </c>
      <c r="C3008" s="13" t="str">
        <f>IFERROR(AVERAGEIFS(Datos!C3008:E3008,Datos!C3008:E3008,"&lt;&gt;"),"")</f>
        <v/>
      </c>
      <c r="D3008" s="13" t="str">
        <f>IFERROR(AVERAGEIFS(Datos!F3008:H3008,Datos!F3008:H3008,"&lt;&gt;"),"")</f>
        <v/>
      </c>
      <c r="E3008" s="14" t="str">
        <f>IFERROR(AVERAGEIFS(Datos!I3008:L3008,Datos!I3008:L3008,"&lt;&gt;"),"")</f>
        <v/>
      </c>
    </row>
    <row r="3009" spans="1:5" x14ac:dyDescent="0.3">
      <c r="A3009" s="12">
        <v>44647</v>
      </c>
      <c r="B3009" s="13">
        <v>2022</v>
      </c>
      <c r="C3009" s="13" t="str">
        <f>IFERROR(AVERAGEIFS(Datos!C3009:E3009,Datos!C3009:E3009,"&lt;&gt;"),"")</f>
        <v/>
      </c>
      <c r="D3009" s="13" t="str">
        <f>IFERROR(AVERAGEIFS(Datos!F3009:H3009,Datos!F3009:H3009,"&lt;&gt;"),"")</f>
        <v/>
      </c>
      <c r="E3009" s="14" t="str">
        <f>IFERROR(AVERAGEIFS(Datos!I3009:L3009,Datos!I3009:L3009,"&lt;&gt;"),"")</f>
        <v/>
      </c>
    </row>
    <row r="3010" spans="1:5" x14ac:dyDescent="0.3">
      <c r="A3010" s="12">
        <v>44648</v>
      </c>
      <c r="B3010" s="13">
        <v>2022</v>
      </c>
      <c r="C3010" s="13">
        <f>IFERROR(AVERAGEIFS(Datos!C3010:E3010,Datos!C3010:E3010,"&lt;&gt;"),"")</f>
        <v>209.25183333333334</v>
      </c>
      <c r="D3010" s="13">
        <f>IFERROR(AVERAGEIFS(Datos!F3010:H3010,Datos!F3010:H3010,"&lt;&gt;"),"")</f>
        <v>67.941416999999987</v>
      </c>
      <c r="E3010" s="14">
        <f>IFERROR(AVERAGEIFS(Datos!I3010:L3010,Datos!I3010:L3010,"&lt;&gt;"),"")</f>
        <v>33.706257471636953</v>
      </c>
    </row>
    <row r="3011" spans="1:5" x14ac:dyDescent="0.3">
      <c r="A3011" s="12">
        <v>44649</v>
      </c>
      <c r="B3011" s="13">
        <v>2022</v>
      </c>
      <c r="C3011" s="13">
        <f>IFERROR(AVERAGEIFS(Datos!C3011:E3011,Datos!C3011:E3011,"&lt;&gt;"),"")</f>
        <v>212.29183333333333</v>
      </c>
      <c r="D3011" s="13">
        <f>IFERROR(AVERAGEIFS(Datos!F3011:H3011,Datos!F3011:H3011,"&lt;&gt;"),"")</f>
        <v>71.013240666666661</v>
      </c>
      <c r="E3011" s="14">
        <f>IFERROR(AVERAGEIFS(Datos!I3011:L3011,Datos!I3011:L3011,"&lt;&gt;"),"")</f>
        <v>34.514679663296917</v>
      </c>
    </row>
    <row r="3012" spans="1:5" x14ac:dyDescent="0.3">
      <c r="A3012" s="12">
        <v>44650</v>
      </c>
      <c r="B3012" s="13">
        <v>2022</v>
      </c>
      <c r="C3012" s="13">
        <f>IFERROR(AVERAGEIFS(Datos!C3012:E3012,Datos!C3012:E3012,"&lt;&gt;"),"")</f>
        <v>211.18949999999998</v>
      </c>
      <c r="D3012" s="13">
        <f>IFERROR(AVERAGEIFS(Datos!F3012:H3012,Datos!F3012:H3012,"&lt;&gt;"),"")</f>
        <v>70.112018133333336</v>
      </c>
      <c r="E3012" s="14">
        <f>IFERROR(AVERAGEIFS(Datos!I3012:L3012,Datos!I3012:L3012,"&lt;&gt;"),"")</f>
        <v>34.109764353978669</v>
      </c>
    </row>
    <row r="3013" spans="1:5" x14ac:dyDescent="0.3">
      <c r="A3013" s="12">
        <v>44651</v>
      </c>
      <c r="B3013" s="13">
        <v>2022</v>
      </c>
      <c r="C3013" s="13">
        <f>IFERROR(AVERAGEIFS(Datos!C3013:E3013,Datos!C3013:E3013,"&lt;&gt;"),"")</f>
        <v>207.32916666666665</v>
      </c>
      <c r="D3013" s="13">
        <f>IFERROR(AVERAGEIFS(Datos!F3013:H3013,Datos!F3013:H3013,"&lt;&gt;"),"")</f>
        <v>68.689644866666654</v>
      </c>
      <c r="E3013" s="14">
        <f>IFERROR(AVERAGEIFS(Datos!I3013:L3013,Datos!I3013:L3013,"&lt;&gt;"),"")</f>
        <v>33.680520405561033</v>
      </c>
    </row>
    <row r="3014" spans="1:5" x14ac:dyDescent="0.3">
      <c r="A3014" s="12">
        <v>44652</v>
      </c>
      <c r="B3014" s="13">
        <v>2022</v>
      </c>
      <c r="C3014" s="13">
        <f>IFERROR(AVERAGEIFS(Datos!C3014:E3014,Datos!C3014:E3014,"&lt;&gt;"),"")</f>
        <v>207.96016666666665</v>
      </c>
      <c r="D3014" s="13">
        <f>IFERROR(AVERAGEIFS(Datos!F3014:H3014,Datos!F3014:H3014,"&lt;&gt;"),"")</f>
        <v>68.090411500000002</v>
      </c>
      <c r="E3014" s="14">
        <f>IFERROR(AVERAGEIFS(Datos!I3014:L3014,Datos!I3014:L3014,"&lt;&gt;"),"")</f>
        <v>33.734121648853716</v>
      </c>
    </row>
    <row r="3015" spans="1:5" x14ac:dyDescent="0.3">
      <c r="A3015" s="12">
        <v>44653</v>
      </c>
      <c r="B3015" s="13">
        <v>2022</v>
      </c>
      <c r="C3015" s="13" t="str">
        <f>IFERROR(AVERAGEIFS(Datos!C3015:E3015,Datos!C3015:E3015,"&lt;&gt;"),"")</f>
        <v/>
      </c>
      <c r="D3015" s="13" t="str">
        <f>IFERROR(AVERAGEIFS(Datos!F3015:H3015,Datos!F3015:H3015,"&lt;&gt;"),"")</f>
        <v/>
      </c>
      <c r="E3015" s="14" t="str">
        <f>IFERROR(AVERAGEIFS(Datos!I3015:L3015,Datos!I3015:L3015,"&lt;&gt;"),"")</f>
        <v/>
      </c>
    </row>
    <row r="3016" spans="1:5" x14ac:dyDescent="0.3">
      <c r="A3016" s="12">
        <v>44654</v>
      </c>
      <c r="B3016" s="13">
        <v>2022</v>
      </c>
      <c r="C3016" s="13" t="str">
        <f>IFERROR(AVERAGEIFS(Datos!C3016:E3016,Datos!C3016:E3016,"&lt;&gt;"),"")</f>
        <v/>
      </c>
      <c r="D3016" s="13" t="str">
        <f>IFERROR(AVERAGEIFS(Datos!F3016:H3016,Datos!F3016:H3016,"&lt;&gt;"),"")</f>
        <v/>
      </c>
      <c r="E3016" s="14" t="str">
        <f>IFERROR(AVERAGEIFS(Datos!I3016:L3016,Datos!I3016:L3016,"&lt;&gt;"),"")</f>
        <v/>
      </c>
    </row>
    <row r="3017" spans="1:5" x14ac:dyDescent="0.3">
      <c r="A3017" s="12">
        <v>44655</v>
      </c>
      <c r="B3017" s="13">
        <v>2022</v>
      </c>
      <c r="C3017" s="13">
        <f>IFERROR(AVERAGEIFS(Datos!C3017:E3017,Datos!C3017:E3017,"&lt;&gt;"),"")</f>
        <v>212.12716666666665</v>
      </c>
      <c r="D3017" s="13">
        <f>IFERROR(AVERAGEIFS(Datos!F3017:H3017,Datos!F3017:H3017,"&lt;&gt;"),"")</f>
        <v>68.666778466666656</v>
      </c>
      <c r="E3017" s="14">
        <f>IFERROR(AVERAGEIFS(Datos!I3017:L3017,Datos!I3017:L3017,"&lt;&gt;"),"")</f>
        <v>34.181376395112011</v>
      </c>
    </row>
    <row r="3018" spans="1:5" x14ac:dyDescent="0.3">
      <c r="A3018" s="12">
        <v>44656</v>
      </c>
      <c r="B3018" s="13">
        <v>2022</v>
      </c>
      <c r="C3018" s="13">
        <f>IFERROR(AVERAGEIFS(Datos!C3018:E3018,Datos!C3018:E3018,"&lt;&gt;"),"")</f>
        <v>208.84366666666665</v>
      </c>
      <c r="D3018" s="13">
        <f>IFERROR(AVERAGEIFS(Datos!F3018:H3018,Datos!F3018:H3018,"&lt;&gt;"),"")</f>
        <v>67.734719499999997</v>
      </c>
      <c r="E3018" s="14">
        <f>IFERROR(AVERAGEIFS(Datos!I3018:L3018,Datos!I3018:L3018,"&lt;&gt;"),"")</f>
        <v>34.193613785500446</v>
      </c>
    </row>
    <row r="3019" spans="1:5" x14ac:dyDescent="0.3">
      <c r="A3019" s="12">
        <v>44657</v>
      </c>
      <c r="B3019" s="13">
        <v>2022</v>
      </c>
      <c r="C3019" s="13">
        <f>IFERROR(AVERAGEIFS(Datos!C3019:E3019,Datos!C3019:E3019,"&lt;&gt;"),"")</f>
        <v>202.626</v>
      </c>
      <c r="D3019" s="13">
        <f>IFERROR(AVERAGEIFS(Datos!F3019:H3019,Datos!F3019:H3019,"&lt;&gt;"),"")</f>
        <v>66.598381066666661</v>
      </c>
      <c r="E3019" s="14">
        <f>IFERROR(AVERAGEIFS(Datos!I3019:L3019,Datos!I3019:L3019,"&lt;&gt;"),"")</f>
        <v>33.690996765656564</v>
      </c>
    </row>
    <row r="3020" spans="1:5" x14ac:dyDescent="0.3">
      <c r="A3020" s="12">
        <v>44658</v>
      </c>
      <c r="B3020" s="13">
        <v>2022</v>
      </c>
      <c r="C3020" s="13">
        <f>IFERROR(AVERAGEIFS(Datos!C3020:E3020,Datos!C3020:E3020,"&lt;&gt;"),"")</f>
        <v>203.13283333333334</v>
      </c>
      <c r="D3020" s="13">
        <f>IFERROR(AVERAGEIFS(Datos!F3020:H3020,Datos!F3020:H3020,"&lt;&gt;"),"")</f>
        <v>65.859352866666669</v>
      </c>
      <c r="E3020" s="14">
        <f>IFERROR(AVERAGEIFS(Datos!I3020:L3020,Datos!I3020:L3020,"&lt;&gt;"),"")</f>
        <v>33.162824388718526</v>
      </c>
    </row>
    <row r="3021" spans="1:5" x14ac:dyDescent="0.3">
      <c r="A3021" s="12">
        <v>44659</v>
      </c>
      <c r="B3021" s="13">
        <v>2022</v>
      </c>
      <c r="C3021" s="13">
        <f>IFERROR(AVERAGEIFS(Datos!C3021:E3021,Datos!C3021:E3021,"&lt;&gt;"),"")</f>
        <v>200.11583333333337</v>
      </c>
      <c r="D3021" s="13">
        <f>IFERROR(AVERAGEIFS(Datos!F3021:H3021,Datos!F3021:H3021,"&lt;&gt;"),"")</f>
        <v>66.599328</v>
      </c>
      <c r="E3021" s="14">
        <f>IFERROR(AVERAGEIFS(Datos!I3021:L3021,Datos!I3021:L3021,"&lt;&gt;"),"")</f>
        <v>33.133214291743705</v>
      </c>
    </row>
    <row r="3022" spans="1:5" x14ac:dyDescent="0.3">
      <c r="A3022" s="12">
        <v>44660</v>
      </c>
      <c r="B3022" s="13">
        <v>2022</v>
      </c>
      <c r="C3022" s="13" t="str">
        <f>IFERROR(AVERAGEIFS(Datos!C3022:E3022,Datos!C3022:E3022,"&lt;&gt;"),"")</f>
        <v/>
      </c>
      <c r="D3022" s="13" t="str">
        <f>IFERROR(AVERAGEIFS(Datos!F3022:H3022,Datos!F3022:H3022,"&lt;&gt;"),"")</f>
        <v/>
      </c>
      <c r="E3022" s="14" t="str">
        <f>IFERROR(AVERAGEIFS(Datos!I3022:L3022,Datos!I3022:L3022,"&lt;&gt;"),"")</f>
        <v/>
      </c>
    </row>
    <row r="3023" spans="1:5" x14ac:dyDescent="0.3">
      <c r="A3023" s="12">
        <v>44661</v>
      </c>
      <c r="B3023" s="13">
        <v>2022</v>
      </c>
      <c r="C3023" s="13" t="str">
        <f>IFERROR(AVERAGEIFS(Datos!C3023:E3023,Datos!C3023:E3023,"&lt;&gt;"),"")</f>
        <v/>
      </c>
      <c r="D3023" s="13" t="str">
        <f>IFERROR(AVERAGEIFS(Datos!F3023:H3023,Datos!F3023:H3023,"&lt;&gt;"),"")</f>
        <v/>
      </c>
      <c r="E3023" s="14" t="str">
        <f>IFERROR(AVERAGEIFS(Datos!I3023:L3023,Datos!I3023:L3023,"&lt;&gt;"),"")</f>
        <v/>
      </c>
    </row>
    <row r="3024" spans="1:5" x14ac:dyDescent="0.3">
      <c r="A3024" s="12">
        <v>44662</v>
      </c>
      <c r="B3024" s="13">
        <v>2022</v>
      </c>
      <c r="C3024" s="13">
        <f>IFERROR(AVERAGEIFS(Datos!C3024:E3024,Datos!C3024:E3024,"&lt;&gt;"),"")</f>
        <v>193.27783333333332</v>
      </c>
      <c r="D3024" s="13">
        <f>IFERROR(AVERAGEIFS(Datos!F3024:H3024,Datos!F3024:H3024,"&lt;&gt;"),"")</f>
        <v>65.890068833333331</v>
      </c>
      <c r="E3024" s="14">
        <f>IFERROR(AVERAGEIFS(Datos!I3024:L3024,Datos!I3024:L3024,"&lt;&gt;"),"")</f>
        <v>32.344433732371925</v>
      </c>
    </row>
    <row r="3025" spans="1:5" x14ac:dyDescent="0.3">
      <c r="A3025" s="12">
        <v>44663</v>
      </c>
      <c r="B3025" s="13">
        <v>2022</v>
      </c>
      <c r="C3025" s="13">
        <f>IFERROR(AVERAGEIFS(Datos!C3025:E3025,Datos!C3025:E3025,"&lt;&gt;"),"")</f>
        <v>192.47816666666668</v>
      </c>
      <c r="D3025" s="13">
        <f>IFERROR(AVERAGEIFS(Datos!F3025:H3025,Datos!F3025:H3025,"&lt;&gt;"),"")</f>
        <v>65.285882200000003</v>
      </c>
      <c r="E3025" s="14">
        <f>IFERROR(AVERAGEIFS(Datos!I3025:L3025,Datos!I3025:L3025,"&lt;&gt;"),"")</f>
        <v>32.168367408575534</v>
      </c>
    </row>
    <row r="3026" spans="1:5" x14ac:dyDescent="0.3">
      <c r="A3026" s="12">
        <v>44664</v>
      </c>
      <c r="B3026" s="13">
        <v>2022</v>
      </c>
      <c r="C3026" s="13">
        <f>IFERROR(AVERAGEIFS(Datos!C3026:E3026,Datos!C3026:E3026,"&lt;&gt;"),"")</f>
        <v>195.97133333333332</v>
      </c>
      <c r="D3026" s="13">
        <f>IFERROR(AVERAGEIFS(Datos!F3026:H3026,Datos!F3026:H3026,"&lt;&gt;"),"")</f>
        <v>65.050910266666662</v>
      </c>
      <c r="E3026" s="14">
        <f>IFERROR(AVERAGEIFS(Datos!I3026:L3026,Datos!I3026:L3026,"&lt;&gt;"),"")</f>
        <v>32.562076234076429</v>
      </c>
    </row>
    <row r="3027" spans="1:5" x14ac:dyDescent="0.3">
      <c r="A3027" s="12">
        <v>44665</v>
      </c>
      <c r="B3027" s="13">
        <v>2022</v>
      </c>
      <c r="C3027" s="13">
        <f>IFERROR(AVERAGEIFS(Datos!C3027:E3027,Datos!C3027:E3027,"&lt;&gt;"),"")</f>
        <v>190.61666666666667</v>
      </c>
      <c r="D3027" s="13">
        <f>IFERROR(AVERAGEIFS(Datos!F3027:H3027,Datos!F3027:H3027,"&lt;&gt;"),"")</f>
        <v>64.790138933333324</v>
      </c>
      <c r="E3027" s="14">
        <f>IFERROR(AVERAGEIFS(Datos!I3027:L3027,Datos!I3027:L3027,"&lt;&gt;"),"")</f>
        <v>32.923332162709443</v>
      </c>
    </row>
    <row r="3028" spans="1:5" x14ac:dyDescent="0.3">
      <c r="A3028" s="12">
        <v>44666</v>
      </c>
      <c r="B3028" s="13">
        <v>2022</v>
      </c>
      <c r="C3028" s="13" t="str">
        <f>IFERROR(AVERAGEIFS(Datos!C3028:E3028,Datos!C3028:E3028,"&lt;&gt;"),"")</f>
        <v/>
      </c>
      <c r="D3028" s="13" t="str">
        <f>IFERROR(AVERAGEIFS(Datos!F3028:H3028,Datos!F3028:H3028,"&lt;&gt;"),"")</f>
        <v/>
      </c>
      <c r="E3028" s="14">
        <f>IFERROR(AVERAGEIFS(Datos!I3028:L3028,Datos!I3028:L3028,"&lt;&gt;"),"")</f>
        <v>32.600130174460006</v>
      </c>
    </row>
    <row r="3029" spans="1:5" x14ac:dyDescent="0.3">
      <c r="A3029" s="12">
        <v>44667</v>
      </c>
      <c r="B3029" s="13">
        <v>2022</v>
      </c>
      <c r="C3029" s="13" t="str">
        <f>IFERROR(AVERAGEIFS(Datos!C3029:E3029,Datos!C3029:E3029,"&lt;&gt;"),"")</f>
        <v/>
      </c>
      <c r="D3029" s="13" t="str">
        <f>IFERROR(AVERAGEIFS(Datos!F3029:H3029,Datos!F3029:H3029,"&lt;&gt;"),"")</f>
        <v/>
      </c>
      <c r="E3029" s="14" t="str">
        <f>IFERROR(AVERAGEIFS(Datos!I3029:L3029,Datos!I3029:L3029,"&lt;&gt;"),"")</f>
        <v/>
      </c>
    </row>
    <row r="3030" spans="1:5" x14ac:dyDescent="0.3">
      <c r="A3030" s="12">
        <v>44668</v>
      </c>
      <c r="B3030" s="13">
        <v>2022</v>
      </c>
      <c r="C3030" s="13" t="str">
        <f>IFERROR(AVERAGEIFS(Datos!C3030:E3030,Datos!C3030:E3030,"&lt;&gt;"),"")</f>
        <v/>
      </c>
      <c r="D3030" s="13" t="str">
        <f>IFERROR(AVERAGEIFS(Datos!F3030:H3030,Datos!F3030:H3030,"&lt;&gt;"),"")</f>
        <v/>
      </c>
      <c r="E3030" s="14" t="str">
        <f>IFERROR(AVERAGEIFS(Datos!I3030:L3030,Datos!I3030:L3030,"&lt;&gt;"),"")</f>
        <v/>
      </c>
    </row>
    <row r="3031" spans="1:5" x14ac:dyDescent="0.3">
      <c r="A3031" s="12">
        <v>44669</v>
      </c>
      <c r="B3031" s="13">
        <v>2022</v>
      </c>
      <c r="C3031" s="13">
        <f>IFERROR(AVERAGEIFS(Datos!C3031:E3031,Datos!C3031:E3031,"&lt;&gt;"),"")</f>
        <v>191.08883333333333</v>
      </c>
      <c r="D3031" s="13" t="str">
        <f>IFERROR(AVERAGEIFS(Datos!F3031:H3031,Datos!F3031:H3031,"&lt;&gt;"),"")</f>
        <v/>
      </c>
      <c r="E3031" s="14">
        <f>IFERROR(AVERAGEIFS(Datos!I3031:L3031,Datos!I3031:L3031,"&lt;&gt;"),"")</f>
        <v>32.127697794754667</v>
      </c>
    </row>
    <row r="3032" spans="1:5" x14ac:dyDescent="0.3">
      <c r="A3032" s="12">
        <v>44670</v>
      </c>
      <c r="B3032" s="13">
        <v>2022</v>
      </c>
      <c r="C3032" s="13">
        <f>IFERROR(AVERAGEIFS(Datos!C3032:E3032,Datos!C3032:E3032,"&lt;&gt;"),"")</f>
        <v>194.23633333333336</v>
      </c>
      <c r="D3032" s="13">
        <f>IFERROR(AVERAGEIFS(Datos!F3032:H3032,Datos!F3032:H3032,"&lt;&gt;"),"")</f>
        <v>65.32386773333333</v>
      </c>
      <c r="E3032" s="14">
        <f>IFERROR(AVERAGEIFS(Datos!I3032:L3032,Datos!I3032:L3032,"&lt;&gt;"),"")</f>
        <v>31.692142187014603</v>
      </c>
    </row>
    <row r="3033" spans="1:5" x14ac:dyDescent="0.3">
      <c r="A3033" s="12">
        <v>44671</v>
      </c>
      <c r="B3033" s="13">
        <v>2022</v>
      </c>
      <c r="C3033" s="13">
        <f>IFERROR(AVERAGEIFS(Datos!C3033:E3033,Datos!C3033:E3033,"&lt;&gt;"),"")</f>
        <v>193.87666666666667</v>
      </c>
      <c r="D3033" s="13">
        <f>IFERROR(AVERAGEIFS(Datos!F3033:H3033,Datos!F3033:H3033,"&lt;&gt;"),"")</f>
        <v>66.559954000000005</v>
      </c>
      <c r="E3033" s="14">
        <f>IFERROR(AVERAGEIFS(Datos!I3033:L3033,Datos!I3033:L3033,"&lt;&gt;"),"")</f>
        <v>32.238318519821725</v>
      </c>
    </row>
    <row r="3034" spans="1:5" x14ac:dyDescent="0.3">
      <c r="A3034" s="12">
        <v>44672</v>
      </c>
      <c r="B3034" s="13">
        <v>2022</v>
      </c>
      <c r="C3034" s="13">
        <f>IFERROR(AVERAGEIFS(Datos!C3034:E3034,Datos!C3034:E3034,"&lt;&gt;"),"")</f>
        <v>190.6815</v>
      </c>
      <c r="D3034" s="13">
        <f>IFERROR(AVERAGEIFS(Datos!F3034:H3034,Datos!F3034:H3034,"&lt;&gt;"),"")</f>
        <v>67.266702499999994</v>
      </c>
      <c r="E3034" s="14">
        <f>IFERROR(AVERAGEIFS(Datos!I3034:L3034,Datos!I3034:L3034,"&lt;&gt;"),"")</f>
        <v>31.988263297045108</v>
      </c>
    </row>
    <row r="3035" spans="1:5" x14ac:dyDescent="0.3">
      <c r="A3035" s="12">
        <v>44673</v>
      </c>
      <c r="B3035" s="13">
        <v>2022</v>
      </c>
      <c r="C3035" s="13">
        <f>IFERROR(AVERAGEIFS(Datos!C3035:E3035,Datos!C3035:E3035,"&lt;&gt;"),"")</f>
        <v>185.15183333333331</v>
      </c>
      <c r="D3035" s="13">
        <f>IFERROR(AVERAGEIFS(Datos!F3035:H3035,Datos!F3035:H3035,"&lt;&gt;"),"")</f>
        <v>65.508337699999998</v>
      </c>
      <c r="E3035" s="14">
        <f>IFERROR(AVERAGEIFS(Datos!I3035:L3035,Datos!I3035:L3035,"&lt;&gt;"),"")</f>
        <v>31.276128698890531</v>
      </c>
    </row>
    <row r="3036" spans="1:5" x14ac:dyDescent="0.3">
      <c r="A3036" s="12">
        <v>44674</v>
      </c>
      <c r="B3036" s="13">
        <v>2022</v>
      </c>
      <c r="C3036" s="13" t="str">
        <f>IFERROR(AVERAGEIFS(Datos!C3036:E3036,Datos!C3036:E3036,"&lt;&gt;"),"")</f>
        <v/>
      </c>
      <c r="D3036" s="13" t="str">
        <f>IFERROR(AVERAGEIFS(Datos!F3036:H3036,Datos!F3036:H3036,"&lt;&gt;"),"")</f>
        <v/>
      </c>
      <c r="E3036" s="14" t="str">
        <f>IFERROR(AVERAGEIFS(Datos!I3036:L3036,Datos!I3036:L3036,"&lt;&gt;"),"")</f>
        <v/>
      </c>
    </row>
    <row r="3037" spans="1:5" x14ac:dyDescent="0.3">
      <c r="A3037" s="12">
        <v>44675</v>
      </c>
      <c r="B3037" s="13">
        <v>2022</v>
      </c>
      <c r="C3037" s="13" t="str">
        <f>IFERROR(AVERAGEIFS(Datos!C3037:E3037,Datos!C3037:E3037,"&lt;&gt;"),"")</f>
        <v/>
      </c>
      <c r="D3037" s="13" t="str">
        <f>IFERROR(AVERAGEIFS(Datos!F3037:H3037,Datos!F3037:H3037,"&lt;&gt;"),"")</f>
        <v/>
      </c>
      <c r="E3037" s="14" t="str">
        <f>IFERROR(AVERAGEIFS(Datos!I3037:L3037,Datos!I3037:L3037,"&lt;&gt;"),"")</f>
        <v/>
      </c>
    </row>
    <row r="3038" spans="1:5" x14ac:dyDescent="0.3">
      <c r="A3038" s="12">
        <v>44676</v>
      </c>
      <c r="B3038" s="13">
        <v>2022</v>
      </c>
      <c r="C3038" s="13">
        <f>IFERROR(AVERAGEIFS(Datos!C3038:E3038,Datos!C3038:E3038,"&lt;&gt;"),"")</f>
        <v>188.89133333333334</v>
      </c>
      <c r="D3038" s="13">
        <f>IFERROR(AVERAGEIFS(Datos!F3038:H3038,Datos!F3038:H3038,"&lt;&gt;"),"")</f>
        <v>63.993294333333324</v>
      </c>
      <c r="E3038" s="14">
        <f>IFERROR(AVERAGEIFS(Datos!I3038:L3038,Datos!I3038:L3038,"&lt;&gt;"),"")</f>
        <v>30.525330299530147</v>
      </c>
    </row>
    <row r="3039" spans="1:5" x14ac:dyDescent="0.3">
      <c r="A3039" s="12">
        <v>44677</v>
      </c>
      <c r="B3039" s="13">
        <v>2022</v>
      </c>
      <c r="C3039" s="13">
        <f>IFERROR(AVERAGEIFS(Datos!C3039:E3039,Datos!C3039:E3039,"&lt;&gt;"),"")</f>
        <v>181.89000000000001</v>
      </c>
      <c r="D3039" s="13">
        <f>IFERROR(AVERAGEIFS(Datos!F3039:H3039,Datos!F3039:H3039,"&lt;&gt;"),"")</f>
        <v>62.687964399999998</v>
      </c>
      <c r="E3039" s="14">
        <f>IFERROR(AVERAGEIFS(Datos!I3039:L3039,Datos!I3039:L3039,"&lt;&gt;"),"")</f>
        <v>30.633306433780284</v>
      </c>
    </row>
    <row r="3040" spans="1:5" x14ac:dyDescent="0.3">
      <c r="A3040" s="12">
        <v>44678</v>
      </c>
      <c r="B3040" s="13">
        <v>2022</v>
      </c>
      <c r="C3040" s="13">
        <f>IFERROR(AVERAGEIFS(Datos!C3040:E3040,Datos!C3040:E3040,"&lt;&gt;"),"")</f>
        <v>184.69483333333335</v>
      </c>
      <c r="D3040" s="13">
        <f>IFERROR(AVERAGEIFS(Datos!F3040:H3040,Datos!F3040:H3040,"&lt;&gt;"),"")</f>
        <v>62.422260700000002</v>
      </c>
      <c r="E3040" s="14">
        <f>IFERROR(AVERAGEIFS(Datos!I3040:L3040,Datos!I3040:L3040,"&lt;&gt;"),"")</f>
        <v>30.351473474041157</v>
      </c>
    </row>
    <row r="3041" spans="1:5" x14ac:dyDescent="0.3">
      <c r="A3041" s="12">
        <v>44679</v>
      </c>
      <c r="B3041" s="13">
        <v>2022</v>
      </c>
      <c r="C3041" s="13">
        <f>IFERROR(AVERAGEIFS(Datos!C3041:E3041,Datos!C3041:E3041,"&lt;&gt;"),"")</f>
        <v>190.5975</v>
      </c>
      <c r="D3041" s="13">
        <f>IFERROR(AVERAGEIFS(Datos!F3041:H3041,Datos!F3041:H3041,"&lt;&gt;"),"")</f>
        <v>63.224255733333329</v>
      </c>
      <c r="E3041" s="14">
        <f>IFERROR(AVERAGEIFS(Datos!I3041:L3041,Datos!I3041:L3041,"&lt;&gt;"),"")</f>
        <v>29.846101374360543</v>
      </c>
    </row>
    <row r="3042" spans="1:5" x14ac:dyDescent="0.3">
      <c r="A3042" s="12">
        <v>44680</v>
      </c>
      <c r="B3042" s="13">
        <v>2022</v>
      </c>
      <c r="C3042" s="13">
        <f>IFERROR(AVERAGEIFS(Datos!C3042:E3042,Datos!C3042:E3042,"&lt;&gt;"),"")</f>
        <v>183.09316666666666</v>
      </c>
      <c r="D3042" s="13">
        <f>IFERROR(AVERAGEIFS(Datos!F3042:H3042,Datos!F3042:H3042,"&lt;&gt;"),"")</f>
        <v>64.013864800000007</v>
      </c>
      <c r="E3042" s="14" t="str">
        <f>IFERROR(AVERAGEIFS(Datos!I3042:L3042,Datos!I3042:L3042,"&lt;&gt;"),"")</f>
        <v/>
      </c>
    </row>
    <row r="3043" spans="1:5" x14ac:dyDescent="0.3">
      <c r="A3043" s="12">
        <v>44681</v>
      </c>
      <c r="B3043" s="13">
        <v>2022</v>
      </c>
      <c r="C3043" s="13" t="str">
        <f>IFERROR(AVERAGEIFS(Datos!C3043:E3043,Datos!C3043:E3043,"&lt;&gt;"),"")</f>
        <v/>
      </c>
      <c r="D3043" s="13" t="str">
        <f>IFERROR(AVERAGEIFS(Datos!F3043:H3043,Datos!F3043:H3043,"&lt;&gt;"),"")</f>
        <v/>
      </c>
      <c r="E3043" s="14" t="str">
        <f>IFERROR(AVERAGEIFS(Datos!I3043:L3043,Datos!I3043:L3043,"&lt;&gt;"),"")</f>
        <v/>
      </c>
    </row>
    <row r="3044" spans="1:5" x14ac:dyDescent="0.3">
      <c r="A3044" s="12">
        <v>44682</v>
      </c>
      <c r="B3044" s="13">
        <v>2022</v>
      </c>
      <c r="C3044" s="13" t="str">
        <f>IFERROR(AVERAGEIFS(Datos!C3044:E3044,Datos!C3044:E3044,"&lt;&gt;"),"")</f>
        <v/>
      </c>
      <c r="D3044" s="13" t="str">
        <f>IFERROR(AVERAGEIFS(Datos!F3044:H3044,Datos!F3044:H3044,"&lt;&gt;"),"")</f>
        <v/>
      </c>
      <c r="E3044" s="14" t="str">
        <f>IFERROR(AVERAGEIFS(Datos!I3044:L3044,Datos!I3044:L3044,"&lt;&gt;"),"")</f>
        <v/>
      </c>
    </row>
    <row r="3045" spans="1:5" x14ac:dyDescent="0.3">
      <c r="A3045" s="12">
        <v>44683</v>
      </c>
      <c r="B3045" s="13">
        <v>2022</v>
      </c>
      <c r="C3045" s="13">
        <f>IFERROR(AVERAGEIFS(Datos!C3045:E3045,Datos!C3045:E3045,"&lt;&gt;"),"")</f>
        <v>186.33766666666668</v>
      </c>
      <c r="D3045" s="13">
        <f>IFERROR(AVERAGEIFS(Datos!F3045:H3045,Datos!F3045:H3045,"&lt;&gt;"),"")</f>
        <v>91.507117499999993</v>
      </c>
      <c r="E3045" s="14">
        <f>IFERROR(AVERAGEIFS(Datos!I3045:L3045,Datos!I3045:L3045,"&lt;&gt;"),"")</f>
        <v>29.760389967736977</v>
      </c>
    </row>
    <row r="3046" spans="1:5" x14ac:dyDescent="0.3">
      <c r="A3046" s="12">
        <v>44684</v>
      </c>
      <c r="B3046" s="13">
        <v>2022</v>
      </c>
      <c r="C3046" s="13">
        <f>IFERROR(AVERAGEIFS(Datos!C3046:E3046,Datos!C3046:E3046,"&lt;&gt;"),"")</f>
        <v>186.19800000000001</v>
      </c>
      <c r="D3046" s="13">
        <f>IFERROR(AVERAGEIFS(Datos!F3046:H3046,Datos!F3046:H3046,"&lt;&gt;"),"")</f>
        <v>63.55857146666667</v>
      </c>
      <c r="E3046" s="14" t="str">
        <f>IFERROR(AVERAGEIFS(Datos!I3046:L3046,Datos!I3046:L3046,"&lt;&gt;"),"")</f>
        <v/>
      </c>
    </row>
    <row r="3047" spans="1:5" x14ac:dyDescent="0.3">
      <c r="A3047" s="12">
        <v>44685</v>
      </c>
      <c r="B3047" s="13">
        <v>2022</v>
      </c>
      <c r="C3047" s="13">
        <f>IFERROR(AVERAGEIFS(Datos!C3047:E3047,Datos!C3047:E3047,"&lt;&gt;"),"")</f>
        <v>192.75366666666665</v>
      </c>
      <c r="D3047" s="13">
        <f>IFERROR(AVERAGEIFS(Datos!F3047:H3047,Datos!F3047:H3047,"&lt;&gt;"),"")</f>
        <v>62.964970533333336</v>
      </c>
      <c r="E3047" s="14" t="str">
        <f>IFERROR(AVERAGEIFS(Datos!I3047:L3047,Datos!I3047:L3047,"&lt;&gt;"),"")</f>
        <v/>
      </c>
    </row>
    <row r="3048" spans="1:5" x14ac:dyDescent="0.3">
      <c r="A3048" s="12">
        <v>44686</v>
      </c>
      <c r="B3048" s="13">
        <v>2022</v>
      </c>
      <c r="C3048" s="13">
        <f>IFERROR(AVERAGEIFS(Datos!C3048:E3048,Datos!C3048:E3048,"&lt;&gt;"),"")</f>
        <v>183.54183333333333</v>
      </c>
      <c r="D3048" s="13">
        <f>IFERROR(AVERAGEIFS(Datos!F3048:H3048,Datos!F3048:H3048,"&lt;&gt;"),"")</f>
        <v>62.790259666666657</v>
      </c>
      <c r="E3048" s="14" t="str">
        <f>IFERROR(AVERAGEIFS(Datos!I3048:L3048,Datos!I3048:L3048,"&lt;&gt;"),"")</f>
        <v/>
      </c>
    </row>
    <row r="3049" spans="1:5" x14ac:dyDescent="0.3">
      <c r="A3049" s="12">
        <v>44687</v>
      </c>
      <c r="B3049" s="13">
        <v>2022</v>
      </c>
      <c r="C3049" s="13">
        <f>IFERROR(AVERAGEIFS(Datos!C3049:E3049,Datos!C3049:E3049,"&lt;&gt;"),"")</f>
        <v>182.5855</v>
      </c>
      <c r="D3049" s="13">
        <f>IFERROR(AVERAGEIFS(Datos!F3049:H3049,Datos!F3049:H3049,"&lt;&gt;"),"")</f>
        <v>62.205347999999994</v>
      </c>
      <c r="E3049" s="14">
        <f>IFERROR(AVERAGEIFS(Datos!I3049:L3049,Datos!I3049:L3049,"&lt;&gt;"),"")</f>
        <v>29.420556033887905</v>
      </c>
    </row>
    <row r="3050" spans="1:5" x14ac:dyDescent="0.3">
      <c r="A3050" s="12">
        <v>44688</v>
      </c>
      <c r="B3050" s="13">
        <v>2022</v>
      </c>
      <c r="C3050" s="13" t="str">
        <f>IFERROR(AVERAGEIFS(Datos!C3050:E3050,Datos!C3050:E3050,"&lt;&gt;"),"")</f>
        <v/>
      </c>
      <c r="D3050" s="13" t="str">
        <f>IFERROR(AVERAGEIFS(Datos!F3050:H3050,Datos!F3050:H3050,"&lt;&gt;"),"")</f>
        <v/>
      </c>
      <c r="E3050" s="14" t="str">
        <f>IFERROR(AVERAGEIFS(Datos!I3050:L3050,Datos!I3050:L3050,"&lt;&gt;"),"")</f>
        <v/>
      </c>
    </row>
    <row r="3051" spans="1:5" x14ac:dyDescent="0.3">
      <c r="A3051" s="12">
        <v>44689</v>
      </c>
      <c r="B3051" s="13">
        <v>2022</v>
      </c>
      <c r="C3051" s="13" t="str">
        <f>IFERROR(AVERAGEIFS(Datos!C3051:E3051,Datos!C3051:E3051,"&lt;&gt;"),"")</f>
        <v/>
      </c>
      <c r="D3051" s="13" t="str">
        <f>IFERROR(AVERAGEIFS(Datos!F3051:H3051,Datos!F3051:H3051,"&lt;&gt;"),"")</f>
        <v/>
      </c>
      <c r="E3051" s="14" t="str">
        <f>IFERROR(AVERAGEIFS(Datos!I3051:L3051,Datos!I3051:L3051,"&lt;&gt;"),"")</f>
        <v/>
      </c>
    </row>
    <row r="3052" spans="1:5" x14ac:dyDescent="0.3">
      <c r="A3052" s="12">
        <v>44690</v>
      </c>
      <c r="B3052" s="13">
        <v>2022</v>
      </c>
      <c r="C3052" s="13">
        <f>IFERROR(AVERAGEIFS(Datos!C3052:E3052,Datos!C3052:E3052,"&lt;&gt;"),"")</f>
        <v>176.38366666666664</v>
      </c>
      <c r="D3052" s="13">
        <f>IFERROR(AVERAGEIFS(Datos!F3052:H3052,Datos!F3052:H3052,"&lt;&gt;"),"")</f>
        <v>61.379815199999996</v>
      </c>
      <c r="E3052" s="14">
        <f>IFERROR(AVERAGEIFS(Datos!I3052:L3052,Datos!I3052:L3052,"&lt;&gt;"),"")</f>
        <v>28.633515993860321</v>
      </c>
    </row>
    <row r="3053" spans="1:5" x14ac:dyDescent="0.3">
      <c r="A3053" s="12">
        <v>44691</v>
      </c>
      <c r="B3053" s="13">
        <v>2022</v>
      </c>
      <c r="C3053" s="13">
        <f>IFERROR(AVERAGEIFS(Datos!C3053:E3053,Datos!C3053:E3053,"&lt;&gt;"),"")</f>
        <v>179.46833333333333</v>
      </c>
      <c r="D3053" s="13">
        <f>IFERROR(AVERAGEIFS(Datos!F3053:H3053,Datos!F3053:H3053,"&lt;&gt;"),"")</f>
        <v>61.681041666666658</v>
      </c>
      <c r="E3053" s="14">
        <f>IFERROR(AVERAGEIFS(Datos!I3053:L3053,Datos!I3053:L3053,"&lt;&gt;"),"")</f>
        <v>28.248429366602686</v>
      </c>
    </row>
    <row r="3054" spans="1:5" x14ac:dyDescent="0.3">
      <c r="A3054" s="12">
        <v>44692</v>
      </c>
      <c r="B3054" s="13">
        <v>2022</v>
      </c>
      <c r="C3054" s="13">
        <f>IFERROR(AVERAGEIFS(Datos!C3054:E3054,Datos!C3054:E3054,"&lt;&gt;"),"")</f>
        <v>173.55083333333334</v>
      </c>
      <c r="D3054" s="13">
        <f>IFERROR(AVERAGEIFS(Datos!F3054:H3054,Datos!F3054:H3054,"&lt;&gt;"),"")</f>
        <v>63.592754499999991</v>
      </c>
      <c r="E3054" s="14">
        <f>IFERROR(AVERAGEIFS(Datos!I3054:L3054,Datos!I3054:L3054,"&lt;&gt;"),"")</f>
        <v>28.532474963441857</v>
      </c>
    </row>
    <row r="3055" spans="1:5" x14ac:dyDescent="0.3">
      <c r="A3055" s="12">
        <v>44693</v>
      </c>
      <c r="B3055" s="13">
        <v>2022</v>
      </c>
      <c r="C3055" s="13">
        <f>IFERROR(AVERAGEIFS(Datos!C3055:E3055,Datos!C3055:E3055,"&lt;&gt;"),"")</f>
        <v>170.25133333333332</v>
      </c>
      <c r="D3055" s="13">
        <f>IFERROR(AVERAGEIFS(Datos!F3055:H3055,Datos!F3055:H3055,"&lt;&gt;"),"")</f>
        <v>60.376752266666671</v>
      </c>
      <c r="E3055" s="14">
        <f>IFERROR(AVERAGEIFS(Datos!I3055:L3055,Datos!I3055:L3055,"&lt;&gt;"),"")</f>
        <v>27.889896351246101</v>
      </c>
    </row>
    <row r="3056" spans="1:5" x14ac:dyDescent="0.3">
      <c r="A3056" s="12">
        <v>44694</v>
      </c>
      <c r="B3056" s="13">
        <v>2022</v>
      </c>
      <c r="C3056" s="13">
        <f>IFERROR(AVERAGEIFS(Datos!C3056:E3056,Datos!C3056:E3056,"&lt;&gt;"),"")</f>
        <v>174.76016666666669</v>
      </c>
      <c r="D3056" s="13">
        <f>IFERROR(AVERAGEIFS(Datos!F3056:H3056,Datos!F3056:H3056,"&lt;&gt;"),"")</f>
        <v>61.945368800000004</v>
      </c>
      <c r="E3056" s="14">
        <f>IFERROR(AVERAGEIFS(Datos!I3056:L3056,Datos!I3056:L3056,"&lt;&gt;"),"")</f>
        <v>28.865627541161011</v>
      </c>
    </row>
    <row r="3057" spans="1:5" x14ac:dyDescent="0.3">
      <c r="A3057" s="12">
        <v>44695</v>
      </c>
      <c r="B3057" s="13">
        <v>2022</v>
      </c>
      <c r="C3057" s="13" t="str">
        <f>IFERROR(AVERAGEIFS(Datos!C3057:E3057,Datos!C3057:E3057,"&lt;&gt;"),"")</f>
        <v/>
      </c>
      <c r="D3057" s="13" t="str">
        <f>IFERROR(AVERAGEIFS(Datos!F3057:H3057,Datos!F3057:H3057,"&lt;&gt;"),"")</f>
        <v/>
      </c>
      <c r="E3057" s="14" t="str">
        <f>IFERROR(AVERAGEIFS(Datos!I3057:L3057,Datos!I3057:L3057,"&lt;&gt;"),"")</f>
        <v/>
      </c>
    </row>
    <row r="3058" spans="1:5" x14ac:dyDescent="0.3">
      <c r="A3058" s="12">
        <v>44696</v>
      </c>
      <c r="B3058" s="13">
        <v>2022</v>
      </c>
      <c r="C3058" s="13" t="str">
        <f>IFERROR(AVERAGEIFS(Datos!C3058:E3058,Datos!C3058:E3058,"&lt;&gt;"),"")</f>
        <v/>
      </c>
      <c r="D3058" s="13" t="str">
        <f>IFERROR(AVERAGEIFS(Datos!F3058:H3058,Datos!F3058:H3058,"&lt;&gt;"),"")</f>
        <v/>
      </c>
      <c r="E3058" s="14" t="str">
        <f>IFERROR(AVERAGEIFS(Datos!I3058:L3058,Datos!I3058:L3058,"&lt;&gt;"),"")</f>
        <v/>
      </c>
    </row>
    <row r="3059" spans="1:5" x14ac:dyDescent="0.3">
      <c r="A3059" s="12">
        <v>44697</v>
      </c>
      <c r="B3059" s="13">
        <v>2022</v>
      </c>
      <c r="C3059" s="13">
        <f>IFERROR(AVERAGEIFS(Datos!C3059:E3059,Datos!C3059:E3059,"&lt;&gt;"),"")</f>
        <v>173.82833333333329</v>
      </c>
      <c r="D3059" s="13">
        <f>IFERROR(AVERAGEIFS(Datos!F3059:H3059,Datos!F3059:H3059,"&lt;&gt;"),"")</f>
        <v>61.427816599999993</v>
      </c>
      <c r="E3059" s="14">
        <f>IFERROR(AVERAGEIFS(Datos!I3059:L3059,Datos!I3059:L3059,"&lt;&gt;"),"")</f>
        <v>28.915430786516854</v>
      </c>
    </row>
    <row r="3060" spans="1:5" x14ac:dyDescent="0.3">
      <c r="A3060" s="12">
        <v>44698</v>
      </c>
      <c r="B3060" s="13">
        <v>2022</v>
      </c>
      <c r="C3060" s="13">
        <f>IFERROR(AVERAGEIFS(Datos!C3060:E3060,Datos!C3060:E3060,"&lt;&gt;"),"")</f>
        <v>177.511</v>
      </c>
      <c r="D3060" s="13">
        <f>IFERROR(AVERAGEIFS(Datos!F3060:H3060,Datos!F3060:H3060,"&lt;&gt;"),"")</f>
        <v>62.733487466666666</v>
      </c>
      <c r="E3060" s="14">
        <f>IFERROR(AVERAGEIFS(Datos!I3060:L3060,Datos!I3060:L3060,"&lt;&gt;"),"")</f>
        <v>29.037358333333334</v>
      </c>
    </row>
    <row r="3061" spans="1:5" x14ac:dyDescent="0.3">
      <c r="A3061" s="12">
        <v>44699</v>
      </c>
      <c r="B3061" s="13">
        <v>2022</v>
      </c>
      <c r="C3061" s="13">
        <f>IFERROR(AVERAGEIFS(Datos!C3061:E3061,Datos!C3061:E3061,"&lt;&gt;"),"")</f>
        <v>168.93316666666666</v>
      </c>
      <c r="D3061" s="13">
        <f>IFERROR(AVERAGEIFS(Datos!F3061:H3061,Datos!F3061:H3061,"&lt;&gt;"),"")</f>
        <v>61.303800166666662</v>
      </c>
      <c r="E3061" s="14">
        <f>IFERROR(AVERAGEIFS(Datos!I3061:L3061,Datos!I3061:L3061,"&lt;&gt;"),"")</f>
        <v>29.832943700327263</v>
      </c>
    </row>
    <row r="3062" spans="1:5" x14ac:dyDescent="0.3">
      <c r="A3062" s="12">
        <v>44700</v>
      </c>
      <c r="B3062" s="13">
        <v>2022</v>
      </c>
      <c r="C3062" s="13">
        <f>IFERROR(AVERAGEIFS(Datos!C3062:E3062,Datos!C3062:E3062,"&lt;&gt;"),"")</f>
        <v>166.958</v>
      </c>
      <c r="D3062" s="13">
        <f>IFERROR(AVERAGEIFS(Datos!F3062:H3062,Datos!F3062:H3062,"&lt;&gt;"),"")</f>
        <v>61.369938366666666</v>
      </c>
      <c r="E3062" s="14">
        <f>IFERROR(AVERAGEIFS(Datos!I3062:L3062,Datos!I3062:L3062,"&lt;&gt;"),"")</f>
        <v>29.680062707680257</v>
      </c>
    </row>
    <row r="3063" spans="1:5" x14ac:dyDescent="0.3">
      <c r="A3063" s="12">
        <v>44701</v>
      </c>
      <c r="B3063" s="13">
        <v>2022</v>
      </c>
      <c r="C3063" s="13">
        <f>IFERROR(AVERAGEIFS(Datos!C3063:E3063,Datos!C3063:E3063,"&lt;&gt;"),"")</f>
        <v>166.35266666666666</v>
      </c>
      <c r="D3063" s="13">
        <f>IFERROR(AVERAGEIFS(Datos!F3063:H3063,Datos!F3063:H3063,"&lt;&gt;"),"")</f>
        <v>61.631512333333326</v>
      </c>
      <c r="E3063" s="14">
        <f>IFERROR(AVERAGEIFS(Datos!I3063:L3063,Datos!I3063:L3063,"&lt;&gt;"),"")</f>
        <v>30.163382899373534</v>
      </c>
    </row>
    <row r="3064" spans="1:5" x14ac:dyDescent="0.3">
      <c r="A3064" s="12">
        <v>44702</v>
      </c>
      <c r="B3064" s="13">
        <v>2022</v>
      </c>
      <c r="C3064" s="13" t="str">
        <f>IFERROR(AVERAGEIFS(Datos!C3064:E3064,Datos!C3064:E3064,"&lt;&gt;"),"")</f>
        <v/>
      </c>
      <c r="D3064" s="13" t="str">
        <f>IFERROR(AVERAGEIFS(Datos!F3064:H3064,Datos!F3064:H3064,"&lt;&gt;"),"")</f>
        <v/>
      </c>
      <c r="E3064" s="14" t="str">
        <f>IFERROR(AVERAGEIFS(Datos!I3064:L3064,Datos!I3064:L3064,"&lt;&gt;"),"")</f>
        <v/>
      </c>
    </row>
    <row r="3065" spans="1:5" x14ac:dyDescent="0.3">
      <c r="A3065" s="12">
        <v>44703</v>
      </c>
      <c r="B3065" s="13">
        <v>2022</v>
      </c>
      <c r="C3065" s="13" t="str">
        <f>IFERROR(AVERAGEIFS(Datos!C3065:E3065,Datos!C3065:E3065,"&lt;&gt;"),"")</f>
        <v/>
      </c>
      <c r="D3065" s="13" t="str">
        <f>IFERROR(AVERAGEIFS(Datos!F3065:H3065,Datos!F3065:H3065,"&lt;&gt;"),"")</f>
        <v/>
      </c>
      <c r="E3065" s="14" t="str">
        <f>IFERROR(AVERAGEIFS(Datos!I3065:L3065,Datos!I3065:L3065,"&lt;&gt;"),"")</f>
        <v/>
      </c>
    </row>
    <row r="3066" spans="1:5" x14ac:dyDescent="0.3">
      <c r="A3066" s="12">
        <v>44704</v>
      </c>
      <c r="B3066" s="13">
        <v>2022</v>
      </c>
      <c r="C3066" s="13">
        <f>IFERROR(AVERAGEIFS(Datos!C3066:E3066,Datos!C3066:E3066,"&lt;&gt;"),"")</f>
        <v>171.74933333333334</v>
      </c>
      <c r="D3066" s="13">
        <f>IFERROR(AVERAGEIFS(Datos!F3066:H3066,Datos!F3066:H3066,"&lt;&gt;"),"")</f>
        <v>63.046731000000001</v>
      </c>
      <c r="E3066" s="14">
        <f>IFERROR(AVERAGEIFS(Datos!I3066:L3066,Datos!I3066:L3066,"&lt;&gt;"),"")</f>
        <v>30.314136351192808</v>
      </c>
    </row>
    <row r="3067" spans="1:5" x14ac:dyDescent="0.3">
      <c r="A3067" s="12">
        <v>44705</v>
      </c>
      <c r="B3067" s="13">
        <v>2022</v>
      </c>
      <c r="C3067" s="13">
        <f>IFERROR(AVERAGEIFS(Datos!C3067:E3067,Datos!C3067:E3067,"&lt;&gt;"),"")</f>
        <v>168.65</v>
      </c>
      <c r="D3067" s="13">
        <f>IFERROR(AVERAGEIFS(Datos!F3067:H3067,Datos!F3067:H3067,"&lt;&gt;"),"")</f>
        <v>62.894866166666667</v>
      </c>
      <c r="E3067" s="14">
        <f>IFERROR(AVERAGEIFS(Datos!I3067:L3067,Datos!I3067:L3067,"&lt;&gt;"),"")</f>
        <v>30.386128027968716</v>
      </c>
    </row>
    <row r="3068" spans="1:5" x14ac:dyDescent="0.3">
      <c r="A3068" s="12">
        <v>44706</v>
      </c>
      <c r="B3068" s="13">
        <v>2022</v>
      </c>
      <c r="C3068" s="13">
        <f>IFERROR(AVERAGEIFS(Datos!C3068:E3068,Datos!C3068:E3068,"&lt;&gt;"),"")</f>
        <v>169.61499999999998</v>
      </c>
      <c r="D3068" s="13">
        <f>IFERROR(AVERAGEIFS(Datos!F3068:H3068,Datos!F3068:H3068,"&lt;&gt;"),"")</f>
        <v>62.264740533333317</v>
      </c>
      <c r="E3068" s="14">
        <f>IFERROR(AVERAGEIFS(Datos!I3068:L3068,Datos!I3068:L3068,"&lt;&gt;"),"")</f>
        <v>29.424402324076254</v>
      </c>
    </row>
    <row r="3069" spans="1:5" x14ac:dyDescent="0.3">
      <c r="A3069" s="12">
        <v>44707</v>
      </c>
      <c r="B3069" s="13">
        <v>2022</v>
      </c>
      <c r="C3069" s="13">
        <f>IFERROR(AVERAGEIFS(Datos!C3069:E3069,Datos!C3069:E3069,"&lt;&gt;"),"")</f>
        <v>172.49083333333331</v>
      </c>
      <c r="D3069" s="13">
        <f>IFERROR(AVERAGEIFS(Datos!F3069:H3069,Datos!F3069:H3069,"&lt;&gt;"),"")</f>
        <v>63.529419166666663</v>
      </c>
      <c r="E3069" s="14">
        <f>IFERROR(AVERAGEIFS(Datos!I3069:L3069,Datos!I3069:L3069,"&lt;&gt;"),"")</f>
        <v>29.726483159940326</v>
      </c>
    </row>
    <row r="3070" spans="1:5" x14ac:dyDescent="0.3">
      <c r="A3070" s="12">
        <v>44708</v>
      </c>
      <c r="B3070" s="13">
        <v>2022</v>
      </c>
      <c r="C3070" s="13">
        <f>IFERROR(AVERAGEIFS(Datos!C3070:E3070,Datos!C3070:E3070,"&lt;&gt;"),"")</f>
        <v>178.39883333333333</v>
      </c>
      <c r="D3070" s="13">
        <f>IFERROR(AVERAGEIFS(Datos!F3070:H3070,Datos!F3070:H3070,"&lt;&gt;"),"")</f>
        <v>64.626642266666664</v>
      </c>
      <c r="E3070" s="14">
        <f>IFERROR(AVERAGEIFS(Datos!I3070:L3070,Datos!I3070:L3070,"&lt;&gt;"),"")</f>
        <v>30.034569067563311</v>
      </c>
    </row>
    <row r="3071" spans="1:5" x14ac:dyDescent="0.3">
      <c r="A3071" s="12">
        <v>44709</v>
      </c>
      <c r="B3071" s="13">
        <v>2022</v>
      </c>
      <c r="C3071" s="13" t="str">
        <f>IFERROR(AVERAGEIFS(Datos!C3071:E3071,Datos!C3071:E3071,"&lt;&gt;"),"")</f>
        <v/>
      </c>
      <c r="D3071" s="13" t="str">
        <f>IFERROR(AVERAGEIFS(Datos!F3071:H3071,Datos!F3071:H3071,"&lt;&gt;"),"")</f>
        <v/>
      </c>
      <c r="E3071" s="14" t="str">
        <f>IFERROR(AVERAGEIFS(Datos!I3071:L3071,Datos!I3071:L3071,"&lt;&gt;"),"")</f>
        <v/>
      </c>
    </row>
    <row r="3072" spans="1:5" x14ac:dyDescent="0.3">
      <c r="A3072" s="12">
        <v>44710</v>
      </c>
      <c r="B3072" s="13">
        <v>2022</v>
      </c>
      <c r="C3072" s="13" t="str">
        <f>IFERROR(AVERAGEIFS(Datos!C3072:E3072,Datos!C3072:E3072,"&lt;&gt;"),"")</f>
        <v/>
      </c>
      <c r="D3072" s="13" t="str">
        <f>IFERROR(AVERAGEIFS(Datos!F3072:H3072,Datos!F3072:H3072,"&lt;&gt;"),"")</f>
        <v/>
      </c>
      <c r="E3072" s="14" t="str">
        <f>IFERROR(AVERAGEIFS(Datos!I3072:L3072,Datos!I3072:L3072,"&lt;&gt;"),"")</f>
        <v/>
      </c>
    </row>
    <row r="3073" spans="1:5" x14ac:dyDescent="0.3">
      <c r="A3073" s="12">
        <v>44711</v>
      </c>
      <c r="B3073" s="13">
        <v>2022</v>
      </c>
      <c r="C3073" s="13" t="str">
        <f>IFERROR(AVERAGEIFS(Datos!C3073:E3073,Datos!C3073:E3073,"&lt;&gt;"),"")</f>
        <v/>
      </c>
      <c r="D3073" s="13">
        <f>IFERROR(AVERAGEIFS(Datos!F3073:H3073,Datos!F3073:H3073,"&lt;&gt;"),"")</f>
        <v>65.723397666666656</v>
      </c>
      <c r="E3073" s="14">
        <f>IFERROR(AVERAGEIFS(Datos!I3073:L3073,Datos!I3073:L3073,"&lt;&gt;"),"")</f>
        <v>30.587242303018424</v>
      </c>
    </row>
    <row r="3074" spans="1:5" x14ac:dyDescent="0.3">
      <c r="A3074" s="12">
        <v>44712</v>
      </c>
      <c r="B3074" s="13">
        <v>2022</v>
      </c>
      <c r="C3074" s="13">
        <f>IFERROR(AVERAGEIFS(Datos!C3074:E3074,Datos!C3074:E3074,"&lt;&gt;"),"")</f>
        <v>178.15733333333333</v>
      </c>
      <c r="D3074" s="13">
        <f>IFERROR(AVERAGEIFS(Datos!F3074:H3074,Datos!F3074:H3074,"&lt;&gt;"),"")</f>
        <v>64.280267999999992</v>
      </c>
      <c r="E3074" s="14">
        <f>IFERROR(AVERAGEIFS(Datos!I3074:L3074,Datos!I3074:L3074,"&lt;&gt;"),"")</f>
        <v>30.249906011279656</v>
      </c>
    </row>
    <row r="3075" spans="1:5" x14ac:dyDescent="0.3">
      <c r="A3075" s="12">
        <v>44713</v>
      </c>
      <c r="B3075" s="13">
        <v>2022</v>
      </c>
      <c r="C3075" s="13">
        <f>IFERROR(AVERAGEIFS(Datos!C3075:E3075,Datos!C3075:E3075,"&lt;&gt;"),"")</f>
        <v>178.34066666666664</v>
      </c>
      <c r="D3075" s="13">
        <f>IFERROR(AVERAGEIFS(Datos!F3075:H3075,Datos!F3075:H3075,"&lt;&gt;"),"")</f>
        <v>64.485623000000004</v>
      </c>
      <c r="E3075" s="14">
        <f>IFERROR(AVERAGEIFS(Datos!I3075:L3075,Datos!I3075:L3075,"&lt;&gt;"),"")</f>
        <v>30.160501609928534</v>
      </c>
    </row>
    <row r="3076" spans="1:5" x14ac:dyDescent="0.3">
      <c r="A3076" s="12">
        <v>44714</v>
      </c>
      <c r="B3076" s="13">
        <v>2022</v>
      </c>
      <c r="C3076" s="13">
        <f>IFERROR(AVERAGEIFS(Datos!C3076:E3076,Datos!C3076:E3076,"&lt;&gt;"),"")</f>
        <v>181.13749999999996</v>
      </c>
      <c r="D3076" s="13">
        <f>IFERROR(AVERAGEIFS(Datos!F3076:H3076,Datos!F3076:H3076,"&lt;&gt;"),"")</f>
        <v>95.444323999999995</v>
      </c>
      <c r="E3076" s="14">
        <f>IFERROR(AVERAGEIFS(Datos!I3076:L3076,Datos!I3076:L3076,"&lt;&gt;"),"")</f>
        <v>29.908876396594238</v>
      </c>
    </row>
    <row r="3077" spans="1:5" x14ac:dyDescent="0.3">
      <c r="A3077" s="12">
        <v>44715</v>
      </c>
      <c r="B3077" s="13">
        <v>2022</v>
      </c>
      <c r="C3077" s="13">
        <f>IFERROR(AVERAGEIFS(Datos!C3077:E3077,Datos!C3077:E3077,"&lt;&gt;"),"")</f>
        <v>176.64700000000002</v>
      </c>
      <c r="D3077" s="13">
        <f>IFERROR(AVERAGEIFS(Datos!F3077:H3077,Datos!F3077:H3077,"&lt;&gt;"),"")</f>
        <v>94.704882999999995</v>
      </c>
      <c r="E3077" s="14">
        <f>IFERROR(AVERAGEIFS(Datos!I3077:L3077,Datos!I3077:L3077,"&lt;&gt;"),"")</f>
        <v>29.908294243559354</v>
      </c>
    </row>
    <row r="3078" spans="1:5" x14ac:dyDescent="0.3">
      <c r="A3078" s="12">
        <v>44716</v>
      </c>
      <c r="B3078" s="13">
        <v>2022</v>
      </c>
      <c r="C3078" s="13" t="str">
        <f>IFERROR(AVERAGEIFS(Datos!C3078:E3078,Datos!C3078:E3078,"&lt;&gt;"),"")</f>
        <v/>
      </c>
      <c r="D3078" s="13" t="str">
        <f>IFERROR(AVERAGEIFS(Datos!F3078:H3078,Datos!F3078:H3078,"&lt;&gt;"),"")</f>
        <v/>
      </c>
      <c r="E3078" s="14" t="str">
        <f>IFERROR(AVERAGEIFS(Datos!I3078:L3078,Datos!I3078:L3078,"&lt;&gt;"),"")</f>
        <v/>
      </c>
    </row>
    <row r="3079" spans="1:5" x14ac:dyDescent="0.3">
      <c r="A3079" s="12">
        <v>44717</v>
      </c>
      <c r="B3079" s="13">
        <v>2022</v>
      </c>
      <c r="C3079" s="13" t="str">
        <f>IFERROR(AVERAGEIFS(Datos!C3079:E3079,Datos!C3079:E3079,"&lt;&gt;"),"")</f>
        <v/>
      </c>
      <c r="D3079" s="13" t="str">
        <f>IFERROR(AVERAGEIFS(Datos!F3079:H3079,Datos!F3079:H3079,"&lt;&gt;"),"")</f>
        <v/>
      </c>
      <c r="E3079" s="14" t="str">
        <f>IFERROR(AVERAGEIFS(Datos!I3079:L3079,Datos!I3079:L3079,"&lt;&gt;"),"")</f>
        <v/>
      </c>
    </row>
    <row r="3080" spans="1:5" x14ac:dyDescent="0.3">
      <c r="A3080" s="12">
        <v>44718</v>
      </c>
      <c r="B3080" s="13">
        <v>2022</v>
      </c>
      <c r="C3080" s="13">
        <f>IFERROR(AVERAGEIFS(Datos!C3080:E3080,Datos!C3080:E3080,"&lt;&gt;"),"")</f>
        <v>177.23683333333335</v>
      </c>
      <c r="D3080" s="13">
        <f>IFERROR(AVERAGEIFS(Datos!F3080:H3080,Datos!F3080:H3080,"&lt;&gt;"),"")</f>
        <v>65.829639999999998</v>
      </c>
      <c r="E3080" s="14">
        <f>IFERROR(AVERAGEIFS(Datos!I3080:L3080,Datos!I3080:L3080,"&lt;&gt;"),"")</f>
        <v>29.696156024531028</v>
      </c>
    </row>
    <row r="3081" spans="1:5" x14ac:dyDescent="0.3">
      <c r="A3081" s="12">
        <v>44719</v>
      </c>
      <c r="B3081" s="13">
        <v>2022</v>
      </c>
      <c r="C3081" s="13">
        <f>IFERROR(AVERAGEIFS(Datos!C3081:E3081,Datos!C3081:E3081,"&lt;&gt;"),"")</f>
        <v>179.45316666666668</v>
      </c>
      <c r="D3081" s="13">
        <f>IFERROR(AVERAGEIFS(Datos!F3081:H3081,Datos!F3081:H3081,"&lt;&gt;"),"")</f>
        <v>65.379126966666675</v>
      </c>
      <c r="E3081" s="14">
        <f>IFERROR(AVERAGEIFS(Datos!I3081:L3081,Datos!I3081:L3081,"&lt;&gt;"),"")</f>
        <v>29.748490129346102</v>
      </c>
    </row>
    <row r="3082" spans="1:5" x14ac:dyDescent="0.3">
      <c r="A3082" s="12">
        <v>44720</v>
      </c>
      <c r="B3082" s="13">
        <v>2022</v>
      </c>
      <c r="C3082" s="13">
        <f>IFERROR(AVERAGEIFS(Datos!C3082:E3082,Datos!C3082:E3082,"&lt;&gt;"),"")</f>
        <v>178.52133333333333</v>
      </c>
      <c r="D3082" s="13">
        <f>IFERROR(AVERAGEIFS(Datos!F3082:H3082,Datos!F3082:H3082,"&lt;&gt;"),"")</f>
        <v>65.512686533333337</v>
      </c>
      <c r="E3082" s="14">
        <f>IFERROR(AVERAGEIFS(Datos!I3082:L3082,Datos!I3082:L3082,"&lt;&gt;"),"")</f>
        <v>29.91734188609578</v>
      </c>
    </row>
    <row r="3083" spans="1:5" x14ac:dyDescent="0.3">
      <c r="A3083" s="12">
        <v>44721</v>
      </c>
      <c r="B3083" s="13">
        <v>2022</v>
      </c>
      <c r="C3083" s="13">
        <f>IFERROR(AVERAGEIFS(Datos!C3083:E3083,Datos!C3083:E3083,"&lt;&gt;"),"")</f>
        <v>174.08849999999998</v>
      </c>
      <c r="D3083" s="13">
        <f>IFERROR(AVERAGEIFS(Datos!F3083:H3083,Datos!F3083:H3083,"&lt;&gt;"),"")</f>
        <v>64.275276333333338</v>
      </c>
      <c r="E3083" s="14">
        <f>IFERROR(AVERAGEIFS(Datos!I3083:L3083,Datos!I3083:L3083,"&lt;&gt;"),"")</f>
        <v>30.248181026386405</v>
      </c>
    </row>
    <row r="3084" spans="1:5" x14ac:dyDescent="0.3">
      <c r="A3084" s="12">
        <v>44722</v>
      </c>
      <c r="B3084" s="13">
        <v>2022</v>
      </c>
      <c r="C3084" s="13">
        <f>IFERROR(AVERAGEIFS(Datos!C3084:E3084,Datos!C3084:E3084,"&lt;&gt;"),"")</f>
        <v>167.09383333333332</v>
      </c>
      <c r="D3084" s="13">
        <f>IFERROR(AVERAGEIFS(Datos!F3084:H3084,Datos!F3084:H3084,"&lt;&gt;"),"")</f>
        <v>61.49372970000001</v>
      </c>
      <c r="E3084" s="14">
        <f>IFERROR(AVERAGEIFS(Datos!I3084:L3084,Datos!I3084:L3084,"&lt;&gt;"),"")</f>
        <v>29.70062356116447</v>
      </c>
    </row>
    <row r="3085" spans="1:5" x14ac:dyDescent="0.3">
      <c r="A3085" s="12">
        <v>44723</v>
      </c>
      <c r="B3085" s="13">
        <v>2022</v>
      </c>
      <c r="C3085" s="13" t="str">
        <f>IFERROR(AVERAGEIFS(Datos!C3085:E3085,Datos!C3085:E3085,"&lt;&gt;"),"")</f>
        <v/>
      </c>
      <c r="D3085" s="13" t="str">
        <f>IFERROR(AVERAGEIFS(Datos!F3085:H3085,Datos!F3085:H3085,"&lt;&gt;"),"")</f>
        <v/>
      </c>
      <c r="E3085" s="14" t="str">
        <f>IFERROR(AVERAGEIFS(Datos!I3085:L3085,Datos!I3085:L3085,"&lt;&gt;"),"")</f>
        <v/>
      </c>
    </row>
    <row r="3086" spans="1:5" x14ac:dyDescent="0.3">
      <c r="A3086" s="12">
        <v>44724</v>
      </c>
      <c r="B3086" s="13">
        <v>2022</v>
      </c>
      <c r="C3086" s="13" t="str">
        <f>IFERROR(AVERAGEIFS(Datos!C3086:E3086,Datos!C3086:E3086,"&lt;&gt;"),"")</f>
        <v/>
      </c>
      <c r="D3086" s="13" t="str">
        <f>IFERROR(AVERAGEIFS(Datos!F3086:H3086,Datos!F3086:H3086,"&lt;&gt;"),"")</f>
        <v/>
      </c>
      <c r="E3086" s="14" t="str">
        <f>IFERROR(AVERAGEIFS(Datos!I3086:L3086,Datos!I3086:L3086,"&lt;&gt;"),"")</f>
        <v/>
      </c>
    </row>
    <row r="3087" spans="1:5" x14ac:dyDescent="0.3">
      <c r="A3087" s="12">
        <v>44725</v>
      </c>
      <c r="B3087" s="13">
        <v>2022</v>
      </c>
      <c r="C3087" s="13">
        <f>IFERROR(AVERAGEIFS(Datos!C3087:E3087,Datos!C3087:E3087,"&lt;&gt;"),"")</f>
        <v>160.17749999999998</v>
      </c>
      <c r="D3087" s="13">
        <f>IFERROR(AVERAGEIFS(Datos!F3087:H3087,Datos!F3087:H3087,"&lt;&gt;"),"")</f>
        <v>59.433831200000007</v>
      </c>
      <c r="E3087" s="14">
        <f>IFERROR(AVERAGEIFS(Datos!I3087:L3087,Datos!I3087:L3087,"&lt;&gt;"),"")</f>
        <v>28.461341683433936</v>
      </c>
    </row>
    <row r="3088" spans="1:5" x14ac:dyDescent="0.3">
      <c r="A3088" s="12">
        <v>44726</v>
      </c>
      <c r="B3088" s="13">
        <v>2022</v>
      </c>
      <c r="C3088" s="13">
        <f>IFERROR(AVERAGEIFS(Datos!C3088:E3088,Datos!C3088:E3088,"&lt;&gt;"),"")</f>
        <v>161.32183333333333</v>
      </c>
      <c r="D3088" s="13">
        <f>IFERROR(AVERAGEIFS(Datos!F3088:H3088,Datos!F3088:H3088,"&lt;&gt;"),"")</f>
        <v>59.258746000000002</v>
      </c>
      <c r="E3088" s="14">
        <f>IFERROR(AVERAGEIFS(Datos!I3088:L3088,Datos!I3088:L3088,"&lt;&gt;"),"")</f>
        <v>27.772972184768115</v>
      </c>
    </row>
    <row r="3089" spans="1:5" x14ac:dyDescent="0.3">
      <c r="A3089" s="12">
        <v>44727</v>
      </c>
      <c r="B3089" s="13">
        <v>2022</v>
      </c>
      <c r="C3089" s="13">
        <f>IFERROR(AVERAGEIFS(Datos!C3089:E3089,Datos!C3089:E3089,"&lt;&gt;"),"")</f>
        <v>165.6515</v>
      </c>
      <c r="D3089" s="13">
        <f>IFERROR(AVERAGEIFS(Datos!F3089:H3089,Datos!F3089:H3089,"&lt;&gt;"),"")</f>
        <v>60.4563348</v>
      </c>
      <c r="E3089" s="14">
        <f>IFERROR(AVERAGEIFS(Datos!I3089:L3089,Datos!I3089:L3089,"&lt;&gt;"),"")</f>
        <v>27.604934322947649</v>
      </c>
    </row>
    <row r="3090" spans="1:5" x14ac:dyDescent="0.3">
      <c r="A3090" s="12">
        <v>44728</v>
      </c>
      <c r="B3090" s="13">
        <v>2022</v>
      </c>
      <c r="C3090" s="13">
        <f>IFERROR(AVERAGEIFS(Datos!C3090:E3090,Datos!C3090:E3090,"&lt;&gt;"),"")</f>
        <v>160.3545</v>
      </c>
      <c r="D3090" s="13">
        <f>IFERROR(AVERAGEIFS(Datos!F3090:H3090,Datos!F3090:H3090,"&lt;&gt;"),"")</f>
        <v>60.163042666666662</v>
      </c>
      <c r="E3090" s="14">
        <f>IFERROR(AVERAGEIFS(Datos!I3090:L3090,Datos!I3090:L3090,"&lt;&gt;"),"")</f>
        <v>28.335371508496436</v>
      </c>
    </row>
    <row r="3091" spans="1:5" x14ac:dyDescent="0.3">
      <c r="A3091" s="12">
        <v>44729</v>
      </c>
      <c r="B3091" s="13">
        <v>2022</v>
      </c>
      <c r="C3091" s="13">
        <f>IFERROR(AVERAGEIFS(Datos!C3091:E3091,Datos!C3091:E3091,"&lt;&gt;"),"")</f>
        <v>162.11783333333335</v>
      </c>
      <c r="D3091" s="13">
        <f>IFERROR(AVERAGEIFS(Datos!F3091:H3091,Datos!F3091:H3091,"&lt;&gt;"),"")</f>
        <v>60.2061201</v>
      </c>
      <c r="E3091" s="14">
        <f>IFERROR(AVERAGEIFS(Datos!I3091:L3091,Datos!I3091:L3091,"&lt;&gt;"),"")</f>
        <v>27.0577212723842</v>
      </c>
    </row>
    <row r="3092" spans="1:5" x14ac:dyDescent="0.3">
      <c r="A3092" s="12">
        <v>44730</v>
      </c>
      <c r="B3092" s="13">
        <v>2022</v>
      </c>
      <c r="C3092" s="13" t="str">
        <f>IFERROR(AVERAGEIFS(Datos!C3092:E3092,Datos!C3092:E3092,"&lt;&gt;"),"")</f>
        <v/>
      </c>
      <c r="D3092" s="13" t="str">
        <f>IFERROR(AVERAGEIFS(Datos!F3092:H3092,Datos!F3092:H3092,"&lt;&gt;"),"")</f>
        <v/>
      </c>
      <c r="E3092" s="14" t="str">
        <f>IFERROR(AVERAGEIFS(Datos!I3092:L3092,Datos!I3092:L3092,"&lt;&gt;"),"")</f>
        <v/>
      </c>
    </row>
    <row r="3093" spans="1:5" x14ac:dyDescent="0.3">
      <c r="A3093" s="12">
        <v>44731</v>
      </c>
      <c r="B3093" s="13">
        <v>2022</v>
      </c>
      <c r="C3093" s="13" t="str">
        <f>IFERROR(AVERAGEIFS(Datos!C3093:E3093,Datos!C3093:E3093,"&lt;&gt;"),"")</f>
        <v/>
      </c>
      <c r="D3093" s="13" t="str">
        <f>IFERROR(AVERAGEIFS(Datos!F3093:H3093,Datos!F3093:H3093,"&lt;&gt;"),"")</f>
        <v/>
      </c>
      <c r="E3093" s="14" t="str">
        <f>IFERROR(AVERAGEIFS(Datos!I3093:L3093,Datos!I3093:L3093,"&lt;&gt;"),"")</f>
        <v/>
      </c>
    </row>
    <row r="3094" spans="1:5" x14ac:dyDescent="0.3">
      <c r="A3094" s="12">
        <v>44732</v>
      </c>
      <c r="B3094" s="13">
        <v>2022</v>
      </c>
      <c r="C3094" s="13" t="str">
        <f>IFERROR(AVERAGEIFS(Datos!C3094:E3094,Datos!C3094:E3094,"&lt;&gt;"),"")</f>
        <v/>
      </c>
      <c r="D3094" s="13">
        <f>IFERROR(AVERAGEIFS(Datos!F3094:H3094,Datos!F3094:H3094,"&lt;&gt;"),"")</f>
        <v>61.110277666666661</v>
      </c>
      <c r="E3094" s="14">
        <f>IFERROR(AVERAGEIFS(Datos!I3094:L3094,Datos!I3094:L3094,"&lt;&gt;"),"")</f>
        <v>27.294495566785137</v>
      </c>
    </row>
    <row r="3095" spans="1:5" x14ac:dyDescent="0.3">
      <c r="A3095" s="12">
        <v>44733</v>
      </c>
      <c r="B3095" s="13">
        <v>2022</v>
      </c>
      <c r="C3095" s="13">
        <f>IFERROR(AVERAGEIFS(Datos!C3095:E3095,Datos!C3095:E3095,"&lt;&gt;"),"")</f>
        <v>167.05133333333333</v>
      </c>
      <c r="D3095" s="13">
        <f>IFERROR(AVERAGEIFS(Datos!F3095:H3095,Datos!F3095:H3095,"&lt;&gt;"),"")</f>
        <v>61.587720533333318</v>
      </c>
      <c r="E3095" s="14">
        <f>IFERROR(AVERAGEIFS(Datos!I3095:L3095,Datos!I3095:L3095,"&lt;&gt;"),"")</f>
        <v>27.781565109245541</v>
      </c>
    </row>
    <row r="3096" spans="1:5" x14ac:dyDescent="0.3">
      <c r="A3096" s="12">
        <v>44734</v>
      </c>
      <c r="B3096" s="13">
        <v>2022</v>
      </c>
      <c r="C3096" s="13">
        <f>IFERROR(AVERAGEIFS(Datos!C3096:E3096,Datos!C3096:E3096,"&lt;&gt;"),"")</f>
        <v>166.65583333333333</v>
      </c>
      <c r="D3096" s="13">
        <f>IFERROR(AVERAGEIFS(Datos!F3096:H3096,Datos!F3096:H3096,"&lt;&gt;"),"")</f>
        <v>61.299309666666666</v>
      </c>
      <c r="E3096" s="14">
        <f>IFERROR(AVERAGEIFS(Datos!I3096:L3096,Datos!I3096:L3096,"&lt;&gt;"),"")</f>
        <v>27.741281741779211</v>
      </c>
    </row>
    <row r="3097" spans="1:5" x14ac:dyDescent="0.3">
      <c r="A3097" s="12">
        <v>44735</v>
      </c>
      <c r="B3097" s="13">
        <v>2022</v>
      </c>
      <c r="C3097" s="13">
        <f>IFERROR(AVERAGEIFS(Datos!C3097:E3097,Datos!C3097:E3097,"&lt;&gt;"),"")</f>
        <v>169.79066666666668</v>
      </c>
      <c r="D3097" s="13">
        <f>IFERROR(AVERAGEIFS(Datos!F3097:H3097,Datos!F3097:H3097,"&lt;&gt;"),"")</f>
        <v>59.693705600000008</v>
      </c>
      <c r="E3097" s="14">
        <f>IFERROR(AVERAGEIFS(Datos!I3097:L3097,Datos!I3097:L3097,"&lt;&gt;"),"")</f>
        <v>28.007984850115008</v>
      </c>
    </row>
    <row r="3098" spans="1:5" x14ac:dyDescent="0.3">
      <c r="A3098" s="12">
        <v>44736</v>
      </c>
      <c r="B3098" s="13">
        <v>2022</v>
      </c>
      <c r="C3098" s="13">
        <f>IFERROR(AVERAGEIFS(Datos!C3098:E3098,Datos!C3098:E3098,"&lt;&gt;"),"")</f>
        <v>175.77833333333334</v>
      </c>
      <c r="D3098" s="13">
        <f>IFERROR(AVERAGEIFS(Datos!F3098:H3098,Datos!F3098:H3098,"&lt;&gt;"),"")</f>
        <v>61.003934233333325</v>
      </c>
      <c r="E3098" s="14">
        <f>IFERROR(AVERAGEIFS(Datos!I3098:L3098,Datos!I3098:L3098,"&lt;&gt;"),"")</f>
        <v>28.233887419545759</v>
      </c>
    </row>
    <row r="3099" spans="1:5" x14ac:dyDescent="0.3">
      <c r="A3099" s="12">
        <v>44737</v>
      </c>
      <c r="B3099" s="13">
        <v>2022</v>
      </c>
      <c r="C3099" s="13" t="str">
        <f>IFERROR(AVERAGEIFS(Datos!C3099:E3099,Datos!C3099:E3099,"&lt;&gt;"),"")</f>
        <v/>
      </c>
      <c r="D3099" s="13" t="str">
        <f>IFERROR(AVERAGEIFS(Datos!F3099:H3099,Datos!F3099:H3099,"&lt;&gt;"),"")</f>
        <v/>
      </c>
      <c r="E3099" s="14" t="str">
        <f>IFERROR(AVERAGEIFS(Datos!I3099:L3099,Datos!I3099:L3099,"&lt;&gt;"),"")</f>
        <v/>
      </c>
    </row>
    <row r="3100" spans="1:5" x14ac:dyDescent="0.3">
      <c r="A3100" s="12">
        <v>44738</v>
      </c>
      <c r="B3100" s="13">
        <v>2022</v>
      </c>
      <c r="C3100" s="13" t="str">
        <f>IFERROR(AVERAGEIFS(Datos!C3100:E3100,Datos!C3100:E3100,"&lt;&gt;"),"")</f>
        <v/>
      </c>
      <c r="D3100" s="13" t="str">
        <f>IFERROR(AVERAGEIFS(Datos!F3100:H3100,Datos!F3100:H3100,"&lt;&gt;"),"")</f>
        <v/>
      </c>
      <c r="E3100" s="14" t="str">
        <f>IFERROR(AVERAGEIFS(Datos!I3100:L3100,Datos!I3100:L3100,"&lt;&gt;"),"")</f>
        <v/>
      </c>
    </row>
    <row r="3101" spans="1:5" x14ac:dyDescent="0.3">
      <c r="A3101" s="12">
        <v>44739</v>
      </c>
      <c r="B3101" s="13">
        <v>2022</v>
      </c>
      <c r="C3101" s="13">
        <f>IFERROR(AVERAGEIFS(Datos!C3101:E3101,Datos!C3101:E3101,"&lt;&gt;"),"")</f>
        <v>174.12783333333331</v>
      </c>
      <c r="D3101" s="13">
        <f>IFERROR(AVERAGEIFS(Datos!F3101:H3101,Datos!F3101:H3101,"&lt;&gt;"),"")</f>
        <v>61.566042200000005</v>
      </c>
      <c r="E3101" s="14">
        <f>IFERROR(AVERAGEIFS(Datos!I3101:L3101,Datos!I3101:L3101,"&lt;&gt;"),"")</f>
        <v>28.760602979092788</v>
      </c>
    </row>
    <row r="3102" spans="1:5" x14ac:dyDescent="0.3">
      <c r="A3102" s="12">
        <v>44740</v>
      </c>
      <c r="B3102" s="13">
        <v>2022</v>
      </c>
      <c r="C3102" s="13">
        <f>IFERROR(AVERAGEIFS(Datos!C3102:E3102,Datos!C3102:E3102,"&lt;&gt;"),"")</f>
        <v>168.64250000000001</v>
      </c>
      <c r="D3102" s="13">
        <f>IFERROR(AVERAGEIFS(Datos!F3102:H3102,Datos!F3102:H3102,"&lt;&gt;"),"")</f>
        <v>61.049080400000001</v>
      </c>
      <c r="E3102" s="14">
        <f>IFERROR(AVERAGEIFS(Datos!I3102:L3102,Datos!I3102:L3102,"&lt;&gt;"),"")</f>
        <v>28.880805139500733</v>
      </c>
    </row>
    <row r="3103" spans="1:5" x14ac:dyDescent="0.3">
      <c r="A3103" s="12">
        <v>44741</v>
      </c>
      <c r="B3103" s="13">
        <v>2022</v>
      </c>
      <c r="C3103" s="13">
        <f>IFERROR(AVERAGEIFS(Datos!C3103:E3103,Datos!C3103:E3103,"&lt;&gt;"),"")</f>
        <v>170.39716666666666</v>
      </c>
      <c r="D3103" s="13">
        <f>IFERROR(AVERAGEIFS(Datos!F3103:H3103,Datos!F3103:H3103,"&lt;&gt;"),"")</f>
        <v>59.575910066666665</v>
      </c>
      <c r="E3103" s="14">
        <f>IFERROR(AVERAGEIFS(Datos!I3103:L3103,Datos!I3103:L3103,"&lt;&gt;"),"")</f>
        <v>28.444296377846108</v>
      </c>
    </row>
    <row r="3104" spans="1:5" x14ac:dyDescent="0.3">
      <c r="A3104" s="12">
        <v>44742</v>
      </c>
      <c r="B3104" s="13">
        <v>2022</v>
      </c>
      <c r="C3104" s="13">
        <f>IFERROR(AVERAGEIFS(Datos!C3104:E3104,Datos!C3104:E3104,"&lt;&gt;"),"")</f>
        <v>167.50433333333331</v>
      </c>
      <c r="D3104" s="13">
        <f>IFERROR(AVERAGEIFS(Datos!F3104:H3104,Datos!F3104:H3104,"&lt;&gt;"),"")</f>
        <v>58.219612733333328</v>
      </c>
      <c r="E3104" s="14">
        <f>IFERROR(AVERAGEIFS(Datos!I3104:L3104,Datos!I3104:L3104,"&lt;&gt;"),"")</f>
        <v>28.229216412987398</v>
      </c>
    </row>
    <row r="3105" spans="1:5" x14ac:dyDescent="0.3">
      <c r="A3105" s="12">
        <v>44743</v>
      </c>
      <c r="B3105" s="13">
        <v>2022</v>
      </c>
      <c r="C3105" s="13">
        <f>IFERROR(AVERAGEIFS(Datos!C3105:E3105,Datos!C3105:E3105,"&lt;&gt;"),"")</f>
        <v>169.08250000000001</v>
      </c>
      <c r="D3105" s="13">
        <f>IFERROR(AVERAGEIFS(Datos!F3105:H3105,Datos!F3105:H3105,"&lt;&gt;"),"")</f>
        <v>57.782624800000008</v>
      </c>
      <c r="E3105" s="14">
        <f>IFERROR(AVERAGEIFS(Datos!I3105:L3105,Datos!I3105:L3105,"&lt;&gt;"),"")</f>
        <v>27.713013516410403</v>
      </c>
    </row>
    <row r="3106" spans="1:5" x14ac:dyDescent="0.3">
      <c r="A3106" s="12">
        <v>44744</v>
      </c>
      <c r="B3106" s="13">
        <v>2022</v>
      </c>
      <c r="C3106" s="13" t="str">
        <f>IFERROR(AVERAGEIFS(Datos!C3106:E3106,Datos!C3106:E3106,"&lt;&gt;"),"")</f>
        <v/>
      </c>
      <c r="D3106" s="13" t="str">
        <f>IFERROR(AVERAGEIFS(Datos!F3106:H3106,Datos!F3106:H3106,"&lt;&gt;"),"")</f>
        <v/>
      </c>
      <c r="E3106" s="14" t="str">
        <f>IFERROR(AVERAGEIFS(Datos!I3106:L3106,Datos!I3106:L3106,"&lt;&gt;"),"")</f>
        <v/>
      </c>
    </row>
    <row r="3107" spans="1:5" x14ac:dyDescent="0.3">
      <c r="A3107" s="12">
        <v>44745</v>
      </c>
      <c r="B3107" s="13">
        <v>2022</v>
      </c>
      <c r="C3107" s="13" t="str">
        <f>IFERROR(AVERAGEIFS(Datos!C3107:E3107,Datos!C3107:E3107,"&lt;&gt;"),"")</f>
        <v/>
      </c>
      <c r="D3107" s="13" t="str">
        <f>IFERROR(AVERAGEIFS(Datos!F3107:H3107,Datos!F3107:H3107,"&lt;&gt;"),"")</f>
        <v/>
      </c>
      <c r="E3107" s="14" t="str">
        <f>IFERROR(AVERAGEIFS(Datos!I3107:L3107,Datos!I3107:L3107,"&lt;&gt;"),"")</f>
        <v/>
      </c>
    </row>
    <row r="3108" spans="1:5" x14ac:dyDescent="0.3">
      <c r="A3108" s="12">
        <v>44746</v>
      </c>
      <c r="B3108" s="13">
        <v>2022</v>
      </c>
      <c r="C3108" s="13" t="str">
        <f>IFERROR(AVERAGEIFS(Datos!C3108:E3108,Datos!C3108:E3108,"&lt;&gt;"),"")</f>
        <v/>
      </c>
      <c r="D3108" s="13">
        <f>IFERROR(AVERAGEIFS(Datos!F3108:H3108,Datos!F3108:H3108,"&lt;&gt;"),"")</f>
        <v>57.153145233333341</v>
      </c>
      <c r="E3108" s="14">
        <f>IFERROR(AVERAGEIFS(Datos!I3108:L3108,Datos!I3108:L3108,"&lt;&gt;"),"")</f>
        <v>28.262685775607963</v>
      </c>
    </row>
    <row r="3109" spans="1:5" x14ac:dyDescent="0.3">
      <c r="A3109" s="12">
        <v>44747</v>
      </c>
      <c r="B3109" s="13">
        <v>2022</v>
      </c>
      <c r="C3109" s="13">
        <f>IFERROR(AVERAGEIFS(Datos!C3109:E3109,Datos!C3109:E3109,"&lt;&gt;"),"")</f>
        <v>172.55766666666668</v>
      </c>
      <c r="D3109" s="13">
        <f>IFERROR(AVERAGEIFS(Datos!F3109:H3109,Datos!F3109:H3109,"&lt;&gt;"),"")</f>
        <v>55.670743133333339</v>
      </c>
      <c r="E3109" s="14">
        <f>IFERROR(AVERAGEIFS(Datos!I3109:L3109,Datos!I3109:L3109,"&lt;&gt;"),"")</f>
        <v>28.499039923751283</v>
      </c>
    </row>
    <row r="3110" spans="1:5" x14ac:dyDescent="0.3">
      <c r="A3110" s="12">
        <v>44748</v>
      </c>
      <c r="B3110" s="13">
        <v>2022</v>
      </c>
      <c r="C3110" s="13">
        <f>IFERROR(AVERAGEIFS(Datos!C3110:E3110,Datos!C3110:E3110,"&lt;&gt;"),"")</f>
        <v>174.56733333333332</v>
      </c>
      <c r="D3110" s="13">
        <f>IFERROR(AVERAGEIFS(Datos!F3110:H3110,Datos!F3110:H3110,"&lt;&gt;"),"")</f>
        <v>56.047177099999999</v>
      </c>
      <c r="E3110" s="14">
        <f>IFERROR(AVERAGEIFS(Datos!I3110:L3110,Datos!I3110:L3110,"&lt;&gt;"),"")</f>
        <v>28.250241219152855</v>
      </c>
    </row>
    <row r="3111" spans="1:5" x14ac:dyDescent="0.3">
      <c r="A3111" s="12">
        <v>44749</v>
      </c>
      <c r="B3111" s="13">
        <v>2022</v>
      </c>
      <c r="C3111" s="13">
        <f>IFERROR(AVERAGEIFS(Datos!C3111:E3111,Datos!C3111:E3111,"&lt;&gt;"),"")</f>
        <v>177.84433333333334</v>
      </c>
      <c r="D3111" s="13">
        <f>IFERROR(AVERAGEIFS(Datos!F3111:H3111,Datos!F3111:H3111,"&lt;&gt;"),"")</f>
        <v>57.546123266666676</v>
      </c>
      <c r="E3111" s="14">
        <f>IFERROR(AVERAGEIFS(Datos!I3111:L3111,Datos!I3111:L3111,"&lt;&gt;"),"")</f>
        <v>28.440586160320493</v>
      </c>
    </row>
    <row r="3112" spans="1:5" x14ac:dyDescent="0.3">
      <c r="A3112" s="12">
        <v>44750</v>
      </c>
      <c r="B3112" s="13">
        <v>2022</v>
      </c>
      <c r="C3112" s="13">
        <f>IFERROR(AVERAGEIFS(Datos!C3112:E3112,Datos!C3112:E3112,"&lt;&gt;"),"")</f>
        <v>178.01783333333333</v>
      </c>
      <c r="D3112" s="13">
        <f>IFERROR(AVERAGEIFS(Datos!F3112:H3112,Datos!F3112:H3112,"&lt;&gt;"),"")</f>
        <v>58.241926066666657</v>
      </c>
      <c r="E3112" s="14">
        <f>IFERROR(AVERAGEIFS(Datos!I3112:L3112,Datos!I3112:L3112,"&lt;&gt;"),"")</f>
        <v>28.334010672321362</v>
      </c>
    </row>
    <row r="3113" spans="1:5" x14ac:dyDescent="0.3">
      <c r="A3113" s="12">
        <v>44751</v>
      </c>
      <c r="B3113" s="13">
        <v>2022</v>
      </c>
      <c r="C3113" s="13" t="str">
        <f>IFERROR(AVERAGEIFS(Datos!C3113:E3113,Datos!C3113:E3113,"&lt;&gt;"),"")</f>
        <v/>
      </c>
      <c r="D3113" s="13" t="str">
        <f>IFERROR(AVERAGEIFS(Datos!F3113:H3113,Datos!F3113:H3113,"&lt;&gt;"),"")</f>
        <v/>
      </c>
      <c r="E3113" s="14" t="str">
        <f>IFERROR(AVERAGEIFS(Datos!I3113:L3113,Datos!I3113:L3113,"&lt;&gt;"),"")</f>
        <v/>
      </c>
    </row>
    <row r="3114" spans="1:5" x14ac:dyDescent="0.3">
      <c r="A3114" s="12">
        <v>44752</v>
      </c>
      <c r="B3114" s="13">
        <v>2022</v>
      </c>
      <c r="C3114" s="13" t="str">
        <f>IFERROR(AVERAGEIFS(Datos!C3114:E3114,Datos!C3114:E3114,"&lt;&gt;"),"")</f>
        <v/>
      </c>
      <c r="D3114" s="13" t="str">
        <f>IFERROR(AVERAGEIFS(Datos!F3114:H3114,Datos!F3114:H3114,"&lt;&gt;"),"")</f>
        <v/>
      </c>
      <c r="E3114" s="14" t="str">
        <f>IFERROR(AVERAGEIFS(Datos!I3114:L3114,Datos!I3114:L3114,"&lt;&gt;"),"")</f>
        <v/>
      </c>
    </row>
    <row r="3115" spans="1:5" x14ac:dyDescent="0.3">
      <c r="A3115" s="12">
        <v>44753</v>
      </c>
      <c r="B3115" s="13">
        <v>2022</v>
      </c>
      <c r="C3115" s="13">
        <f>IFERROR(AVERAGEIFS(Datos!C3115:E3115,Datos!C3115:E3115,"&lt;&gt;"),"")</f>
        <v>175.01883333333333</v>
      </c>
      <c r="D3115" s="13">
        <f>IFERROR(AVERAGEIFS(Datos!F3115:H3115,Datos!F3115:H3115,"&lt;&gt;"),"")</f>
        <v>56.493024933333324</v>
      </c>
      <c r="E3115" s="14">
        <f>IFERROR(AVERAGEIFS(Datos!I3115:L3115,Datos!I3115:L3115,"&lt;&gt;"),"")</f>
        <v>28.527650021834056</v>
      </c>
    </row>
    <row r="3116" spans="1:5" x14ac:dyDescent="0.3">
      <c r="A3116" s="12">
        <v>44754</v>
      </c>
      <c r="B3116" s="13">
        <v>2022</v>
      </c>
      <c r="C3116" s="13">
        <f>IFERROR(AVERAGEIFS(Datos!C3116:E3116,Datos!C3116:E3116,"&lt;&gt;"),"")</f>
        <v>171.18349999999998</v>
      </c>
      <c r="D3116" s="13">
        <f>IFERROR(AVERAGEIFS(Datos!F3116:H3116,Datos!F3116:H3116,"&lt;&gt;"),"")</f>
        <v>56.233688599999994</v>
      </c>
      <c r="E3116" s="14">
        <f>IFERROR(AVERAGEIFS(Datos!I3116:L3116,Datos!I3116:L3116,"&lt;&gt;"),"")</f>
        <v>28.173229503219197</v>
      </c>
    </row>
    <row r="3117" spans="1:5" x14ac:dyDescent="0.3">
      <c r="A3117" s="12">
        <v>44755</v>
      </c>
      <c r="B3117" s="13">
        <v>2022</v>
      </c>
      <c r="C3117" s="13">
        <f>IFERROR(AVERAGEIFS(Datos!C3117:E3117,Datos!C3117:E3117,"&lt;&gt;"),"")</f>
        <v>169.8545</v>
      </c>
      <c r="D3117" s="13">
        <f>IFERROR(AVERAGEIFS(Datos!F3117:H3117,Datos!F3117:H3117,"&lt;&gt;"),"")</f>
        <v>55.149937466666664</v>
      </c>
      <c r="E3117" s="14">
        <f>IFERROR(AVERAGEIFS(Datos!I3117:L3117,Datos!I3117:L3117,"&lt;&gt;"),"")</f>
        <v>28.416143648885004</v>
      </c>
    </row>
    <row r="3118" spans="1:5" x14ac:dyDescent="0.3">
      <c r="A3118" s="12">
        <v>44756</v>
      </c>
      <c r="B3118" s="13">
        <v>2022</v>
      </c>
      <c r="C3118" s="13">
        <f>IFERROR(AVERAGEIFS(Datos!C3118:E3118,Datos!C3118:E3118,"&lt;&gt;"),"")</f>
        <v>170.9725</v>
      </c>
      <c r="D3118" s="13">
        <f>IFERROR(AVERAGEIFS(Datos!F3118:H3118,Datos!F3118:H3118,"&lt;&gt;"),"")</f>
        <v>54.35154266666666</v>
      </c>
      <c r="E3118" s="14">
        <f>IFERROR(AVERAGEIFS(Datos!I3118:L3118,Datos!I3118:L3118,"&lt;&gt;"),"")</f>
        <v>28.187143319539405</v>
      </c>
    </row>
    <row r="3119" spans="1:5" x14ac:dyDescent="0.3">
      <c r="A3119" s="12">
        <v>44757</v>
      </c>
      <c r="B3119" s="13">
        <v>2022</v>
      </c>
      <c r="C3119" s="13">
        <f>IFERROR(AVERAGEIFS(Datos!C3119:E3119,Datos!C3119:E3119,"&lt;&gt;"),"")</f>
        <v>172.88916666666668</v>
      </c>
      <c r="D3119" s="13">
        <f>IFERROR(AVERAGEIFS(Datos!F3119:H3119,Datos!F3119:H3119,"&lt;&gt;"),"")</f>
        <v>56.585773166666677</v>
      </c>
      <c r="E3119" s="14">
        <f>IFERROR(AVERAGEIFS(Datos!I3119:L3119,Datos!I3119:L3119,"&lt;&gt;"),"")</f>
        <v>28.501288807289786</v>
      </c>
    </row>
    <row r="3120" spans="1:5" x14ac:dyDescent="0.3">
      <c r="A3120" s="12">
        <v>44758</v>
      </c>
      <c r="B3120" s="13">
        <v>2022</v>
      </c>
      <c r="C3120" s="13" t="str">
        <f>IFERROR(AVERAGEIFS(Datos!C3120:E3120,Datos!C3120:E3120,"&lt;&gt;"),"")</f>
        <v/>
      </c>
      <c r="D3120" s="13" t="str">
        <f>IFERROR(AVERAGEIFS(Datos!F3120:H3120,Datos!F3120:H3120,"&lt;&gt;"),"")</f>
        <v/>
      </c>
      <c r="E3120" s="14" t="str">
        <f>IFERROR(AVERAGEIFS(Datos!I3120:L3120,Datos!I3120:L3120,"&lt;&gt;"),"")</f>
        <v/>
      </c>
    </row>
    <row r="3121" spans="1:5" x14ac:dyDescent="0.3">
      <c r="A3121" s="12">
        <v>44759</v>
      </c>
      <c r="B3121" s="13">
        <v>2022</v>
      </c>
      <c r="C3121" s="13" t="str">
        <f>IFERROR(AVERAGEIFS(Datos!C3121:E3121,Datos!C3121:E3121,"&lt;&gt;"),"")</f>
        <v/>
      </c>
      <c r="D3121" s="13" t="str">
        <f>IFERROR(AVERAGEIFS(Datos!F3121:H3121,Datos!F3121:H3121,"&lt;&gt;"),"")</f>
        <v/>
      </c>
      <c r="E3121" s="14" t="str">
        <f>IFERROR(AVERAGEIFS(Datos!I3121:L3121,Datos!I3121:L3121,"&lt;&gt;"),"")</f>
        <v/>
      </c>
    </row>
    <row r="3122" spans="1:5" x14ac:dyDescent="0.3">
      <c r="A3122" s="12">
        <v>44760</v>
      </c>
      <c r="B3122" s="13">
        <v>2022</v>
      </c>
      <c r="C3122" s="13">
        <f>IFERROR(AVERAGEIFS(Datos!C3122:E3122,Datos!C3122:E3122,"&lt;&gt;"),"")</f>
        <v>170.11666666666667</v>
      </c>
      <c r="D3122" s="13">
        <f>IFERROR(AVERAGEIFS(Datos!F3122:H3122,Datos!F3122:H3122,"&lt;&gt;"),"")</f>
        <v>57.55992286666666</v>
      </c>
      <c r="E3122" s="14" t="str">
        <f>IFERROR(AVERAGEIFS(Datos!I3122:L3122,Datos!I3122:L3122,"&lt;&gt;"),"")</f>
        <v/>
      </c>
    </row>
    <row r="3123" spans="1:5" x14ac:dyDescent="0.3">
      <c r="A3123" s="12">
        <v>44761</v>
      </c>
      <c r="B3123" s="13">
        <v>2022</v>
      </c>
      <c r="C3123" s="13">
        <f>IFERROR(AVERAGEIFS(Datos!C3123:E3123,Datos!C3123:E3123,"&lt;&gt;"),"")</f>
        <v>174.77999999999997</v>
      </c>
      <c r="D3123" s="13">
        <f>IFERROR(AVERAGEIFS(Datos!F3123:H3123,Datos!F3123:H3123,"&lt;&gt;"),"")</f>
        <v>59.448009399999989</v>
      </c>
      <c r="E3123" s="14">
        <f>IFERROR(AVERAGEIFS(Datos!I3123:L3123,Datos!I3123:L3123,"&lt;&gt;"),"")</f>
        <v>28.57688108700377</v>
      </c>
    </row>
    <row r="3124" spans="1:5" x14ac:dyDescent="0.3">
      <c r="A3124" s="12">
        <v>44762</v>
      </c>
      <c r="B3124" s="13">
        <v>2022</v>
      </c>
      <c r="C3124" s="13">
        <f>IFERROR(AVERAGEIFS(Datos!C3124:E3124,Datos!C3124:E3124,"&lt;&gt;"),"")</f>
        <v>176.40333333333331</v>
      </c>
      <c r="D3124" s="13">
        <f>IFERROR(AVERAGEIFS(Datos!F3124:H3124,Datos!F3124:H3124,"&lt;&gt;"),"")</f>
        <v>59.220892200000002</v>
      </c>
      <c r="E3124" s="14">
        <f>IFERROR(AVERAGEIFS(Datos!I3124:L3124,Datos!I3124:L3124,"&lt;&gt;"),"")</f>
        <v>29.284716251989007</v>
      </c>
    </row>
    <row r="3125" spans="1:5" x14ac:dyDescent="0.3">
      <c r="A3125" s="12">
        <v>44763</v>
      </c>
      <c r="B3125" s="13">
        <v>2022</v>
      </c>
      <c r="C3125" s="13">
        <f>IFERROR(AVERAGEIFS(Datos!C3125:E3125,Datos!C3125:E3125,"&lt;&gt;"),"")</f>
        <v>178.17666666666665</v>
      </c>
      <c r="D3125" s="13">
        <f>IFERROR(AVERAGEIFS(Datos!F3125:H3125,Datos!F3125:H3125,"&lt;&gt;"),"")</f>
        <v>58.096407599999999</v>
      </c>
      <c r="E3125" s="14">
        <f>IFERROR(AVERAGEIFS(Datos!I3125:L3125,Datos!I3125:L3125,"&lt;&gt;"),"")</f>
        <v>29.262771911700739</v>
      </c>
    </row>
    <row r="3126" spans="1:5" x14ac:dyDescent="0.3">
      <c r="A3126" s="12">
        <v>44764</v>
      </c>
      <c r="B3126" s="13">
        <v>2022</v>
      </c>
      <c r="C3126" s="13">
        <f>IFERROR(AVERAGEIFS(Datos!C3126:E3126,Datos!C3126:E3126,"&lt;&gt;"),"")</f>
        <v>174.11666666666667</v>
      </c>
      <c r="D3126" s="13">
        <f>IFERROR(AVERAGEIFS(Datos!F3126:H3126,Datos!F3126:H3126,"&lt;&gt;"),"")</f>
        <v>59.759415466666667</v>
      </c>
      <c r="E3126" s="14">
        <f>IFERROR(AVERAGEIFS(Datos!I3126:L3126,Datos!I3126:L3126,"&lt;&gt;"),"")</f>
        <v>29.696613889501542</v>
      </c>
    </row>
    <row r="3127" spans="1:5" x14ac:dyDescent="0.3">
      <c r="A3127" s="12">
        <v>44765</v>
      </c>
      <c r="B3127" s="13">
        <v>2022</v>
      </c>
      <c r="C3127" s="13" t="str">
        <f>IFERROR(AVERAGEIFS(Datos!C3127:E3127,Datos!C3127:E3127,"&lt;&gt;"),"")</f>
        <v/>
      </c>
      <c r="D3127" s="13" t="str">
        <f>IFERROR(AVERAGEIFS(Datos!F3127:H3127,Datos!F3127:H3127,"&lt;&gt;"),"")</f>
        <v/>
      </c>
      <c r="E3127" s="14" t="str">
        <f>IFERROR(AVERAGEIFS(Datos!I3127:L3127,Datos!I3127:L3127,"&lt;&gt;"),"")</f>
        <v/>
      </c>
    </row>
    <row r="3128" spans="1:5" x14ac:dyDescent="0.3">
      <c r="A3128" s="12">
        <v>44766</v>
      </c>
      <c r="B3128" s="13">
        <v>2022</v>
      </c>
      <c r="C3128" s="13" t="str">
        <f>IFERROR(AVERAGEIFS(Datos!C3128:E3128,Datos!C3128:E3128,"&lt;&gt;"),"")</f>
        <v/>
      </c>
      <c r="D3128" s="13" t="str">
        <f>IFERROR(AVERAGEIFS(Datos!F3128:H3128,Datos!F3128:H3128,"&lt;&gt;"),"")</f>
        <v/>
      </c>
      <c r="E3128" s="14" t="str">
        <f>IFERROR(AVERAGEIFS(Datos!I3128:L3128,Datos!I3128:L3128,"&lt;&gt;"),"")</f>
        <v/>
      </c>
    </row>
    <row r="3129" spans="1:5" x14ac:dyDescent="0.3">
      <c r="A3129" s="12">
        <v>44767</v>
      </c>
      <c r="B3129" s="13">
        <v>2022</v>
      </c>
      <c r="C3129" s="13">
        <f>IFERROR(AVERAGEIFS(Datos!C3129:E3129,Datos!C3129:E3129,"&lt;&gt;"),"")</f>
        <v>173.09666666666666</v>
      </c>
      <c r="D3129" s="13">
        <f>IFERROR(AVERAGEIFS(Datos!F3129:H3129,Datos!F3129:H3129,"&lt;&gt;"),"")</f>
        <v>59.345736500000008</v>
      </c>
      <c r="E3129" s="14">
        <f>IFERROR(AVERAGEIFS(Datos!I3129:L3129,Datos!I3129:L3129,"&lt;&gt;"),"")</f>
        <v>29.244315941843453</v>
      </c>
    </row>
    <row r="3130" spans="1:5" x14ac:dyDescent="0.3">
      <c r="A3130" s="12">
        <v>44768</v>
      </c>
      <c r="B3130" s="13">
        <v>2022</v>
      </c>
      <c r="C3130" s="13">
        <f>IFERROR(AVERAGEIFS(Datos!C3130:E3130,Datos!C3130:E3130,"&lt;&gt;"),"")</f>
        <v>169.50666666666666</v>
      </c>
      <c r="D3130" s="13">
        <f>IFERROR(AVERAGEIFS(Datos!F3130:H3130,Datos!F3130:H3130,"&lt;&gt;"),"")</f>
        <v>57.902140833333327</v>
      </c>
      <c r="E3130" s="14">
        <f>IFERROR(AVERAGEIFS(Datos!I3130:L3130,Datos!I3130:L3130,"&lt;&gt;"),"")</f>
        <v>29.456489866793532</v>
      </c>
    </row>
    <row r="3131" spans="1:5" x14ac:dyDescent="0.3">
      <c r="A3131" s="12">
        <v>44769</v>
      </c>
      <c r="B3131" s="13">
        <v>2022</v>
      </c>
      <c r="C3131" s="13">
        <f>IFERROR(AVERAGEIFS(Datos!C3131:E3131,Datos!C3131:E3131,"&lt;&gt;"),"")</f>
        <v>179.52999999999997</v>
      </c>
      <c r="D3131" s="13">
        <f>IFERROR(AVERAGEIFS(Datos!F3131:H3131,Datos!F3131:H3131,"&lt;&gt;"),"")</f>
        <v>57.859038933333331</v>
      </c>
      <c r="E3131" s="14">
        <f>IFERROR(AVERAGEIFS(Datos!I3131:L3131,Datos!I3131:L3131,"&lt;&gt;"),"")</f>
        <v>29.248340062609198</v>
      </c>
    </row>
    <row r="3132" spans="1:5" x14ac:dyDescent="0.3">
      <c r="A3132" s="12">
        <v>44770</v>
      </c>
      <c r="B3132" s="13">
        <v>2022</v>
      </c>
      <c r="C3132" s="13">
        <f>IFERROR(AVERAGEIFS(Datos!C3132:E3132,Datos!C3132:E3132,"&lt;&gt;"),"")</f>
        <v>182.66</v>
      </c>
      <c r="D3132" s="13">
        <f>IFERROR(AVERAGEIFS(Datos!F3132:H3132,Datos!F3132:H3132,"&lt;&gt;"),"")</f>
        <v>59.072385333333337</v>
      </c>
      <c r="E3132" s="14">
        <f>IFERROR(AVERAGEIFS(Datos!I3132:L3132,Datos!I3132:L3132,"&lt;&gt;"),"")</f>
        <v>29.756634377323419</v>
      </c>
    </row>
    <row r="3133" spans="1:5" x14ac:dyDescent="0.3">
      <c r="A3133" s="12">
        <v>44771</v>
      </c>
      <c r="B3133" s="13">
        <v>2022</v>
      </c>
      <c r="C3133" s="13">
        <f>IFERROR(AVERAGEIFS(Datos!C3133:E3133,Datos!C3133:E3133,"&lt;&gt;"),"")</f>
        <v>186.52333333333331</v>
      </c>
      <c r="D3133" s="13">
        <f>IFERROR(AVERAGEIFS(Datos!F3133:H3133,Datos!F3133:H3133,"&lt;&gt;"),"")</f>
        <v>59.921122433333345</v>
      </c>
      <c r="E3133" s="14">
        <f>IFERROR(AVERAGEIFS(Datos!I3133:L3133,Datos!I3133:L3133,"&lt;&gt;"),"")</f>
        <v>29.900015758382722</v>
      </c>
    </row>
    <row r="3134" spans="1:5" x14ac:dyDescent="0.3">
      <c r="A3134" s="12">
        <v>44772</v>
      </c>
      <c r="B3134" s="13">
        <v>2022</v>
      </c>
      <c r="C3134" s="13" t="str">
        <f>IFERROR(AVERAGEIFS(Datos!C3134:E3134,Datos!C3134:E3134,"&lt;&gt;"),"")</f>
        <v/>
      </c>
      <c r="D3134" s="13" t="str">
        <f>IFERROR(AVERAGEIFS(Datos!F3134:H3134,Datos!F3134:H3134,"&lt;&gt;"),"")</f>
        <v/>
      </c>
      <c r="E3134" s="14" t="str">
        <f>IFERROR(AVERAGEIFS(Datos!I3134:L3134,Datos!I3134:L3134,"&lt;&gt;"),"")</f>
        <v/>
      </c>
    </row>
    <row r="3135" spans="1:5" x14ac:dyDescent="0.3">
      <c r="A3135" s="12">
        <v>44773</v>
      </c>
      <c r="B3135" s="13">
        <v>2022</v>
      </c>
      <c r="C3135" s="13" t="str">
        <f>IFERROR(AVERAGEIFS(Datos!C3135:E3135,Datos!C3135:E3135,"&lt;&gt;"),"")</f>
        <v/>
      </c>
      <c r="D3135" s="13" t="str">
        <f>IFERROR(AVERAGEIFS(Datos!F3135:H3135,Datos!F3135:H3135,"&lt;&gt;"),"")</f>
        <v/>
      </c>
      <c r="E3135" s="14" t="str">
        <f>IFERROR(AVERAGEIFS(Datos!I3135:L3135,Datos!I3135:L3135,"&lt;&gt;"),"")</f>
        <v/>
      </c>
    </row>
    <row r="3136" spans="1:5" x14ac:dyDescent="0.3">
      <c r="A3136" s="12">
        <v>44774</v>
      </c>
      <c r="B3136" s="13">
        <v>2022</v>
      </c>
      <c r="C3136" s="13">
        <f>IFERROR(AVERAGEIFS(Datos!C3136:E3136,Datos!C3136:E3136,"&lt;&gt;"),"")</f>
        <v>184.79333333333332</v>
      </c>
      <c r="D3136" s="13">
        <f>IFERROR(AVERAGEIFS(Datos!F3136:H3136,Datos!F3136:H3136,"&lt;&gt;"),"")</f>
        <v>60.991570800000012</v>
      </c>
      <c r="E3136" s="14">
        <f>IFERROR(AVERAGEIFS(Datos!I3136:L3136,Datos!I3136:L3136,"&lt;&gt;"),"")</f>
        <v>29.918699013357617</v>
      </c>
    </row>
    <row r="3137" spans="1:5" x14ac:dyDescent="0.3">
      <c r="A3137" s="12">
        <v>44775</v>
      </c>
      <c r="B3137" s="13">
        <v>2022</v>
      </c>
      <c r="C3137" s="13">
        <f>IFERROR(AVERAGEIFS(Datos!C3137:E3137,Datos!C3137:E3137,"&lt;&gt;"),"")</f>
        <v>183.32000000000002</v>
      </c>
      <c r="D3137" s="13">
        <f>IFERROR(AVERAGEIFS(Datos!F3137:H3137,Datos!F3137:H3137,"&lt;&gt;"),"")</f>
        <v>60.188668866666667</v>
      </c>
      <c r="E3137" s="14">
        <f>IFERROR(AVERAGEIFS(Datos!I3137:L3137,Datos!I3137:L3137,"&lt;&gt;"),"")</f>
        <v>29.348788639800397</v>
      </c>
    </row>
    <row r="3138" spans="1:5" x14ac:dyDescent="0.3">
      <c r="A3138" s="12">
        <v>44776</v>
      </c>
      <c r="B3138" s="13">
        <v>2022</v>
      </c>
      <c r="C3138" s="13">
        <f>IFERROR(AVERAGEIFS(Datos!C3138:E3138,Datos!C3138:E3138,"&lt;&gt;"),"")</f>
        <v>188.89333333333335</v>
      </c>
      <c r="D3138" s="13">
        <f>IFERROR(AVERAGEIFS(Datos!F3138:H3138,Datos!F3138:H3138,"&lt;&gt;"),"")</f>
        <v>59.164685399999996</v>
      </c>
      <c r="E3138" s="14">
        <f>IFERROR(AVERAGEIFS(Datos!I3138:L3138,Datos!I3138:L3138,"&lt;&gt;"),"")</f>
        <v>28.903122170655337</v>
      </c>
    </row>
    <row r="3139" spans="1:5" x14ac:dyDescent="0.3">
      <c r="A3139" s="12">
        <v>44777</v>
      </c>
      <c r="B3139" s="13">
        <v>2022</v>
      </c>
      <c r="C3139" s="13">
        <f>IFERROR(AVERAGEIFS(Datos!C3139:E3139,Datos!C3139:E3139,"&lt;&gt;"),"")</f>
        <v>189.21666666666667</v>
      </c>
      <c r="D3139" s="13">
        <f>IFERROR(AVERAGEIFS(Datos!F3139:H3139,Datos!F3139:H3139,"&lt;&gt;"),"")</f>
        <v>59.895487933333335</v>
      </c>
      <c r="E3139" s="14">
        <f>IFERROR(AVERAGEIFS(Datos!I3139:L3139,Datos!I3139:L3139,"&lt;&gt;"),"")</f>
        <v>29.330475602975433</v>
      </c>
    </row>
    <row r="3140" spans="1:5" x14ac:dyDescent="0.3">
      <c r="A3140" s="12">
        <v>44778</v>
      </c>
      <c r="B3140" s="13">
        <v>2022</v>
      </c>
      <c r="C3140" s="13">
        <f>IFERROR(AVERAGEIFS(Datos!C3140:E3140,Datos!C3140:E3140,"&lt;&gt;"),"")</f>
        <v>188.57666666666668</v>
      </c>
      <c r="D3140" s="13">
        <f>IFERROR(AVERAGEIFS(Datos!F3140:H3140,Datos!F3140:H3140,"&lt;&gt;"),"")</f>
        <v>59.491613400000006</v>
      </c>
      <c r="E3140" s="14">
        <f>IFERROR(AVERAGEIFS(Datos!I3140:L3140,Datos!I3140:L3140,"&lt;&gt;"),"")</f>
        <v>29.371349802057129</v>
      </c>
    </row>
    <row r="3141" spans="1:5" x14ac:dyDescent="0.3">
      <c r="A3141" s="12">
        <v>44779</v>
      </c>
      <c r="B3141" s="13">
        <v>2022</v>
      </c>
      <c r="C3141" s="13" t="str">
        <f>IFERROR(AVERAGEIFS(Datos!C3141:E3141,Datos!C3141:E3141,"&lt;&gt;"),"")</f>
        <v/>
      </c>
      <c r="D3141" s="13" t="str">
        <f>IFERROR(AVERAGEIFS(Datos!F3141:H3141,Datos!F3141:H3141,"&lt;&gt;"),"")</f>
        <v/>
      </c>
      <c r="E3141" s="14" t="str">
        <f>IFERROR(AVERAGEIFS(Datos!I3141:L3141,Datos!I3141:L3141,"&lt;&gt;"),"")</f>
        <v/>
      </c>
    </row>
    <row r="3142" spans="1:5" x14ac:dyDescent="0.3">
      <c r="A3142" s="12">
        <v>44780</v>
      </c>
      <c r="B3142" s="13">
        <v>2022</v>
      </c>
      <c r="C3142" s="13" t="str">
        <f>IFERROR(AVERAGEIFS(Datos!C3142:E3142,Datos!C3142:E3142,"&lt;&gt;"),"")</f>
        <v/>
      </c>
      <c r="D3142" s="13" t="str">
        <f>IFERROR(AVERAGEIFS(Datos!F3142:H3142,Datos!F3142:H3142,"&lt;&gt;"),"")</f>
        <v/>
      </c>
      <c r="E3142" s="14" t="str">
        <f>IFERROR(AVERAGEIFS(Datos!I3142:L3142,Datos!I3142:L3142,"&lt;&gt;"),"")</f>
        <v/>
      </c>
    </row>
    <row r="3143" spans="1:5" x14ac:dyDescent="0.3">
      <c r="A3143" s="12">
        <v>44781</v>
      </c>
      <c r="B3143" s="13">
        <v>2022</v>
      </c>
      <c r="C3143" s="13">
        <f>IFERROR(AVERAGEIFS(Datos!C3143:E3143,Datos!C3143:E3143,"&lt;&gt;"),"")</f>
        <v>187.49666666666667</v>
      </c>
      <c r="D3143" s="13">
        <f>IFERROR(AVERAGEIFS(Datos!F3143:H3143,Datos!F3143:H3143,"&lt;&gt;"),"")</f>
        <v>60.381174500000007</v>
      </c>
      <c r="E3143" s="14">
        <f>IFERROR(AVERAGEIFS(Datos!I3143:L3143,Datos!I3143:L3143,"&lt;&gt;"),"")</f>
        <v>29.376405929653838</v>
      </c>
    </row>
    <row r="3144" spans="1:5" x14ac:dyDescent="0.3">
      <c r="A3144" s="12">
        <v>44782</v>
      </c>
      <c r="B3144" s="13">
        <v>2022</v>
      </c>
      <c r="C3144" s="13">
        <f>IFERROR(AVERAGEIFS(Datos!C3144:E3144,Datos!C3144:E3144,"&lt;&gt;"),"")</f>
        <v>187.95000000000002</v>
      </c>
      <c r="D3144" s="13">
        <f>IFERROR(AVERAGEIFS(Datos!F3144:H3144,Datos!F3144:H3144,"&lt;&gt;"),"")</f>
        <v>59.780495500000001</v>
      </c>
      <c r="E3144" s="14">
        <f>IFERROR(AVERAGEIFS(Datos!I3144:L3144,Datos!I3144:L3144,"&lt;&gt;"),"")</f>
        <v>28.292150472082344</v>
      </c>
    </row>
    <row r="3145" spans="1:5" x14ac:dyDescent="0.3">
      <c r="A3145" s="12">
        <v>44783</v>
      </c>
      <c r="B3145" s="13">
        <v>2022</v>
      </c>
      <c r="C3145" s="13">
        <f>IFERROR(AVERAGEIFS(Datos!C3145:E3145,Datos!C3145:E3145,"&lt;&gt;"),"")</f>
        <v>192.70000000000002</v>
      </c>
      <c r="D3145" s="13">
        <f>IFERROR(AVERAGEIFS(Datos!F3145:H3145,Datos!F3145:H3145,"&lt;&gt;"),"")</f>
        <v>61.204894999999993</v>
      </c>
      <c r="E3145" s="14">
        <f>IFERROR(AVERAGEIFS(Datos!I3145:L3145,Datos!I3145:L3145,"&lt;&gt;"),"")</f>
        <v>28.759936687037875</v>
      </c>
    </row>
    <row r="3146" spans="1:5" x14ac:dyDescent="0.3">
      <c r="A3146" s="12">
        <v>44784</v>
      </c>
      <c r="B3146" s="13">
        <v>2022</v>
      </c>
      <c r="C3146" s="13">
        <f>IFERROR(AVERAGEIFS(Datos!C3146:E3146,Datos!C3146:E3146,"&lt;&gt;"),"")</f>
        <v>191.45000000000002</v>
      </c>
      <c r="D3146" s="13">
        <f>IFERROR(AVERAGEIFS(Datos!F3146:H3146,Datos!F3146:H3146,"&lt;&gt;"),"")</f>
        <v>60.948861199999989</v>
      </c>
      <c r="E3146" s="14" t="str">
        <f>IFERROR(AVERAGEIFS(Datos!I3146:L3146,Datos!I3146:L3146,"&lt;&gt;"),"")</f>
        <v/>
      </c>
    </row>
    <row r="3147" spans="1:5" x14ac:dyDescent="0.3">
      <c r="A3147" s="12">
        <v>44785</v>
      </c>
      <c r="B3147" s="13">
        <v>2022</v>
      </c>
      <c r="C3147" s="13">
        <f>IFERROR(AVERAGEIFS(Datos!C3147:E3147,Datos!C3147:E3147,"&lt;&gt;"),"")</f>
        <v>195.23000000000002</v>
      </c>
      <c r="D3147" s="13">
        <f>IFERROR(AVERAGEIFS(Datos!F3147:H3147,Datos!F3147:H3147,"&lt;&gt;"),"")</f>
        <v>60.88887350000001</v>
      </c>
      <c r="E3147" s="14">
        <f>IFERROR(AVERAGEIFS(Datos!I3147:L3147,Datos!I3147:L3147,"&lt;&gt;"),"")</f>
        <v>29.302535943932927</v>
      </c>
    </row>
    <row r="3148" spans="1:5" x14ac:dyDescent="0.3">
      <c r="A3148" s="12">
        <v>44786</v>
      </c>
      <c r="B3148" s="13">
        <v>2022</v>
      </c>
      <c r="C3148" s="13" t="str">
        <f>IFERROR(AVERAGEIFS(Datos!C3148:E3148,Datos!C3148:E3148,"&lt;&gt;"),"")</f>
        <v/>
      </c>
      <c r="D3148" s="13" t="str">
        <f>IFERROR(AVERAGEIFS(Datos!F3148:H3148,Datos!F3148:H3148,"&lt;&gt;"),"")</f>
        <v/>
      </c>
      <c r="E3148" s="14" t="str">
        <f>IFERROR(AVERAGEIFS(Datos!I3148:L3148,Datos!I3148:L3148,"&lt;&gt;"),"")</f>
        <v/>
      </c>
    </row>
    <row r="3149" spans="1:5" x14ac:dyDescent="0.3">
      <c r="A3149" s="12">
        <v>44787</v>
      </c>
      <c r="B3149" s="13">
        <v>2022</v>
      </c>
      <c r="C3149" s="13" t="str">
        <f>IFERROR(AVERAGEIFS(Datos!C3149:E3149,Datos!C3149:E3149,"&lt;&gt;"),"")</f>
        <v/>
      </c>
      <c r="D3149" s="13" t="str">
        <f>IFERROR(AVERAGEIFS(Datos!F3149:H3149,Datos!F3149:H3149,"&lt;&gt;"),"")</f>
        <v/>
      </c>
      <c r="E3149" s="14" t="str">
        <f>IFERROR(AVERAGEIFS(Datos!I3149:L3149,Datos!I3149:L3149,"&lt;&gt;"),"")</f>
        <v/>
      </c>
    </row>
    <row r="3150" spans="1:5" x14ac:dyDescent="0.3">
      <c r="A3150" s="12">
        <v>44788</v>
      </c>
      <c r="B3150" s="13">
        <v>2022</v>
      </c>
      <c r="C3150" s="13">
        <f>IFERROR(AVERAGEIFS(Datos!C3150:E3150,Datos!C3150:E3150,"&lt;&gt;"),"")</f>
        <v>196.24666666666667</v>
      </c>
      <c r="D3150" s="13">
        <f>IFERROR(AVERAGEIFS(Datos!F3150:H3150,Datos!F3150:H3150,"&lt;&gt;"),"")</f>
        <v>60.345770333333348</v>
      </c>
      <c r="E3150" s="14">
        <f>IFERROR(AVERAGEIFS(Datos!I3150:L3150,Datos!I3150:L3150,"&lt;&gt;"),"")</f>
        <v>30.083748890265888</v>
      </c>
    </row>
    <row r="3151" spans="1:5" x14ac:dyDescent="0.3">
      <c r="A3151" s="12">
        <v>44789</v>
      </c>
      <c r="B3151" s="13">
        <v>2022</v>
      </c>
      <c r="C3151" s="13">
        <f>IFERROR(AVERAGEIFS(Datos!C3151:E3151,Datos!C3151:E3151,"&lt;&gt;"),"")</f>
        <v>195.81333333333336</v>
      </c>
      <c r="D3151" s="13">
        <f>IFERROR(AVERAGEIFS(Datos!F3151:H3151,Datos!F3151:H3151,"&lt;&gt;"),"")</f>
        <v>60.438298533333331</v>
      </c>
      <c r="E3151" s="14">
        <f>IFERROR(AVERAGEIFS(Datos!I3151:L3151,Datos!I3151:L3151,"&lt;&gt;"),"")</f>
        <v>29.612567739955352</v>
      </c>
    </row>
    <row r="3152" spans="1:5" x14ac:dyDescent="0.3">
      <c r="A3152" s="12">
        <v>44790</v>
      </c>
      <c r="B3152" s="13">
        <v>2022</v>
      </c>
      <c r="C3152" s="13">
        <f>IFERROR(AVERAGEIFS(Datos!C3152:E3152,Datos!C3152:E3152,"&lt;&gt;"),"")</f>
        <v>195.14</v>
      </c>
      <c r="D3152" s="13">
        <f>IFERROR(AVERAGEIFS(Datos!F3152:H3152,Datos!F3152:H3152,"&lt;&gt;"),"")</f>
        <v>59.304802999999993</v>
      </c>
      <c r="E3152" s="14">
        <f>IFERROR(AVERAGEIFS(Datos!I3152:L3152,Datos!I3152:L3152,"&lt;&gt;"),"")</f>
        <v>30.057666686359948</v>
      </c>
    </row>
    <row r="3153" spans="1:5" x14ac:dyDescent="0.3">
      <c r="A3153" s="12">
        <v>44791</v>
      </c>
      <c r="B3153" s="13">
        <v>2022</v>
      </c>
      <c r="C3153" s="13">
        <f>IFERROR(AVERAGEIFS(Datos!C3153:E3153,Datos!C3153:E3153,"&lt;&gt;"),"")</f>
        <v>194.83</v>
      </c>
      <c r="D3153" s="13">
        <f>IFERROR(AVERAGEIFS(Datos!F3153:H3153,Datos!F3153:H3153,"&lt;&gt;"),"")</f>
        <v>59.126311966666663</v>
      </c>
      <c r="E3153" s="14">
        <f>IFERROR(AVERAGEIFS(Datos!I3153:L3153,Datos!I3153:L3153,"&lt;&gt;"),"")</f>
        <v>29.985395071512826</v>
      </c>
    </row>
    <row r="3154" spans="1:5" x14ac:dyDescent="0.3">
      <c r="A3154" s="12">
        <v>44792</v>
      </c>
      <c r="B3154" s="13">
        <v>2022</v>
      </c>
      <c r="C3154" s="13">
        <f>IFERROR(AVERAGEIFS(Datos!C3154:E3154,Datos!C3154:E3154,"&lt;&gt;"),"")</f>
        <v>191.62666666666667</v>
      </c>
      <c r="D3154" s="13">
        <f>IFERROR(AVERAGEIFS(Datos!F3154:H3154,Datos!F3154:H3154,"&lt;&gt;"),"")</f>
        <v>58.019752000000004</v>
      </c>
      <c r="E3154" s="14">
        <f>IFERROR(AVERAGEIFS(Datos!I3154:L3154,Datos!I3154:L3154,"&lt;&gt;"),"")</f>
        <v>29.577120105201637</v>
      </c>
    </row>
    <row r="3155" spans="1:5" x14ac:dyDescent="0.3">
      <c r="A3155" s="12">
        <v>44793</v>
      </c>
      <c r="B3155" s="13">
        <v>2022</v>
      </c>
      <c r="C3155" s="13" t="str">
        <f>IFERROR(AVERAGEIFS(Datos!C3155:E3155,Datos!C3155:E3155,"&lt;&gt;"),"")</f>
        <v/>
      </c>
      <c r="D3155" s="13" t="str">
        <f>IFERROR(AVERAGEIFS(Datos!F3155:H3155,Datos!F3155:H3155,"&lt;&gt;"),"")</f>
        <v/>
      </c>
      <c r="E3155" s="14" t="str">
        <f>IFERROR(AVERAGEIFS(Datos!I3155:L3155,Datos!I3155:L3155,"&lt;&gt;"),"")</f>
        <v/>
      </c>
    </row>
    <row r="3156" spans="1:5" x14ac:dyDescent="0.3">
      <c r="A3156" s="12">
        <v>44794</v>
      </c>
      <c r="B3156" s="13">
        <v>2022</v>
      </c>
      <c r="C3156" s="13" t="str">
        <f>IFERROR(AVERAGEIFS(Datos!C3156:E3156,Datos!C3156:E3156,"&lt;&gt;"),"")</f>
        <v/>
      </c>
      <c r="D3156" s="13" t="str">
        <f>IFERROR(AVERAGEIFS(Datos!F3156:H3156,Datos!F3156:H3156,"&lt;&gt;"),"")</f>
        <v/>
      </c>
      <c r="E3156" s="14" t="str">
        <f>IFERROR(AVERAGEIFS(Datos!I3156:L3156,Datos!I3156:L3156,"&lt;&gt;"),"")</f>
        <v/>
      </c>
    </row>
    <row r="3157" spans="1:5" x14ac:dyDescent="0.3">
      <c r="A3157" s="12">
        <v>44795</v>
      </c>
      <c r="B3157" s="13">
        <v>2022</v>
      </c>
      <c r="C3157" s="13">
        <f>IFERROR(AVERAGEIFS(Datos!C3157:E3157,Datos!C3157:E3157,"&lt;&gt;"),"")</f>
        <v>186.51999999999998</v>
      </c>
      <c r="D3157" s="13">
        <f>IFERROR(AVERAGEIFS(Datos!F3157:H3157,Datos!F3157:H3157,"&lt;&gt;"),"")</f>
        <v>55.811448333333338</v>
      </c>
      <c r="E3157" s="14">
        <f>IFERROR(AVERAGEIFS(Datos!I3157:L3157,Datos!I3157:L3157,"&lt;&gt;"),"")</f>
        <v>29.408031285464858</v>
      </c>
    </row>
    <row r="3158" spans="1:5" x14ac:dyDescent="0.3">
      <c r="A3158" s="12">
        <v>44796</v>
      </c>
      <c r="B3158" s="13">
        <v>2022</v>
      </c>
      <c r="C3158" s="13">
        <f>IFERROR(AVERAGEIFS(Datos!C3158:E3158,Datos!C3158:E3158,"&lt;&gt;"),"")</f>
        <v>185.84333333333333</v>
      </c>
      <c r="D3158" s="13">
        <f>IFERROR(AVERAGEIFS(Datos!F3158:H3158,Datos!F3158:H3158,"&lt;&gt;"),"")</f>
        <v>56.141395566666667</v>
      </c>
      <c r="E3158" s="14">
        <f>IFERROR(AVERAGEIFS(Datos!I3158:L3158,Datos!I3158:L3158,"&lt;&gt;"),"")</f>
        <v>29.038155121298736</v>
      </c>
    </row>
    <row r="3159" spans="1:5" x14ac:dyDescent="0.3">
      <c r="A3159" s="12">
        <v>44797</v>
      </c>
      <c r="B3159" s="13">
        <v>2022</v>
      </c>
      <c r="C3159" s="13">
        <f>IFERROR(AVERAGEIFS(Datos!C3159:E3159,Datos!C3159:E3159,"&lt;&gt;"),"")</f>
        <v>185.67</v>
      </c>
      <c r="D3159" s="13">
        <f>IFERROR(AVERAGEIFS(Datos!F3159:H3159,Datos!F3159:H3159,"&lt;&gt;"),"")</f>
        <v>55.919718666666661</v>
      </c>
      <c r="E3159" s="14">
        <f>IFERROR(AVERAGEIFS(Datos!I3159:L3159,Datos!I3159:L3159,"&lt;&gt;"),"")</f>
        <v>28.57973934016632</v>
      </c>
    </row>
    <row r="3160" spans="1:5" x14ac:dyDescent="0.3">
      <c r="A3160" s="12">
        <v>44798</v>
      </c>
      <c r="B3160" s="13">
        <v>2022</v>
      </c>
      <c r="C3160" s="13">
        <f>IFERROR(AVERAGEIFS(Datos!C3160:E3160,Datos!C3160:E3160,"&lt;&gt;"),"")</f>
        <v>188.51</v>
      </c>
      <c r="D3160" s="13">
        <f>IFERROR(AVERAGEIFS(Datos!F3160:H3160,Datos!F3160:H3160,"&lt;&gt;"),"")</f>
        <v>55.957795166666664</v>
      </c>
      <c r="E3160" s="14">
        <f>IFERROR(AVERAGEIFS(Datos!I3160:L3160,Datos!I3160:L3160,"&lt;&gt;"),"")</f>
        <v>28.744342815587267</v>
      </c>
    </row>
    <row r="3161" spans="1:5" x14ac:dyDescent="0.3">
      <c r="A3161" s="12">
        <v>44799</v>
      </c>
      <c r="B3161" s="13">
        <v>2022</v>
      </c>
      <c r="C3161" s="13">
        <f>IFERROR(AVERAGEIFS(Datos!C3161:E3161,Datos!C3161:E3161,"&lt;&gt;"),"")</f>
        <v>180.68333333333331</v>
      </c>
      <c r="D3161" s="13">
        <f>IFERROR(AVERAGEIFS(Datos!F3161:H3161,Datos!F3161:H3161,"&lt;&gt;"),"")</f>
        <v>54.746840666666664</v>
      </c>
      <c r="E3161" s="14">
        <f>IFERROR(AVERAGEIFS(Datos!I3161:L3161,Datos!I3161:L3161,"&lt;&gt;"),"")</f>
        <v>28.712944465885087</v>
      </c>
    </row>
    <row r="3162" spans="1:5" x14ac:dyDescent="0.3">
      <c r="A3162" s="12">
        <v>44800</v>
      </c>
      <c r="B3162" s="13">
        <v>2022</v>
      </c>
      <c r="C3162" s="13" t="str">
        <f>IFERROR(AVERAGEIFS(Datos!C3162:E3162,Datos!C3162:E3162,"&lt;&gt;"),"")</f>
        <v/>
      </c>
      <c r="D3162" s="13" t="str">
        <f>IFERROR(AVERAGEIFS(Datos!F3162:H3162,Datos!F3162:H3162,"&lt;&gt;"),"")</f>
        <v/>
      </c>
      <c r="E3162" s="14" t="str">
        <f>IFERROR(AVERAGEIFS(Datos!I3162:L3162,Datos!I3162:L3162,"&lt;&gt;"),"")</f>
        <v/>
      </c>
    </row>
    <row r="3163" spans="1:5" x14ac:dyDescent="0.3">
      <c r="A3163" s="12">
        <v>44801</v>
      </c>
      <c r="B3163" s="13">
        <v>2022</v>
      </c>
      <c r="C3163" s="13" t="str">
        <f>IFERROR(AVERAGEIFS(Datos!C3163:E3163,Datos!C3163:E3163,"&lt;&gt;"),"")</f>
        <v/>
      </c>
      <c r="D3163" s="13" t="str">
        <f>IFERROR(AVERAGEIFS(Datos!F3163:H3163,Datos!F3163:H3163,"&lt;&gt;"),"")</f>
        <v/>
      </c>
      <c r="E3163" s="14" t="str">
        <f>IFERROR(AVERAGEIFS(Datos!I3163:L3163,Datos!I3163:L3163,"&lt;&gt;"),"")</f>
        <v/>
      </c>
    </row>
    <row r="3164" spans="1:5" x14ac:dyDescent="0.3">
      <c r="A3164" s="12">
        <v>44802</v>
      </c>
      <c r="B3164" s="13">
        <v>2022</v>
      </c>
      <c r="C3164" s="13">
        <f>IFERROR(AVERAGEIFS(Datos!C3164:E3164,Datos!C3164:E3164,"&lt;&gt;"),"")</f>
        <v>178.67666666666665</v>
      </c>
      <c r="D3164" s="13">
        <f>IFERROR(AVERAGEIFS(Datos!F3164:H3164,Datos!F3164:H3164,"&lt;&gt;"),"")</f>
        <v>79.158559999999994</v>
      </c>
      <c r="E3164" s="14">
        <f>IFERROR(AVERAGEIFS(Datos!I3164:L3164,Datos!I3164:L3164,"&lt;&gt;"),"")</f>
        <v>27.866120518595935</v>
      </c>
    </row>
    <row r="3165" spans="1:5" x14ac:dyDescent="0.3">
      <c r="A3165" s="12">
        <v>44803</v>
      </c>
      <c r="B3165" s="13">
        <v>2022</v>
      </c>
      <c r="C3165" s="13">
        <f>IFERROR(AVERAGEIFS(Datos!C3165:E3165,Datos!C3165:E3165,"&lt;&gt;"),"")</f>
        <v>176.93999999999997</v>
      </c>
      <c r="D3165" s="13">
        <f>IFERROR(AVERAGEIFS(Datos!F3165:H3165,Datos!F3165:H3165,"&lt;&gt;"),"")</f>
        <v>54.986462833333327</v>
      </c>
      <c r="E3165" s="14">
        <f>IFERROR(AVERAGEIFS(Datos!I3165:L3165,Datos!I3165:L3165,"&lt;&gt;"),"")</f>
        <v>28.120817840147087</v>
      </c>
    </row>
    <row r="3166" spans="1:5" x14ac:dyDescent="0.3">
      <c r="A3166" s="12">
        <v>44804</v>
      </c>
      <c r="B3166" s="13">
        <v>2022</v>
      </c>
      <c r="C3166" s="13">
        <f>IFERROR(AVERAGEIFS(Datos!C3166:E3166,Datos!C3166:E3166,"&lt;&gt;"),"")</f>
        <v>175.63666666666668</v>
      </c>
      <c r="D3166" s="13">
        <f>IFERROR(AVERAGEIFS(Datos!F3166:H3166,Datos!F3166:H3166,"&lt;&gt;"),"")</f>
        <v>55.137571333333334</v>
      </c>
      <c r="E3166" s="14">
        <f>IFERROR(AVERAGEIFS(Datos!I3166:L3166,Datos!I3166:L3166,"&lt;&gt;"),"")</f>
        <v>27.911760830149234</v>
      </c>
    </row>
    <row r="3167" spans="1:5" x14ac:dyDescent="0.3">
      <c r="A3167" s="12">
        <v>44805</v>
      </c>
      <c r="B3167" s="13">
        <v>2022</v>
      </c>
      <c r="C3167" s="13">
        <f>IFERROR(AVERAGEIFS(Datos!C3167:E3167,Datos!C3167:E3167,"&lt;&gt;"),"")</f>
        <v>176.03333333333333</v>
      </c>
      <c r="D3167" s="13">
        <f>IFERROR(AVERAGEIFS(Datos!F3167:H3167,Datos!F3167:H3167,"&lt;&gt;"),"")</f>
        <v>53.661453066666674</v>
      </c>
      <c r="E3167" s="14">
        <f>IFERROR(AVERAGEIFS(Datos!I3167:L3167,Datos!I3167:L3167,"&lt;&gt;"),"")</f>
        <v>27.439859692966799</v>
      </c>
    </row>
    <row r="3168" spans="1:5" x14ac:dyDescent="0.3">
      <c r="A3168" s="12">
        <v>44806</v>
      </c>
      <c r="B3168" s="13">
        <v>2022</v>
      </c>
      <c r="C3168" s="13">
        <f>IFERROR(AVERAGEIFS(Datos!C3168:E3168,Datos!C3168:E3168,"&lt;&gt;"),"")</f>
        <v>173.24</v>
      </c>
      <c r="D3168" s="13">
        <f>IFERROR(AVERAGEIFS(Datos!F3168:H3168,Datos!F3168:H3168,"&lt;&gt;"),"")</f>
        <v>55.370965866666666</v>
      </c>
      <c r="E3168" s="14">
        <f>IFERROR(AVERAGEIFS(Datos!I3168:L3168,Datos!I3168:L3168,"&lt;&gt;"),"")</f>
        <v>27.248838964558225</v>
      </c>
    </row>
    <row r="3169" spans="1:5" x14ac:dyDescent="0.3">
      <c r="A3169" s="12">
        <v>44807</v>
      </c>
      <c r="B3169" s="13">
        <v>2022</v>
      </c>
      <c r="C3169" s="13" t="str">
        <f>IFERROR(AVERAGEIFS(Datos!C3169:E3169,Datos!C3169:E3169,"&lt;&gt;"),"")</f>
        <v/>
      </c>
      <c r="D3169" s="13" t="str">
        <f>IFERROR(AVERAGEIFS(Datos!F3169:H3169,Datos!F3169:H3169,"&lt;&gt;"),"")</f>
        <v/>
      </c>
      <c r="E3169" s="14" t="str">
        <f>IFERROR(AVERAGEIFS(Datos!I3169:L3169,Datos!I3169:L3169,"&lt;&gt;"),"")</f>
        <v/>
      </c>
    </row>
    <row r="3170" spans="1:5" x14ac:dyDescent="0.3">
      <c r="A3170" s="12">
        <v>44808</v>
      </c>
      <c r="B3170" s="13">
        <v>2022</v>
      </c>
      <c r="C3170" s="13" t="str">
        <f>IFERROR(AVERAGEIFS(Datos!C3170:E3170,Datos!C3170:E3170,"&lt;&gt;"),"")</f>
        <v/>
      </c>
      <c r="D3170" s="13" t="str">
        <f>IFERROR(AVERAGEIFS(Datos!F3170:H3170,Datos!F3170:H3170,"&lt;&gt;"),"")</f>
        <v/>
      </c>
      <c r="E3170" s="14" t="str">
        <f>IFERROR(AVERAGEIFS(Datos!I3170:L3170,Datos!I3170:L3170,"&lt;&gt;"),"")</f>
        <v/>
      </c>
    </row>
    <row r="3171" spans="1:5" x14ac:dyDescent="0.3">
      <c r="A3171" s="12">
        <v>44809</v>
      </c>
      <c r="B3171" s="13">
        <v>2022</v>
      </c>
      <c r="C3171" s="13" t="str">
        <f>IFERROR(AVERAGEIFS(Datos!C3171:E3171,Datos!C3171:E3171,"&lt;&gt;"),"")</f>
        <v/>
      </c>
      <c r="D3171" s="13">
        <f>IFERROR(AVERAGEIFS(Datos!F3171:H3171,Datos!F3171:H3171,"&lt;&gt;"),"")</f>
        <v>54.005814600000008</v>
      </c>
      <c r="E3171" s="14">
        <f>IFERROR(AVERAGEIFS(Datos!I3171:L3171,Datos!I3171:L3171,"&lt;&gt;"),"")</f>
        <v>27.12865121504305</v>
      </c>
    </row>
    <row r="3172" spans="1:5" x14ac:dyDescent="0.3">
      <c r="A3172" s="12">
        <v>44810</v>
      </c>
      <c r="B3172" s="13">
        <v>2022</v>
      </c>
      <c r="C3172" s="13">
        <f>IFERROR(AVERAGEIFS(Datos!C3172:E3172,Datos!C3172:E3172,"&lt;&gt;"),"")</f>
        <v>171.52999999999997</v>
      </c>
      <c r="D3172" s="13">
        <f>IFERROR(AVERAGEIFS(Datos!F3172:H3172,Datos!F3172:H3172,"&lt;&gt;"),"")</f>
        <v>54.347586</v>
      </c>
      <c r="E3172" s="14">
        <f>IFERROR(AVERAGEIFS(Datos!I3172:L3172,Datos!I3172:L3172,"&lt;&gt;"),"")</f>
        <v>26.743545255002097</v>
      </c>
    </row>
    <row r="3173" spans="1:5" x14ac:dyDescent="0.3">
      <c r="A3173" s="12">
        <v>44811</v>
      </c>
      <c r="B3173" s="13">
        <v>2022</v>
      </c>
      <c r="C3173" s="13">
        <f>IFERROR(AVERAGEIFS(Datos!C3173:E3173,Datos!C3173:E3173,"&lt;&gt;"),"")</f>
        <v>174.5</v>
      </c>
      <c r="D3173" s="13">
        <f>IFERROR(AVERAGEIFS(Datos!F3173:H3173,Datos!F3173:H3173,"&lt;&gt;"),"")</f>
        <v>54.983861999999988</v>
      </c>
      <c r="E3173" s="14">
        <f>IFERROR(AVERAGEIFS(Datos!I3173:L3173,Datos!I3173:L3173,"&lt;&gt;"),"")</f>
        <v>26.299723813236312</v>
      </c>
    </row>
    <row r="3174" spans="1:5" x14ac:dyDescent="0.3">
      <c r="A3174" s="12">
        <v>44812</v>
      </c>
      <c r="B3174" s="13">
        <v>2022</v>
      </c>
      <c r="C3174" s="13">
        <f>IFERROR(AVERAGEIFS(Datos!C3174:E3174,Datos!C3174:E3174,"&lt;&gt;"),"")</f>
        <v>173.78666666666666</v>
      </c>
      <c r="D3174" s="13">
        <f>IFERROR(AVERAGEIFS(Datos!F3174:H3174,Datos!F3174:H3174,"&lt;&gt;"),"")</f>
        <v>54.654229666666673</v>
      </c>
      <c r="E3174" s="14">
        <f>IFERROR(AVERAGEIFS(Datos!I3174:L3174,Datos!I3174:L3174,"&lt;&gt;"),"")</f>
        <v>26.860975222021786</v>
      </c>
    </row>
    <row r="3175" spans="1:5" x14ac:dyDescent="0.3">
      <c r="A3175" s="12">
        <v>44813</v>
      </c>
      <c r="B3175" s="13">
        <v>2022</v>
      </c>
      <c r="C3175" s="13">
        <f>IFERROR(AVERAGEIFS(Datos!C3175:E3175,Datos!C3175:E3175,"&lt;&gt;"),"")</f>
        <v>177.49333333333334</v>
      </c>
      <c r="D3175" s="13">
        <f>IFERROR(AVERAGEIFS(Datos!F3175:H3175,Datos!F3175:H3175,"&lt;&gt;"),"")</f>
        <v>55.685021666666671</v>
      </c>
      <c r="E3175" s="14">
        <f>IFERROR(AVERAGEIFS(Datos!I3175:L3175,Datos!I3175:L3175,"&lt;&gt;"),"")</f>
        <v>27.0898439196773</v>
      </c>
    </row>
    <row r="3176" spans="1:5" x14ac:dyDescent="0.3">
      <c r="A3176" s="12">
        <v>44814</v>
      </c>
      <c r="B3176" s="13">
        <v>2022</v>
      </c>
      <c r="C3176" s="13" t="str">
        <f>IFERROR(AVERAGEIFS(Datos!C3176:E3176,Datos!C3176:E3176,"&lt;&gt;"),"")</f>
        <v/>
      </c>
      <c r="D3176" s="13" t="str">
        <f>IFERROR(AVERAGEIFS(Datos!F3176:H3176,Datos!F3176:H3176,"&lt;&gt;"),"")</f>
        <v/>
      </c>
      <c r="E3176" s="14" t="str">
        <f>IFERROR(AVERAGEIFS(Datos!I3176:L3176,Datos!I3176:L3176,"&lt;&gt;"),"")</f>
        <v/>
      </c>
    </row>
    <row r="3177" spans="1:5" x14ac:dyDescent="0.3">
      <c r="A3177" s="12">
        <v>44815</v>
      </c>
      <c r="B3177" s="13">
        <v>2022</v>
      </c>
      <c r="C3177" s="13" t="str">
        <f>IFERROR(AVERAGEIFS(Datos!C3177:E3177,Datos!C3177:E3177,"&lt;&gt;"),"")</f>
        <v/>
      </c>
      <c r="D3177" s="13" t="str">
        <f>IFERROR(AVERAGEIFS(Datos!F3177:H3177,Datos!F3177:H3177,"&lt;&gt;"),"")</f>
        <v/>
      </c>
      <c r="E3177" s="14" t="str">
        <f>IFERROR(AVERAGEIFS(Datos!I3177:L3177,Datos!I3177:L3177,"&lt;&gt;"),"")</f>
        <v/>
      </c>
    </row>
    <row r="3178" spans="1:5" x14ac:dyDescent="0.3">
      <c r="A3178" s="12">
        <v>44816</v>
      </c>
      <c r="B3178" s="13">
        <v>2022</v>
      </c>
      <c r="C3178" s="13">
        <f>IFERROR(AVERAGEIFS(Datos!C3178:E3178,Datos!C3178:E3178,"&lt;&gt;"),"")</f>
        <v>180.3133333333333</v>
      </c>
      <c r="D3178" s="13">
        <f>IFERROR(AVERAGEIFS(Datos!F3178:H3178,Datos!F3178:H3178,"&lt;&gt;"),"")</f>
        <v>57.403858666666657</v>
      </c>
      <c r="E3178" s="14">
        <f>IFERROR(AVERAGEIFS(Datos!I3178:L3178,Datos!I3178:L3178,"&lt;&gt;"),"")</f>
        <v>27.521848154138244</v>
      </c>
    </row>
    <row r="3179" spans="1:5" x14ac:dyDescent="0.3">
      <c r="A3179" s="12">
        <v>44817</v>
      </c>
      <c r="B3179" s="13">
        <v>2022</v>
      </c>
      <c r="C3179" s="13">
        <f>IFERROR(AVERAGEIFS(Datos!C3179:E3179,Datos!C3179:E3179,"&lt;&gt;"),"")</f>
        <v>170.05</v>
      </c>
      <c r="D3179" s="13">
        <f>IFERROR(AVERAGEIFS(Datos!F3179:H3179,Datos!F3179:H3179,"&lt;&gt;"),"")</f>
        <v>55.870267466666668</v>
      </c>
      <c r="E3179" s="14">
        <f>IFERROR(AVERAGEIFS(Datos!I3179:L3179,Datos!I3179:L3179,"&lt;&gt;"),"")</f>
        <v>27.710279746725796</v>
      </c>
    </row>
    <row r="3180" spans="1:5" x14ac:dyDescent="0.3">
      <c r="A3180" s="12">
        <v>44818</v>
      </c>
      <c r="B3180" s="13">
        <v>2022</v>
      </c>
      <c r="C3180" s="13">
        <f>IFERROR(AVERAGEIFS(Datos!C3180:E3180,Datos!C3180:E3180,"&lt;&gt;"),"")</f>
        <v>170.84333333333333</v>
      </c>
      <c r="D3180" s="13">
        <f>IFERROR(AVERAGEIFS(Datos!F3180:H3180,Datos!F3180:H3180,"&lt;&gt;"),"")</f>
        <v>55.527629833333343</v>
      </c>
      <c r="E3180" s="14">
        <f>IFERROR(AVERAGEIFS(Datos!I3180:L3180,Datos!I3180:L3180,"&lt;&gt;"),"")</f>
        <v>27.212774216399634</v>
      </c>
    </row>
    <row r="3181" spans="1:5" x14ac:dyDescent="0.3">
      <c r="A3181" s="12">
        <v>44819</v>
      </c>
      <c r="B3181" s="13">
        <v>2022</v>
      </c>
      <c r="C3181" s="13">
        <f>IFERROR(AVERAGEIFS(Datos!C3181:E3181,Datos!C3181:E3181,"&lt;&gt;"),"")</f>
        <v>166.88666666666666</v>
      </c>
      <c r="D3181" s="13">
        <f>IFERROR(AVERAGEIFS(Datos!F3181:H3181,Datos!F3181:H3181,"&lt;&gt;"),"")</f>
        <v>55.282429233333325</v>
      </c>
      <c r="E3181" s="14">
        <f>IFERROR(AVERAGEIFS(Datos!I3181:L3181,Datos!I3181:L3181,"&lt;&gt;"),"")</f>
        <v>27.37841295818815</v>
      </c>
    </row>
    <row r="3182" spans="1:5" x14ac:dyDescent="0.3">
      <c r="A3182" s="12">
        <v>44820</v>
      </c>
      <c r="B3182" s="13">
        <v>2022</v>
      </c>
      <c r="C3182" s="13">
        <f>IFERROR(AVERAGEIFS(Datos!C3182:E3182,Datos!C3182:E3182,"&lt;&gt;"),"")</f>
        <v>166.08</v>
      </c>
      <c r="D3182" s="13">
        <f>IFERROR(AVERAGEIFS(Datos!F3182:H3182,Datos!F3182:H3182,"&lt;&gt;"),"")</f>
        <v>54.735497733333325</v>
      </c>
      <c r="E3182" s="14">
        <f>IFERROR(AVERAGEIFS(Datos!I3182:L3182,Datos!I3182:L3182,"&lt;&gt;"),"")</f>
        <v>27.23775381738097</v>
      </c>
    </row>
    <row r="3183" spans="1:5" x14ac:dyDescent="0.3">
      <c r="A3183" s="12">
        <v>44821</v>
      </c>
      <c r="B3183" s="13">
        <v>2022</v>
      </c>
      <c r="C3183" s="13" t="str">
        <f>IFERROR(AVERAGEIFS(Datos!C3183:E3183,Datos!C3183:E3183,"&lt;&gt;"),"")</f>
        <v/>
      </c>
      <c r="D3183" s="13" t="str">
        <f>IFERROR(AVERAGEIFS(Datos!F3183:H3183,Datos!F3183:H3183,"&lt;&gt;"),"")</f>
        <v/>
      </c>
      <c r="E3183" s="14" t="str">
        <f>IFERROR(AVERAGEIFS(Datos!I3183:L3183,Datos!I3183:L3183,"&lt;&gt;"),"")</f>
        <v/>
      </c>
    </row>
    <row r="3184" spans="1:5" x14ac:dyDescent="0.3">
      <c r="A3184" s="12">
        <v>44822</v>
      </c>
      <c r="B3184" s="13">
        <v>2022</v>
      </c>
      <c r="C3184" s="13" t="str">
        <f>IFERROR(AVERAGEIFS(Datos!C3184:E3184,Datos!C3184:E3184,"&lt;&gt;"),"")</f>
        <v/>
      </c>
      <c r="D3184" s="13" t="str">
        <f>IFERROR(AVERAGEIFS(Datos!F3184:H3184,Datos!F3184:H3184,"&lt;&gt;"),"")</f>
        <v/>
      </c>
      <c r="E3184" s="14" t="str">
        <f>IFERROR(AVERAGEIFS(Datos!I3184:L3184,Datos!I3184:L3184,"&lt;&gt;"),"")</f>
        <v/>
      </c>
    </row>
    <row r="3185" spans="1:5" x14ac:dyDescent="0.3">
      <c r="A3185" s="12">
        <v>44823</v>
      </c>
      <c r="B3185" s="13">
        <v>2022</v>
      </c>
      <c r="C3185" s="13">
        <f>IFERROR(AVERAGEIFS(Datos!C3185:E3185,Datos!C3185:E3185,"&lt;&gt;"),"")</f>
        <v>167.35666666666665</v>
      </c>
      <c r="D3185" s="13">
        <f>IFERROR(AVERAGEIFS(Datos!F3185:H3185,Datos!F3185:H3185,"&lt;&gt;"),"")</f>
        <v>79.635447999999997</v>
      </c>
      <c r="E3185" s="14" t="str">
        <f>IFERROR(AVERAGEIFS(Datos!I3185:L3185,Datos!I3185:L3185,"&lt;&gt;"),"")</f>
        <v/>
      </c>
    </row>
    <row r="3186" spans="1:5" x14ac:dyDescent="0.3">
      <c r="A3186" s="12">
        <v>44824</v>
      </c>
      <c r="B3186" s="13">
        <v>2022</v>
      </c>
      <c r="C3186" s="13">
        <f>IFERROR(AVERAGEIFS(Datos!C3186:E3186,Datos!C3186:E3186,"&lt;&gt;"),"")</f>
        <v>166.83</v>
      </c>
      <c r="D3186" s="13">
        <f>IFERROR(AVERAGEIFS(Datos!F3186:H3186,Datos!F3186:H3186,"&lt;&gt;"),"")</f>
        <v>54.701171466666665</v>
      </c>
      <c r="E3186" s="14">
        <f>IFERROR(AVERAGEIFS(Datos!I3186:L3186,Datos!I3186:L3186,"&lt;&gt;"),"")</f>
        <v>27.374255165389975</v>
      </c>
    </row>
    <row r="3187" spans="1:5" x14ac:dyDescent="0.3">
      <c r="A3187" s="12">
        <v>44825</v>
      </c>
      <c r="B3187" s="13">
        <v>2022</v>
      </c>
      <c r="C3187" s="13">
        <f>IFERROR(AVERAGEIFS(Datos!C3187:E3187,Datos!C3187:E3187,"&lt;&gt;"),"")</f>
        <v>163.98333333333332</v>
      </c>
      <c r="D3187" s="13">
        <f>IFERROR(AVERAGEIFS(Datos!F3187:H3187,Datos!F3187:H3187,"&lt;&gt;"),"")</f>
        <v>54.527452866666664</v>
      </c>
      <c r="E3187" s="14">
        <f>IFERROR(AVERAGEIFS(Datos!I3187:L3187,Datos!I3187:L3187,"&lt;&gt;"),"")</f>
        <v>26.840343521468142</v>
      </c>
    </row>
    <row r="3188" spans="1:5" x14ac:dyDescent="0.3">
      <c r="A3188" s="12">
        <v>44826</v>
      </c>
      <c r="B3188" s="13">
        <v>2022</v>
      </c>
      <c r="C3188" s="13">
        <f>IFERROR(AVERAGEIFS(Datos!C3188:E3188,Datos!C3188:E3188,"&lt;&gt;"),"")</f>
        <v>164.62</v>
      </c>
      <c r="D3188" s="13">
        <f>IFERROR(AVERAGEIFS(Datos!F3188:H3188,Datos!F3188:H3188,"&lt;&gt;"),"")</f>
        <v>53.314853333333339</v>
      </c>
      <c r="E3188" s="14">
        <f>IFERROR(AVERAGEIFS(Datos!I3188:L3188,Datos!I3188:L3188,"&lt;&gt;"),"")</f>
        <v>27.086096652851921</v>
      </c>
    </row>
    <row r="3189" spans="1:5" x14ac:dyDescent="0.3">
      <c r="A3189" s="12">
        <v>44827</v>
      </c>
      <c r="B3189" s="13">
        <v>2022</v>
      </c>
      <c r="C3189" s="13">
        <f>IFERROR(AVERAGEIFS(Datos!C3189:E3189,Datos!C3189:E3189,"&lt;&gt;"),"")</f>
        <v>162.36333333333334</v>
      </c>
      <c r="D3189" s="13">
        <f>IFERROR(AVERAGEIFS(Datos!F3189:H3189,Datos!F3189:H3189,"&lt;&gt;"),"")</f>
        <v>51.176822666666673</v>
      </c>
      <c r="E3189" s="14" t="str">
        <f>IFERROR(AVERAGEIFS(Datos!I3189:L3189,Datos!I3189:L3189,"&lt;&gt;"),"")</f>
        <v/>
      </c>
    </row>
    <row r="3190" spans="1:5" x14ac:dyDescent="0.3">
      <c r="A3190" s="12">
        <v>44828</v>
      </c>
      <c r="B3190" s="13">
        <v>2022</v>
      </c>
      <c r="C3190" s="13" t="str">
        <f>IFERROR(AVERAGEIFS(Datos!C3190:E3190,Datos!C3190:E3190,"&lt;&gt;"),"")</f>
        <v/>
      </c>
      <c r="D3190" s="13" t="str">
        <f>IFERROR(AVERAGEIFS(Datos!F3190:H3190,Datos!F3190:H3190,"&lt;&gt;"),"")</f>
        <v/>
      </c>
      <c r="E3190" s="14" t="str">
        <f>IFERROR(AVERAGEIFS(Datos!I3190:L3190,Datos!I3190:L3190,"&lt;&gt;"),"")</f>
        <v/>
      </c>
    </row>
    <row r="3191" spans="1:5" x14ac:dyDescent="0.3">
      <c r="A3191" s="12">
        <v>44829</v>
      </c>
      <c r="B3191" s="13">
        <v>2022</v>
      </c>
      <c r="C3191" s="13" t="str">
        <f>IFERROR(AVERAGEIFS(Datos!C3191:E3191,Datos!C3191:E3191,"&lt;&gt;"),"")</f>
        <v/>
      </c>
      <c r="D3191" s="13" t="str">
        <f>IFERROR(AVERAGEIFS(Datos!F3191:H3191,Datos!F3191:H3191,"&lt;&gt;"),"")</f>
        <v/>
      </c>
      <c r="E3191" s="14" t="str">
        <f>IFERROR(AVERAGEIFS(Datos!I3191:L3191,Datos!I3191:L3191,"&lt;&gt;"),"")</f>
        <v/>
      </c>
    </row>
    <row r="3192" spans="1:5" x14ac:dyDescent="0.3">
      <c r="A3192" s="12">
        <v>44830</v>
      </c>
      <c r="B3192" s="13">
        <v>2022</v>
      </c>
      <c r="C3192" s="13">
        <f>IFERROR(AVERAGEIFS(Datos!C3192:E3192,Datos!C3192:E3192,"&lt;&gt;"),"")</f>
        <v>162.13000000000002</v>
      </c>
      <c r="D3192" s="13">
        <f>IFERROR(AVERAGEIFS(Datos!F3192:H3192,Datos!F3192:H3192,"&lt;&gt;"),"")</f>
        <v>51.509151866666663</v>
      </c>
      <c r="E3192" s="14">
        <f>IFERROR(AVERAGEIFS(Datos!I3192:L3192,Datos!I3192:L3192,"&lt;&gt;"),"")</f>
        <v>25.639733280525768</v>
      </c>
    </row>
    <row r="3193" spans="1:5" x14ac:dyDescent="0.3">
      <c r="A3193" s="12">
        <v>44831</v>
      </c>
      <c r="B3193" s="13">
        <v>2022</v>
      </c>
      <c r="C3193" s="13">
        <f>IFERROR(AVERAGEIFS(Datos!C3193:E3193,Datos!C3193:E3193,"&lt;&gt;"),"")</f>
        <v>161.88999999999999</v>
      </c>
      <c r="D3193" s="13">
        <f>IFERROR(AVERAGEIFS(Datos!F3193:H3193,Datos!F3193:H3193,"&lt;&gt;"),"")</f>
        <v>51.002735066666673</v>
      </c>
      <c r="E3193" s="14">
        <f>IFERROR(AVERAGEIFS(Datos!I3193:L3193,Datos!I3193:L3193,"&lt;&gt;"),"")</f>
        <v>25.758451893384894</v>
      </c>
    </row>
    <row r="3194" spans="1:5" x14ac:dyDescent="0.3">
      <c r="A3194" s="12">
        <v>44832</v>
      </c>
      <c r="B3194" s="13">
        <v>2022</v>
      </c>
      <c r="C3194" s="13">
        <f>IFERROR(AVERAGEIFS(Datos!C3194:E3194,Datos!C3194:E3194,"&lt;&gt;"),"")</f>
        <v>163.65333333333334</v>
      </c>
      <c r="D3194" s="13">
        <f>IFERROR(AVERAGEIFS(Datos!F3194:H3194,Datos!F3194:H3194,"&lt;&gt;"),"")</f>
        <v>51.789932149999999</v>
      </c>
      <c r="E3194" s="14">
        <f>IFERROR(AVERAGEIFS(Datos!I3194:L3194,Datos!I3194:L3194,"&lt;&gt;"),"")</f>
        <v>25.45644220531133</v>
      </c>
    </row>
    <row r="3195" spans="1:5" x14ac:dyDescent="0.3">
      <c r="A3195" s="12">
        <v>44833</v>
      </c>
      <c r="B3195" s="13">
        <v>2022</v>
      </c>
      <c r="C3195" s="13">
        <f>IFERROR(AVERAGEIFS(Datos!C3195:E3195,Datos!C3195:E3195,"&lt;&gt;"),"")</f>
        <v>159.13333333333335</v>
      </c>
      <c r="D3195" s="13">
        <f>IFERROR(AVERAGEIFS(Datos!F3195:H3195,Datos!F3195:H3195,"&lt;&gt;"),"")</f>
        <v>50.92754</v>
      </c>
      <c r="E3195" s="14">
        <f>IFERROR(AVERAGEIFS(Datos!I3195:L3195,Datos!I3195:L3195,"&lt;&gt;"),"")</f>
        <v>25.710424072036538</v>
      </c>
    </row>
    <row r="3196" spans="1:5" x14ac:dyDescent="0.3">
      <c r="A3196" s="12">
        <v>44834</v>
      </c>
      <c r="B3196" s="13">
        <v>2022</v>
      </c>
      <c r="C3196" s="13">
        <f>IFERROR(AVERAGEIFS(Datos!C3196:E3196,Datos!C3196:E3196,"&lt;&gt;"),"")</f>
        <v>155.58333333333334</v>
      </c>
      <c r="D3196" s="13">
        <f>IFERROR(AVERAGEIFS(Datos!F3196:H3196,Datos!F3196:H3196,"&lt;&gt;"),"")</f>
        <v>52.024912999999998</v>
      </c>
      <c r="E3196" s="14">
        <f>IFERROR(AVERAGEIFS(Datos!I3196:L3196,Datos!I3196:L3196,"&lt;&gt;"),"")</f>
        <v>24.877962003178553</v>
      </c>
    </row>
    <row r="3197" spans="1:5" x14ac:dyDescent="0.3">
      <c r="A3197" s="12">
        <v>44835</v>
      </c>
      <c r="B3197" s="13">
        <v>2022</v>
      </c>
      <c r="C3197" s="13" t="str">
        <f>IFERROR(AVERAGEIFS(Datos!C3197:E3197,Datos!C3197:E3197,"&lt;&gt;"),"")</f>
        <v/>
      </c>
      <c r="D3197" s="13" t="str">
        <f>IFERROR(AVERAGEIFS(Datos!F3197:H3197,Datos!F3197:H3197,"&lt;&gt;"),"")</f>
        <v/>
      </c>
      <c r="E3197" s="14" t="str">
        <f>IFERROR(AVERAGEIFS(Datos!I3197:L3197,Datos!I3197:L3197,"&lt;&gt;"),"")</f>
        <v/>
      </c>
    </row>
    <row r="3198" spans="1:5" x14ac:dyDescent="0.3">
      <c r="A3198" s="12">
        <v>44836</v>
      </c>
      <c r="B3198" s="13">
        <v>2022</v>
      </c>
      <c r="C3198" s="13" t="str">
        <f>IFERROR(AVERAGEIFS(Datos!C3198:E3198,Datos!C3198:E3198,"&lt;&gt;"),"")</f>
        <v/>
      </c>
      <c r="D3198" s="13" t="str">
        <f>IFERROR(AVERAGEIFS(Datos!F3198:H3198,Datos!F3198:H3198,"&lt;&gt;"),"")</f>
        <v/>
      </c>
      <c r="E3198" s="14" t="str">
        <f>IFERROR(AVERAGEIFS(Datos!I3198:L3198,Datos!I3198:L3198,"&lt;&gt;"),"")</f>
        <v/>
      </c>
    </row>
    <row r="3199" spans="1:5" x14ac:dyDescent="0.3">
      <c r="A3199" s="12">
        <v>44837</v>
      </c>
      <c r="B3199" s="13">
        <v>2022</v>
      </c>
      <c r="C3199" s="13">
        <f>IFERROR(AVERAGEIFS(Datos!C3199:E3199,Datos!C3199:E3199,"&lt;&gt;"),"")</f>
        <v>160.60999999999999</v>
      </c>
      <c r="D3199" s="13">
        <f>IFERROR(AVERAGEIFS(Datos!F3199:H3199,Datos!F3199:H3199,"&lt;&gt;"),"")</f>
        <v>52.585459466666663</v>
      </c>
      <c r="E3199" s="14">
        <f>IFERROR(AVERAGEIFS(Datos!I3199:L3199,Datos!I3199:L3199,"&lt;&gt;"),"")</f>
        <v>25.18058590264323</v>
      </c>
    </row>
    <row r="3200" spans="1:5" x14ac:dyDescent="0.3">
      <c r="A3200" s="12">
        <v>44838</v>
      </c>
      <c r="B3200" s="13">
        <v>2022</v>
      </c>
      <c r="C3200" s="13">
        <f>IFERROR(AVERAGEIFS(Datos!C3200:E3200,Datos!C3200:E3200,"&lt;&gt;"),"")</f>
        <v>165.54</v>
      </c>
      <c r="D3200" s="13">
        <f>IFERROR(AVERAGEIFS(Datos!F3200:H3200,Datos!F3200:H3200,"&lt;&gt;"),"")</f>
        <v>55.465552416666668</v>
      </c>
      <c r="E3200" s="14">
        <f>IFERROR(AVERAGEIFS(Datos!I3200:L3200,Datos!I3200:L3200,"&lt;&gt;"),"")</f>
        <v>26.257842325799075</v>
      </c>
    </row>
    <row r="3201" spans="1:5" x14ac:dyDescent="0.3">
      <c r="A3201" s="12">
        <v>44839</v>
      </c>
      <c r="B3201" s="13">
        <v>2022</v>
      </c>
      <c r="C3201" s="13">
        <f>IFERROR(AVERAGEIFS(Datos!C3201:E3201,Datos!C3201:E3201,"&lt;&gt;"),"")</f>
        <v>165.67666666666668</v>
      </c>
      <c r="D3201" s="13">
        <f>IFERROR(AVERAGEIFS(Datos!F3201:H3201,Datos!F3201:H3201,"&lt;&gt;"),"")</f>
        <v>53.956513800000003</v>
      </c>
      <c r="E3201" s="14">
        <f>IFERROR(AVERAGEIFS(Datos!I3201:L3201,Datos!I3201:L3201,"&lt;&gt;"),"")</f>
        <v>26.302841053886006</v>
      </c>
    </row>
    <row r="3202" spans="1:5" x14ac:dyDescent="0.3">
      <c r="A3202" s="12">
        <v>44840</v>
      </c>
      <c r="B3202" s="13">
        <v>2022</v>
      </c>
      <c r="C3202" s="13">
        <f>IFERROR(AVERAGEIFS(Datos!C3202:E3202,Datos!C3202:E3202,"&lt;&gt;"),"")</f>
        <v>164.54666666666668</v>
      </c>
      <c r="D3202" s="13">
        <f>IFERROR(AVERAGEIFS(Datos!F3202:H3202,Datos!F3202:H3202,"&lt;&gt;"),"")</f>
        <v>54.056262733333334</v>
      </c>
      <c r="E3202" s="14">
        <f>IFERROR(AVERAGEIFS(Datos!I3202:L3202,Datos!I3202:L3202,"&lt;&gt;"),"")</f>
        <v>26.637310861390919</v>
      </c>
    </row>
    <row r="3203" spans="1:5" x14ac:dyDescent="0.3">
      <c r="A3203" s="12">
        <v>44841</v>
      </c>
      <c r="B3203" s="13">
        <v>2022</v>
      </c>
      <c r="C3203" s="13">
        <f>IFERROR(AVERAGEIFS(Datos!C3203:E3203,Datos!C3203:E3203,"&lt;&gt;"),"")</f>
        <v>157.67000000000002</v>
      </c>
      <c r="D3203" s="13">
        <f>IFERROR(AVERAGEIFS(Datos!F3203:H3203,Datos!F3203:H3203,"&lt;&gt;"),"")</f>
        <v>53.275429666666668</v>
      </c>
      <c r="E3203" s="14">
        <f>IFERROR(AVERAGEIFS(Datos!I3203:L3203,Datos!I3203:L3203,"&lt;&gt;"),"")</f>
        <v>26.557895059888484</v>
      </c>
    </row>
    <row r="3204" spans="1:5" x14ac:dyDescent="0.3">
      <c r="A3204" s="12">
        <v>44842</v>
      </c>
      <c r="B3204" s="13">
        <v>2022</v>
      </c>
      <c r="C3204" s="13" t="str">
        <f>IFERROR(AVERAGEIFS(Datos!C3204:E3204,Datos!C3204:E3204,"&lt;&gt;"),"")</f>
        <v/>
      </c>
      <c r="D3204" s="13" t="str">
        <f>IFERROR(AVERAGEIFS(Datos!F3204:H3204,Datos!F3204:H3204,"&lt;&gt;"),"")</f>
        <v/>
      </c>
      <c r="E3204" s="14" t="str">
        <f>IFERROR(AVERAGEIFS(Datos!I3204:L3204,Datos!I3204:L3204,"&lt;&gt;"),"")</f>
        <v/>
      </c>
    </row>
    <row r="3205" spans="1:5" x14ac:dyDescent="0.3">
      <c r="A3205" s="12">
        <v>44843</v>
      </c>
      <c r="B3205" s="13">
        <v>2022</v>
      </c>
      <c r="C3205" s="13" t="str">
        <f>IFERROR(AVERAGEIFS(Datos!C3205:E3205,Datos!C3205:E3205,"&lt;&gt;"),"")</f>
        <v/>
      </c>
      <c r="D3205" s="13" t="str">
        <f>IFERROR(AVERAGEIFS(Datos!F3205:H3205,Datos!F3205:H3205,"&lt;&gt;"),"")</f>
        <v/>
      </c>
      <c r="E3205" s="14" t="str">
        <f>IFERROR(AVERAGEIFS(Datos!I3205:L3205,Datos!I3205:L3205,"&lt;&gt;"),"")</f>
        <v/>
      </c>
    </row>
    <row r="3206" spans="1:5" x14ac:dyDescent="0.3">
      <c r="A3206" s="12">
        <v>44844</v>
      </c>
      <c r="B3206" s="13">
        <v>2022</v>
      </c>
      <c r="C3206" s="13">
        <f>IFERROR(AVERAGEIFS(Datos!C3206:E3206,Datos!C3206:E3206,"&lt;&gt;"),"")</f>
        <v>155.84333333333333</v>
      </c>
      <c r="D3206" s="13">
        <f>IFERROR(AVERAGEIFS(Datos!F3206:H3206,Datos!F3206:H3206,"&lt;&gt;"),"")</f>
        <v>52.858521416666662</v>
      </c>
      <c r="E3206" s="14" t="str">
        <f>IFERROR(AVERAGEIFS(Datos!I3206:L3206,Datos!I3206:L3206,"&lt;&gt;"),"")</f>
        <v/>
      </c>
    </row>
    <row r="3207" spans="1:5" x14ac:dyDescent="0.3">
      <c r="A3207" s="12">
        <v>44845</v>
      </c>
      <c r="B3207" s="13">
        <v>2022</v>
      </c>
      <c r="C3207" s="13">
        <f>IFERROR(AVERAGEIFS(Datos!C3207:E3207,Datos!C3207:E3207,"&lt;&gt;"),"")</f>
        <v>153.85666666666665</v>
      </c>
      <c r="D3207" s="13">
        <f>IFERROR(AVERAGEIFS(Datos!F3207:H3207,Datos!F3207:H3207,"&lt;&gt;"),"")</f>
        <v>53.256753000000003</v>
      </c>
      <c r="E3207" s="14">
        <f>IFERROR(AVERAGEIFS(Datos!I3207:L3207,Datos!I3207:L3207,"&lt;&gt;"),"")</f>
        <v>26.152376390052893</v>
      </c>
    </row>
    <row r="3208" spans="1:5" x14ac:dyDescent="0.3">
      <c r="A3208" s="12">
        <v>44846</v>
      </c>
      <c r="B3208" s="13">
        <v>2022</v>
      </c>
      <c r="C3208" s="13">
        <f>IFERROR(AVERAGEIFS(Datos!C3208:E3208,Datos!C3208:E3208,"&lt;&gt;"),"")</f>
        <v>153.88333333333335</v>
      </c>
      <c r="D3208" s="13">
        <f>IFERROR(AVERAGEIFS(Datos!F3208:H3208,Datos!F3208:H3208,"&lt;&gt;"),"")</f>
        <v>52.810062716666664</v>
      </c>
      <c r="E3208" s="14">
        <f>IFERROR(AVERAGEIFS(Datos!I3208:L3208,Datos!I3208:L3208,"&lt;&gt;"),"")</f>
        <v>26.026167878870368</v>
      </c>
    </row>
    <row r="3209" spans="1:5" x14ac:dyDescent="0.3">
      <c r="A3209" s="12">
        <v>44847</v>
      </c>
      <c r="B3209" s="13">
        <v>2022</v>
      </c>
      <c r="C3209" s="13">
        <f>IFERROR(AVERAGEIFS(Datos!C3209:E3209,Datos!C3209:E3209,"&lt;&gt;"),"")</f>
        <v>158.76333333333335</v>
      </c>
      <c r="D3209" s="13">
        <f>IFERROR(AVERAGEIFS(Datos!F3209:H3209,Datos!F3209:H3209,"&lt;&gt;"),"")</f>
        <v>53.962106083333332</v>
      </c>
      <c r="E3209" s="14">
        <f>IFERROR(AVERAGEIFS(Datos!I3209:L3209,Datos!I3209:L3209,"&lt;&gt;"),"")</f>
        <v>25.911077707017185</v>
      </c>
    </row>
    <row r="3210" spans="1:5" x14ac:dyDescent="0.3">
      <c r="A3210" s="12">
        <v>44848</v>
      </c>
      <c r="B3210" s="13">
        <v>2022</v>
      </c>
      <c r="C3210" s="13">
        <f>IFERROR(AVERAGEIFS(Datos!C3210:E3210,Datos!C3210:E3210,"&lt;&gt;"),"")</f>
        <v>154.5</v>
      </c>
      <c r="D3210" s="13">
        <f>IFERROR(AVERAGEIFS(Datos!F3210:H3210,Datos!F3210:H3210,"&lt;&gt;"),"")</f>
        <v>54.485346933333325</v>
      </c>
      <c r="E3210" s="14">
        <f>IFERROR(AVERAGEIFS(Datos!I3210:L3210,Datos!I3210:L3210,"&lt;&gt;"),"")</f>
        <v>26.332349944575075</v>
      </c>
    </row>
    <row r="3211" spans="1:5" x14ac:dyDescent="0.3">
      <c r="A3211" s="12">
        <v>44849</v>
      </c>
      <c r="B3211" s="13">
        <v>2022</v>
      </c>
      <c r="C3211" s="13" t="str">
        <f>IFERROR(AVERAGEIFS(Datos!C3211:E3211,Datos!C3211:E3211,"&lt;&gt;"),"")</f>
        <v/>
      </c>
      <c r="D3211" s="13" t="str">
        <f>IFERROR(AVERAGEIFS(Datos!F3211:H3211,Datos!F3211:H3211,"&lt;&gt;"),"")</f>
        <v/>
      </c>
      <c r="E3211" s="14" t="str">
        <f>IFERROR(AVERAGEIFS(Datos!I3211:L3211,Datos!I3211:L3211,"&lt;&gt;"),"")</f>
        <v/>
      </c>
    </row>
    <row r="3212" spans="1:5" x14ac:dyDescent="0.3">
      <c r="A3212" s="12">
        <v>44850</v>
      </c>
      <c r="B3212" s="13">
        <v>2022</v>
      </c>
      <c r="C3212" s="13" t="str">
        <f>IFERROR(AVERAGEIFS(Datos!C3212:E3212,Datos!C3212:E3212,"&lt;&gt;"),"")</f>
        <v/>
      </c>
      <c r="D3212" s="13" t="str">
        <f>IFERROR(AVERAGEIFS(Datos!F3212:H3212,Datos!F3212:H3212,"&lt;&gt;"),"")</f>
        <v/>
      </c>
      <c r="E3212" s="14" t="str">
        <f>IFERROR(AVERAGEIFS(Datos!I3212:L3212,Datos!I3212:L3212,"&lt;&gt;"),"")</f>
        <v/>
      </c>
    </row>
    <row r="3213" spans="1:5" x14ac:dyDescent="0.3">
      <c r="A3213" s="12">
        <v>44851</v>
      </c>
      <c r="B3213" s="13">
        <v>2022</v>
      </c>
      <c r="C3213" s="13">
        <f>IFERROR(AVERAGEIFS(Datos!C3213:E3213,Datos!C3213:E3213,"&lt;&gt;"),"")</f>
        <v>159.97</v>
      </c>
      <c r="D3213" s="13">
        <f>IFERROR(AVERAGEIFS(Datos!F3213:H3213,Datos!F3213:H3213,"&lt;&gt;"),"")</f>
        <v>55.99550983333333</v>
      </c>
      <c r="E3213" s="14">
        <f>IFERROR(AVERAGEIFS(Datos!I3213:L3213,Datos!I3213:L3213,"&lt;&gt;"),"")</f>
        <v>26.026383438150908</v>
      </c>
    </row>
    <row r="3214" spans="1:5" x14ac:dyDescent="0.3">
      <c r="A3214" s="12">
        <v>44852</v>
      </c>
      <c r="B3214" s="13">
        <v>2022</v>
      </c>
      <c r="C3214" s="13">
        <f>IFERROR(AVERAGEIFS(Datos!C3214:E3214,Datos!C3214:E3214,"&lt;&gt;"),"")</f>
        <v>161.00666666666666</v>
      </c>
      <c r="D3214" s="13">
        <f>IFERROR(AVERAGEIFS(Datos!F3214:H3214,Datos!F3214:H3214,"&lt;&gt;"),"")</f>
        <v>56.877665916666672</v>
      </c>
      <c r="E3214" s="14">
        <f>IFERROR(AVERAGEIFS(Datos!I3214:L3214,Datos!I3214:L3214,"&lt;&gt;"),"")</f>
        <v>26.007319812990147</v>
      </c>
    </row>
    <row r="3215" spans="1:5" x14ac:dyDescent="0.3">
      <c r="A3215" s="12">
        <v>44853</v>
      </c>
      <c r="B3215" s="13">
        <v>2022</v>
      </c>
      <c r="C3215" s="13">
        <f>IFERROR(AVERAGEIFS(Datos!C3215:E3215,Datos!C3215:E3215,"&lt;&gt;"),"")</f>
        <v>159.99</v>
      </c>
      <c r="D3215" s="13">
        <f>IFERROR(AVERAGEIFS(Datos!F3215:H3215,Datos!F3215:H3215,"&lt;&gt;"),"")</f>
        <v>56.074122666666661</v>
      </c>
      <c r="E3215" s="14">
        <f>IFERROR(AVERAGEIFS(Datos!I3215:L3215,Datos!I3215:L3215,"&lt;&gt;"),"")</f>
        <v>26.142646651428194</v>
      </c>
    </row>
    <row r="3216" spans="1:5" x14ac:dyDescent="0.3">
      <c r="A3216" s="12">
        <v>44854</v>
      </c>
      <c r="B3216" s="13">
        <v>2022</v>
      </c>
      <c r="C3216" s="13">
        <f>IFERROR(AVERAGEIFS(Datos!C3216:E3216,Datos!C3216:E3216,"&lt;&gt;"),"")</f>
        <v>159.83666666666667</v>
      </c>
      <c r="D3216" s="13">
        <f>IFERROR(AVERAGEIFS(Datos!F3216:H3216,Datos!F3216:H3216,"&lt;&gt;"),"")</f>
        <v>56.461832499999993</v>
      </c>
      <c r="E3216" s="14">
        <f>IFERROR(AVERAGEIFS(Datos!I3216:L3216,Datos!I3216:L3216,"&lt;&gt;"),"")</f>
        <v>26.239154657483994</v>
      </c>
    </row>
    <row r="3217" spans="1:5" x14ac:dyDescent="0.3">
      <c r="A3217" s="12">
        <v>44855</v>
      </c>
      <c r="B3217" s="13">
        <v>2022</v>
      </c>
      <c r="C3217" s="13">
        <f>IFERROR(AVERAGEIFS(Datos!C3217:E3217,Datos!C3217:E3217,"&lt;&gt;"),"")</f>
        <v>163.50666666666666</v>
      </c>
      <c r="D3217" s="13">
        <f>IFERROR(AVERAGEIFS(Datos!F3217:H3217,Datos!F3217:H3217,"&lt;&gt;"),"")</f>
        <v>57.16414266666667</v>
      </c>
      <c r="E3217" s="14">
        <f>IFERROR(AVERAGEIFS(Datos!I3217:L3217,Datos!I3217:L3217,"&lt;&gt;"),"")</f>
        <v>26.502541313501766</v>
      </c>
    </row>
    <row r="3218" spans="1:5" x14ac:dyDescent="0.3">
      <c r="A3218" s="12">
        <v>44856</v>
      </c>
      <c r="B3218" s="13">
        <v>2022</v>
      </c>
      <c r="C3218" s="13" t="str">
        <f>IFERROR(AVERAGEIFS(Datos!C3218:E3218,Datos!C3218:E3218,"&lt;&gt;"),"")</f>
        <v/>
      </c>
      <c r="D3218" s="13" t="str">
        <f>IFERROR(AVERAGEIFS(Datos!F3218:H3218,Datos!F3218:H3218,"&lt;&gt;"),"")</f>
        <v/>
      </c>
      <c r="E3218" s="14" t="str">
        <f>IFERROR(AVERAGEIFS(Datos!I3218:L3218,Datos!I3218:L3218,"&lt;&gt;"),"")</f>
        <v/>
      </c>
    </row>
    <row r="3219" spans="1:5" x14ac:dyDescent="0.3">
      <c r="A3219" s="12">
        <v>44857</v>
      </c>
      <c r="B3219" s="13">
        <v>2022</v>
      </c>
      <c r="C3219" s="13" t="str">
        <f>IFERROR(AVERAGEIFS(Datos!C3219:E3219,Datos!C3219:E3219,"&lt;&gt;"),"")</f>
        <v/>
      </c>
      <c r="D3219" s="13" t="str">
        <f>IFERROR(AVERAGEIFS(Datos!F3219:H3219,Datos!F3219:H3219,"&lt;&gt;"),"")</f>
        <v/>
      </c>
      <c r="E3219" s="14" t="str">
        <f>IFERROR(AVERAGEIFS(Datos!I3219:L3219,Datos!I3219:L3219,"&lt;&gt;"),"")</f>
        <v/>
      </c>
    </row>
    <row r="3220" spans="1:5" x14ac:dyDescent="0.3">
      <c r="A3220" s="12">
        <v>44858</v>
      </c>
      <c r="B3220" s="13">
        <v>2022</v>
      </c>
      <c r="C3220" s="13">
        <f>IFERROR(AVERAGEIFS(Datos!C3220:E3220,Datos!C3220:E3220,"&lt;&gt;"),"")</f>
        <v>166.40666666666667</v>
      </c>
      <c r="D3220" s="13">
        <f>IFERROR(AVERAGEIFS(Datos!F3220:H3220,Datos!F3220:H3220,"&lt;&gt;"),"")</f>
        <v>57.474475833333337</v>
      </c>
      <c r="E3220" s="14">
        <f>IFERROR(AVERAGEIFS(Datos!I3220:L3220,Datos!I3220:L3220,"&lt;&gt;"),"")</f>
        <v>26.120136975698173</v>
      </c>
    </row>
    <row r="3221" spans="1:5" x14ac:dyDescent="0.3">
      <c r="A3221" s="12">
        <v>44859</v>
      </c>
      <c r="B3221" s="13">
        <v>2022</v>
      </c>
      <c r="C3221" s="13">
        <f>IFERROR(AVERAGEIFS(Datos!C3221:E3221,Datos!C3221:E3221,"&lt;&gt;"),"")</f>
        <v>169.16</v>
      </c>
      <c r="D3221" s="13">
        <f>IFERROR(AVERAGEIFS(Datos!F3221:H3221,Datos!F3221:H3221,"&lt;&gt;"),"")</f>
        <v>59.913344499999994</v>
      </c>
      <c r="E3221" s="14">
        <f>IFERROR(AVERAGEIFS(Datos!I3221:L3221,Datos!I3221:L3221,"&lt;&gt;"),"")</f>
        <v>26.711844976695488</v>
      </c>
    </row>
    <row r="3222" spans="1:5" x14ac:dyDescent="0.3">
      <c r="A3222" s="12">
        <v>44860</v>
      </c>
      <c r="B3222" s="13">
        <v>2022</v>
      </c>
      <c r="C3222" s="13">
        <f>IFERROR(AVERAGEIFS(Datos!C3222:E3222,Datos!C3222:E3222,"&lt;&gt;"),"")</f>
        <v>158.53333333333333</v>
      </c>
      <c r="D3222" s="13">
        <f>IFERROR(AVERAGEIFS(Datos!F3222:H3222,Datos!F3222:H3222,"&lt;&gt;"),"")</f>
        <v>61.250601150000001</v>
      </c>
      <c r="E3222" s="14">
        <f>IFERROR(AVERAGEIFS(Datos!I3222:L3222,Datos!I3222:L3222,"&lt;&gt;"),"")</f>
        <v>27.331193016458379</v>
      </c>
    </row>
    <row r="3223" spans="1:5" x14ac:dyDescent="0.3">
      <c r="A3223" s="12">
        <v>44861</v>
      </c>
      <c r="B3223" s="13">
        <v>2022</v>
      </c>
      <c r="C3223" s="13">
        <f>IFERROR(AVERAGEIFS(Datos!C3223:E3223,Datos!C3223:E3223,"&lt;&gt;"),"")</f>
        <v>154.59</v>
      </c>
      <c r="D3223" s="13">
        <f>IFERROR(AVERAGEIFS(Datos!F3223:H3223,Datos!F3223:H3223,"&lt;&gt;"),"")</f>
        <v>60.783006649999997</v>
      </c>
      <c r="E3223" s="14">
        <f>IFERROR(AVERAGEIFS(Datos!I3223:L3223,Datos!I3223:L3223,"&lt;&gt;"),"")</f>
        <v>27.292061517142269</v>
      </c>
    </row>
    <row r="3224" spans="1:5" x14ac:dyDescent="0.3">
      <c r="A3224" s="12">
        <v>44862</v>
      </c>
      <c r="B3224" s="13">
        <v>2022</v>
      </c>
      <c r="C3224" s="13">
        <f>IFERROR(AVERAGEIFS(Datos!C3224:E3224,Datos!C3224:E3224,"&lt;&gt;"),"")</f>
        <v>162.63333333333335</v>
      </c>
      <c r="D3224" s="13">
        <f>IFERROR(AVERAGEIFS(Datos!F3224:H3224,Datos!F3224:H3224,"&lt;&gt;"),"")</f>
        <v>60.447708599999999</v>
      </c>
      <c r="E3224" s="14">
        <f>IFERROR(AVERAGEIFS(Datos!I3224:L3224,Datos!I3224:L3224,"&lt;&gt;"),"")</f>
        <v>26.858760849241808</v>
      </c>
    </row>
    <row r="3225" spans="1:5" x14ac:dyDescent="0.3">
      <c r="A3225" s="12">
        <v>44863</v>
      </c>
      <c r="B3225" s="13">
        <v>2022</v>
      </c>
      <c r="C3225" s="13" t="str">
        <f>IFERROR(AVERAGEIFS(Datos!C3225:E3225,Datos!C3225:E3225,"&lt;&gt;"),"")</f>
        <v/>
      </c>
      <c r="D3225" s="13" t="str">
        <f>IFERROR(AVERAGEIFS(Datos!F3225:H3225,Datos!F3225:H3225,"&lt;&gt;"),"")</f>
        <v/>
      </c>
      <c r="E3225" s="14" t="str">
        <f>IFERROR(AVERAGEIFS(Datos!I3225:L3225,Datos!I3225:L3225,"&lt;&gt;"),"")</f>
        <v/>
      </c>
    </row>
    <row r="3226" spans="1:5" x14ac:dyDescent="0.3">
      <c r="A3226" s="12">
        <v>44864</v>
      </c>
      <c r="B3226" s="13">
        <v>2022</v>
      </c>
      <c r="C3226" s="13" t="str">
        <f>IFERROR(AVERAGEIFS(Datos!C3226:E3226,Datos!C3226:E3226,"&lt;&gt;"),"")</f>
        <v/>
      </c>
      <c r="D3226" s="13" t="str">
        <f>IFERROR(AVERAGEIFS(Datos!F3226:H3226,Datos!F3226:H3226,"&lt;&gt;"),"")</f>
        <v/>
      </c>
      <c r="E3226" s="14" t="str">
        <f>IFERROR(AVERAGEIFS(Datos!I3226:L3226,Datos!I3226:L3226,"&lt;&gt;"),"")</f>
        <v/>
      </c>
    </row>
    <row r="3227" spans="1:5" x14ac:dyDescent="0.3">
      <c r="A3227" s="12">
        <v>44865</v>
      </c>
      <c r="B3227" s="13">
        <v>2022</v>
      </c>
      <c r="C3227" s="13">
        <f>IFERROR(AVERAGEIFS(Datos!C3227:E3227,Datos!C3227:E3227,"&lt;&gt;"),"")</f>
        <v>159.99333333333334</v>
      </c>
      <c r="D3227" s="13">
        <f>IFERROR(AVERAGEIFS(Datos!F3227:H3227,Datos!F3227:H3227,"&lt;&gt;"),"")</f>
        <v>60.105796466666675</v>
      </c>
      <c r="E3227" s="14">
        <f>IFERROR(AVERAGEIFS(Datos!I3227:L3227,Datos!I3227:L3227,"&lt;&gt;"),"")</f>
        <v>27.643754516584814</v>
      </c>
    </row>
    <row r="3228" spans="1:5" x14ac:dyDescent="0.3">
      <c r="A3228" s="12">
        <v>44866</v>
      </c>
      <c r="B3228" s="13">
        <v>2022</v>
      </c>
      <c r="C3228" s="13">
        <f>IFERROR(AVERAGEIFS(Datos!C3228:E3228,Datos!C3228:E3228,"&lt;&gt;"),"")</f>
        <v>156.42999999999998</v>
      </c>
      <c r="D3228" s="13">
        <f>IFERROR(AVERAGEIFS(Datos!F3228:H3228,Datos!F3228:H3228,"&lt;&gt;"),"")</f>
        <v>60.122021100000005</v>
      </c>
      <c r="E3228" s="14">
        <f>IFERROR(AVERAGEIFS(Datos!I3228:L3228,Datos!I3228:L3228,"&lt;&gt;"),"")</f>
        <v>27.972731177899213</v>
      </c>
    </row>
    <row r="3229" spans="1:5" x14ac:dyDescent="0.3">
      <c r="A3229" s="12">
        <v>44867</v>
      </c>
      <c r="B3229" s="13">
        <v>2022</v>
      </c>
      <c r="C3229" s="13">
        <f>IFERROR(AVERAGEIFS(Datos!C3229:E3229,Datos!C3229:E3229,"&lt;&gt;"),"")</f>
        <v>150.70000000000002</v>
      </c>
      <c r="D3229" s="13">
        <f>IFERROR(AVERAGEIFS(Datos!F3229:H3229,Datos!F3229:H3229,"&lt;&gt;"),"")</f>
        <v>60.068595466666665</v>
      </c>
      <c r="E3229" s="14">
        <f>IFERROR(AVERAGEIFS(Datos!I3229:L3229,Datos!I3229:L3229,"&lt;&gt;"),"")</f>
        <v>28.629597319121444</v>
      </c>
    </row>
    <row r="3230" spans="1:5" x14ac:dyDescent="0.3">
      <c r="A3230" s="12">
        <v>44868</v>
      </c>
      <c r="B3230" s="13">
        <v>2022</v>
      </c>
      <c r="C3230" s="13">
        <f>IFERROR(AVERAGEIFS(Datos!C3230:E3230,Datos!C3230:E3230,"&lt;&gt;"),"")</f>
        <v>145.52000000000001</v>
      </c>
      <c r="D3230" s="13">
        <f>IFERROR(AVERAGEIFS(Datos!F3230:H3230,Datos!F3230:H3230,"&lt;&gt;"),"")</f>
        <v>57.611591516666671</v>
      </c>
      <c r="E3230" s="14" t="str">
        <f>IFERROR(AVERAGEIFS(Datos!I3230:L3230,Datos!I3230:L3230,"&lt;&gt;"),"")</f>
        <v/>
      </c>
    </row>
    <row r="3231" spans="1:5" x14ac:dyDescent="0.3">
      <c r="A3231" s="12">
        <v>44869</v>
      </c>
      <c r="B3231" s="13">
        <v>2022</v>
      </c>
      <c r="C3231" s="13">
        <f>IFERROR(AVERAGEIFS(Datos!C3231:E3231,Datos!C3231:E3231,"&lt;&gt;"),"")</f>
        <v>148.78333333333333</v>
      </c>
      <c r="D3231" s="13">
        <f>IFERROR(AVERAGEIFS(Datos!F3231:H3231,Datos!F3231:H3231,"&lt;&gt;"),"")</f>
        <v>60.079220666666657</v>
      </c>
      <c r="E3231" s="14">
        <f>IFERROR(AVERAGEIFS(Datos!I3231:L3231,Datos!I3231:L3231,"&lt;&gt;"),"")</f>
        <v>28.126203789373427</v>
      </c>
    </row>
    <row r="3232" spans="1:5" x14ac:dyDescent="0.3">
      <c r="A3232" s="12">
        <v>44870</v>
      </c>
      <c r="B3232" s="13">
        <v>2022</v>
      </c>
      <c r="C3232" s="13" t="str">
        <f>IFERROR(AVERAGEIFS(Datos!C3232:E3232,Datos!C3232:E3232,"&lt;&gt;"),"")</f>
        <v/>
      </c>
      <c r="D3232" s="13" t="str">
        <f>IFERROR(AVERAGEIFS(Datos!F3232:H3232,Datos!F3232:H3232,"&lt;&gt;"),"")</f>
        <v/>
      </c>
      <c r="E3232" s="14" t="str">
        <f>IFERROR(AVERAGEIFS(Datos!I3232:L3232,Datos!I3232:L3232,"&lt;&gt;"),"")</f>
        <v/>
      </c>
    </row>
    <row r="3233" spans="1:5" x14ac:dyDescent="0.3">
      <c r="A3233" s="12">
        <v>44871</v>
      </c>
      <c r="B3233" s="13">
        <v>2022</v>
      </c>
      <c r="C3233" s="13" t="str">
        <f>IFERROR(AVERAGEIFS(Datos!C3233:E3233,Datos!C3233:E3233,"&lt;&gt;"),"")</f>
        <v/>
      </c>
      <c r="D3233" s="13" t="str">
        <f>IFERROR(AVERAGEIFS(Datos!F3233:H3233,Datos!F3233:H3233,"&lt;&gt;"),"")</f>
        <v/>
      </c>
      <c r="E3233" s="14" t="str">
        <f>IFERROR(AVERAGEIFS(Datos!I3233:L3233,Datos!I3233:L3233,"&lt;&gt;"),"")</f>
        <v/>
      </c>
    </row>
    <row r="3234" spans="1:5" x14ac:dyDescent="0.3">
      <c r="A3234" s="12">
        <v>44872</v>
      </c>
      <c r="B3234" s="13">
        <v>2022</v>
      </c>
      <c r="C3234" s="13">
        <f>IFERROR(AVERAGEIFS(Datos!C3234:E3234,Datos!C3234:E3234,"&lt;&gt;"),"")</f>
        <v>151.76</v>
      </c>
      <c r="D3234" s="13">
        <f>IFERROR(AVERAGEIFS(Datos!F3234:H3234,Datos!F3234:H3234,"&lt;&gt;"),"")</f>
        <v>61.271036399999993</v>
      </c>
      <c r="E3234" s="14">
        <f>IFERROR(AVERAGEIFS(Datos!I3234:L3234,Datos!I3234:L3234,"&lt;&gt;"),"")</f>
        <v>28.637288958845204</v>
      </c>
    </row>
    <row r="3235" spans="1:5" x14ac:dyDescent="0.3">
      <c r="A3235" s="12">
        <v>44873</v>
      </c>
      <c r="B3235" s="13">
        <v>2022</v>
      </c>
      <c r="C3235" s="13">
        <f>IFERROR(AVERAGEIFS(Datos!C3235:E3235,Datos!C3235:E3235,"&lt;&gt;"),"")</f>
        <v>152.42333333333332</v>
      </c>
      <c r="D3235" s="13">
        <f>IFERROR(AVERAGEIFS(Datos!F3235:H3235,Datos!F3235:H3235,"&lt;&gt;"),"")</f>
        <v>61.998651233333327</v>
      </c>
      <c r="E3235" s="14">
        <f>IFERROR(AVERAGEIFS(Datos!I3235:L3235,Datos!I3235:L3235,"&lt;&gt;"),"")</f>
        <v>29.70772431801003</v>
      </c>
    </row>
    <row r="3236" spans="1:5" x14ac:dyDescent="0.3">
      <c r="A3236" s="12">
        <v>44874</v>
      </c>
      <c r="B3236" s="13">
        <v>2022</v>
      </c>
      <c r="C3236" s="13">
        <f>IFERROR(AVERAGEIFS(Datos!C3236:E3236,Datos!C3236:E3236,"&lt;&gt;"),"")</f>
        <v>148.9</v>
      </c>
      <c r="D3236" s="13">
        <f>IFERROR(AVERAGEIFS(Datos!F3236:H3236,Datos!F3236:H3236,"&lt;&gt;"),"")</f>
        <v>61.43869209999999</v>
      </c>
      <c r="E3236" s="14">
        <f>IFERROR(AVERAGEIFS(Datos!I3236:L3236,Datos!I3236:L3236,"&lt;&gt;"),"")</f>
        <v>28.943588696217255</v>
      </c>
    </row>
    <row r="3237" spans="1:5" x14ac:dyDescent="0.3">
      <c r="A3237" s="12">
        <v>44875</v>
      </c>
      <c r="B3237" s="13">
        <v>2022</v>
      </c>
      <c r="C3237" s="13">
        <f>IFERROR(AVERAGEIFS(Datos!C3237:E3237,Datos!C3237:E3237,"&lt;&gt;"),"")</f>
        <v>161.26333333333335</v>
      </c>
      <c r="D3237" s="13">
        <f>IFERROR(AVERAGEIFS(Datos!F3237:H3237,Datos!F3237:H3237,"&lt;&gt;"),"")</f>
        <v>65.359181200000009</v>
      </c>
      <c r="E3237" s="14">
        <f>IFERROR(AVERAGEIFS(Datos!I3237:L3237,Datos!I3237:L3237,"&lt;&gt;"),"")</f>
        <v>29.290029744564066</v>
      </c>
    </row>
    <row r="3238" spans="1:5" x14ac:dyDescent="0.3">
      <c r="A3238" s="12">
        <v>44876</v>
      </c>
      <c r="B3238" s="13">
        <v>2022</v>
      </c>
      <c r="C3238" s="13">
        <f>IFERROR(AVERAGEIFS(Datos!C3238:E3238,Datos!C3238:E3238,"&lt;&gt;"),"")</f>
        <v>164.40666666666667</v>
      </c>
      <c r="D3238" s="13">
        <f>IFERROR(AVERAGEIFS(Datos!F3238:H3238,Datos!F3238:H3238,"&lt;&gt;"),"")</f>
        <v>67.424471266666657</v>
      </c>
      <c r="E3238" s="14">
        <f>IFERROR(AVERAGEIFS(Datos!I3238:L3238,Datos!I3238:L3238,"&lt;&gt;"),"")</f>
        <v>30.500586003026374</v>
      </c>
    </row>
    <row r="3239" spans="1:5" x14ac:dyDescent="0.3">
      <c r="A3239" s="12">
        <v>44877</v>
      </c>
      <c r="B3239" s="13">
        <v>2022</v>
      </c>
      <c r="C3239" s="13" t="str">
        <f>IFERROR(AVERAGEIFS(Datos!C3239:E3239,Datos!C3239:E3239,"&lt;&gt;"),"")</f>
        <v/>
      </c>
      <c r="D3239" s="13" t="str">
        <f>IFERROR(AVERAGEIFS(Datos!F3239:H3239,Datos!F3239:H3239,"&lt;&gt;"),"")</f>
        <v/>
      </c>
      <c r="E3239" s="14" t="str">
        <f>IFERROR(AVERAGEIFS(Datos!I3239:L3239,Datos!I3239:L3239,"&lt;&gt;"),"")</f>
        <v/>
      </c>
    </row>
    <row r="3240" spans="1:5" x14ac:dyDescent="0.3">
      <c r="A3240" s="12">
        <v>44878</v>
      </c>
      <c r="B3240" s="13">
        <v>2022</v>
      </c>
      <c r="C3240" s="13" t="str">
        <f>IFERROR(AVERAGEIFS(Datos!C3240:E3240,Datos!C3240:E3240,"&lt;&gt;"),"")</f>
        <v/>
      </c>
      <c r="D3240" s="13" t="str">
        <f>IFERROR(AVERAGEIFS(Datos!F3240:H3240,Datos!F3240:H3240,"&lt;&gt;"),"")</f>
        <v/>
      </c>
      <c r="E3240" s="14" t="str">
        <f>IFERROR(AVERAGEIFS(Datos!I3240:L3240,Datos!I3240:L3240,"&lt;&gt;"),"")</f>
        <v/>
      </c>
    </row>
    <row r="3241" spans="1:5" x14ac:dyDescent="0.3">
      <c r="A3241" s="12">
        <v>44879</v>
      </c>
      <c r="B3241" s="13">
        <v>2022</v>
      </c>
      <c r="C3241" s="13">
        <f>IFERROR(AVERAGEIFS(Datos!C3241:E3241,Datos!C3241:E3241,"&lt;&gt;"),"")</f>
        <v>161.84333333333333</v>
      </c>
      <c r="D3241" s="13">
        <f>IFERROR(AVERAGEIFS(Datos!F3241:H3241,Datos!F3241:H3241,"&lt;&gt;"),"")</f>
        <v>67.60218913333334</v>
      </c>
      <c r="E3241" s="14">
        <f>IFERROR(AVERAGEIFS(Datos!I3241:L3241,Datos!I3241:L3241,"&lt;&gt;"),"")</f>
        <v>28.384444715171831</v>
      </c>
    </row>
    <row r="3242" spans="1:5" x14ac:dyDescent="0.3">
      <c r="A3242" s="12">
        <v>44880</v>
      </c>
      <c r="B3242" s="13">
        <v>2022</v>
      </c>
      <c r="C3242" s="13">
        <f>IFERROR(AVERAGEIFS(Datos!C3242:E3242,Datos!C3242:E3242,"&lt;&gt;"),"")</f>
        <v>163.48333333333332</v>
      </c>
      <c r="D3242" s="13">
        <f>IFERROR(AVERAGEIFS(Datos!F3242:H3242,Datos!F3242:H3242,"&lt;&gt;"),"")</f>
        <v>68.394413333333333</v>
      </c>
      <c r="E3242" s="14">
        <f>IFERROR(AVERAGEIFS(Datos!I3242:L3242,Datos!I3242:L3242,"&lt;&gt;"),"")</f>
        <v>28.934260277857554</v>
      </c>
    </row>
    <row r="3243" spans="1:5" x14ac:dyDescent="0.3">
      <c r="A3243" s="12">
        <v>44881</v>
      </c>
      <c r="B3243" s="13">
        <v>2022</v>
      </c>
      <c r="C3243" s="13">
        <f>IFERROR(AVERAGEIFS(Datos!C3243:E3243,Datos!C3243:E3243,"&lt;&gt;"),"")</f>
        <v>163.12333333333333</v>
      </c>
      <c r="D3243" s="13">
        <f>IFERROR(AVERAGEIFS(Datos!F3243:H3243,Datos!F3243:H3243,"&lt;&gt;"),"")</f>
        <v>67.432626833333345</v>
      </c>
      <c r="E3243" s="14">
        <f>IFERROR(AVERAGEIFS(Datos!I3243:L3243,Datos!I3243:L3243,"&lt;&gt;"),"")</f>
        <v>29.251316272146905</v>
      </c>
    </row>
    <row r="3244" spans="1:5" x14ac:dyDescent="0.3">
      <c r="A3244" s="12">
        <v>44882</v>
      </c>
      <c r="B3244" s="13">
        <v>2022</v>
      </c>
      <c r="C3244" s="13">
        <f>IFERROR(AVERAGEIFS(Datos!C3244:E3244,Datos!C3244:E3244,"&lt;&gt;"),"")</f>
        <v>163.58666666666667</v>
      </c>
      <c r="D3244" s="13">
        <f>IFERROR(AVERAGEIFS(Datos!F3244:H3244,Datos!F3244:H3244,"&lt;&gt;"),"")</f>
        <v>67.431404799999996</v>
      </c>
      <c r="E3244" s="14">
        <f>IFERROR(AVERAGEIFS(Datos!I3244:L3244,Datos!I3244:L3244,"&lt;&gt;"),"")</f>
        <v>29.093026911974338</v>
      </c>
    </row>
    <row r="3245" spans="1:5" x14ac:dyDescent="0.3">
      <c r="A3245" s="12">
        <v>44883</v>
      </c>
      <c r="B3245" s="13">
        <v>2022</v>
      </c>
      <c r="C3245" s="13">
        <f>IFERROR(AVERAGEIFS(Datos!C3245:E3245,Datos!C3245:E3245,"&lt;&gt;"),"")</f>
        <v>163.31333333333333</v>
      </c>
      <c r="D3245" s="13">
        <f>IFERROR(AVERAGEIFS(Datos!F3245:H3245,Datos!F3245:H3245,"&lt;&gt;"),"")</f>
        <v>67.100958700000007</v>
      </c>
      <c r="E3245" s="14">
        <f>IFERROR(AVERAGEIFS(Datos!I3245:L3245,Datos!I3245:L3245,"&lt;&gt;"),"")</f>
        <v>28.751204342555617</v>
      </c>
    </row>
    <row r="3246" spans="1:5" x14ac:dyDescent="0.3">
      <c r="A3246" s="12">
        <v>44884</v>
      </c>
      <c r="B3246" s="13">
        <v>2022</v>
      </c>
      <c r="C3246" s="13" t="str">
        <f>IFERROR(AVERAGEIFS(Datos!C3246:E3246,Datos!C3246:E3246,"&lt;&gt;"),"")</f>
        <v/>
      </c>
      <c r="D3246" s="13" t="str">
        <f>IFERROR(AVERAGEIFS(Datos!F3246:H3246,Datos!F3246:H3246,"&lt;&gt;"),"")</f>
        <v/>
      </c>
      <c r="E3246" s="14" t="str">
        <f>IFERROR(AVERAGEIFS(Datos!I3246:L3246,Datos!I3246:L3246,"&lt;&gt;"),"")</f>
        <v/>
      </c>
    </row>
    <row r="3247" spans="1:5" x14ac:dyDescent="0.3">
      <c r="A3247" s="12">
        <v>44885</v>
      </c>
      <c r="B3247" s="13">
        <v>2022</v>
      </c>
      <c r="C3247" s="13" t="str">
        <f>IFERROR(AVERAGEIFS(Datos!C3247:E3247,Datos!C3247:E3247,"&lt;&gt;"),"")</f>
        <v/>
      </c>
      <c r="D3247" s="13" t="str">
        <f>IFERROR(AVERAGEIFS(Datos!F3247:H3247,Datos!F3247:H3247,"&lt;&gt;"),"")</f>
        <v/>
      </c>
      <c r="E3247" s="14" t="str">
        <f>IFERROR(AVERAGEIFS(Datos!I3247:L3247,Datos!I3247:L3247,"&lt;&gt;"),"")</f>
        <v/>
      </c>
    </row>
    <row r="3248" spans="1:5" x14ac:dyDescent="0.3">
      <c r="A3248" s="12">
        <v>44886</v>
      </c>
      <c r="B3248" s="13">
        <v>2022</v>
      </c>
      <c r="C3248" s="13">
        <f>IFERROR(AVERAGEIFS(Datos!C3248:E3248,Datos!C3248:E3248,"&lt;&gt;"),"")</f>
        <v>161.88666666666666</v>
      </c>
      <c r="D3248" s="13">
        <f>IFERROR(AVERAGEIFS(Datos!F3248:H3248,Datos!F3248:H3248,"&lt;&gt;"),"")</f>
        <v>66.6550625</v>
      </c>
      <c r="E3248" s="14">
        <f>IFERROR(AVERAGEIFS(Datos!I3248:L3248,Datos!I3248:L3248,"&lt;&gt;"),"")</f>
        <v>28.347674384279781</v>
      </c>
    </row>
    <row r="3249" spans="1:5" x14ac:dyDescent="0.3">
      <c r="A3249" s="12">
        <v>44887</v>
      </c>
      <c r="B3249" s="13">
        <v>2022</v>
      </c>
      <c r="C3249" s="13">
        <f>IFERROR(AVERAGEIFS(Datos!C3249:E3249,Datos!C3249:E3249,"&lt;&gt;"),"")</f>
        <v>164.08666666666667</v>
      </c>
      <c r="D3249" s="13">
        <f>IFERROR(AVERAGEIFS(Datos!F3249:H3249,Datos!F3249:H3249,"&lt;&gt;"),"")</f>
        <v>67.040154566666672</v>
      </c>
      <c r="E3249" s="14">
        <f>IFERROR(AVERAGEIFS(Datos!I3249:L3249,Datos!I3249:L3249,"&lt;&gt;"),"")</f>
        <v>28.736893856202208</v>
      </c>
    </row>
    <row r="3250" spans="1:5" x14ac:dyDescent="0.3">
      <c r="A3250" s="12">
        <v>44888</v>
      </c>
      <c r="B3250" s="13">
        <v>2022</v>
      </c>
      <c r="C3250" s="13">
        <f>IFERROR(AVERAGEIFS(Datos!C3250:E3250,Datos!C3250:E3250,"&lt;&gt;"),"")</f>
        <v>165.70333333333332</v>
      </c>
      <c r="D3250" s="13">
        <f>IFERROR(AVERAGEIFS(Datos!F3250:H3250,Datos!F3250:H3250,"&lt;&gt;"),"")</f>
        <v>67.382714666666672</v>
      </c>
      <c r="E3250" s="14" t="str">
        <f>IFERROR(AVERAGEIFS(Datos!I3250:L3250,Datos!I3250:L3250,"&lt;&gt;"),"")</f>
        <v/>
      </c>
    </row>
    <row r="3251" spans="1:5" x14ac:dyDescent="0.3">
      <c r="A3251" s="12">
        <v>44889</v>
      </c>
      <c r="B3251" s="13">
        <v>2022</v>
      </c>
      <c r="C3251" s="13" t="str">
        <f>IFERROR(AVERAGEIFS(Datos!C3251:E3251,Datos!C3251:E3251,"&lt;&gt;"),"")</f>
        <v/>
      </c>
      <c r="D3251" s="13">
        <f>IFERROR(AVERAGEIFS(Datos!F3251:H3251,Datos!F3251:H3251,"&lt;&gt;"),"")</f>
        <v>67.718007</v>
      </c>
      <c r="E3251" s="14">
        <f>IFERROR(AVERAGEIFS(Datos!I3251:L3251,Datos!I3251:L3251,"&lt;&gt;"),"")</f>
        <v>29.471191796112997</v>
      </c>
    </row>
    <row r="3252" spans="1:5" x14ac:dyDescent="0.3">
      <c r="A3252" s="12">
        <v>44890</v>
      </c>
      <c r="B3252" s="13">
        <v>2022</v>
      </c>
      <c r="C3252" s="13">
        <f>IFERROR(AVERAGEIFS(Datos!C3252:E3252,Datos!C3252:E3252,"&lt;&gt;"),"")</f>
        <v>164.35333333333332</v>
      </c>
      <c r="D3252" s="13">
        <f>IFERROR(AVERAGEIFS(Datos!F3252:H3252,Datos!F3252:H3252,"&lt;&gt;"),"")</f>
        <v>67.881107749999998</v>
      </c>
      <c r="E3252" s="14">
        <f>IFERROR(AVERAGEIFS(Datos!I3252:L3252,Datos!I3252:L3252,"&lt;&gt;"),"")</f>
        <v>29.294399281351062</v>
      </c>
    </row>
    <row r="3253" spans="1:5" x14ac:dyDescent="0.3">
      <c r="A3253" s="12">
        <v>44891</v>
      </c>
      <c r="B3253" s="13">
        <v>2022</v>
      </c>
      <c r="C3253" s="13" t="str">
        <f>IFERROR(AVERAGEIFS(Datos!C3253:E3253,Datos!C3253:E3253,"&lt;&gt;"),"")</f>
        <v/>
      </c>
      <c r="D3253" s="13" t="str">
        <f>IFERROR(AVERAGEIFS(Datos!F3253:H3253,Datos!F3253:H3253,"&lt;&gt;"),"")</f>
        <v/>
      </c>
      <c r="E3253" s="14" t="str">
        <f>IFERROR(AVERAGEIFS(Datos!I3253:L3253,Datos!I3253:L3253,"&lt;&gt;"),"")</f>
        <v/>
      </c>
    </row>
    <row r="3254" spans="1:5" x14ac:dyDescent="0.3">
      <c r="A3254" s="12">
        <v>44892</v>
      </c>
      <c r="B3254" s="13">
        <v>2022</v>
      </c>
      <c r="C3254" s="13" t="str">
        <f>IFERROR(AVERAGEIFS(Datos!C3254:E3254,Datos!C3254:E3254,"&lt;&gt;"),"")</f>
        <v/>
      </c>
      <c r="D3254" s="13" t="str">
        <f>IFERROR(AVERAGEIFS(Datos!F3254:H3254,Datos!F3254:H3254,"&lt;&gt;"),"")</f>
        <v/>
      </c>
      <c r="E3254" s="14" t="str">
        <f>IFERROR(AVERAGEIFS(Datos!I3254:L3254,Datos!I3254:L3254,"&lt;&gt;"),"")</f>
        <v/>
      </c>
    </row>
    <row r="3255" spans="1:5" x14ac:dyDescent="0.3">
      <c r="A3255" s="12">
        <v>44893</v>
      </c>
      <c r="B3255" s="13">
        <v>2022</v>
      </c>
      <c r="C3255" s="13">
        <f>IFERROR(AVERAGEIFS(Datos!C3255:E3255,Datos!C3255:E3255,"&lt;&gt;"),"")</f>
        <v>160.67666666666668</v>
      </c>
      <c r="D3255" s="13">
        <f>IFERROR(AVERAGEIFS(Datos!F3255:H3255,Datos!F3255:H3255,"&lt;&gt;"),"")</f>
        <v>67.05742286666667</v>
      </c>
      <c r="E3255" s="14">
        <f>IFERROR(AVERAGEIFS(Datos!I3255:L3255,Datos!I3255:L3255,"&lt;&gt;"),"")</f>
        <v>29.136517748559079</v>
      </c>
    </row>
    <row r="3256" spans="1:5" x14ac:dyDescent="0.3">
      <c r="A3256" s="12">
        <v>44894</v>
      </c>
      <c r="B3256" s="13">
        <v>2022</v>
      </c>
      <c r="C3256" s="13">
        <f>IFERROR(AVERAGEIFS(Datos!C3256:E3256,Datos!C3256:E3256,"&lt;&gt;"),"")</f>
        <v>158.89666666666668</v>
      </c>
      <c r="D3256" s="13">
        <f>IFERROR(AVERAGEIFS(Datos!F3256:H3256,Datos!F3256:H3256,"&lt;&gt;"),"")</f>
        <v>66.775007099999996</v>
      </c>
      <c r="E3256" s="14">
        <f>IFERROR(AVERAGEIFS(Datos!I3256:L3256,Datos!I3256:L3256,"&lt;&gt;"),"")</f>
        <v>28.889631143930092</v>
      </c>
    </row>
    <row r="3257" spans="1:5" x14ac:dyDescent="0.3">
      <c r="A3257" s="12">
        <v>44895</v>
      </c>
      <c r="B3257" s="13">
        <v>2022</v>
      </c>
      <c r="C3257" s="13">
        <f>IFERROR(AVERAGEIFS(Datos!C3257:E3257,Datos!C3257:E3257,"&lt;&gt;"),"")</f>
        <v>168.05333333333331</v>
      </c>
      <c r="D3257" s="13">
        <f>IFERROR(AVERAGEIFS(Datos!F3257:H3257,Datos!F3257:H3257,"&lt;&gt;"),"")</f>
        <v>67.622200700000008</v>
      </c>
      <c r="E3257" s="14">
        <f>IFERROR(AVERAGEIFS(Datos!I3257:L3257,Datos!I3257:L3257,"&lt;&gt;"),"")</f>
        <v>28.70471378067154</v>
      </c>
    </row>
    <row r="3258" spans="1:5" x14ac:dyDescent="0.3">
      <c r="A3258" s="12">
        <v>44896</v>
      </c>
      <c r="B3258" s="13">
        <v>2022</v>
      </c>
      <c r="C3258" s="13">
        <f>IFERROR(AVERAGEIFS(Datos!C3258:E3258,Datos!C3258:E3258,"&lt;&gt;"),"")</f>
        <v>167.99666666666667</v>
      </c>
      <c r="D3258" s="13">
        <f>IFERROR(AVERAGEIFS(Datos!F3258:H3258,Datos!F3258:H3258,"&lt;&gt;"),"")</f>
        <v>69.096807333333331</v>
      </c>
      <c r="E3258" s="14">
        <f>IFERROR(AVERAGEIFS(Datos!I3258:L3258,Datos!I3258:L3258,"&lt;&gt;"),"")</f>
        <v>29.561036891752195</v>
      </c>
    </row>
    <row r="3259" spans="1:5" x14ac:dyDescent="0.3">
      <c r="A3259" s="12">
        <v>44897</v>
      </c>
      <c r="B3259" s="13">
        <v>2022</v>
      </c>
      <c r="C3259" s="13">
        <f>IFERROR(AVERAGEIFS(Datos!C3259:E3259,Datos!C3259:E3259,"&lt;&gt;"),"")</f>
        <v>167.75666666666669</v>
      </c>
      <c r="D3259" s="13">
        <f>IFERROR(AVERAGEIFS(Datos!F3259:H3259,Datos!F3259:H3259,"&lt;&gt;"),"")</f>
        <v>69.308185499999993</v>
      </c>
      <c r="E3259" s="14">
        <f>IFERROR(AVERAGEIFS(Datos!I3259:L3259,Datos!I3259:L3259,"&lt;&gt;"),"")</f>
        <v>29.49028176889945</v>
      </c>
    </row>
    <row r="3260" spans="1:5" x14ac:dyDescent="0.3">
      <c r="A3260" s="12">
        <v>44898</v>
      </c>
      <c r="B3260" s="13">
        <v>2022</v>
      </c>
      <c r="C3260" s="13" t="str">
        <f>IFERROR(AVERAGEIFS(Datos!C3260:E3260,Datos!C3260:E3260,"&lt;&gt;"),"")</f>
        <v/>
      </c>
      <c r="D3260" s="13" t="str">
        <f>IFERROR(AVERAGEIFS(Datos!F3260:H3260,Datos!F3260:H3260,"&lt;&gt;"),"")</f>
        <v/>
      </c>
      <c r="E3260" s="14" t="str">
        <f>IFERROR(AVERAGEIFS(Datos!I3260:L3260,Datos!I3260:L3260,"&lt;&gt;"),"")</f>
        <v/>
      </c>
    </row>
    <row r="3261" spans="1:5" x14ac:dyDescent="0.3">
      <c r="A3261" s="12">
        <v>44899</v>
      </c>
      <c r="B3261" s="13">
        <v>2022</v>
      </c>
      <c r="C3261" s="13" t="str">
        <f>IFERROR(AVERAGEIFS(Datos!C3261:E3261,Datos!C3261:E3261,"&lt;&gt;"),"")</f>
        <v/>
      </c>
      <c r="D3261" s="13" t="str">
        <f>IFERROR(AVERAGEIFS(Datos!F3261:H3261,Datos!F3261:H3261,"&lt;&gt;"),"")</f>
        <v/>
      </c>
      <c r="E3261" s="14" t="str">
        <f>IFERROR(AVERAGEIFS(Datos!I3261:L3261,Datos!I3261:L3261,"&lt;&gt;"),"")</f>
        <v/>
      </c>
    </row>
    <row r="3262" spans="1:5" x14ac:dyDescent="0.3">
      <c r="A3262" s="12">
        <v>44900</v>
      </c>
      <c r="B3262" s="13">
        <v>2022</v>
      </c>
      <c r="C3262" s="13">
        <f>IFERROR(AVERAGEIFS(Datos!C3262:E3262,Datos!C3262:E3262,"&lt;&gt;"),"")</f>
        <v>165.43666666666667</v>
      </c>
      <c r="D3262" s="13">
        <f>IFERROR(AVERAGEIFS(Datos!F3262:H3262,Datos!F3262:H3262,"&lt;&gt;"),"")</f>
        <v>68.883483333333331</v>
      </c>
      <c r="E3262" s="14">
        <f>IFERROR(AVERAGEIFS(Datos!I3262:L3262,Datos!I3262:L3262,"&lt;&gt;"),"")</f>
        <v>28.963201590060752</v>
      </c>
    </row>
    <row r="3263" spans="1:5" x14ac:dyDescent="0.3">
      <c r="A3263" s="12">
        <v>44901</v>
      </c>
      <c r="B3263" s="13">
        <v>2022</v>
      </c>
      <c r="C3263" s="13">
        <f>IFERROR(AVERAGEIFS(Datos!C3263:E3263,Datos!C3263:E3263,"&lt;&gt;"),"")</f>
        <v>161.66999999999999</v>
      </c>
      <c r="D3263" s="13">
        <f>IFERROR(AVERAGEIFS(Datos!F3263:H3263,Datos!F3263:H3263,"&lt;&gt;"),"")</f>
        <v>67.86129613333334</v>
      </c>
      <c r="E3263" s="14">
        <f>IFERROR(AVERAGEIFS(Datos!I3263:L3263,Datos!I3263:L3263,"&lt;&gt;"),"")</f>
        <v>28.72820580787781</v>
      </c>
    </row>
    <row r="3264" spans="1:5" x14ac:dyDescent="0.3">
      <c r="A3264" s="12">
        <v>44902</v>
      </c>
      <c r="B3264" s="13">
        <v>2022</v>
      </c>
      <c r="C3264" s="13">
        <f>IFERROR(AVERAGEIFS(Datos!C3264:E3264,Datos!C3264:E3264,"&lt;&gt;"),"")</f>
        <v>160.08333333333334</v>
      </c>
      <c r="D3264" s="13">
        <f>IFERROR(AVERAGEIFS(Datos!F3264:H3264,Datos!F3264:H3264,"&lt;&gt;"),"")</f>
        <v>67.574474133333339</v>
      </c>
      <c r="E3264" s="14">
        <f>IFERROR(AVERAGEIFS(Datos!I3264:L3264,Datos!I3264:L3264,"&lt;&gt;"),"")</f>
        <v>28.919994453612027</v>
      </c>
    </row>
    <row r="3265" spans="1:5" x14ac:dyDescent="0.3">
      <c r="A3265" s="12">
        <v>44903</v>
      </c>
      <c r="B3265" s="13">
        <v>2022</v>
      </c>
      <c r="C3265" s="13">
        <f>IFERROR(AVERAGEIFS(Datos!C3265:E3265,Datos!C3265:E3265,"&lt;&gt;"),"")</f>
        <v>161.25333333333333</v>
      </c>
      <c r="D3265" s="13">
        <f>IFERROR(AVERAGEIFS(Datos!F3265:H3265,Datos!F3265:H3265,"&lt;&gt;"),"")</f>
        <v>67.160665399999999</v>
      </c>
      <c r="E3265" s="14">
        <f>IFERROR(AVERAGEIFS(Datos!I3265:L3265,Datos!I3265:L3265,"&lt;&gt;"),"")</f>
        <v>28.877245058948446</v>
      </c>
    </row>
    <row r="3266" spans="1:5" x14ac:dyDescent="0.3">
      <c r="A3266" s="12">
        <v>44904</v>
      </c>
      <c r="B3266" s="13">
        <v>2022</v>
      </c>
      <c r="C3266" s="13">
        <f>IFERROR(AVERAGEIFS(Datos!C3266:E3266,Datos!C3266:E3266,"&lt;&gt;"),"")</f>
        <v>160.13666666666666</v>
      </c>
      <c r="D3266" s="13">
        <f>IFERROR(AVERAGEIFS(Datos!F3266:H3266,Datos!F3266:H3266,"&lt;&gt;"),"")</f>
        <v>67.726819133333336</v>
      </c>
      <c r="E3266" s="14">
        <f>IFERROR(AVERAGEIFS(Datos!I3266:L3266,Datos!I3266:L3266,"&lt;&gt;"),"")</f>
        <v>29.162345962482597</v>
      </c>
    </row>
    <row r="3267" spans="1:5" x14ac:dyDescent="0.3">
      <c r="A3267" s="12">
        <v>44905</v>
      </c>
      <c r="B3267" s="13">
        <v>2022</v>
      </c>
      <c r="C3267" s="13" t="str">
        <f>IFERROR(AVERAGEIFS(Datos!C3267:E3267,Datos!C3267:E3267,"&lt;&gt;"),"")</f>
        <v/>
      </c>
      <c r="D3267" s="13" t="str">
        <f>IFERROR(AVERAGEIFS(Datos!F3267:H3267,Datos!F3267:H3267,"&lt;&gt;"),"")</f>
        <v/>
      </c>
      <c r="E3267" s="14" t="str">
        <f>IFERROR(AVERAGEIFS(Datos!I3267:L3267,Datos!I3267:L3267,"&lt;&gt;"),"")</f>
        <v/>
      </c>
    </row>
    <row r="3268" spans="1:5" x14ac:dyDescent="0.3">
      <c r="A3268" s="12">
        <v>44906</v>
      </c>
      <c r="B3268" s="13">
        <v>2022</v>
      </c>
      <c r="C3268" s="13" t="str">
        <f>IFERROR(AVERAGEIFS(Datos!C3268:E3268,Datos!C3268:E3268,"&lt;&gt;"),"")</f>
        <v/>
      </c>
      <c r="D3268" s="13" t="str">
        <f>IFERROR(AVERAGEIFS(Datos!F3268:H3268,Datos!F3268:H3268,"&lt;&gt;"),"")</f>
        <v/>
      </c>
      <c r="E3268" s="14" t="str">
        <f>IFERROR(AVERAGEIFS(Datos!I3268:L3268,Datos!I3268:L3268,"&lt;&gt;"),"")</f>
        <v/>
      </c>
    </row>
    <row r="3269" spans="1:5" x14ac:dyDescent="0.3">
      <c r="A3269" s="12">
        <v>44907</v>
      </c>
      <c r="B3269" s="13">
        <v>2022</v>
      </c>
      <c r="C3269" s="13">
        <f>IFERROR(AVERAGEIFS(Datos!C3269:E3269,Datos!C3269:E3269,"&lt;&gt;"),"")</f>
        <v>163.43666666666667</v>
      </c>
      <c r="D3269" s="13">
        <f>IFERROR(AVERAGEIFS(Datos!F3269:H3269,Datos!F3269:H3269,"&lt;&gt;"),"")</f>
        <v>67.655365566666674</v>
      </c>
      <c r="E3269" s="14">
        <f>IFERROR(AVERAGEIFS(Datos!I3269:L3269,Datos!I3269:L3269,"&lt;&gt;"),"")</f>
        <v>28.944578683847048</v>
      </c>
    </row>
    <row r="3270" spans="1:5" x14ac:dyDescent="0.3">
      <c r="A3270" s="12">
        <v>44908</v>
      </c>
      <c r="B3270" s="13">
        <v>2022</v>
      </c>
      <c r="C3270" s="13">
        <f>IFERROR(AVERAGEIFS(Datos!C3270:E3270,Datos!C3270:E3270,"&lt;&gt;"),"")</f>
        <v>166.00666666666666</v>
      </c>
      <c r="D3270" s="13">
        <f>IFERROR(AVERAGEIFS(Datos!F3270:H3270,Datos!F3270:H3270,"&lt;&gt;"),"")</f>
        <v>68.592860566666673</v>
      </c>
      <c r="E3270" s="14">
        <f>IFERROR(AVERAGEIFS(Datos!I3270:L3270,Datos!I3270:L3270,"&lt;&gt;"),"")</f>
        <v>29.503957001921378</v>
      </c>
    </row>
    <row r="3271" spans="1:5" x14ac:dyDescent="0.3">
      <c r="A3271" s="12">
        <v>44909</v>
      </c>
      <c r="B3271" s="13">
        <v>2022</v>
      </c>
      <c r="C3271" s="13">
        <f>IFERROR(AVERAGEIFS(Datos!C3271:E3271,Datos!C3271:E3271,"&lt;&gt;"),"")</f>
        <v>165.16666666666669</v>
      </c>
      <c r="D3271" s="13">
        <f>IFERROR(AVERAGEIFS(Datos!F3271:H3271,Datos!F3271:H3271,"&lt;&gt;"),"")</f>
        <v>68.681470766666664</v>
      </c>
      <c r="E3271" s="14">
        <f>IFERROR(AVERAGEIFS(Datos!I3271:L3271,Datos!I3271:L3271,"&lt;&gt;"),"")</f>
        <v>29.789256625212822</v>
      </c>
    </row>
    <row r="3272" spans="1:5" x14ac:dyDescent="0.3">
      <c r="A3272" s="12">
        <v>44910</v>
      </c>
      <c r="B3272" s="13">
        <v>2022</v>
      </c>
      <c r="C3272" s="13">
        <f>IFERROR(AVERAGEIFS(Datos!C3272:E3272,Datos!C3272:E3272,"&lt;&gt;"),"")</f>
        <v>158.79</v>
      </c>
      <c r="D3272" s="13">
        <f>IFERROR(AVERAGEIFS(Datos!F3272:H3272,Datos!F3272:H3272,"&lt;&gt;"),"")</f>
        <v>66.346772450000003</v>
      </c>
      <c r="E3272" s="14">
        <f>IFERROR(AVERAGEIFS(Datos!I3272:L3272,Datos!I3272:L3272,"&lt;&gt;"),"")</f>
        <v>29.135397163287472</v>
      </c>
    </row>
    <row r="3273" spans="1:5" x14ac:dyDescent="0.3">
      <c r="A3273" s="12">
        <v>44911</v>
      </c>
      <c r="B3273" s="13">
        <v>2022</v>
      </c>
      <c r="C3273" s="13">
        <f>IFERROR(AVERAGEIFS(Datos!C3273:E3273,Datos!C3273:E3273,"&lt;&gt;"),"")</f>
        <v>156.48666666666665</v>
      </c>
      <c r="D3273" s="13">
        <f>IFERROR(AVERAGEIFS(Datos!F3273:H3273,Datos!F3273:H3273,"&lt;&gt;"),"")</f>
        <v>66.360280000000003</v>
      </c>
      <c r="E3273" s="14">
        <f>IFERROR(AVERAGEIFS(Datos!I3273:L3273,Datos!I3273:L3273,"&lt;&gt;"),"")</f>
        <v>28.785182633951472</v>
      </c>
    </row>
    <row r="3274" spans="1:5" x14ac:dyDescent="0.3">
      <c r="A3274" s="12">
        <v>44912</v>
      </c>
      <c r="B3274" s="13">
        <v>2022</v>
      </c>
      <c r="C3274" s="13" t="str">
        <f>IFERROR(AVERAGEIFS(Datos!C3274:E3274,Datos!C3274:E3274,"&lt;&gt;"),"")</f>
        <v/>
      </c>
      <c r="D3274" s="13" t="str">
        <f>IFERROR(AVERAGEIFS(Datos!F3274:H3274,Datos!F3274:H3274,"&lt;&gt;"),"")</f>
        <v/>
      </c>
      <c r="E3274" s="14" t="str">
        <f>IFERROR(AVERAGEIFS(Datos!I3274:L3274,Datos!I3274:L3274,"&lt;&gt;"),"")</f>
        <v/>
      </c>
    </row>
    <row r="3275" spans="1:5" x14ac:dyDescent="0.3">
      <c r="A3275" s="12">
        <v>44913</v>
      </c>
      <c r="B3275" s="13">
        <v>2022</v>
      </c>
      <c r="C3275" s="13" t="str">
        <f>IFERROR(AVERAGEIFS(Datos!C3275:E3275,Datos!C3275:E3275,"&lt;&gt;"),"")</f>
        <v/>
      </c>
      <c r="D3275" s="13" t="str">
        <f>IFERROR(AVERAGEIFS(Datos!F3275:H3275,Datos!F3275:H3275,"&lt;&gt;"),"")</f>
        <v/>
      </c>
      <c r="E3275" s="14" t="str">
        <f>IFERROR(AVERAGEIFS(Datos!I3275:L3275,Datos!I3275:L3275,"&lt;&gt;"),"")</f>
        <v/>
      </c>
    </row>
    <row r="3276" spans="1:5" x14ac:dyDescent="0.3">
      <c r="A3276" s="12">
        <v>44914</v>
      </c>
      <c r="B3276" s="13">
        <v>2022</v>
      </c>
      <c r="C3276" s="13">
        <f>IFERROR(AVERAGEIFS(Datos!C3276:E3276,Datos!C3276:E3276,"&lt;&gt;"),"")</f>
        <v>153.75333333333333</v>
      </c>
      <c r="D3276" s="13">
        <f>IFERROR(AVERAGEIFS(Datos!F3276:H3276,Datos!F3276:H3276,"&lt;&gt;"),"")</f>
        <v>66.651868583333339</v>
      </c>
      <c r="E3276" s="14">
        <f>IFERROR(AVERAGEIFS(Datos!I3276:L3276,Datos!I3276:L3276,"&lt;&gt;"),"")</f>
        <v>28.459579536813628</v>
      </c>
    </row>
    <row r="3277" spans="1:5" x14ac:dyDescent="0.3">
      <c r="A3277" s="12">
        <v>44915</v>
      </c>
      <c r="B3277" s="13">
        <v>2022</v>
      </c>
      <c r="C3277" s="13">
        <f>IFERROR(AVERAGEIFS(Datos!C3277:E3277,Datos!C3277:E3277,"&lt;&gt;"),"")</f>
        <v>154.37333333333333</v>
      </c>
      <c r="D3277" s="13">
        <f>IFERROR(AVERAGEIFS(Datos!F3277:H3277,Datos!F3277:H3277,"&lt;&gt;"),"")</f>
        <v>66.128536800000006</v>
      </c>
      <c r="E3277" s="14">
        <f>IFERROR(AVERAGEIFS(Datos!I3277:L3277,Datos!I3277:L3277,"&lt;&gt;"),"")</f>
        <v>28.755562652485516</v>
      </c>
    </row>
    <row r="3278" spans="1:5" x14ac:dyDescent="0.3">
      <c r="A3278" s="12">
        <v>44916</v>
      </c>
      <c r="B3278" s="13">
        <v>2022</v>
      </c>
      <c r="C3278" s="13">
        <f>IFERROR(AVERAGEIFS(Datos!C3278:E3278,Datos!C3278:E3278,"&lt;&gt;"),"")</f>
        <v>156.48666666666665</v>
      </c>
      <c r="D3278" s="13">
        <f>IFERROR(AVERAGEIFS(Datos!F3278:H3278,Datos!F3278:H3278,"&lt;&gt;"),"")</f>
        <v>66.882074900000006</v>
      </c>
      <c r="E3278" s="14">
        <f>IFERROR(AVERAGEIFS(Datos!I3278:L3278,Datos!I3278:L3278,"&lt;&gt;"),"")</f>
        <v>28.507714502418015</v>
      </c>
    </row>
    <row r="3279" spans="1:5" x14ac:dyDescent="0.3">
      <c r="A3279" s="12">
        <v>44917</v>
      </c>
      <c r="B3279" s="13">
        <v>2022</v>
      </c>
      <c r="C3279" s="13">
        <f>IFERROR(AVERAGEIFS(Datos!C3279:E3279,Datos!C3279:E3279,"&lt;&gt;"),"")</f>
        <v>152.72666666666666</v>
      </c>
      <c r="D3279" s="13">
        <f>IFERROR(AVERAGEIFS(Datos!F3279:H3279,Datos!F3279:H3279,"&lt;&gt;"),"")</f>
        <v>65.880336100000008</v>
      </c>
      <c r="E3279" s="14">
        <f>IFERROR(AVERAGEIFS(Datos!I3279:L3279,Datos!I3279:L3279,"&lt;&gt;"),"")</f>
        <v>28.732940921450151</v>
      </c>
    </row>
    <row r="3280" spans="1:5" x14ac:dyDescent="0.3">
      <c r="A3280" s="12">
        <v>44918</v>
      </c>
      <c r="B3280" s="13">
        <v>2022</v>
      </c>
      <c r="C3280" s="13">
        <f>IFERROR(AVERAGEIFS(Datos!C3280:E3280,Datos!C3280:E3280,"&lt;&gt;"),"")</f>
        <v>153.27333333333334</v>
      </c>
      <c r="D3280" s="13">
        <f>IFERROR(AVERAGEIFS(Datos!F3280:H3280,Datos!F3280:H3280,"&lt;&gt;"),"")</f>
        <v>66.087764633333336</v>
      </c>
      <c r="E3280" s="14">
        <f>IFERROR(AVERAGEIFS(Datos!I3280:L3280,Datos!I3280:L3280,"&lt;&gt;"),"")</f>
        <v>28.474384933774836</v>
      </c>
    </row>
    <row r="3281" spans="1:5" x14ac:dyDescent="0.3">
      <c r="A3281" s="12">
        <v>44919</v>
      </c>
      <c r="B3281" s="13">
        <v>2022</v>
      </c>
      <c r="C3281" s="13" t="str">
        <f>IFERROR(AVERAGEIFS(Datos!C3281:E3281,Datos!C3281:E3281,"&lt;&gt;"),"")</f>
        <v/>
      </c>
      <c r="D3281" s="13" t="str">
        <f>IFERROR(AVERAGEIFS(Datos!F3281:H3281,Datos!F3281:H3281,"&lt;&gt;"),"")</f>
        <v/>
      </c>
      <c r="E3281" s="14" t="str">
        <f>IFERROR(AVERAGEIFS(Datos!I3281:L3281,Datos!I3281:L3281,"&lt;&gt;"),"")</f>
        <v/>
      </c>
    </row>
    <row r="3282" spans="1:5" x14ac:dyDescent="0.3">
      <c r="A3282" s="12">
        <v>44920</v>
      </c>
      <c r="B3282" s="13">
        <v>2022</v>
      </c>
      <c r="C3282" s="13" t="str">
        <f>IFERROR(AVERAGEIFS(Datos!C3282:E3282,Datos!C3282:E3282,"&lt;&gt;"),"")</f>
        <v/>
      </c>
      <c r="D3282" s="13" t="str">
        <f>IFERROR(AVERAGEIFS(Datos!F3282:H3282,Datos!F3282:H3282,"&lt;&gt;"),"")</f>
        <v/>
      </c>
      <c r="E3282" s="14" t="str">
        <f>IFERROR(AVERAGEIFS(Datos!I3282:L3282,Datos!I3282:L3282,"&lt;&gt;"),"")</f>
        <v/>
      </c>
    </row>
    <row r="3283" spans="1:5" x14ac:dyDescent="0.3">
      <c r="A3283" s="12">
        <v>44921</v>
      </c>
      <c r="B3283" s="13">
        <v>2022</v>
      </c>
      <c r="C3283" s="13" t="str">
        <f>IFERROR(AVERAGEIFS(Datos!C3283:E3283,Datos!C3283:E3283,"&lt;&gt;"),"")</f>
        <v/>
      </c>
      <c r="D3283" s="13" t="str">
        <f>IFERROR(AVERAGEIFS(Datos!F3283:H3283,Datos!F3283:H3283,"&lt;&gt;"),"")</f>
        <v/>
      </c>
      <c r="E3283" s="14">
        <f>IFERROR(AVERAGEIFS(Datos!I3283:L3283,Datos!I3283:L3283,"&lt;&gt;"),"")</f>
        <v>28.535417121896167</v>
      </c>
    </row>
    <row r="3284" spans="1:5" x14ac:dyDescent="0.3">
      <c r="A3284" s="12">
        <v>44922</v>
      </c>
      <c r="B3284" s="13">
        <v>2022</v>
      </c>
      <c r="C3284" s="13">
        <f>IFERROR(AVERAGEIFS(Datos!C3284:E3284,Datos!C3284:E3284,"&lt;&gt;"),"")</f>
        <v>151.46</v>
      </c>
      <c r="D3284" s="13">
        <f>IFERROR(AVERAGEIFS(Datos!F3284:H3284,Datos!F3284:H3284,"&lt;&gt;"),"")</f>
        <v>96.215391000000011</v>
      </c>
      <c r="E3284" s="14">
        <f>IFERROR(AVERAGEIFS(Datos!I3284:L3284,Datos!I3284:L3284,"&lt;&gt;"),"")</f>
        <v>28.385311796763801</v>
      </c>
    </row>
    <row r="3285" spans="1:5" x14ac:dyDescent="0.3">
      <c r="A3285" s="12">
        <v>44923</v>
      </c>
      <c r="B3285" s="13">
        <v>2022</v>
      </c>
      <c r="C3285" s="13">
        <f>IFERROR(AVERAGEIFS(Datos!C3285:E3285,Datos!C3285:E3285,"&lt;&gt;"),"")</f>
        <v>148.86333333333332</v>
      </c>
      <c r="D3285" s="13">
        <f>IFERROR(AVERAGEIFS(Datos!F3285:H3285,Datos!F3285:H3285,"&lt;&gt;"),"")</f>
        <v>65.828796333333329</v>
      </c>
      <c r="E3285" s="14">
        <f>IFERROR(AVERAGEIFS(Datos!I3285:L3285,Datos!I3285:L3285,"&lt;&gt;"),"")</f>
        <v>28.118739700402443</v>
      </c>
    </row>
    <row r="3286" spans="1:5" x14ac:dyDescent="0.3">
      <c r="A3286" s="12">
        <v>44924</v>
      </c>
      <c r="B3286" s="13">
        <v>2022</v>
      </c>
      <c r="C3286" s="13">
        <f>IFERROR(AVERAGEIFS(Datos!C3286:E3286,Datos!C3286:E3286,"&lt;&gt;"),"")</f>
        <v>153.02333333333334</v>
      </c>
      <c r="D3286" s="13">
        <f>IFERROR(AVERAGEIFS(Datos!F3286:H3286,Datos!F3286:H3286,"&lt;&gt;"),"")</f>
        <v>66.684747066666674</v>
      </c>
      <c r="E3286" s="14">
        <f>IFERROR(AVERAGEIFS(Datos!I3286:L3286,Datos!I3286:L3286,"&lt;&gt;"),"")</f>
        <v>28.137433043298508</v>
      </c>
    </row>
    <row r="3287" spans="1:5" x14ac:dyDescent="0.3">
      <c r="A3287" s="12">
        <v>44925</v>
      </c>
      <c r="B3287" s="13">
        <v>2022</v>
      </c>
      <c r="C3287" s="13">
        <f>IFERROR(AVERAGEIFS(Datos!C3287:E3287,Datos!C3287:E3287,"&lt;&gt;"),"")</f>
        <v>152.66</v>
      </c>
      <c r="D3287" s="13">
        <f>IFERROR(AVERAGEIFS(Datos!F3287:H3287,Datos!F3287:H3287,"&lt;&gt;"),"")</f>
        <v>66.263528533333329</v>
      </c>
      <c r="E3287" s="14">
        <f>IFERROR(AVERAGEIFS(Datos!I3287:L3287,Datos!I3287:L3287,"&lt;&gt;"),"")</f>
        <v>28.438154413785213</v>
      </c>
    </row>
    <row r="3288" spans="1:5" x14ac:dyDescent="0.3">
      <c r="A3288" s="12">
        <v>44926</v>
      </c>
      <c r="B3288" s="13">
        <v>2022</v>
      </c>
      <c r="C3288" s="13" t="str">
        <f>IFERROR(AVERAGEIFS(Datos!C3288:E3288,Datos!C3288:E3288,"&lt;&gt;"),"")</f>
        <v/>
      </c>
      <c r="D3288" s="13" t="str">
        <f>IFERROR(AVERAGEIFS(Datos!F3288:H3288,Datos!F3288:H3288,"&lt;&gt;"),"")</f>
        <v/>
      </c>
      <c r="E3288" s="14" t="str">
        <f>IFERROR(AVERAGEIFS(Datos!I3288:L3288,Datos!I3288:L3288,"&lt;&gt;"),"")</f>
        <v/>
      </c>
    </row>
    <row r="3289" spans="1:5" x14ac:dyDescent="0.3">
      <c r="A3289" s="12">
        <v>44927</v>
      </c>
      <c r="B3289" s="13">
        <v>2023</v>
      </c>
      <c r="C3289" s="13" t="str">
        <f>IFERROR(AVERAGEIFS(Datos!C3289:E3289,Datos!C3289:E3289,"&lt;&gt;"),"")</f>
        <v/>
      </c>
      <c r="D3289" s="13" t="str">
        <f>IFERROR(AVERAGEIFS(Datos!F3289:H3289,Datos!F3289:H3289,"&lt;&gt;"),"")</f>
        <v/>
      </c>
      <c r="E3289" s="14" t="str">
        <f>IFERROR(AVERAGEIFS(Datos!I3289:L3289,Datos!I3289:L3289,"&lt;&gt;"),"")</f>
        <v/>
      </c>
    </row>
    <row r="3290" spans="1:5" x14ac:dyDescent="0.3">
      <c r="A3290" s="12">
        <v>44928</v>
      </c>
      <c r="B3290" s="13">
        <v>2023</v>
      </c>
      <c r="C3290" s="13" t="str">
        <f>IFERROR(AVERAGEIFS(Datos!C3290:E3290,Datos!C3290:E3290,"&lt;&gt;"),"")</f>
        <v/>
      </c>
      <c r="D3290" s="13">
        <f>IFERROR(AVERAGEIFS(Datos!F3290:H3290,Datos!F3290:H3290,"&lt;&gt;"),"")</f>
        <v>97.665420999999995</v>
      </c>
      <c r="E3290" s="14" t="str">
        <f>IFERROR(AVERAGEIFS(Datos!I3290:L3290,Datos!I3290:L3290,"&lt;&gt;"),"")</f>
        <v/>
      </c>
    </row>
    <row r="3291" spans="1:5" x14ac:dyDescent="0.3">
      <c r="A3291" s="12">
        <v>44929</v>
      </c>
      <c r="B3291" s="13">
        <v>2023</v>
      </c>
      <c r="C3291" s="13">
        <f>IFERROR(AVERAGEIFS(Datos!C3291:E3291,Datos!C3291:E3291,"&lt;&gt;"),"")</f>
        <v>151.25666666666666</v>
      </c>
      <c r="D3291" s="13">
        <f>IFERROR(AVERAGEIFS(Datos!F3291:H3291,Datos!F3291:H3291,"&lt;&gt;"),"")</f>
        <v>66.915072499999994</v>
      </c>
      <c r="E3291" s="14" t="str">
        <f>IFERROR(AVERAGEIFS(Datos!I3291:L3291,Datos!I3291:L3291,"&lt;&gt;"),"")</f>
        <v/>
      </c>
    </row>
    <row r="3292" spans="1:5" x14ac:dyDescent="0.3">
      <c r="A3292" s="12">
        <v>44930</v>
      </c>
      <c r="B3292" s="13">
        <v>2023</v>
      </c>
      <c r="C3292" s="13">
        <f>IFERROR(AVERAGEIFS(Datos!C3292:E3292,Datos!C3292:E3292,"&lt;&gt;"),"")</f>
        <v>147.84666666666666</v>
      </c>
      <c r="D3292" s="13">
        <f>IFERROR(AVERAGEIFS(Datos!F3292:H3292,Datos!F3292:H3292,"&lt;&gt;"),"")</f>
        <v>68.861559</v>
      </c>
      <c r="E3292" s="14">
        <f>IFERROR(AVERAGEIFS(Datos!I3292:L3292,Datos!I3292:L3292,"&lt;&gt;"),"")</f>
        <v>28.03664398528857</v>
      </c>
    </row>
    <row r="3293" spans="1:5" x14ac:dyDescent="0.3">
      <c r="A3293" s="12">
        <v>44931</v>
      </c>
      <c r="B3293" s="13">
        <v>2023</v>
      </c>
      <c r="C3293" s="13">
        <f>IFERROR(AVERAGEIFS(Datos!C3293:E3293,Datos!C3293:E3293,"&lt;&gt;"),"")</f>
        <v>144.51</v>
      </c>
      <c r="D3293" s="13">
        <f>IFERROR(AVERAGEIFS(Datos!F3293:H3293,Datos!F3293:H3293,"&lt;&gt;"),"")</f>
        <v>68.859965700000004</v>
      </c>
      <c r="E3293" s="14">
        <f>IFERROR(AVERAGEIFS(Datos!I3293:L3293,Datos!I3293:L3293,"&lt;&gt;"),"")</f>
        <v>28.261716377110695</v>
      </c>
    </row>
    <row r="3294" spans="1:5" x14ac:dyDescent="0.3">
      <c r="A3294" s="12">
        <v>44932</v>
      </c>
      <c r="B3294" s="13">
        <v>2023</v>
      </c>
      <c r="C3294" s="13">
        <f>IFERROR(AVERAGEIFS(Datos!C3294:E3294,Datos!C3294:E3294,"&lt;&gt;"),"")</f>
        <v>147.29666666666665</v>
      </c>
      <c r="D3294" s="13">
        <f>IFERROR(AVERAGEIFS(Datos!F3294:H3294,Datos!F3294:H3294,"&lt;&gt;"),"")</f>
        <v>70.327612333333335</v>
      </c>
      <c r="E3294" s="14">
        <f>IFERROR(AVERAGEIFS(Datos!I3294:L3294,Datos!I3294:L3294,"&lt;&gt;"),"")</f>
        <v>28.674369235864049</v>
      </c>
    </row>
    <row r="3295" spans="1:5" x14ac:dyDescent="0.3">
      <c r="A3295" s="12">
        <v>44933</v>
      </c>
      <c r="B3295" s="13">
        <v>2023</v>
      </c>
      <c r="C3295" s="13" t="str">
        <f>IFERROR(AVERAGEIFS(Datos!C3295:E3295,Datos!C3295:E3295,"&lt;&gt;"),"")</f>
        <v/>
      </c>
      <c r="D3295" s="13" t="str">
        <f>IFERROR(AVERAGEIFS(Datos!F3295:H3295,Datos!F3295:H3295,"&lt;&gt;"),"")</f>
        <v/>
      </c>
      <c r="E3295" s="14" t="str">
        <f>IFERROR(AVERAGEIFS(Datos!I3295:L3295,Datos!I3295:L3295,"&lt;&gt;"),"")</f>
        <v/>
      </c>
    </row>
    <row r="3296" spans="1:5" x14ac:dyDescent="0.3">
      <c r="A3296" s="12">
        <v>44934</v>
      </c>
      <c r="B3296" s="13">
        <v>2023</v>
      </c>
      <c r="C3296" s="13" t="str">
        <f>IFERROR(AVERAGEIFS(Datos!C3296:E3296,Datos!C3296:E3296,"&lt;&gt;"),"")</f>
        <v/>
      </c>
      <c r="D3296" s="13" t="str">
        <f>IFERROR(AVERAGEIFS(Datos!F3296:H3296,Datos!F3296:H3296,"&lt;&gt;"),"")</f>
        <v/>
      </c>
      <c r="E3296" s="14" t="str">
        <f>IFERROR(AVERAGEIFS(Datos!I3296:L3296,Datos!I3296:L3296,"&lt;&gt;"),"")</f>
        <v/>
      </c>
    </row>
    <row r="3297" spans="1:5" x14ac:dyDescent="0.3">
      <c r="A3297" s="12">
        <v>44935</v>
      </c>
      <c r="B3297" s="13">
        <v>2023</v>
      </c>
      <c r="C3297" s="13">
        <f>IFERROR(AVERAGEIFS(Datos!C3297:E3297,Datos!C3297:E3297,"&lt;&gt;"),"")</f>
        <v>148.42999999999998</v>
      </c>
      <c r="D3297" s="13">
        <f>IFERROR(AVERAGEIFS(Datos!F3297:H3297,Datos!F3297:H3297,"&lt;&gt;"),"")</f>
        <v>71.999574666666661</v>
      </c>
      <c r="E3297" s="14" t="str">
        <f>IFERROR(AVERAGEIFS(Datos!I3297:L3297,Datos!I3297:L3297,"&lt;&gt;"),"")</f>
        <v/>
      </c>
    </row>
    <row r="3298" spans="1:5" x14ac:dyDescent="0.3">
      <c r="A3298" s="12">
        <v>44936</v>
      </c>
      <c r="B3298" s="13">
        <v>2023</v>
      </c>
      <c r="C3298" s="13">
        <f>IFERROR(AVERAGEIFS(Datos!C3298:E3298,Datos!C3298:E3298,"&lt;&gt;"),"")</f>
        <v>149.33333333333334</v>
      </c>
      <c r="D3298" s="13">
        <f>IFERROR(AVERAGEIFS(Datos!F3298:H3298,Datos!F3298:H3298,"&lt;&gt;"),"")</f>
        <v>72.126976966666675</v>
      </c>
      <c r="E3298" s="14">
        <f>IFERROR(AVERAGEIFS(Datos!I3298:L3298,Datos!I3298:L3298,"&lt;&gt;"),"")</f>
        <v>28.923401529763247</v>
      </c>
    </row>
    <row r="3299" spans="1:5" x14ac:dyDescent="0.3">
      <c r="A3299" s="12">
        <v>44937</v>
      </c>
      <c r="B3299" s="13">
        <v>2023</v>
      </c>
      <c r="C3299" s="13">
        <f>IFERROR(AVERAGEIFS(Datos!C3299:E3299,Datos!C3299:E3299,"&lt;&gt;"),"")</f>
        <v>153.59333333333333</v>
      </c>
      <c r="D3299" s="13">
        <f>IFERROR(AVERAGEIFS(Datos!F3299:H3299,Datos!F3299:H3299,"&lt;&gt;"),"")</f>
        <v>73.382031866666665</v>
      </c>
      <c r="E3299" s="14">
        <f>IFERROR(AVERAGEIFS(Datos!I3299:L3299,Datos!I3299:L3299,"&lt;&gt;"),"")</f>
        <v>29.192552154879614</v>
      </c>
    </row>
    <row r="3300" spans="1:5" x14ac:dyDescent="0.3">
      <c r="A3300" s="12">
        <v>44938</v>
      </c>
      <c r="B3300" s="13">
        <v>2023</v>
      </c>
      <c r="C3300" s="13">
        <f>IFERROR(AVERAGEIFS(Datos!C3300:E3300,Datos!C3300:E3300,"&lt;&gt;"),"")</f>
        <v>154.35</v>
      </c>
      <c r="D3300" s="13">
        <f>IFERROR(AVERAGEIFS(Datos!F3300:H3300,Datos!F3300:H3300,"&lt;&gt;"),"")</f>
        <v>74.683812066666675</v>
      </c>
      <c r="E3300" s="14">
        <f>IFERROR(AVERAGEIFS(Datos!I3300:L3300,Datos!I3300:L3300,"&lt;&gt;"),"")</f>
        <v>29.904158152089785</v>
      </c>
    </row>
    <row r="3301" spans="1:5" x14ac:dyDescent="0.3">
      <c r="A3301" s="12">
        <v>44939</v>
      </c>
      <c r="B3301" s="13">
        <v>2023</v>
      </c>
      <c r="C3301" s="13">
        <f>IFERROR(AVERAGEIFS(Datos!C3301:E3301,Datos!C3301:E3301,"&lt;&gt;"),"")</f>
        <v>155.37</v>
      </c>
      <c r="D3301" s="13">
        <f>IFERROR(AVERAGEIFS(Datos!F3301:H3301,Datos!F3301:H3301,"&lt;&gt;"),"")</f>
        <v>74.368874933333331</v>
      </c>
      <c r="E3301" s="14">
        <f>IFERROR(AVERAGEIFS(Datos!I3301:L3301,Datos!I3301:L3301,"&lt;&gt;"),"")</f>
        <v>29.809985437710438</v>
      </c>
    </row>
    <row r="3302" spans="1:5" x14ac:dyDescent="0.3">
      <c r="A3302" s="12">
        <v>44940</v>
      </c>
      <c r="B3302" s="13">
        <v>2023</v>
      </c>
      <c r="C3302" s="13" t="str">
        <f>IFERROR(AVERAGEIFS(Datos!C3302:E3302,Datos!C3302:E3302,"&lt;&gt;"),"")</f>
        <v/>
      </c>
      <c r="D3302" s="13" t="str">
        <f>IFERROR(AVERAGEIFS(Datos!F3302:H3302,Datos!F3302:H3302,"&lt;&gt;"),"")</f>
        <v/>
      </c>
      <c r="E3302" s="14" t="str">
        <f>IFERROR(AVERAGEIFS(Datos!I3302:L3302,Datos!I3302:L3302,"&lt;&gt;"),"")</f>
        <v/>
      </c>
    </row>
    <row r="3303" spans="1:5" x14ac:dyDescent="0.3">
      <c r="A3303" s="12">
        <v>44941</v>
      </c>
      <c r="B3303" s="13">
        <v>2023</v>
      </c>
      <c r="C3303" s="13" t="str">
        <f>IFERROR(AVERAGEIFS(Datos!C3303:E3303,Datos!C3303:E3303,"&lt;&gt;"),"")</f>
        <v/>
      </c>
      <c r="D3303" s="13" t="str">
        <f>IFERROR(AVERAGEIFS(Datos!F3303:H3303,Datos!F3303:H3303,"&lt;&gt;"),"")</f>
        <v/>
      </c>
      <c r="E3303" s="14" t="str">
        <f>IFERROR(AVERAGEIFS(Datos!I3303:L3303,Datos!I3303:L3303,"&lt;&gt;"),"")</f>
        <v/>
      </c>
    </row>
    <row r="3304" spans="1:5" x14ac:dyDescent="0.3">
      <c r="A3304" s="12">
        <v>44942</v>
      </c>
      <c r="B3304" s="13">
        <v>2023</v>
      </c>
      <c r="C3304" s="13" t="str">
        <f>IFERROR(AVERAGEIFS(Datos!C3304:E3304,Datos!C3304:E3304,"&lt;&gt;"),"")</f>
        <v/>
      </c>
      <c r="D3304" s="13">
        <f>IFERROR(AVERAGEIFS(Datos!F3304:H3304,Datos!F3304:H3304,"&lt;&gt;"),"")</f>
        <v>74.248939700000008</v>
      </c>
      <c r="E3304" s="14">
        <f>IFERROR(AVERAGEIFS(Datos!I3304:L3304,Datos!I3304:L3304,"&lt;&gt;"),"")</f>
        <v>29.421082019656588</v>
      </c>
    </row>
    <row r="3305" spans="1:5" x14ac:dyDescent="0.3">
      <c r="A3305" s="12">
        <v>44943</v>
      </c>
      <c r="B3305" s="13">
        <v>2023</v>
      </c>
      <c r="C3305" s="13">
        <f>IFERROR(AVERAGEIFS(Datos!C3305:E3305,Datos!C3305:E3305,"&lt;&gt;"),"")</f>
        <v>155.85999999999999</v>
      </c>
      <c r="D3305" s="13">
        <f>IFERROR(AVERAGEIFS(Datos!F3305:H3305,Datos!F3305:H3305,"&lt;&gt;"),"")</f>
        <v>74.037663466666672</v>
      </c>
      <c r="E3305" s="14">
        <f>IFERROR(AVERAGEIFS(Datos!I3305:L3305,Datos!I3305:L3305,"&lt;&gt;"),"")</f>
        <v>30.076413348927872</v>
      </c>
    </row>
    <row r="3306" spans="1:5" x14ac:dyDescent="0.3">
      <c r="A3306" s="12">
        <v>44944</v>
      </c>
      <c r="B3306" s="13">
        <v>2023</v>
      </c>
      <c r="C3306" s="13">
        <f>IFERROR(AVERAGEIFS(Datos!C3306:E3306,Datos!C3306:E3306,"&lt;&gt;"),"")</f>
        <v>154.04666666666665</v>
      </c>
      <c r="D3306" s="13">
        <f>IFERROR(AVERAGEIFS(Datos!F3306:H3306,Datos!F3306:H3306,"&lt;&gt;"),"")</f>
        <v>74.559003399999995</v>
      </c>
      <c r="E3306" s="14">
        <f>IFERROR(AVERAGEIFS(Datos!I3306:L3306,Datos!I3306:L3306,"&lt;&gt;"),"")</f>
        <v>30.627180930756097</v>
      </c>
    </row>
    <row r="3307" spans="1:5" x14ac:dyDescent="0.3">
      <c r="A3307" s="12">
        <v>44945</v>
      </c>
      <c r="B3307" s="13">
        <v>2023</v>
      </c>
      <c r="C3307" s="13">
        <f>IFERROR(AVERAGEIFS(Datos!C3307:E3307,Datos!C3307:E3307,"&lt;&gt;"),"")</f>
        <v>153.41666666666669</v>
      </c>
      <c r="D3307" s="13">
        <f>IFERROR(AVERAGEIFS(Datos!F3307:H3307,Datos!F3307:H3307,"&lt;&gt;"),"")</f>
        <v>73.266807833333331</v>
      </c>
      <c r="E3307" s="14">
        <f>IFERROR(AVERAGEIFS(Datos!I3307:L3307,Datos!I3307:L3307,"&lt;&gt;"),"")</f>
        <v>30.032854577273085</v>
      </c>
    </row>
    <row r="3308" spans="1:5" x14ac:dyDescent="0.3">
      <c r="A3308" s="12">
        <v>44946</v>
      </c>
      <c r="B3308" s="13">
        <v>2023</v>
      </c>
      <c r="C3308" s="13">
        <f>IFERROR(AVERAGEIFS(Datos!C3308:E3308,Datos!C3308:E3308,"&lt;&gt;"),"")</f>
        <v>158.70333333333335</v>
      </c>
      <c r="D3308" s="13">
        <f>IFERROR(AVERAGEIFS(Datos!F3308:H3308,Datos!F3308:H3308,"&lt;&gt;"),"")</f>
        <v>73.637705400000002</v>
      </c>
      <c r="E3308" s="14">
        <f>IFERROR(AVERAGEIFS(Datos!I3308:L3308,Datos!I3308:L3308,"&lt;&gt;"),"")</f>
        <v>29.78135929936796</v>
      </c>
    </row>
    <row r="3309" spans="1:5" x14ac:dyDescent="0.3">
      <c r="A3309" s="12">
        <v>44947</v>
      </c>
      <c r="B3309" s="13">
        <v>2023</v>
      </c>
      <c r="C3309" s="13" t="str">
        <f>IFERROR(AVERAGEIFS(Datos!C3309:E3309,Datos!C3309:E3309,"&lt;&gt;"),"")</f>
        <v/>
      </c>
      <c r="D3309" s="13" t="str">
        <f>IFERROR(AVERAGEIFS(Datos!F3309:H3309,Datos!F3309:H3309,"&lt;&gt;"),"")</f>
        <v/>
      </c>
      <c r="E3309" s="14" t="str">
        <f>IFERROR(AVERAGEIFS(Datos!I3309:L3309,Datos!I3309:L3309,"&lt;&gt;"),"")</f>
        <v/>
      </c>
    </row>
    <row r="3310" spans="1:5" x14ac:dyDescent="0.3">
      <c r="A3310" s="12">
        <v>44948</v>
      </c>
      <c r="B3310" s="13">
        <v>2023</v>
      </c>
      <c r="C3310" s="13" t="str">
        <f>IFERROR(AVERAGEIFS(Datos!C3310:E3310,Datos!C3310:E3310,"&lt;&gt;"),"")</f>
        <v/>
      </c>
      <c r="D3310" s="13" t="str">
        <f>IFERROR(AVERAGEIFS(Datos!F3310:H3310,Datos!F3310:H3310,"&lt;&gt;"),"")</f>
        <v/>
      </c>
      <c r="E3310" s="14" t="str">
        <f>IFERROR(AVERAGEIFS(Datos!I3310:L3310,Datos!I3310:L3310,"&lt;&gt;"),"")</f>
        <v/>
      </c>
    </row>
    <row r="3311" spans="1:5" x14ac:dyDescent="0.3">
      <c r="A3311" s="12">
        <v>44949</v>
      </c>
      <c r="B3311" s="13">
        <v>2023</v>
      </c>
      <c r="C3311" s="13">
        <f>IFERROR(AVERAGEIFS(Datos!C3311:E3311,Datos!C3311:E3311,"&lt;&gt;"),"")</f>
        <v>161.16000000000003</v>
      </c>
      <c r="D3311" s="13">
        <f>IFERROR(AVERAGEIFS(Datos!F3311:H3311,Datos!F3311:H3311,"&lt;&gt;"),"")</f>
        <v>74.423087300000006</v>
      </c>
      <c r="E3311" s="14">
        <f>IFERROR(AVERAGEIFS(Datos!I3311:L3311,Datos!I3311:L3311,"&lt;&gt;"),"")</f>
        <v>29.835723938002296</v>
      </c>
    </row>
    <row r="3312" spans="1:5" x14ac:dyDescent="0.3">
      <c r="A3312" s="12">
        <v>44950</v>
      </c>
      <c r="B3312" s="13">
        <v>2023</v>
      </c>
      <c r="C3312" s="13">
        <f>IFERROR(AVERAGEIFS(Datos!C3312:E3312,Datos!C3312:E3312,"&lt;&gt;"),"")</f>
        <v>160.75666666666666</v>
      </c>
      <c r="D3312" s="13">
        <f>IFERROR(AVERAGEIFS(Datos!F3312:H3312,Datos!F3312:H3312,"&lt;&gt;"),"")</f>
        <v>74.426982933333349</v>
      </c>
      <c r="E3312" s="14">
        <f>IFERROR(AVERAGEIFS(Datos!I3312:L3312,Datos!I3312:L3312,"&lt;&gt;"),"")</f>
        <v>30.534947542685735</v>
      </c>
    </row>
    <row r="3313" spans="1:5" x14ac:dyDescent="0.3">
      <c r="A3313" s="12">
        <v>44951</v>
      </c>
      <c r="B3313" s="13">
        <v>2023</v>
      </c>
      <c r="C3313" s="13">
        <f>IFERROR(AVERAGEIFS(Datos!C3313:E3313,Datos!C3313:E3313,"&lt;&gt;"),"")</f>
        <v>159.23000000000002</v>
      </c>
      <c r="D3313" s="13">
        <f>IFERROR(AVERAGEIFS(Datos!F3313:H3313,Datos!F3313:H3313,"&lt;&gt;"),"")</f>
        <v>74.305518000000006</v>
      </c>
      <c r="E3313" s="14">
        <f>IFERROR(AVERAGEIFS(Datos!I3313:L3313,Datos!I3313:L3313,"&lt;&gt;"),"")</f>
        <v>30.644166617159165</v>
      </c>
    </row>
    <row r="3314" spans="1:5" x14ac:dyDescent="0.3">
      <c r="A3314" s="12">
        <v>44952</v>
      </c>
      <c r="B3314" s="13">
        <v>2023</v>
      </c>
      <c r="C3314" s="13">
        <f>IFERROR(AVERAGEIFS(Datos!C3314:E3314,Datos!C3314:E3314,"&lt;&gt;"),"")</f>
        <v>163.16</v>
      </c>
      <c r="D3314" s="13">
        <f>IFERROR(AVERAGEIFS(Datos!F3314:H3314,Datos!F3314:H3314,"&lt;&gt;"),"")</f>
        <v>73.96467916666667</v>
      </c>
      <c r="E3314" s="14">
        <f>IFERROR(AVERAGEIFS(Datos!I3314:L3314,Datos!I3314:L3314,"&lt;&gt;"),"")</f>
        <v>30.540410524397728</v>
      </c>
    </row>
    <row r="3315" spans="1:5" x14ac:dyDescent="0.3">
      <c r="A3315" s="12">
        <v>44953</v>
      </c>
      <c r="B3315" s="13">
        <v>2023</v>
      </c>
      <c r="C3315" s="13">
        <f>IFERROR(AVERAGEIFS(Datos!C3315:E3315,Datos!C3315:E3315,"&lt;&gt;"),"")</f>
        <v>164.48666666666668</v>
      </c>
      <c r="D3315" s="13">
        <f>IFERROR(AVERAGEIFS(Datos!F3315:H3315,Datos!F3315:H3315,"&lt;&gt;"),"")</f>
        <v>74.108484666666669</v>
      </c>
      <c r="E3315" s="14">
        <f>IFERROR(AVERAGEIFS(Datos!I3315:L3315,Datos!I3315:L3315,"&lt;&gt;"),"")</f>
        <v>30.675054464629362</v>
      </c>
    </row>
    <row r="3316" spans="1:5" x14ac:dyDescent="0.3">
      <c r="A3316" s="12">
        <v>44954</v>
      </c>
      <c r="B3316" s="13">
        <v>2023</v>
      </c>
      <c r="C3316" s="13" t="str">
        <f>IFERROR(AVERAGEIFS(Datos!C3316:E3316,Datos!C3316:E3316,"&lt;&gt;"),"")</f>
        <v/>
      </c>
      <c r="D3316" s="13" t="str">
        <f>IFERROR(AVERAGEIFS(Datos!F3316:H3316,Datos!F3316:H3316,"&lt;&gt;"),"")</f>
        <v/>
      </c>
      <c r="E3316" s="14" t="str">
        <f>IFERROR(AVERAGEIFS(Datos!I3316:L3316,Datos!I3316:L3316,"&lt;&gt;"),"")</f>
        <v/>
      </c>
    </row>
    <row r="3317" spans="1:5" x14ac:dyDescent="0.3">
      <c r="A3317" s="12">
        <v>44955</v>
      </c>
      <c r="B3317" s="13">
        <v>2023</v>
      </c>
      <c r="C3317" s="13" t="str">
        <f>IFERROR(AVERAGEIFS(Datos!C3317:E3317,Datos!C3317:E3317,"&lt;&gt;"),"")</f>
        <v/>
      </c>
      <c r="D3317" s="13" t="str">
        <f>IFERROR(AVERAGEIFS(Datos!F3317:H3317,Datos!F3317:H3317,"&lt;&gt;"),"")</f>
        <v/>
      </c>
      <c r="E3317" s="14" t="str">
        <f>IFERROR(AVERAGEIFS(Datos!I3317:L3317,Datos!I3317:L3317,"&lt;&gt;"),"")</f>
        <v/>
      </c>
    </row>
    <row r="3318" spans="1:5" x14ac:dyDescent="0.3">
      <c r="A3318" s="12">
        <v>44956</v>
      </c>
      <c r="B3318" s="13">
        <v>2023</v>
      </c>
      <c r="C3318" s="13">
        <f>IFERROR(AVERAGEIFS(Datos!C3318:E3318,Datos!C3318:E3318,"&lt;&gt;"),"")</f>
        <v>160.88333333333335</v>
      </c>
      <c r="D3318" s="13">
        <f>IFERROR(AVERAGEIFS(Datos!F3318:H3318,Datos!F3318:H3318,"&lt;&gt;"),"")</f>
        <v>74.353563333333341</v>
      </c>
      <c r="E3318" s="14">
        <f>IFERROR(AVERAGEIFS(Datos!I3318:L3318,Datos!I3318:L3318,"&lt;&gt;"),"")</f>
        <v>30.433910903235706</v>
      </c>
    </row>
    <row r="3319" spans="1:5" x14ac:dyDescent="0.3">
      <c r="A3319" s="12">
        <v>44957</v>
      </c>
      <c r="B3319" s="13">
        <v>2023</v>
      </c>
      <c r="C3319" s="13">
        <f>IFERROR(AVERAGEIFS(Datos!C3319:E3319,Datos!C3319:E3319,"&lt;&gt;"),"")</f>
        <v>163.64666666666668</v>
      </c>
      <c r="D3319" s="13">
        <f>IFERROR(AVERAGEIFS(Datos!F3319:H3319,Datos!F3319:H3319,"&lt;&gt;"),"")</f>
        <v>75.466830466666664</v>
      </c>
      <c r="E3319" s="14">
        <f>IFERROR(AVERAGEIFS(Datos!I3319:L3319,Datos!I3319:L3319,"&lt;&gt;"),"")</f>
        <v>30.480890038402464</v>
      </c>
    </row>
    <row r="3320" spans="1:5" x14ac:dyDescent="0.3">
      <c r="A3320" s="12">
        <v>44958</v>
      </c>
      <c r="B3320" s="13">
        <v>2023</v>
      </c>
      <c r="C3320" s="13">
        <f>IFERROR(AVERAGEIFS(Datos!C3320:E3320,Datos!C3320:E3320,"&lt;&gt;"),"")</f>
        <v>166.20333333333335</v>
      </c>
      <c r="D3320" s="13">
        <f>IFERROR(AVERAGEIFS(Datos!F3320:H3320,Datos!F3320:H3320,"&lt;&gt;"),"")</f>
        <v>76.825566866666676</v>
      </c>
      <c r="E3320" s="14">
        <f>IFERROR(AVERAGEIFS(Datos!I3320:L3320,Datos!I3320:L3320,"&lt;&gt;"),"")</f>
        <v>30.805022512380063</v>
      </c>
    </row>
    <row r="3321" spans="1:5" x14ac:dyDescent="0.3">
      <c r="A3321" s="12">
        <v>44959</v>
      </c>
      <c r="B3321" s="13">
        <v>2023</v>
      </c>
      <c r="C3321" s="13">
        <f>IFERROR(AVERAGEIFS(Datos!C3321:E3321,Datos!C3321:E3321,"&lt;&gt;"),"")</f>
        <v>174.38666666666666</v>
      </c>
      <c r="D3321" s="13">
        <f>IFERROR(AVERAGEIFS(Datos!F3321:H3321,Datos!F3321:H3321,"&lt;&gt;"),"")</f>
        <v>78.909612333333328</v>
      </c>
      <c r="E3321" s="14">
        <f>IFERROR(AVERAGEIFS(Datos!I3321:L3321,Datos!I3321:L3321,"&lt;&gt;"),"")</f>
        <v>31.076892260098059</v>
      </c>
    </row>
    <row r="3322" spans="1:5" x14ac:dyDescent="0.3">
      <c r="A3322" s="12">
        <v>44960</v>
      </c>
      <c r="B3322" s="13">
        <v>2023</v>
      </c>
      <c r="C3322" s="13">
        <f>IFERROR(AVERAGEIFS(Datos!C3322:E3322,Datos!C3322:E3322,"&lt;&gt;"),"")</f>
        <v>172.54333333333332</v>
      </c>
      <c r="D3322" s="13">
        <f>IFERROR(AVERAGEIFS(Datos!F3322:H3322,Datos!F3322:H3322,"&lt;&gt;"),"")</f>
        <v>78.126200833333328</v>
      </c>
      <c r="E3322" s="14">
        <f>IFERROR(AVERAGEIFS(Datos!I3322:L3322,Datos!I3322:L3322,"&lt;&gt;"),"")</f>
        <v>30.844555284242652</v>
      </c>
    </row>
    <row r="3323" spans="1:5" x14ac:dyDescent="0.3">
      <c r="A3323" s="12">
        <v>44961</v>
      </c>
      <c r="B3323" s="13">
        <v>2023</v>
      </c>
      <c r="C3323" s="13" t="str">
        <f>IFERROR(AVERAGEIFS(Datos!C3323:E3323,Datos!C3323:E3323,"&lt;&gt;"),"")</f>
        <v/>
      </c>
      <c r="D3323" s="13" t="str">
        <f>IFERROR(AVERAGEIFS(Datos!F3323:H3323,Datos!F3323:H3323,"&lt;&gt;"),"")</f>
        <v/>
      </c>
      <c r="E3323" s="14" t="str">
        <f>IFERROR(AVERAGEIFS(Datos!I3323:L3323,Datos!I3323:L3323,"&lt;&gt;"),"")</f>
        <v/>
      </c>
    </row>
    <row r="3324" spans="1:5" x14ac:dyDescent="0.3">
      <c r="A3324" s="12">
        <v>44962</v>
      </c>
      <c r="B3324" s="13">
        <v>2023</v>
      </c>
      <c r="C3324" s="13" t="str">
        <f>IFERROR(AVERAGEIFS(Datos!C3324:E3324,Datos!C3324:E3324,"&lt;&gt;"),"")</f>
        <v/>
      </c>
      <c r="D3324" s="13" t="str">
        <f>IFERROR(AVERAGEIFS(Datos!F3324:H3324,Datos!F3324:H3324,"&lt;&gt;"),"")</f>
        <v/>
      </c>
      <c r="E3324" s="14" t="str">
        <f>IFERROR(AVERAGEIFS(Datos!I3324:L3324,Datos!I3324:L3324,"&lt;&gt;"),"")</f>
        <v/>
      </c>
    </row>
    <row r="3325" spans="1:5" x14ac:dyDescent="0.3">
      <c r="A3325" s="12">
        <v>44963</v>
      </c>
      <c r="B3325" s="13">
        <v>2023</v>
      </c>
      <c r="C3325" s="13">
        <f>IFERROR(AVERAGEIFS(Datos!C3325:E3325,Datos!C3325:E3325,"&lt;&gt;"),"")</f>
        <v>170.46666666666667</v>
      </c>
      <c r="D3325" s="13">
        <f>IFERROR(AVERAGEIFS(Datos!F3325:H3325,Datos!F3325:H3325,"&lt;&gt;"),"")</f>
        <v>76.984574000000009</v>
      </c>
      <c r="E3325" s="14">
        <f>IFERROR(AVERAGEIFS(Datos!I3325:L3325,Datos!I3325:L3325,"&lt;&gt;"),"")</f>
        <v>30.423305714339509</v>
      </c>
    </row>
    <row r="3326" spans="1:5" x14ac:dyDescent="0.3">
      <c r="A3326" s="12">
        <v>44964</v>
      </c>
      <c r="B3326" s="13">
        <v>2023</v>
      </c>
      <c r="C3326" s="13">
        <f>IFERROR(AVERAGEIFS(Datos!C3326:E3326,Datos!C3326:E3326,"&lt;&gt;"),"")</f>
        <v>176.61666666666667</v>
      </c>
      <c r="D3326" s="13">
        <f>IFERROR(AVERAGEIFS(Datos!F3326:H3326,Datos!F3326:H3326,"&lt;&gt;"),"")</f>
        <v>77.147177666666664</v>
      </c>
      <c r="E3326" s="14">
        <f>IFERROR(AVERAGEIFS(Datos!I3326:L3326,Datos!I3326:L3326,"&lt;&gt;"),"")</f>
        <v>30.804465702305279</v>
      </c>
    </row>
    <row r="3327" spans="1:5" x14ac:dyDescent="0.3">
      <c r="A3327" s="12">
        <v>44965</v>
      </c>
      <c r="B3327" s="13">
        <v>2023</v>
      </c>
      <c r="C3327" s="13">
        <f>IFERROR(AVERAGEIFS(Datos!C3327:E3327,Datos!C3327:E3327,"&lt;&gt;"),"")</f>
        <v>172.67333333333332</v>
      </c>
      <c r="D3327" s="13">
        <f>IFERROR(AVERAGEIFS(Datos!F3327:H3327,Datos!F3327:H3327,"&lt;&gt;"),"")</f>
        <v>76.929795200000001</v>
      </c>
      <c r="E3327" s="14">
        <f>IFERROR(AVERAGEIFS(Datos!I3327:L3327,Datos!I3327:L3327,"&lt;&gt;"),"")</f>
        <v>29.192025001904618</v>
      </c>
    </row>
    <row r="3328" spans="1:5" x14ac:dyDescent="0.3">
      <c r="A3328" s="12">
        <v>44966</v>
      </c>
      <c r="B3328" s="13">
        <v>2023</v>
      </c>
      <c r="C3328" s="13">
        <f>IFERROR(AVERAGEIFS(Datos!C3328:E3328,Datos!C3328:E3328,"&lt;&gt;"),"")</f>
        <v>169.83333333333334</v>
      </c>
      <c r="D3328" s="13">
        <f>IFERROR(AVERAGEIFS(Datos!F3328:H3328,Datos!F3328:H3328,"&lt;&gt;"),"")</f>
        <v>78.029153866666661</v>
      </c>
      <c r="E3328" s="14">
        <f>IFERROR(AVERAGEIFS(Datos!I3328:L3328,Datos!I3328:L3328,"&lt;&gt;"),"")</f>
        <v>29.37013582348456</v>
      </c>
    </row>
    <row r="3329" spans="1:5" x14ac:dyDescent="0.3">
      <c r="A3329" s="12">
        <v>44967</v>
      </c>
      <c r="B3329" s="13">
        <v>2023</v>
      </c>
      <c r="C3329" s="13">
        <f>IFERROR(AVERAGEIFS(Datos!C3329:E3329,Datos!C3329:E3329,"&lt;&gt;"),"")</f>
        <v>169.56</v>
      </c>
      <c r="D3329" s="13">
        <f>IFERROR(AVERAGEIFS(Datos!F3329:H3329,Datos!F3329:H3329,"&lt;&gt;"),"")</f>
        <v>76.200257133333324</v>
      </c>
      <c r="E3329" s="14">
        <f>IFERROR(AVERAGEIFS(Datos!I3329:L3329,Datos!I3329:L3329,"&lt;&gt;"),"")</f>
        <v>29.166576950570345</v>
      </c>
    </row>
    <row r="3330" spans="1:5" x14ac:dyDescent="0.3">
      <c r="A3330" s="12">
        <v>44968</v>
      </c>
      <c r="B3330" s="13">
        <v>2023</v>
      </c>
      <c r="C3330" s="13" t="str">
        <f>IFERROR(AVERAGEIFS(Datos!C3330:E3330,Datos!C3330:E3330,"&lt;&gt;"),"")</f>
        <v/>
      </c>
      <c r="D3330" s="13" t="str">
        <f>IFERROR(AVERAGEIFS(Datos!F3330:H3330,Datos!F3330:H3330,"&lt;&gt;"),"")</f>
        <v/>
      </c>
      <c r="E3330" s="14" t="str">
        <f>IFERROR(AVERAGEIFS(Datos!I3330:L3330,Datos!I3330:L3330,"&lt;&gt;"),"")</f>
        <v/>
      </c>
    </row>
    <row r="3331" spans="1:5" x14ac:dyDescent="0.3">
      <c r="A3331" s="12">
        <v>44969</v>
      </c>
      <c r="B3331" s="13">
        <v>2023</v>
      </c>
      <c r="C3331" s="13" t="str">
        <f>IFERROR(AVERAGEIFS(Datos!C3331:E3331,Datos!C3331:E3331,"&lt;&gt;"),"")</f>
        <v/>
      </c>
      <c r="D3331" s="13" t="str">
        <f>IFERROR(AVERAGEIFS(Datos!F3331:H3331,Datos!F3331:H3331,"&lt;&gt;"),"")</f>
        <v/>
      </c>
      <c r="E3331" s="14" t="str">
        <f>IFERROR(AVERAGEIFS(Datos!I3331:L3331,Datos!I3331:L3331,"&lt;&gt;"),"")</f>
        <v/>
      </c>
    </row>
    <row r="3332" spans="1:5" x14ac:dyDescent="0.3">
      <c r="A3332" s="12">
        <v>44970</v>
      </c>
      <c r="B3332" s="13">
        <v>2023</v>
      </c>
      <c r="C3332" s="13">
        <f>IFERROR(AVERAGEIFS(Datos!C3332:E3332,Datos!C3332:E3332,"&lt;&gt;"),"")</f>
        <v>173.26</v>
      </c>
      <c r="D3332" s="13">
        <f>IFERROR(AVERAGEIFS(Datos!F3332:H3332,Datos!F3332:H3332,"&lt;&gt;"),"")</f>
        <v>76.697421166666672</v>
      </c>
      <c r="E3332" s="14">
        <f>IFERROR(AVERAGEIFS(Datos!I3332:L3332,Datos!I3332:L3332,"&lt;&gt;"),"")</f>
        <v>28.560578017046311</v>
      </c>
    </row>
    <row r="3333" spans="1:5" x14ac:dyDescent="0.3">
      <c r="A3333" s="12">
        <v>44971</v>
      </c>
      <c r="B3333" s="13">
        <v>2023</v>
      </c>
      <c r="C3333" s="13">
        <f>IFERROR(AVERAGEIFS(Datos!C3333:E3333,Datos!C3333:E3333,"&lt;&gt;"),"")</f>
        <v>173.35</v>
      </c>
      <c r="D3333" s="13">
        <f>IFERROR(AVERAGEIFS(Datos!F3333:H3333,Datos!F3333:H3333,"&lt;&gt;"),"")</f>
        <v>76.723588399999997</v>
      </c>
      <c r="E3333" s="14">
        <f>IFERROR(AVERAGEIFS(Datos!I3333:L3333,Datos!I3333:L3333,"&lt;&gt;"),"")</f>
        <v>28.756384528103393</v>
      </c>
    </row>
    <row r="3334" spans="1:5" x14ac:dyDescent="0.3">
      <c r="A3334" s="12">
        <v>44972</v>
      </c>
      <c r="B3334" s="13">
        <v>2023</v>
      </c>
      <c r="C3334" s="13">
        <f>IFERROR(AVERAGEIFS(Datos!C3334:E3334,Datos!C3334:E3334,"&lt;&gt;"),"")</f>
        <v>173.86333333333332</v>
      </c>
      <c r="D3334" s="13">
        <f>IFERROR(AVERAGEIFS(Datos!F3334:H3334,Datos!F3334:H3334,"&lt;&gt;"),"")</f>
        <v>77.112109166666656</v>
      </c>
      <c r="E3334" s="14">
        <f>IFERROR(AVERAGEIFS(Datos!I3334:L3334,Datos!I3334:L3334,"&lt;&gt;"),"")</f>
        <v>28.359877796187355</v>
      </c>
    </row>
    <row r="3335" spans="1:5" x14ac:dyDescent="0.3">
      <c r="A3335" s="12">
        <v>44973</v>
      </c>
      <c r="B3335" s="13">
        <v>2023</v>
      </c>
      <c r="C3335" s="13">
        <f>IFERROR(AVERAGEIFS(Datos!C3335:E3335,Datos!C3335:E3335,"&lt;&gt;"),"")</f>
        <v>170.45666666666668</v>
      </c>
      <c r="D3335" s="13">
        <f>IFERROR(AVERAGEIFS(Datos!F3335:H3335,Datos!F3335:H3335,"&lt;&gt;"),"")</f>
        <v>77.413648266666669</v>
      </c>
      <c r="E3335" s="14">
        <f>IFERROR(AVERAGEIFS(Datos!I3335:L3335,Datos!I3335:L3335,"&lt;&gt;"),"")</f>
        <v>29.023453375149344</v>
      </c>
    </row>
    <row r="3336" spans="1:5" x14ac:dyDescent="0.3">
      <c r="A3336" s="12">
        <v>44974</v>
      </c>
      <c r="B3336" s="13">
        <v>2023</v>
      </c>
      <c r="C3336" s="13">
        <f>IFERROR(AVERAGEIFS(Datos!C3336:E3336,Datos!C3336:E3336,"&lt;&gt;"),"")</f>
        <v>168.32000000000002</v>
      </c>
      <c r="D3336" s="13">
        <f>IFERROR(AVERAGEIFS(Datos!F3336:H3336,Datos!F3336:H3336,"&lt;&gt;"),"")</f>
        <v>76.967446333333328</v>
      </c>
      <c r="E3336" s="14">
        <f>IFERROR(AVERAGEIFS(Datos!I3336:L3336,Datos!I3336:L3336,"&lt;&gt;"),"")</f>
        <v>28.519721441870857</v>
      </c>
    </row>
    <row r="3337" spans="1:5" x14ac:dyDescent="0.3">
      <c r="A3337" s="12">
        <v>44975</v>
      </c>
      <c r="B3337" s="13">
        <v>2023</v>
      </c>
      <c r="C3337" s="13" t="str">
        <f>IFERROR(AVERAGEIFS(Datos!C3337:E3337,Datos!C3337:E3337,"&lt;&gt;"),"")</f>
        <v/>
      </c>
      <c r="D3337" s="13" t="str">
        <f>IFERROR(AVERAGEIFS(Datos!F3337:H3337,Datos!F3337:H3337,"&lt;&gt;"),"")</f>
        <v/>
      </c>
      <c r="E3337" s="14" t="str">
        <f>IFERROR(AVERAGEIFS(Datos!I3337:L3337,Datos!I3337:L3337,"&lt;&gt;"),"")</f>
        <v/>
      </c>
    </row>
    <row r="3338" spans="1:5" x14ac:dyDescent="0.3">
      <c r="A3338" s="12">
        <v>44976</v>
      </c>
      <c r="B3338" s="13">
        <v>2023</v>
      </c>
      <c r="C3338" s="13" t="str">
        <f>IFERROR(AVERAGEIFS(Datos!C3338:E3338,Datos!C3338:E3338,"&lt;&gt;"),"")</f>
        <v/>
      </c>
      <c r="D3338" s="13" t="str">
        <f>IFERROR(AVERAGEIFS(Datos!F3338:H3338,Datos!F3338:H3338,"&lt;&gt;"),"")</f>
        <v/>
      </c>
      <c r="E3338" s="14" t="str">
        <f>IFERROR(AVERAGEIFS(Datos!I3338:L3338,Datos!I3338:L3338,"&lt;&gt;"),"")</f>
        <v/>
      </c>
    </row>
    <row r="3339" spans="1:5" x14ac:dyDescent="0.3">
      <c r="A3339" s="12">
        <v>44977</v>
      </c>
      <c r="B3339" s="13">
        <v>2023</v>
      </c>
      <c r="C3339" s="13" t="str">
        <f>IFERROR(AVERAGEIFS(Datos!C3339:E3339,Datos!C3339:E3339,"&lt;&gt;"),"")</f>
        <v/>
      </c>
      <c r="D3339" s="13">
        <f>IFERROR(AVERAGEIFS(Datos!F3339:H3339,Datos!F3339:H3339,"&lt;&gt;"),"")</f>
        <v>76.918238399999993</v>
      </c>
      <c r="E3339" s="14">
        <f>IFERROR(AVERAGEIFS(Datos!I3339:L3339,Datos!I3339:L3339,"&lt;&gt;"),"")</f>
        <v>28.452290256257442</v>
      </c>
    </row>
    <row r="3340" spans="1:5" x14ac:dyDescent="0.3">
      <c r="A3340" s="12">
        <v>44978</v>
      </c>
      <c r="B3340" s="13">
        <v>2023</v>
      </c>
      <c r="C3340" s="13">
        <f>IFERROR(AVERAGEIFS(Datos!C3340:E3340,Datos!C3340:E3340,"&lt;&gt;"),"")</f>
        <v>164.31333333333333</v>
      </c>
      <c r="D3340" s="13">
        <f>IFERROR(AVERAGEIFS(Datos!F3340:H3340,Datos!F3340:H3340,"&lt;&gt;"),"")</f>
        <v>75.986628666666661</v>
      </c>
      <c r="E3340" s="14">
        <f>IFERROR(AVERAGEIFS(Datos!I3340:L3340,Datos!I3340:L3340,"&lt;&gt;"),"")</f>
        <v>28.122587313654229</v>
      </c>
    </row>
    <row r="3341" spans="1:5" x14ac:dyDescent="0.3">
      <c r="A3341" s="12">
        <v>44979</v>
      </c>
      <c r="B3341" s="13">
        <v>2023</v>
      </c>
      <c r="C3341" s="13">
        <f>IFERROR(AVERAGEIFS(Datos!C3341:E3341,Datos!C3341:E3341,"&lt;&gt;"),"")</f>
        <v>164.02333333333331</v>
      </c>
      <c r="D3341" s="13">
        <f>IFERROR(AVERAGEIFS(Datos!F3341:H3341,Datos!F3341:H3341,"&lt;&gt;"),"")</f>
        <v>75.946430466666655</v>
      </c>
      <c r="E3341" s="14">
        <f>IFERROR(AVERAGEIFS(Datos!I3341:L3341,Datos!I3341:L3341,"&lt;&gt;"),"")</f>
        <v>27.597966542971648</v>
      </c>
    </row>
    <row r="3342" spans="1:5" x14ac:dyDescent="0.3">
      <c r="A3342" s="12">
        <v>44980</v>
      </c>
      <c r="B3342" s="13">
        <v>2023</v>
      </c>
      <c r="C3342" s="13">
        <f>IFERROR(AVERAGEIFS(Datos!C3342:E3342,Datos!C3342:E3342,"&lt;&gt;"),"")</f>
        <v>165.02</v>
      </c>
      <c r="D3342" s="13">
        <f>IFERROR(AVERAGEIFS(Datos!F3342:H3342,Datos!F3342:H3342,"&lt;&gt;"),"")</f>
        <v>76.068298299999995</v>
      </c>
      <c r="E3342" s="14" t="str">
        <f>IFERROR(AVERAGEIFS(Datos!I3342:L3342,Datos!I3342:L3342,"&lt;&gt;"),"")</f>
        <v/>
      </c>
    </row>
    <row r="3343" spans="1:5" x14ac:dyDescent="0.3">
      <c r="A3343" s="12">
        <v>44981</v>
      </c>
      <c r="B3343" s="13">
        <v>2023</v>
      </c>
      <c r="C3343" s="13">
        <f>IFERROR(AVERAGEIFS(Datos!C3343:E3343,Datos!C3343:E3343,"&lt;&gt;"),"")</f>
        <v>161.68666666666667</v>
      </c>
      <c r="D3343" s="13">
        <f>IFERROR(AVERAGEIFS(Datos!F3343:H3343,Datos!F3343:H3343,"&lt;&gt;"),"")</f>
        <v>74.289629733333342</v>
      </c>
      <c r="E3343" s="14">
        <f>IFERROR(AVERAGEIFS(Datos!I3343:L3343,Datos!I3343:L3343,"&lt;&gt;"),"")</f>
        <v>27.328742336020525</v>
      </c>
    </row>
    <row r="3344" spans="1:5" x14ac:dyDescent="0.3">
      <c r="A3344" s="12">
        <v>44982</v>
      </c>
      <c r="B3344" s="13">
        <v>2023</v>
      </c>
      <c r="C3344" s="13" t="str">
        <f>IFERROR(AVERAGEIFS(Datos!C3344:E3344,Datos!C3344:E3344,"&lt;&gt;"),"")</f>
        <v/>
      </c>
      <c r="D3344" s="13" t="str">
        <f>IFERROR(AVERAGEIFS(Datos!F3344:H3344,Datos!F3344:H3344,"&lt;&gt;"),"")</f>
        <v/>
      </c>
      <c r="E3344" s="14" t="str">
        <f>IFERROR(AVERAGEIFS(Datos!I3344:L3344,Datos!I3344:L3344,"&lt;&gt;"),"")</f>
        <v/>
      </c>
    </row>
    <row r="3345" spans="1:5" x14ac:dyDescent="0.3">
      <c r="A3345" s="12">
        <v>44983</v>
      </c>
      <c r="B3345" s="13">
        <v>2023</v>
      </c>
      <c r="C3345" s="13" t="str">
        <f>IFERROR(AVERAGEIFS(Datos!C3345:E3345,Datos!C3345:E3345,"&lt;&gt;"),"")</f>
        <v/>
      </c>
      <c r="D3345" s="13" t="str">
        <f>IFERROR(AVERAGEIFS(Datos!F3345:H3345,Datos!F3345:H3345,"&lt;&gt;"),"")</f>
        <v/>
      </c>
      <c r="E3345" s="14" t="str">
        <f>IFERROR(AVERAGEIFS(Datos!I3345:L3345,Datos!I3345:L3345,"&lt;&gt;"),"")</f>
        <v/>
      </c>
    </row>
    <row r="3346" spans="1:5" x14ac:dyDescent="0.3">
      <c r="A3346" s="12">
        <v>44984</v>
      </c>
      <c r="B3346" s="13">
        <v>2023</v>
      </c>
      <c r="C3346" s="13">
        <f>IFERROR(AVERAGEIFS(Datos!C3346:E3346,Datos!C3346:E3346,"&lt;&gt;"),"")</f>
        <v>162.65</v>
      </c>
      <c r="D3346" s="13">
        <f>IFERROR(AVERAGEIFS(Datos!F3346:H3346,Datos!F3346:H3346,"&lt;&gt;"),"")</f>
        <v>75.523976733333328</v>
      </c>
      <c r="E3346" s="14">
        <f>IFERROR(AVERAGEIFS(Datos!I3346:L3346,Datos!I3346:L3346,"&lt;&gt;"),"")</f>
        <v>26.983792700837125</v>
      </c>
    </row>
    <row r="3347" spans="1:5" x14ac:dyDescent="0.3">
      <c r="A3347" s="12">
        <v>44985</v>
      </c>
      <c r="B3347" s="13">
        <v>2023</v>
      </c>
      <c r="C3347" s="13">
        <f>IFERROR(AVERAGEIFS(Datos!C3347:E3347,Datos!C3347:E3347,"&lt;&gt;"),"")</f>
        <v>162.29666666666665</v>
      </c>
      <c r="D3347" s="13">
        <f>IFERROR(AVERAGEIFS(Datos!F3347:H3347,Datos!F3347:H3347,"&lt;&gt;"),"")</f>
        <v>75.119232666666662</v>
      </c>
      <c r="E3347" s="14">
        <f>IFERROR(AVERAGEIFS(Datos!I3347:L3347,Datos!I3347:L3347,"&lt;&gt;"),"")</f>
        <v>27.030104966497312</v>
      </c>
    </row>
    <row r="3348" spans="1:5" x14ac:dyDescent="0.3">
      <c r="A3348" s="12">
        <v>44986</v>
      </c>
      <c r="B3348" s="13">
        <v>2023</v>
      </c>
      <c r="C3348" s="13">
        <f>IFERROR(AVERAGEIFS(Datos!C3348:E3348,Datos!C3348:E3348,"&lt;&gt;"),"")</f>
        <v>160.64666666666668</v>
      </c>
      <c r="D3348" s="13">
        <f>IFERROR(AVERAGEIFS(Datos!F3348:H3348,Datos!F3348:H3348,"&lt;&gt;"),"")</f>
        <v>75.784888966666657</v>
      </c>
      <c r="E3348" s="14">
        <f>IFERROR(AVERAGEIFS(Datos!I3348:L3348,Datos!I3348:L3348,"&lt;&gt;"),"")</f>
        <v>27.009688095851107</v>
      </c>
    </row>
    <row r="3349" spans="1:5" x14ac:dyDescent="0.3">
      <c r="A3349" s="12">
        <v>44987</v>
      </c>
      <c r="B3349" s="13">
        <v>2023</v>
      </c>
      <c r="C3349" s="13">
        <f>IFERROR(AVERAGEIFS(Datos!C3349:E3349,Datos!C3349:E3349,"&lt;&gt;"),"")</f>
        <v>163.00666666666666</v>
      </c>
      <c r="D3349" s="13">
        <f>IFERROR(AVERAGEIFS(Datos!F3349:H3349,Datos!F3349:H3349,"&lt;&gt;"),"")</f>
        <v>75.312735333333336</v>
      </c>
      <c r="E3349" s="14">
        <f>IFERROR(AVERAGEIFS(Datos!I3349:L3349,Datos!I3349:L3349,"&lt;&gt;"),"")</f>
        <v>26.931902979189488</v>
      </c>
    </row>
    <row r="3350" spans="1:5" x14ac:dyDescent="0.3">
      <c r="A3350" s="12">
        <v>44988</v>
      </c>
      <c r="B3350" s="13">
        <v>2023</v>
      </c>
      <c r="C3350" s="13">
        <f>IFERROR(AVERAGEIFS(Datos!C3350:E3350,Datos!C3350:E3350,"&lt;&gt;"),"")</f>
        <v>166.65666666666667</v>
      </c>
      <c r="D3350" s="13">
        <f>IFERROR(AVERAGEIFS(Datos!F3350:H3350,Datos!F3350:H3350,"&lt;&gt;"),"")</f>
        <v>77.154844333333344</v>
      </c>
      <c r="E3350" s="14">
        <f>IFERROR(AVERAGEIFS(Datos!I3350:L3350,Datos!I3350:L3350,"&lt;&gt;"),"")</f>
        <v>27.185311683564759</v>
      </c>
    </row>
    <row r="3351" spans="1:5" x14ac:dyDescent="0.3">
      <c r="A3351" s="12">
        <v>44989</v>
      </c>
      <c r="B3351" s="13">
        <v>2023</v>
      </c>
      <c r="C3351" s="13" t="str">
        <f>IFERROR(AVERAGEIFS(Datos!C3351:E3351,Datos!C3351:E3351,"&lt;&gt;"),"")</f>
        <v/>
      </c>
      <c r="D3351" s="13" t="str">
        <f>IFERROR(AVERAGEIFS(Datos!F3351:H3351,Datos!F3351:H3351,"&lt;&gt;"),"")</f>
        <v/>
      </c>
      <c r="E3351" s="14" t="str">
        <f>IFERROR(AVERAGEIFS(Datos!I3351:L3351,Datos!I3351:L3351,"&lt;&gt;"),"")</f>
        <v/>
      </c>
    </row>
    <row r="3352" spans="1:5" x14ac:dyDescent="0.3">
      <c r="A3352" s="12">
        <v>44990</v>
      </c>
      <c r="B3352" s="13">
        <v>2023</v>
      </c>
      <c r="C3352" s="13" t="str">
        <f>IFERROR(AVERAGEIFS(Datos!C3352:E3352,Datos!C3352:E3352,"&lt;&gt;"),"")</f>
        <v/>
      </c>
      <c r="D3352" s="13" t="str">
        <f>IFERROR(AVERAGEIFS(Datos!F3352:H3352,Datos!F3352:H3352,"&lt;&gt;"),"")</f>
        <v/>
      </c>
      <c r="E3352" s="14" t="str">
        <f>IFERROR(AVERAGEIFS(Datos!I3352:L3352,Datos!I3352:L3352,"&lt;&gt;"),"")</f>
        <v/>
      </c>
    </row>
    <row r="3353" spans="1:5" x14ac:dyDescent="0.3">
      <c r="A3353" s="12">
        <v>44991</v>
      </c>
      <c r="B3353" s="13">
        <v>2023</v>
      </c>
      <c r="C3353" s="13">
        <f>IFERROR(AVERAGEIFS(Datos!C3353:E3353,Datos!C3353:E3353,"&lt;&gt;"),"")</f>
        <v>168.61</v>
      </c>
      <c r="D3353" s="13">
        <f>IFERROR(AVERAGEIFS(Datos!F3353:H3353,Datos!F3353:H3353,"&lt;&gt;"),"")</f>
        <v>78.492733266666662</v>
      </c>
      <c r="E3353" s="14">
        <f>IFERROR(AVERAGEIFS(Datos!I3353:L3353,Datos!I3353:L3353,"&lt;&gt;"),"")</f>
        <v>27.67976888104171</v>
      </c>
    </row>
    <row r="3354" spans="1:5" x14ac:dyDescent="0.3">
      <c r="A3354" s="12">
        <v>44992</v>
      </c>
      <c r="B3354" s="13">
        <v>2023</v>
      </c>
      <c r="C3354" s="13">
        <f>IFERROR(AVERAGEIFS(Datos!C3354:E3354,Datos!C3354:E3354,"&lt;&gt;"),"")</f>
        <v>166.53666666666666</v>
      </c>
      <c r="D3354" s="13">
        <f>IFERROR(AVERAGEIFS(Datos!F3354:H3354,Datos!F3354:H3354,"&lt;&gt;"),"")</f>
        <v>77.061960333333332</v>
      </c>
      <c r="E3354" s="14">
        <f>IFERROR(AVERAGEIFS(Datos!I3354:L3354,Datos!I3354:L3354,"&lt;&gt;"),"")</f>
        <v>27.593265464708452</v>
      </c>
    </row>
    <row r="3355" spans="1:5" x14ac:dyDescent="0.3">
      <c r="A3355" s="12">
        <v>44993</v>
      </c>
      <c r="B3355" s="13">
        <v>2023</v>
      </c>
      <c r="C3355" s="13">
        <f>IFERROR(AVERAGEIFS(Datos!C3355:E3355,Datos!C3355:E3355,"&lt;&gt;"),"")</f>
        <v>166.94</v>
      </c>
      <c r="D3355" s="13">
        <f>IFERROR(AVERAGEIFS(Datos!F3355:H3355,Datos!F3355:H3355,"&lt;&gt;"),"")</f>
        <v>76.934970566666664</v>
      </c>
      <c r="E3355" s="14">
        <f>IFERROR(AVERAGEIFS(Datos!I3355:L3355,Datos!I3355:L3355,"&lt;&gt;"),"")</f>
        <v>27.432598622448985</v>
      </c>
    </row>
    <row r="3356" spans="1:5" x14ac:dyDescent="0.3">
      <c r="A3356" s="12">
        <v>44994</v>
      </c>
      <c r="B3356" s="13">
        <v>2023</v>
      </c>
      <c r="C3356" s="13">
        <f>IFERROR(AVERAGEIFS(Datos!C3356:E3356,Datos!C3356:E3356,"&lt;&gt;"),"")</f>
        <v>165.07666666666665</v>
      </c>
      <c r="D3356" s="13">
        <f>IFERROR(AVERAGEIFS(Datos!F3356:H3356,Datos!F3356:H3356,"&lt;&gt;"),"")</f>
        <v>76.849862166666654</v>
      </c>
      <c r="E3356" s="14">
        <f>IFERROR(AVERAGEIFS(Datos!I3356:L3356,Datos!I3356:L3356,"&lt;&gt;"),"")</f>
        <v>27.784507239594802</v>
      </c>
    </row>
    <row r="3357" spans="1:5" x14ac:dyDescent="0.3">
      <c r="A3357" s="12">
        <v>44995</v>
      </c>
      <c r="B3357" s="13">
        <v>2023</v>
      </c>
      <c r="C3357" s="13">
        <f>IFERROR(AVERAGEIFS(Datos!C3357:E3357,Datos!C3357:E3357,"&lt;&gt;"),"")</f>
        <v>162.57333333333335</v>
      </c>
      <c r="D3357" s="13">
        <f>IFERROR(AVERAGEIFS(Datos!F3357:H3357,Datos!F3357:H3357,"&lt;&gt;"),"")</f>
        <v>76.642048333333335</v>
      </c>
      <c r="E3357" s="14">
        <f>IFERROR(AVERAGEIFS(Datos!I3357:L3357,Datos!I3357:L3357,"&lt;&gt;"),"")</f>
        <v>27.124161681757457</v>
      </c>
    </row>
    <row r="3358" spans="1:5" x14ac:dyDescent="0.3">
      <c r="A3358" s="12">
        <v>44996</v>
      </c>
      <c r="B3358" s="13">
        <v>2023</v>
      </c>
      <c r="C3358" s="13" t="str">
        <f>IFERROR(AVERAGEIFS(Datos!C3358:E3358,Datos!C3358:E3358,"&lt;&gt;"),"")</f>
        <v/>
      </c>
      <c r="D3358" s="13" t="str">
        <f>IFERROR(AVERAGEIFS(Datos!F3358:H3358,Datos!F3358:H3358,"&lt;&gt;"),"")</f>
        <v/>
      </c>
      <c r="E3358" s="14" t="str">
        <f>IFERROR(AVERAGEIFS(Datos!I3358:L3358,Datos!I3358:L3358,"&lt;&gt;"),"")</f>
        <v/>
      </c>
    </row>
    <row r="3359" spans="1:5" x14ac:dyDescent="0.3">
      <c r="A3359" s="12">
        <v>44997</v>
      </c>
      <c r="B3359" s="13">
        <v>2023</v>
      </c>
      <c r="C3359" s="13" t="str">
        <f>IFERROR(AVERAGEIFS(Datos!C3359:E3359,Datos!C3359:E3359,"&lt;&gt;"),"")</f>
        <v/>
      </c>
      <c r="D3359" s="13" t="str">
        <f>IFERROR(AVERAGEIFS(Datos!F3359:H3359,Datos!F3359:H3359,"&lt;&gt;"),"")</f>
        <v/>
      </c>
      <c r="E3359" s="14" t="str">
        <f>IFERROR(AVERAGEIFS(Datos!I3359:L3359,Datos!I3359:L3359,"&lt;&gt;"),"")</f>
        <v/>
      </c>
    </row>
    <row r="3360" spans="1:5" x14ac:dyDescent="0.3">
      <c r="A3360" s="12">
        <v>44998</v>
      </c>
      <c r="B3360" s="13">
        <v>2023</v>
      </c>
      <c r="C3360" s="13">
        <f>IFERROR(AVERAGEIFS(Datos!C3360:E3360,Datos!C3360:E3360,"&lt;&gt;"),"")</f>
        <v>165.16666666666666</v>
      </c>
      <c r="D3360" s="13">
        <f>IFERROR(AVERAGEIFS(Datos!F3360:H3360,Datos!F3360:H3360,"&lt;&gt;"),"")</f>
        <v>74.557961833333323</v>
      </c>
      <c r="E3360" s="14">
        <f>IFERROR(AVERAGEIFS(Datos!I3360:L3360,Datos!I3360:L3360,"&lt;&gt;"),"")</f>
        <v>27.145060100991138</v>
      </c>
    </row>
    <row r="3361" spans="1:5" x14ac:dyDescent="0.3">
      <c r="A3361" s="12">
        <v>44999</v>
      </c>
      <c r="B3361" s="13">
        <v>2023</v>
      </c>
      <c r="C3361" s="13">
        <f>IFERROR(AVERAGEIFS(Datos!C3361:E3361,Datos!C3361:E3361,"&lt;&gt;"),"")</f>
        <v>169.11666666666667</v>
      </c>
      <c r="D3361" s="13">
        <f>IFERROR(AVERAGEIFS(Datos!F3361:H3361,Datos!F3361:H3361,"&lt;&gt;"),"")</f>
        <v>75.918796999999998</v>
      </c>
      <c r="E3361" s="14">
        <f>IFERROR(AVERAGEIFS(Datos!I3361:L3361,Datos!I3361:L3361,"&lt;&gt;"),"")</f>
        <v>26.169583808974551</v>
      </c>
    </row>
    <row r="3362" spans="1:5" x14ac:dyDescent="0.3">
      <c r="A3362" s="12">
        <v>45000</v>
      </c>
      <c r="B3362" s="13">
        <v>2023</v>
      </c>
      <c r="C3362" s="13">
        <f>IFERROR(AVERAGEIFS(Datos!C3362:E3362,Datos!C3362:E3362,"&lt;&gt;"),"")</f>
        <v>171.51333333333332</v>
      </c>
      <c r="D3362" s="13">
        <f>IFERROR(AVERAGEIFS(Datos!F3362:H3362,Datos!F3362:H3362,"&lt;&gt;"),"")</f>
        <v>73.66416980000001</v>
      </c>
      <c r="E3362" s="14">
        <f>IFERROR(AVERAGEIFS(Datos!I3362:L3362,Datos!I3362:L3362,"&lt;&gt;"),"")</f>
        <v>26.347897647500936</v>
      </c>
    </row>
    <row r="3363" spans="1:5" x14ac:dyDescent="0.3">
      <c r="A3363" s="12">
        <v>45001</v>
      </c>
      <c r="B3363" s="13">
        <v>2023</v>
      </c>
      <c r="C3363" s="13">
        <f>IFERROR(AVERAGEIFS(Datos!C3363:E3363,Datos!C3363:E3363,"&lt;&gt;"),"")</f>
        <v>177.45666666666662</v>
      </c>
      <c r="D3363" s="13">
        <f>IFERROR(AVERAGEIFS(Datos!F3363:H3363,Datos!F3363:H3363,"&lt;&gt;"),"")</f>
        <v>75.834743533333338</v>
      </c>
      <c r="E3363" s="14">
        <f>IFERROR(AVERAGEIFS(Datos!I3363:L3363,Datos!I3363:L3363,"&lt;&gt;"),"")</f>
        <v>26.006465397995065</v>
      </c>
    </row>
    <row r="3364" spans="1:5" x14ac:dyDescent="0.3">
      <c r="A3364" s="12">
        <v>45002</v>
      </c>
      <c r="B3364" s="13">
        <v>2023</v>
      </c>
      <c r="C3364" s="13">
        <f>IFERROR(AVERAGEIFS(Datos!C3364:E3364,Datos!C3364:E3364,"&lt;&gt;"),"")</f>
        <v>178.68333333333331</v>
      </c>
      <c r="D3364" s="13">
        <f>IFERROR(AVERAGEIFS(Datos!F3364:H3364,Datos!F3364:H3364,"&lt;&gt;"),"")</f>
        <v>75.642742499999997</v>
      </c>
      <c r="E3364" s="14">
        <f>IFERROR(AVERAGEIFS(Datos!I3364:L3364,Datos!I3364:L3364,"&lt;&gt;"),"")</f>
        <v>26.573828933222288</v>
      </c>
    </row>
    <row r="3365" spans="1:5" x14ac:dyDescent="0.3">
      <c r="A3365" s="12">
        <v>45003</v>
      </c>
      <c r="B3365" s="13">
        <v>2023</v>
      </c>
      <c r="C3365" s="13" t="str">
        <f>IFERROR(AVERAGEIFS(Datos!C3365:E3365,Datos!C3365:E3365,"&lt;&gt;"),"")</f>
        <v/>
      </c>
      <c r="D3365" s="13" t="str">
        <f>IFERROR(AVERAGEIFS(Datos!F3365:H3365,Datos!F3365:H3365,"&lt;&gt;"),"")</f>
        <v/>
      </c>
      <c r="E3365" s="14" t="str">
        <f>IFERROR(AVERAGEIFS(Datos!I3365:L3365,Datos!I3365:L3365,"&lt;&gt;"),"")</f>
        <v/>
      </c>
    </row>
    <row r="3366" spans="1:5" x14ac:dyDescent="0.3">
      <c r="A3366" s="12">
        <v>45004</v>
      </c>
      <c r="B3366" s="13">
        <v>2023</v>
      </c>
      <c r="C3366" s="13" t="str">
        <f>IFERROR(AVERAGEIFS(Datos!C3366:E3366,Datos!C3366:E3366,"&lt;&gt;"),"")</f>
        <v/>
      </c>
      <c r="D3366" s="13" t="str">
        <f>IFERROR(AVERAGEIFS(Datos!F3366:H3366,Datos!F3366:H3366,"&lt;&gt;"),"")</f>
        <v/>
      </c>
      <c r="E3366" s="14" t="str">
        <f>IFERROR(AVERAGEIFS(Datos!I3366:L3366,Datos!I3366:L3366,"&lt;&gt;"),"")</f>
        <v/>
      </c>
    </row>
    <row r="3367" spans="1:5" x14ac:dyDescent="0.3">
      <c r="A3367" s="12">
        <v>45005</v>
      </c>
      <c r="B3367" s="13">
        <v>2023</v>
      </c>
      <c r="C3367" s="13">
        <f>IFERROR(AVERAGEIFS(Datos!C3367:E3367,Datos!C3367:E3367,"&lt;&gt;"),"")</f>
        <v>176.95000000000002</v>
      </c>
      <c r="D3367" s="13">
        <f>IFERROR(AVERAGEIFS(Datos!F3367:H3367,Datos!F3367:H3367,"&lt;&gt;"),"")</f>
        <v>76.709251866666662</v>
      </c>
      <c r="E3367" s="14">
        <f>IFERROR(AVERAGEIFS(Datos!I3367:L3367,Datos!I3367:L3367,"&lt;&gt;"),"")</f>
        <v>26.316440826559294</v>
      </c>
    </row>
    <row r="3368" spans="1:5" x14ac:dyDescent="0.3">
      <c r="A3368" s="12">
        <v>45006</v>
      </c>
      <c r="B3368" s="13">
        <v>2023</v>
      </c>
      <c r="C3368" s="13">
        <f>IFERROR(AVERAGEIFS(Datos!C3368:E3368,Datos!C3368:E3368,"&lt;&gt;"),"")</f>
        <v>179.32666666666663</v>
      </c>
      <c r="D3368" s="13">
        <f>IFERROR(AVERAGEIFS(Datos!F3368:H3368,Datos!F3368:H3368,"&lt;&gt;"),"")</f>
        <v>78.024871333333337</v>
      </c>
      <c r="E3368" s="14" t="str">
        <f>IFERROR(AVERAGEIFS(Datos!I3368:L3368,Datos!I3368:L3368,"&lt;&gt;"),"")</f>
        <v/>
      </c>
    </row>
    <row r="3369" spans="1:5" x14ac:dyDescent="0.3">
      <c r="A3369" s="12">
        <v>45007</v>
      </c>
      <c r="B3369" s="13">
        <v>2023</v>
      </c>
      <c r="C3369" s="13">
        <f>IFERROR(AVERAGEIFS(Datos!C3369:E3369,Datos!C3369:E3369,"&lt;&gt;"),"")</f>
        <v>177.83</v>
      </c>
      <c r="D3369" s="13">
        <f>IFERROR(AVERAGEIFS(Datos!F3369:H3369,Datos!F3369:H3369,"&lt;&gt;"),"")</f>
        <v>78.582355399999997</v>
      </c>
      <c r="E3369" s="14">
        <f>IFERROR(AVERAGEIFS(Datos!I3369:L3369,Datos!I3369:L3369,"&lt;&gt;"),"")</f>
        <v>26.612257267376052</v>
      </c>
    </row>
    <row r="3370" spans="1:5" x14ac:dyDescent="0.3">
      <c r="A3370" s="12">
        <v>45008</v>
      </c>
      <c r="B3370" s="13">
        <v>2023</v>
      </c>
      <c r="C3370" s="13">
        <f>IFERROR(AVERAGEIFS(Datos!C3370:E3370,Datos!C3370:E3370,"&lt;&gt;"),"")</f>
        <v>180.73000000000002</v>
      </c>
      <c r="D3370" s="13">
        <f>IFERROR(AVERAGEIFS(Datos!F3370:H3370,Datos!F3370:H3370,"&lt;&gt;"),"")</f>
        <v>79.602293000000003</v>
      </c>
      <c r="E3370" s="14">
        <f>IFERROR(AVERAGEIFS(Datos!I3370:L3370,Datos!I3370:L3370,"&lt;&gt;"),"")</f>
        <v>26.8071747134342</v>
      </c>
    </row>
    <row r="3371" spans="1:5" x14ac:dyDescent="0.3">
      <c r="A3371" s="12">
        <v>45009</v>
      </c>
      <c r="B3371" s="13">
        <v>2023</v>
      </c>
      <c r="C3371" s="13">
        <f>IFERROR(AVERAGEIFS(Datos!C3371:E3371,Datos!C3371:E3371,"&lt;&gt;"),"")</f>
        <v>182.08666666666667</v>
      </c>
      <c r="D3371" s="13">
        <f>IFERROR(AVERAGEIFS(Datos!F3371:H3371,Datos!F3371:H3371,"&lt;&gt;"),"")</f>
        <v>78.134957999999997</v>
      </c>
      <c r="E3371" s="14">
        <f>IFERROR(AVERAGEIFS(Datos!I3371:L3371,Datos!I3371:L3371,"&lt;&gt;"),"")</f>
        <v>26.828249546671771</v>
      </c>
    </row>
    <row r="3372" spans="1:5" x14ac:dyDescent="0.3">
      <c r="A3372" s="12">
        <v>45010</v>
      </c>
      <c r="B3372" s="13">
        <v>2023</v>
      </c>
      <c r="C3372" s="13" t="str">
        <f>IFERROR(AVERAGEIFS(Datos!C3372:E3372,Datos!C3372:E3372,"&lt;&gt;"),"")</f>
        <v/>
      </c>
      <c r="D3372" s="13" t="str">
        <f>IFERROR(AVERAGEIFS(Datos!F3372:H3372,Datos!F3372:H3372,"&lt;&gt;"),"")</f>
        <v/>
      </c>
      <c r="E3372" s="14" t="str">
        <f>IFERROR(AVERAGEIFS(Datos!I3372:L3372,Datos!I3372:L3372,"&lt;&gt;"),"")</f>
        <v/>
      </c>
    </row>
    <row r="3373" spans="1:5" x14ac:dyDescent="0.3">
      <c r="A3373" s="12">
        <v>45011</v>
      </c>
      <c r="B3373" s="13">
        <v>2023</v>
      </c>
      <c r="C3373" s="13" t="str">
        <f>IFERROR(AVERAGEIFS(Datos!C3373:E3373,Datos!C3373:E3373,"&lt;&gt;"),"")</f>
        <v/>
      </c>
      <c r="D3373" s="13" t="str">
        <f>IFERROR(AVERAGEIFS(Datos!F3373:H3373,Datos!F3373:H3373,"&lt;&gt;"),"")</f>
        <v/>
      </c>
      <c r="E3373" s="14" t="str">
        <f>IFERROR(AVERAGEIFS(Datos!I3373:L3373,Datos!I3373:L3373,"&lt;&gt;"),"")</f>
        <v/>
      </c>
    </row>
    <row r="3374" spans="1:5" x14ac:dyDescent="0.3">
      <c r="A3374" s="12">
        <v>45012</v>
      </c>
      <c r="B3374" s="13">
        <v>2023</v>
      </c>
      <c r="C3374" s="13">
        <f>IFERROR(AVERAGEIFS(Datos!C3374:E3374,Datos!C3374:E3374,"&lt;&gt;"),"")</f>
        <v>179.04</v>
      </c>
      <c r="D3374" s="13">
        <f>IFERROR(AVERAGEIFS(Datos!F3374:H3374,Datos!F3374:H3374,"&lt;&gt;"),"")</f>
        <v>78.835140766666669</v>
      </c>
      <c r="E3374" s="14">
        <f>IFERROR(AVERAGEIFS(Datos!I3374:L3374,Datos!I3374:L3374,"&lt;&gt;"),"")</f>
        <v>26.645420459726445</v>
      </c>
    </row>
    <row r="3375" spans="1:5" x14ac:dyDescent="0.3">
      <c r="A3375" s="12">
        <v>45013</v>
      </c>
      <c r="B3375" s="13">
        <v>2023</v>
      </c>
      <c r="C3375" s="13">
        <f>IFERROR(AVERAGEIFS(Datos!C3375:E3375,Datos!C3375:E3375,"&lt;&gt;"),"")</f>
        <v>177.97</v>
      </c>
      <c r="D3375" s="13">
        <f>IFERROR(AVERAGEIFS(Datos!F3375:H3375,Datos!F3375:H3375,"&lt;&gt;"),"")</f>
        <v>79.034788133333336</v>
      </c>
      <c r="E3375" s="14">
        <f>IFERROR(AVERAGEIFS(Datos!I3375:L3375,Datos!I3375:L3375,"&lt;&gt;"),"")</f>
        <v>26.606900355070252</v>
      </c>
    </row>
    <row r="3376" spans="1:5" x14ac:dyDescent="0.3">
      <c r="A3376" s="12">
        <v>45014</v>
      </c>
      <c r="B3376" s="13">
        <v>2023</v>
      </c>
      <c r="C3376" s="13">
        <f>IFERROR(AVERAGEIFS(Datos!C3376:E3376,Datos!C3376:E3376,"&lt;&gt;"),"")</f>
        <v>180.89</v>
      </c>
      <c r="D3376" s="13">
        <f>IFERROR(AVERAGEIFS(Datos!F3376:H3376,Datos!F3376:H3376,"&lt;&gt;"),"")</f>
        <v>79.343156666666673</v>
      </c>
      <c r="E3376" s="14">
        <f>IFERROR(AVERAGEIFS(Datos!I3376:L3376,Datos!I3376:L3376,"&lt;&gt;"),"")</f>
        <v>27.164970454202795</v>
      </c>
    </row>
    <row r="3377" spans="1:5" x14ac:dyDescent="0.3">
      <c r="A3377" s="12">
        <v>45015</v>
      </c>
      <c r="B3377" s="13">
        <v>2023</v>
      </c>
      <c r="C3377" s="13">
        <f>IFERROR(AVERAGEIFS(Datos!C3377:E3377,Datos!C3377:E3377,"&lt;&gt;"),"")</f>
        <v>182.43333333333337</v>
      </c>
      <c r="D3377" s="13">
        <f>IFERROR(AVERAGEIFS(Datos!F3377:H3377,Datos!F3377:H3377,"&lt;&gt;"),"")</f>
        <v>80.823188599999995</v>
      </c>
      <c r="E3377" s="14">
        <f>IFERROR(AVERAGEIFS(Datos!I3377:L3377,Datos!I3377:L3377,"&lt;&gt;"),"")</f>
        <v>26.896885374650658</v>
      </c>
    </row>
    <row r="3378" spans="1:5" x14ac:dyDescent="0.3">
      <c r="A3378" s="12">
        <v>45016</v>
      </c>
      <c r="B3378" s="13">
        <v>2023</v>
      </c>
      <c r="C3378" s="13">
        <f>IFERROR(AVERAGEIFS(Datos!C3378:E3378,Datos!C3378:E3378,"&lt;&gt;"),"")</f>
        <v>185.64333333333335</v>
      </c>
      <c r="D3378" s="13">
        <f>IFERROR(AVERAGEIFS(Datos!F3378:H3378,Datos!F3378:H3378,"&lt;&gt;"),"")</f>
        <v>80.8816652</v>
      </c>
      <c r="E3378" s="14">
        <f>IFERROR(AVERAGEIFS(Datos!I3378:L3378,Datos!I3378:L3378,"&lt;&gt;"),"")</f>
        <v>27.263695618362579</v>
      </c>
    </row>
    <row r="3379" spans="1:5" x14ac:dyDescent="0.3">
      <c r="A3379" s="12">
        <v>45017</v>
      </c>
      <c r="B3379" s="13">
        <v>2023</v>
      </c>
      <c r="C3379" s="13" t="str">
        <f>IFERROR(AVERAGEIFS(Datos!C3379:E3379,Datos!C3379:E3379,"&lt;&gt;"),"")</f>
        <v/>
      </c>
      <c r="D3379" s="13" t="str">
        <f>IFERROR(AVERAGEIFS(Datos!F3379:H3379,Datos!F3379:H3379,"&lt;&gt;"),"")</f>
        <v/>
      </c>
      <c r="E3379" s="14" t="str">
        <f>IFERROR(AVERAGEIFS(Datos!I3379:L3379,Datos!I3379:L3379,"&lt;&gt;"),"")</f>
        <v/>
      </c>
    </row>
    <row r="3380" spans="1:5" x14ac:dyDescent="0.3">
      <c r="A3380" s="12">
        <v>45018</v>
      </c>
      <c r="B3380" s="13">
        <v>2023</v>
      </c>
      <c r="C3380" s="13" t="str">
        <f>IFERROR(AVERAGEIFS(Datos!C3380:E3380,Datos!C3380:E3380,"&lt;&gt;"),"")</f>
        <v/>
      </c>
      <c r="D3380" s="13" t="str">
        <f>IFERROR(AVERAGEIFS(Datos!F3380:H3380,Datos!F3380:H3380,"&lt;&gt;"),"")</f>
        <v/>
      </c>
      <c r="E3380" s="14" t="str">
        <f>IFERROR(AVERAGEIFS(Datos!I3380:L3380,Datos!I3380:L3380,"&lt;&gt;"),"")</f>
        <v/>
      </c>
    </row>
    <row r="3381" spans="1:5" x14ac:dyDescent="0.3">
      <c r="A3381" s="12">
        <v>45019</v>
      </c>
      <c r="B3381" s="13">
        <v>2023</v>
      </c>
      <c r="C3381" s="13">
        <f>IFERROR(AVERAGEIFS(Datos!C3381:E3381,Datos!C3381:E3381,"&lt;&gt;"),"")</f>
        <v>185.92</v>
      </c>
      <c r="D3381" s="13">
        <f>IFERROR(AVERAGEIFS(Datos!F3381:H3381,Datos!F3381:H3381,"&lt;&gt;"),"")</f>
        <v>80.823438933333335</v>
      </c>
      <c r="E3381" s="14">
        <f>IFERROR(AVERAGEIFS(Datos!I3381:L3381,Datos!I3381:L3381,"&lt;&gt;"),"")</f>
        <v>27.523002155367649</v>
      </c>
    </row>
    <row r="3382" spans="1:5" x14ac:dyDescent="0.3">
      <c r="A3382" s="12">
        <v>45020</v>
      </c>
      <c r="B3382" s="13">
        <v>2023</v>
      </c>
      <c r="C3382" s="13">
        <f>IFERROR(AVERAGEIFS(Datos!C3382:E3382,Datos!C3382:E3382,"&lt;&gt;"),"")</f>
        <v>185.84333333333333</v>
      </c>
      <c r="D3382" s="13">
        <f>IFERROR(AVERAGEIFS(Datos!F3382:H3382,Datos!F3382:H3382,"&lt;&gt;"),"")</f>
        <v>81.719740266666676</v>
      </c>
      <c r="E3382" s="14">
        <f>IFERROR(AVERAGEIFS(Datos!I3382:L3382,Datos!I3382:L3382,"&lt;&gt;"),"")</f>
        <v>28.200361136225496</v>
      </c>
    </row>
    <row r="3383" spans="1:5" x14ac:dyDescent="0.3">
      <c r="A3383" s="12">
        <v>45021</v>
      </c>
      <c r="B3383" s="13">
        <v>2023</v>
      </c>
      <c r="C3383" s="13">
        <f>IFERROR(AVERAGEIFS(Datos!C3383:E3383,Datos!C3383:E3383,"&lt;&gt;"),"")</f>
        <v>184.18999999999997</v>
      </c>
      <c r="D3383" s="13">
        <f>IFERROR(AVERAGEIFS(Datos!F3383:H3383,Datos!F3383:H3383,"&lt;&gt;"),"")</f>
        <v>80.522597800000014</v>
      </c>
      <c r="E3383" s="14">
        <f>IFERROR(AVERAGEIFS(Datos!I3383:L3383,Datos!I3383:L3383,"&lt;&gt;"),"")</f>
        <v>27.752346356429605</v>
      </c>
    </row>
    <row r="3384" spans="1:5" x14ac:dyDescent="0.3">
      <c r="A3384" s="12">
        <v>45022</v>
      </c>
      <c r="B3384" s="13">
        <v>2023</v>
      </c>
      <c r="C3384" s="13">
        <f>IFERROR(AVERAGEIFS(Datos!C3384:E3384,Datos!C3384:E3384,"&lt;&gt;"),"")</f>
        <v>188.22666666666666</v>
      </c>
      <c r="D3384" s="13">
        <f>IFERROR(AVERAGEIFS(Datos!F3384:H3384,Datos!F3384:H3384,"&lt;&gt;"),"")</f>
        <v>80.924776899999998</v>
      </c>
      <c r="E3384" s="14">
        <f>IFERROR(AVERAGEIFS(Datos!I3384:L3384,Datos!I3384:L3384,"&lt;&gt;"),"")</f>
        <v>27.55998527277562</v>
      </c>
    </row>
    <row r="3385" spans="1:5" x14ac:dyDescent="0.3">
      <c r="A3385" s="12">
        <v>45023</v>
      </c>
      <c r="B3385" s="13">
        <v>2023</v>
      </c>
      <c r="C3385" s="13" t="str">
        <f>IFERROR(AVERAGEIFS(Datos!C3385:E3385,Datos!C3385:E3385,"&lt;&gt;"),"")</f>
        <v/>
      </c>
      <c r="D3385" s="13" t="str">
        <f>IFERROR(AVERAGEIFS(Datos!F3385:H3385,Datos!F3385:H3385,"&lt;&gt;"),"")</f>
        <v/>
      </c>
      <c r="E3385" s="14">
        <f>IFERROR(AVERAGEIFS(Datos!I3385:L3385,Datos!I3385:L3385,"&lt;&gt;"),"")</f>
        <v>27.239861908905198</v>
      </c>
    </row>
    <row r="3386" spans="1:5" x14ac:dyDescent="0.3">
      <c r="A3386" s="12">
        <v>45024</v>
      </c>
      <c r="B3386" s="13">
        <v>2023</v>
      </c>
      <c r="C3386" s="13" t="str">
        <f>IFERROR(AVERAGEIFS(Datos!C3386:E3386,Datos!C3386:E3386,"&lt;&gt;"),"")</f>
        <v/>
      </c>
      <c r="D3386" s="13" t="str">
        <f>IFERROR(AVERAGEIFS(Datos!F3386:H3386,Datos!F3386:H3386,"&lt;&gt;"),"")</f>
        <v/>
      </c>
      <c r="E3386" s="14" t="str">
        <f>IFERROR(AVERAGEIFS(Datos!I3386:L3386,Datos!I3386:L3386,"&lt;&gt;"),"")</f>
        <v/>
      </c>
    </row>
    <row r="3387" spans="1:5" x14ac:dyDescent="0.3">
      <c r="A3387" s="12">
        <v>45025</v>
      </c>
      <c r="B3387" s="13">
        <v>2023</v>
      </c>
      <c r="C3387" s="13" t="str">
        <f>IFERROR(AVERAGEIFS(Datos!C3387:E3387,Datos!C3387:E3387,"&lt;&gt;"),"")</f>
        <v/>
      </c>
      <c r="D3387" s="13" t="str">
        <f>IFERROR(AVERAGEIFS(Datos!F3387:H3387,Datos!F3387:H3387,"&lt;&gt;"),"")</f>
        <v/>
      </c>
      <c r="E3387" s="14" t="str">
        <f>IFERROR(AVERAGEIFS(Datos!I3387:L3387,Datos!I3387:L3387,"&lt;&gt;"),"")</f>
        <v/>
      </c>
    </row>
    <row r="3388" spans="1:5" x14ac:dyDescent="0.3">
      <c r="A3388" s="12">
        <v>45026</v>
      </c>
      <c r="B3388" s="13">
        <v>2023</v>
      </c>
      <c r="C3388" s="13">
        <f>IFERROR(AVERAGEIFS(Datos!C3388:E3388,Datos!C3388:E3388,"&lt;&gt;"),"")</f>
        <v>185.95333333333329</v>
      </c>
      <c r="D3388" s="13" t="str">
        <f>IFERROR(AVERAGEIFS(Datos!F3388:H3388,Datos!F3388:H3388,"&lt;&gt;"),"")</f>
        <v/>
      </c>
      <c r="E3388" s="14">
        <f>IFERROR(AVERAGEIFS(Datos!I3388:L3388,Datos!I3388:L3388,"&lt;&gt;"),"")</f>
        <v>27.226195390800306</v>
      </c>
    </row>
    <row r="3389" spans="1:5" x14ac:dyDescent="0.3">
      <c r="A3389" s="12">
        <v>45027</v>
      </c>
      <c r="B3389" s="13">
        <v>2023</v>
      </c>
      <c r="C3389" s="13">
        <f>IFERROR(AVERAGEIFS(Datos!C3389:E3389,Datos!C3389:E3389,"&lt;&gt;"),"")</f>
        <v>182.99333333333334</v>
      </c>
      <c r="D3389" s="13">
        <f>IFERROR(AVERAGEIFS(Datos!F3389:H3389,Datos!F3389:H3389,"&lt;&gt;"),"")</f>
        <v>81.16237386666667</v>
      </c>
      <c r="E3389" s="14">
        <f>IFERROR(AVERAGEIFS(Datos!I3389:L3389,Datos!I3389:L3389,"&lt;&gt;"),"")</f>
        <v>27.296514413370225</v>
      </c>
    </row>
    <row r="3390" spans="1:5" x14ac:dyDescent="0.3">
      <c r="A3390" s="12">
        <v>45028</v>
      </c>
      <c r="B3390" s="13">
        <v>2023</v>
      </c>
      <c r="C3390" s="13">
        <f>IFERROR(AVERAGEIFS(Datos!C3390:E3390,Datos!C3390:E3390,"&lt;&gt;"),"")</f>
        <v>182.74333333333334</v>
      </c>
      <c r="D3390" s="13">
        <f>IFERROR(AVERAGEIFS(Datos!F3390:H3390,Datos!F3390:H3390,"&lt;&gt;"),"")</f>
        <v>82.717764799999998</v>
      </c>
      <c r="E3390" s="14">
        <f>IFERROR(AVERAGEIFS(Datos!I3390:L3390,Datos!I3390:L3390,"&lt;&gt;"),"")</f>
        <v>27.696544453412415</v>
      </c>
    </row>
    <row r="3391" spans="1:5" x14ac:dyDescent="0.3">
      <c r="A3391" s="12">
        <v>45029</v>
      </c>
      <c r="B3391" s="13">
        <v>2023</v>
      </c>
      <c r="C3391" s="13">
        <f>IFERROR(AVERAGEIFS(Datos!C3391:E3391,Datos!C3391:E3391,"&lt;&gt;"),"")</f>
        <v>187.60999999999999</v>
      </c>
      <c r="D3391" s="13">
        <f>IFERROR(AVERAGEIFS(Datos!F3391:H3391,Datos!F3391:H3391,"&lt;&gt;"),"")</f>
        <v>82.812689899999995</v>
      </c>
      <c r="E3391" s="14">
        <f>IFERROR(AVERAGEIFS(Datos!I3391:L3391,Datos!I3391:L3391,"&lt;&gt;"),"")</f>
        <v>27.552291244901042</v>
      </c>
    </row>
    <row r="3392" spans="1:5" x14ac:dyDescent="0.3">
      <c r="A3392" s="12">
        <v>45030</v>
      </c>
      <c r="B3392" s="13">
        <v>2023</v>
      </c>
      <c r="C3392" s="13">
        <f>IFERROR(AVERAGEIFS(Datos!C3392:E3392,Datos!C3392:E3392,"&lt;&gt;"),"")</f>
        <v>186.74</v>
      </c>
      <c r="D3392" s="13">
        <f>IFERROR(AVERAGEIFS(Datos!F3392:H3392,Datos!F3392:H3392,"&lt;&gt;"),"")</f>
        <v>82.789677833333329</v>
      </c>
      <c r="E3392" s="14">
        <f>IFERROR(AVERAGEIFS(Datos!I3392:L3392,Datos!I3392:L3392,"&lt;&gt;"),"")</f>
        <v>27.479907112423376</v>
      </c>
    </row>
    <row r="3393" spans="1:5" x14ac:dyDescent="0.3">
      <c r="A3393" s="12">
        <v>45031</v>
      </c>
      <c r="B3393" s="13">
        <v>2023</v>
      </c>
      <c r="C3393" s="13" t="str">
        <f>IFERROR(AVERAGEIFS(Datos!C3393:E3393,Datos!C3393:E3393,"&lt;&gt;"),"")</f>
        <v/>
      </c>
      <c r="D3393" s="13" t="str">
        <f>IFERROR(AVERAGEIFS(Datos!F3393:H3393,Datos!F3393:H3393,"&lt;&gt;"),"")</f>
        <v/>
      </c>
      <c r="E3393" s="14" t="str">
        <f>IFERROR(AVERAGEIFS(Datos!I3393:L3393,Datos!I3393:L3393,"&lt;&gt;"),"")</f>
        <v/>
      </c>
    </row>
    <row r="3394" spans="1:5" x14ac:dyDescent="0.3">
      <c r="A3394" s="12">
        <v>45032</v>
      </c>
      <c r="B3394" s="13">
        <v>2023</v>
      </c>
      <c r="C3394" s="13" t="str">
        <f>IFERROR(AVERAGEIFS(Datos!C3394:E3394,Datos!C3394:E3394,"&lt;&gt;"),"")</f>
        <v/>
      </c>
      <c r="D3394" s="13" t="str">
        <f>IFERROR(AVERAGEIFS(Datos!F3394:H3394,Datos!F3394:H3394,"&lt;&gt;"),"")</f>
        <v/>
      </c>
      <c r="E3394" s="14" t="str">
        <f>IFERROR(AVERAGEIFS(Datos!I3394:L3394,Datos!I3394:L3394,"&lt;&gt;"),"")</f>
        <v/>
      </c>
    </row>
    <row r="3395" spans="1:5" x14ac:dyDescent="0.3">
      <c r="A3395" s="12">
        <v>45033</v>
      </c>
      <c r="B3395" s="13">
        <v>2023</v>
      </c>
      <c r="C3395" s="13">
        <f>IFERROR(AVERAGEIFS(Datos!C3395:E3395,Datos!C3395:E3395,"&lt;&gt;"),"")</f>
        <v>186.66666666666666</v>
      </c>
      <c r="D3395" s="13">
        <f>IFERROR(AVERAGEIFS(Datos!F3395:H3395,Datos!F3395:H3395,"&lt;&gt;"),"")</f>
        <v>82.242291866666662</v>
      </c>
      <c r="E3395" s="14">
        <f>IFERROR(AVERAGEIFS(Datos!I3395:L3395,Datos!I3395:L3395,"&lt;&gt;"),"")</f>
        <v>27.478091586717241</v>
      </c>
    </row>
    <row r="3396" spans="1:5" x14ac:dyDescent="0.3">
      <c r="A3396" s="12">
        <v>45034</v>
      </c>
      <c r="B3396" s="13">
        <v>2023</v>
      </c>
      <c r="C3396" s="13">
        <f>IFERROR(AVERAGEIFS(Datos!C3396:E3396,Datos!C3396:E3396,"&lt;&gt;"),"")</f>
        <v>186.44666666666669</v>
      </c>
      <c r="D3396" s="13">
        <f>IFERROR(AVERAGEIFS(Datos!F3396:H3396,Datos!F3396:H3396,"&lt;&gt;"),"")</f>
        <v>83.127081133333334</v>
      </c>
      <c r="E3396" s="14">
        <f>IFERROR(AVERAGEIFS(Datos!I3396:L3396,Datos!I3396:L3396,"&lt;&gt;"),"")</f>
        <v>27.788814091281978</v>
      </c>
    </row>
    <row r="3397" spans="1:5" x14ac:dyDescent="0.3">
      <c r="A3397" s="12">
        <v>45035</v>
      </c>
      <c r="B3397" s="13">
        <v>2023</v>
      </c>
      <c r="C3397" s="13">
        <f>IFERROR(AVERAGEIFS(Datos!C3397:E3397,Datos!C3397:E3397,"&lt;&gt;"),"")</f>
        <v>186.75333333333333</v>
      </c>
      <c r="D3397" s="13">
        <f>IFERROR(AVERAGEIFS(Datos!F3397:H3397,Datos!F3397:H3397,"&lt;&gt;"),"")</f>
        <v>82.724218933333333</v>
      </c>
      <c r="E3397" s="14">
        <f>IFERROR(AVERAGEIFS(Datos!I3397:L3397,Datos!I3397:L3397,"&lt;&gt;"),"")</f>
        <v>27.6477776882519</v>
      </c>
    </row>
    <row r="3398" spans="1:5" x14ac:dyDescent="0.3">
      <c r="A3398" s="12">
        <v>45036</v>
      </c>
      <c r="B3398" s="13">
        <v>2023</v>
      </c>
      <c r="C3398" s="13">
        <f>IFERROR(AVERAGEIFS(Datos!C3398:E3398,Datos!C3398:E3398,"&lt;&gt;"),"")</f>
        <v>186.01666666666665</v>
      </c>
      <c r="D3398" s="13">
        <f>IFERROR(AVERAGEIFS(Datos!F3398:H3398,Datos!F3398:H3398,"&lt;&gt;"),"")</f>
        <v>81.209957966666664</v>
      </c>
      <c r="E3398" s="14">
        <f>IFERROR(AVERAGEIFS(Datos!I3398:L3398,Datos!I3398:L3398,"&lt;&gt;"),"")</f>
        <v>27.531604623211088</v>
      </c>
    </row>
    <row r="3399" spans="1:5" x14ac:dyDescent="0.3">
      <c r="A3399" s="12">
        <v>45037</v>
      </c>
      <c r="B3399" s="13">
        <v>2023</v>
      </c>
      <c r="C3399" s="13">
        <f>IFERROR(AVERAGEIFS(Datos!C3399:E3399,Datos!C3399:E3399,"&lt;&gt;"),"")</f>
        <v>185.39666666666665</v>
      </c>
      <c r="D3399" s="13">
        <f>IFERROR(AVERAGEIFS(Datos!F3399:H3399,Datos!F3399:H3399,"&lt;&gt;"),"")</f>
        <v>83.716781666666677</v>
      </c>
      <c r="E3399" s="14">
        <f>IFERROR(AVERAGEIFS(Datos!I3399:L3399,Datos!I3399:L3399,"&lt;&gt;"),"")</f>
        <v>27.328680880489081</v>
      </c>
    </row>
    <row r="3400" spans="1:5" x14ac:dyDescent="0.3">
      <c r="A3400" s="12">
        <v>45038</v>
      </c>
      <c r="B3400" s="13">
        <v>2023</v>
      </c>
      <c r="C3400" s="13" t="str">
        <f>IFERROR(AVERAGEIFS(Datos!C3400:E3400,Datos!C3400:E3400,"&lt;&gt;"),"")</f>
        <v/>
      </c>
      <c r="D3400" s="13" t="str">
        <f>IFERROR(AVERAGEIFS(Datos!F3400:H3400,Datos!F3400:H3400,"&lt;&gt;"),"")</f>
        <v/>
      </c>
      <c r="E3400" s="14" t="str">
        <f>IFERROR(AVERAGEIFS(Datos!I3400:L3400,Datos!I3400:L3400,"&lt;&gt;"),"")</f>
        <v/>
      </c>
    </row>
    <row r="3401" spans="1:5" x14ac:dyDescent="0.3">
      <c r="A3401" s="12">
        <v>45039</v>
      </c>
      <c r="B3401" s="13">
        <v>2023</v>
      </c>
      <c r="C3401" s="13" t="str">
        <f>IFERROR(AVERAGEIFS(Datos!C3401:E3401,Datos!C3401:E3401,"&lt;&gt;"),"")</f>
        <v/>
      </c>
      <c r="D3401" s="13" t="str">
        <f>IFERROR(AVERAGEIFS(Datos!F3401:H3401,Datos!F3401:H3401,"&lt;&gt;"),"")</f>
        <v/>
      </c>
      <c r="E3401" s="14" t="str">
        <f>IFERROR(AVERAGEIFS(Datos!I3401:L3401,Datos!I3401:L3401,"&lt;&gt;"),"")</f>
        <v/>
      </c>
    </row>
    <row r="3402" spans="1:5" x14ac:dyDescent="0.3">
      <c r="A3402" s="12">
        <v>45040</v>
      </c>
      <c r="B3402" s="13">
        <v>2023</v>
      </c>
      <c r="C3402" s="13">
        <f>IFERROR(AVERAGEIFS(Datos!C3402:E3402,Datos!C3402:E3402,"&lt;&gt;"),"")</f>
        <v>184.35666666666668</v>
      </c>
      <c r="D3402" s="13">
        <f>IFERROR(AVERAGEIFS(Datos!F3402:H3402,Datos!F3402:H3402,"&lt;&gt;"),"")</f>
        <v>83.681146800000008</v>
      </c>
      <c r="E3402" s="14">
        <f>IFERROR(AVERAGEIFS(Datos!I3402:L3402,Datos!I3402:L3402,"&lt;&gt;"),"")</f>
        <v>27.508613798556333</v>
      </c>
    </row>
    <row r="3403" spans="1:5" x14ac:dyDescent="0.3">
      <c r="A3403" s="12">
        <v>45041</v>
      </c>
      <c r="B3403" s="13">
        <v>2023</v>
      </c>
      <c r="C3403" s="13">
        <f>IFERROR(AVERAGEIFS(Datos!C3403:E3403,Datos!C3403:E3403,"&lt;&gt;"),"")</f>
        <v>181.01333333333335</v>
      </c>
      <c r="D3403" s="13">
        <f>IFERROR(AVERAGEIFS(Datos!F3403:H3403,Datos!F3403:H3403,"&lt;&gt;"),"")</f>
        <v>84.242418666666666</v>
      </c>
      <c r="E3403" s="14">
        <f>IFERROR(AVERAGEIFS(Datos!I3403:L3403,Datos!I3403:L3403,"&lt;&gt;"),"")</f>
        <v>27.695754210251046</v>
      </c>
    </row>
    <row r="3404" spans="1:5" x14ac:dyDescent="0.3">
      <c r="A3404" s="12">
        <v>45042</v>
      </c>
      <c r="B3404" s="13">
        <v>2023</v>
      </c>
      <c r="C3404" s="13">
        <f>IFERROR(AVERAGEIFS(Datos!C3404:E3404,Datos!C3404:E3404,"&lt;&gt;"),"")</f>
        <v>187.61333333333334</v>
      </c>
      <c r="D3404" s="13">
        <f>IFERROR(AVERAGEIFS(Datos!F3404:H3404,Datos!F3404:H3404,"&lt;&gt;"),"")</f>
        <v>84.337008533333332</v>
      </c>
      <c r="E3404" s="14">
        <f>IFERROR(AVERAGEIFS(Datos!I3404:L3404,Datos!I3404:L3404,"&lt;&gt;"),"")</f>
        <v>27.608681257006204</v>
      </c>
    </row>
    <row r="3405" spans="1:5" x14ac:dyDescent="0.3">
      <c r="A3405" s="12">
        <v>45043</v>
      </c>
      <c r="B3405" s="13">
        <v>2023</v>
      </c>
      <c r="C3405" s="13">
        <f>IFERROR(AVERAGEIFS(Datos!C3405:E3405,Datos!C3405:E3405,"&lt;&gt;"),"")</f>
        <v>193.61</v>
      </c>
      <c r="D3405" s="13">
        <f>IFERROR(AVERAGEIFS(Datos!F3405:H3405,Datos!F3405:H3405,"&lt;&gt;"),"")</f>
        <v>84.68692346666667</v>
      </c>
      <c r="E3405" s="14">
        <f>IFERROR(AVERAGEIFS(Datos!I3405:L3405,Datos!I3405:L3405,"&lt;&gt;"),"")</f>
        <v>27.609692869402984</v>
      </c>
    </row>
    <row r="3406" spans="1:5" x14ac:dyDescent="0.3">
      <c r="A3406" s="12">
        <v>45044</v>
      </c>
      <c r="B3406" s="13">
        <v>2023</v>
      </c>
      <c r="C3406" s="13">
        <f>IFERROR(AVERAGEIFS(Datos!C3406:E3406,Datos!C3406:E3406,"&lt;&gt;"),"")</f>
        <v>194.76</v>
      </c>
      <c r="D3406" s="13">
        <f>IFERROR(AVERAGEIFS(Datos!F3406:H3406,Datos!F3406:H3406,"&lt;&gt;"),"")</f>
        <v>84.88028833333334</v>
      </c>
      <c r="E3406" s="14">
        <f>IFERROR(AVERAGEIFS(Datos!I3406:L3406,Datos!I3406:L3406,"&lt;&gt;"),"")</f>
        <v>27.776660387272191</v>
      </c>
    </row>
    <row r="3407" spans="1:5" x14ac:dyDescent="0.3">
      <c r="A3407" s="12">
        <v>45045</v>
      </c>
      <c r="B3407" s="13">
        <v>2023</v>
      </c>
      <c r="C3407" s="13" t="str">
        <f>IFERROR(AVERAGEIFS(Datos!C3407:E3407,Datos!C3407:E3407,"&lt;&gt;"),"")</f>
        <v/>
      </c>
      <c r="D3407" s="13" t="str">
        <f>IFERROR(AVERAGEIFS(Datos!F3407:H3407,Datos!F3407:H3407,"&lt;&gt;"),"")</f>
        <v/>
      </c>
      <c r="E3407" s="14" t="str">
        <f>IFERROR(AVERAGEIFS(Datos!I3407:L3407,Datos!I3407:L3407,"&lt;&gt;"),"")</f>
        <v/>
      </c>
    </row>
    <row r="3408" spans="1:5" x14ac:dyDescent="0.3">
      <c r="A3408" s="12">
        <v>45046</v>
      </c>
      <c r="B3408" s="13">
        <v>2023</v>
      </c>
      <c r="C3408" s="13" t="str">
        <f>IFERROR(AVERAGEIFS(Datos!C3408:E3408,Datos!C3408:E3408,"&lt;&gt;"),"")</f>
        <v/>
      </c>
      <c r="D3408" s="13" t="str">
        <f>IFERROR(AVERAGEIFS(Datos!F3408:H3408,Datos!F3408:H3408,"&lt;&gt;"),"")</f>
        <v/>
      </c>
      <c r="E3408" s="14" t="str">
        <f>IFERROR(AVERAGEIFS(Datos!I3408:L3408,Datos!I3408:L3408,"&lt;&gt;"),"")</f>
        <v/>
      </c>
    </row>
    <row r="3409" spans="1:5" x14ac:dyDescent="0.3">
      <c r="A3409" s="12">
        <v>45047</v>
      </c>
      <c r="B3409" s="13">
        <v>2023</v>
      </c>
      <c r="C3409" s="13">
        <f>IFERROR(AVERAGEIFS(Datos!C3409:E3409,Datos!C3409:E3409,"&lt;&gt;"),"")</f>
        <v>194.11666666666667</v>
      </c>
      <c r="D3409" s="13" t="str">
        <f>IFERROR(AVERAGEIFS(Datos!F3409:H3409,Datos!F3409:H3409,"&lt;&gt;"),"")</f>
        <v/>
      </c>
      <c r="E3409" s="14">
        <f>IFERROR(AVERAGEIFS(Datos!I3409:L3409,Datos!I3409:L3409,"&lt;&gt;"),"")</f>
        <v>27.514118895475704</v>
      </c>
    </row>
    <row r="3410" spans="1:5" x14ac:dyDescent="0.3">
      <c r="A3410" s="12">
        <v>45048</v>
      </c>
      <c r="B3410" s="13">
        <v>2023</v>
      </c>
      <c r="C3410" s="13">
        <f>IFERROR(AVERAGEIFS(Datos!C3410:E3410,Datos!C3410:E3410,"&lt;&gt;"),"")</f>
        <v>193.09</v>
      </c>
      <c r="D3410" s="13">
        <f>IFERROR(AVERAGEIFS(Datos!F3410:H3410,Datos!F3410:H3410,"&lt;&gt;"),"")</f>
        <v>84.068426033333338</v>
      </c>
      <c r="E3410" s="14">
        <f>IFERROR(AVERAGEIFS(Datos!I3410:L3410,Datos!I3410:L3410,"&lt;&gt;"),"")</f>
        <v>27.717399613411509</v>
      </c>
    </row>
    <row r="3411" spans="1:5" x14ac:dyDescent="0.3">
      <c r="A3411" s="12">
        <v>45049</v>
      </c>
      <c r="B3411" s="13">
        <v>2023</v>
      </c>
      <c r="C3411" s="13">
        <f>IFERROR(AVERAGEIFS(Datos!C3411:E3411,Datos!C3411:E3411,"&lt;&gt;"),"")</f>
        <v>192.42</v>
      </c>
      <c r="D3411" s="13">
        <f>IFERROR(AVERAGEIFS(Datos!F3411:H3411,Datos!F3411:H3411,"&lt;&gt;"),"")</f>
        <v>85.105946399999993</v>
      </c>
      <c r="E3411" s="14" t="str">
        <f>IFERROR(AVERAGEIFS(Datos!I3411:L3411,Datos!I3411:L3411,"&lt;&gt;"),"")</f>
        <v/>
      </c>
    </row>
    <row r="3412" spans="1:5" x14ac:dyDescent="0.3">
      <c r="A3412" s="12">
        <v>45050</v>
      </c>
      <c r="B3412" s="13">
        <v>2023</v>
      </c>
      <c r="C3412" s="13">
        <f>IFERROR(AVERAGEIFS(Datos!C3412:E3412,Datos!C3412:E3412,"&lt;&gt;"),"")</f>
        <v>191.96333333333337</v>
      </c>
      <c r="D3412" s="13">
        <f>IFERROR(AVERAGEIFS(Datos!F3412:H3412,Datos!F3412:H3412,"&lt;&gt;"),"")</f>
        <v>85.404121333333322</v>
      </c>
      <c r="E3412" s="14" t="str">
        <f>IFERROR(AVERAGEIFS(Datos!I3412:L3412,Datos!I3412:L3412,"&lt;&gt;"),"")</f>
        <v/>
      </c>
    </row>
    <row r="3413" spans="1:5" x14ac:dyDescent="0.3">
      <c r="A3413" s="12">
        <v>45051</v>
      </c>
      <c r="B3413" s="13">
        <v>2023</v>
      </c>
      <c r="C3413" s="13">
        <f>IFERROR(AVERAGEIFS(Datos!C3413:E3413,Datos!C3413:E3413,"&lt;&gt;"),"")</f>
        <v>196.59666666666666</v>
      </c>
      <c r="D3413" s="13">
        <f>IFERROR(AVERAGEIFS(Datos!F3413:H3413,Datos!F3413:H3413,"&lt;&gt;"),"")</f>
        <v>87.004258199999995</v>
      </c>
      <c r="E3413" s="14" t="str">
        <f>IFERROR(AVERAGEIFS(Datos!I3413:L3413,Datos!I3413:L3413,"&lt;&gt;"),"")</f>
        <v/>
      </c>
    </row>
    <row r="3414" spans="1:5" x14ac:dyDescent="0.3">
      <c r="A3414" s="12">
        <v>45052</v>
      </c>
      <c r="B3414" s="13">
        <v>2023</v>
      </c>
      <c r="C3414" s="13" t="str">
        <f>IFERROR(AVERAGEIFS(Datos!C3414:E3414,Datos!C3414:E3414,"&lt;&gt;"),"")</f>
        <v/>
      </c>
      <c r="D3414" s="13" t="str">
        <f>IFERROR(AVERAGEIFS(Datos!F3414:H3414,Datos!F3414:H3414,"&lt;&gt;"),"")</f>
        <v/>
      </c>
      <c r="E3414" s="14" t="str">
        <f>IFERROR(AVERAGEIFS(Datos!I3414:L3414,Datos!I3414:L3414,"&lt;&gt;"),"")</f>
        <v/>
      </c>
    </row>
    <row r="3415" spans="1:5" x14ac:dyDescent="0.3">
      <c r="A3415" s="12">
        <v>45053</v>
      </c>
      <c r="B3415" s="13">
        <v>2023</v>
      </c>
      <c r="C3415" s="13" t="str">
        <f>IFERROR(AVERAGEIFS(Datos!C3415:E3415,Datos!C3415:E3415,"&lt;&gt;"),"")</f>
        <v/>
      </c>
      <c r="D3415" s="13" t="str">
        <f>IFERROR(AVERAGEIFS(Datos!F3415:H3415,Datos!F3415:H3415,"&lt;&gt;"),"")</f>
        <v/>
      </c>
      <c r="E3415" s="14" t="str">
        <f>IFERROR(AVERAGEIFS(Datos!I3415:L3415,Datos!I3415:L3415,"&lt;&gt;"),"")</f>
        <v/>
      </c>
    </row>
    <row r="3416" spans="1:5" x14ac:dyDescent="0.3">
      <c r="A3416" s="12">
        <v>45054</v>
      </c>
      <c r="B3416" s="13">
        <v>2023</v>
      </c>
      <c r="C3416" s="13">
        <f>IFERROR(AVERAGEIFS(Datos!C3416:E3416,Datos!C3416:E3416,"&lt;&gt;"),"")</f>
        <v>196.64</v>
      </c>
      <c r="D3416" s="13">
        <f>IFERROR(AVERAGEIFS(Datos!F3416:H3416,Datos!F3416:H3416,"&lt;&gt;"),"")</f>
        <v>127.86909199999999</v>
      </c>
      <c r="E3416" s="14">
        <f>IFERROR(AVERAGEIFS(Datos!I3416:L3416,Datos!I3416:L3416,"&lt;&gt;"),"")</f>
        <v>27.967254496696604</v>
      </c>
    </row>
    <row r="3417" spans="1:5" x14ac:dyDescent="0.3">
      <c r="A3417" s="12">
        <v>45055</v>
      </c>
      <c r="B3417" s="13">
        <v>2023</v>
      </c>
      <c r="C3417" s="13">
        <f>IFERROR(AVERAGEIFS(Datos!C3417:E3417,Datos!C3417:E3417,"&lt;&gt;"),"")</f>
        <v>195.37333333333333</v>
      </c>
      <c r="D3417" s="13">
        <f>IFERROR(AVERAGEIFS(Datos!F3417:H3417,Datos!F3417:H3417,"&lt;&gt;"),"")</f>
        <v>86.98981053333334</v>
      </c>
      <c r="E3417" s="14">
        <f>IFERROR(AVERAGEIFS(Datos!I3417:L3417,Datos!I3417:L3417,"&lt;&gt;"),"")</f>
        <v>28.056510570382969</v>
      </c>
    </row>
    <row r="3418" spans="1:5" x14ac:dyDescent="0.3">
      <c r="A3418" s="12">
        <v>45056</v>
      </c>
      <c r="B3418" s="13">
        <v>2023</v>
      </c>
      <c r="C3418" s="13">
        <f>IFERROR(AVERAGEIFS(Datos!C3418:E3418,Datos!C3418:E3418,"&lt;&gt;"),"")</f>
        <v>199.20500000000001</v>
      </c>
      <c r="D3418" s="13">
        <f>IFERROR(AVERAGEIFS(Datos!F3418:H3418,Datos!F3418:H3418,"&lt;&gt;"),"")</f>
        <v>87.143894000000003</v>
      </c>
      <c r="E3418" s="14">
        <f>IFERROR(AVERAGEIFS(Datos!I3418:L3418,Datos!I3418:L3418,"&lt;&gt;"),"")</f>
        <v>28.336231963674258</v>
      </c>
    </row>
    <row r="3419" spans="1:5" x14ac:dyDescent="0.3">
      <c r="A3419" s="12">
        <v>45057</v>
      </c>
      <c r="B3419" s="13">
        <v>2023</v>
      </c>
      <c r="C3419" s="13">
        <f>IFERROR(AVERAGEIFS(Datos!C3419:E3419,Datos!C3419:E3419,"&lt;&gt;"),"")</f>
        <v>200.14333333333335</v>
      </c>
      <c r="D3419" s="13">
        <f>IFERROR(AVERAGEIFS(Datos!F3419:H3419,Datos!F3419:H3419,"&lt;&gt;"),"")</f>
        <v>86.489155600000004</v>
      </c>
      <c r="E3419" s="14">
        <f>IFERROR(AVERAGEIFS(Datos!I3419:L3419,Datos!I3419:L3419,"&lt;&gt;"),"")</f>
        <v>28.0462990012647</v>
      </c>
    </row>
    <row r="3420" spans="1:5" x14ac:dyDescent="0.3">
      <c r="A3420" s="12">
        <v>45058</v>
      </c>
      <c r="B3420" s="13">
        <v>2023</v>
      </c>
      <c r="C3420" s="13">
        <f>IFERROR(AVERAGEIFS(Datos!C3420:E3420,Datos!C3420:E3420,"&lt;&gt;"),"")</f>
        <v>199.68333333333337</v>
      </c>
      <c r="D3420" s="13">
        <f>IFERROR(AVERAGEIFS(Datos!F3420:H3420,Datos!F3420:H3420,"&lt;&gt;"),"")</f>
        <v>82.320084133333339</v>
      </c>
      <c r="E3420" s="14">
        <f>IFERROR(AVERAGEIFS(Datos!I3420:L3420,Datos!I3420:L3420,"&lt;&gt;"),"")</f>
        <v>27.802694257703081</v>
      </c>
    </row>
    <row r="3421" spans="1:5" x14ac:dyDescent="0.3">
      <c r="A3421" s="12">
        <v>45059</v>
      </c>
      <c r="B3421" s="13">
        <v>2023</v>
      </c>
      <c r="C3421" s="13" t="str">
        <f>IFERROR(AVERAGEIFS(Datos!C3421:E3421,Datos!C3421:E3421,"&lt;&gt;"),"")</f>
        <v/>
      </c>
      <c r="D3421" s="13" t="str">
        <f>IFERROR(AVERAGEIFS(Datos!F3421:H3421,Datos!F3421:H3421,"&lt;&gt;"),"")</f>
        <v/>
      </c>
      <c r="E3421" s="14" t="str">
        <f>IFERROR(AVERAGEIFS(Datos!I3421:L3421,Datos!I3421:L3421,"&lt;&gt;"),"")</f>
        <v/>
      </c>
    </row>
    <row r="3422" spans="1:5" x14ac:dyDescent="0.3">
      <c r="A3422" s="12">
        <v>45060</v>
      </c>
      <c r="B3422" s="13">
        <v>2023</v>
      </c>
      <c r="C3422" s="13" t="str">
        <f>IFERROR(AVERAGEIFS(Datos!C3422:E3422,Datos!C3422:E3422,"&lt;&gt;"),"")</f>
        <v/>
      </c>
      <c r="D3422" s="13" t="str">
        <f>IFERROR(AVERAGEIFS(Datos!F3422:H3422,Datos!F3422:H3422,"&lt;&gt;"),"")</f>
        <v/>
      </c>
      <c r="E3422" s="14" t="str">
        <f>IFERROR(AVERAGEIFS(Datos!I3422:L3422,Datos!I3422:L3422,"&lt;&gt;"),"")</f>
        <v/>
      </c>
    </row>
    <row r="3423" spans="1:5" x14ac:dyDescent="0.3">
      <c r="A3423" s="12">
        <v>45061</v>
      </c>
      <c r="B3423" s="13">
        <v>2023</v>
      </c>
      <c r="C3423" s="13">
        <f>IFERROR(AVERAGEIFS(Datos!C3423:E3423,Datos!C3423:E3423,"&lt;&gt;"),"")</f>
        <v>199.34666666666666</v>
      </c>
      <c r="D3423" s="13">
        <f>IFERROR(AVERAGEIFS(Datos!F3423:H3423,Datos!F3423:H3423,"&lt;&gt;"),"")</f>
        <v>82.48419366666667</v>
      </c>
      <c r="E3423" s="14">
        <f>IFERROR(AVERAGEIFS(Datos!I3423:L3423,Datos!I3423:L3423,"&lt;&gt;"),"")</f>
        <v>27.812639210390941</v>
      </c>
    </row>
    <row r="3424" spans="1:5" x14ac:dyDescent="0.3">
      <c r="A3424" s="12">
        <v>45062</v>
      </c>
      <c r="B3424" s="13">
        <v>2023</v>
      </c>
      <c r="C3424" s="13">
        <f>IFERROR(AVERAGEIFS(Datos!C3424:E3424,Datos!C3424:E3424,"&lt;&gt;"),"")</f>
        <v>201.10666666666668</v>
      </c>
      <c r="D3424" s="13">
        <f>IFERROR(AVERAGEIFS(Datos!F3424:H3424,Datos!F3424:H3424,"&lt;&gt;"),"")</f>
        <v>82.534442499999997</v>
      </c>
      <c r="E3424" s="14">
        <f>IFERROR(AVERAGEIFS(Datos!I3424:L3424,Datos!I3424:L3424,"&lt;&gt;"),"")</f>
        <v>27.847910220367524</v>
      </c>
    </row>
    <row r="3425" spans="1:5" x14ac:dyDescent="0.3">
      <c r="A3425" s="12">
        <v>45063</v>
      </c>
      <c r="B3425" s="13">
        <v>2023</v>
      </c>
      <c r="C3425" s="13">
        <f>IFERROR(AVERAGEIFS(Datos!C3425:E3425,Datos!C3425:E3425,"&lt;&gt;"),"")</f>
        <v>202.51</v>
      </c>
      <c r="D3425" s="13">
        <f>IFERROR(AVERAGEIFS(Datos!F3425:H3425,Datos!F3425:H3425,"&lt;&gt;"),"")</f>
        <v>82.917575999999997</v>
      </c>
      <c r="E3425" s="14">
        <f>IFERROR(AVERAGEIFS(Datos!I3425:L3425,Datos!I3425:L3425,"&lt;&gt;"),"")</f>
        <v>28.283972654033604</v>
      </c>
    </row>
    <row r="3426" spans="1:5" x14ac:dyDescent="0.3">
      <c r="A3426" s="12">
        <v>45064</v>
      </c>
      <c r="B3426" s="13">
        <v>2023</v>
      </c>
      <c r="C3426" s="13">
        <f>IFERROR(AVERAGEIFS(Datos!C3426:E3426,Datos!C3426:E3426,"&lt;&gt;"),"")</f>
        <v>205.46666666666667</v>
      </c>
      <c r="D3426" s="13">
        <f>IFERROR(AVERAGEIFS(Datos!F3426:H3426,Datos!F3426:H3426,"&lt;&gt;"),"")</f>
        <v>83.807503466666674</v>
      </c>
      <c r="E3426" s="14">
        <f>IFERROR(AVERAGEIFS(Datos!I3426:L3426,Datos!I3426:L3426,"&lt;&gt;"),"")</f>
        <v>28.531649747438301</v>
      </c>
    </row>
    <row r="3427" spans="1:5" x14ac:dyDescent="0.3">
      <c r="A3427" s="12">
        <v>45065</v>
      </c>
      <c r="B3427" s="13">
        <v>2023</v>
      </c>
      <c r="C3427" s="13">
        <f>IFERROR(AVERAGEIFS(Datos!C3427:E3427,Datos!C3427:E3427,"&lt;&gt;"),"")</f>
        <v>205.42</v>
      </c>
      <c r="D3427" s="13">
        <f>IFERROR(AVERAGEIFS(Datos!F3427:H3427,Datos!F3427:H3427,"&lt;&gt;"),"")</f>
        <v>84.727383200000006</v>
      </c>
      <c r="E3427" s="14">
        <f>IFERROR(AVERAGEIFS(Datos!I3427:L3427,Datos!I3427:L3427,"&lt;&gt;"),"")</f>
        <v>28.499647808258946</v>
      </c>
    </row>
    <row r="3428" spans="1:5" x14ac:dyDescent="0.3">
      <c r="A3428" s="12">
        <v>45066</v>
      </c>
      <c r="B3428" s="13">
        <v>2023</v>
      </c>
      <c r="C3428" s="13" t="str">
        <f>IFERROR(AVERAGEIFS(Datos!C3428:E3428,Datos!C3428:E3428,"&lt;&gt;"),"")</f>
        <v/>
      </c>
      <c r="D3428" s="13" t="str">
        <f>IFERROR(AVERAGEIFS(Datos!F3428:H3428,Datos!F3428:H3428,"&lt;&gt;"),"")</f>
        <v/>
      </c>
      <c r="E3428" s="14" t="str">
        <f>IFERROR(AVERAGEIFS(Datos!I3428:L3428,Datos!I3428:L3428,"&lt;&gt;"),"")</f>
        <v/>
      </c>
    </row>
    <row r="3429" spans="1:5" x14ac:dyDescent="0.3">
      <c r="A3429" s="12">
        <v>45067</v>
      </c>
      <c r="B3429" s="13">
        <v>2023</v>
      </c>
      <c r="C3429" s="13" t="str">
        <f>IFERROR(AVERAGEIFS(Datos!C3429:E3429,Datos!C3429:E3429,"&lt;&gt;"),"")</f>
        <v/>
      </c>
      <c r="D3429" s="13" t="str">
        <f>IFERROR(AVERAGEIFS(Datos!F3429:H3429,Datos!F3429:H3429,"&lt;&gt;"),"")</f>
        <v/>
      </c>
      <c r="E3429" s="14" t="str">
        <f>IFERROR(AVERAGEIFS(Datos!I3429:L3429,Datos!I3429:L3429,"&lt;&gt;"),"")</f>
        <v/>
      </c>
    </row>
    <row r="3430" spans="1:5" x14ac:dyDescent="0.3">
      <c r="A3430" s="12">
        <v>45068</v>
      </c>
      <c r="B3430" s="13">
        <v>2023</v>
      </c>
      <c r="C3430" s="13">
        <f>IFERROR(AVERAGEIFS(Datos!C3430:E3430,Datos!C3430:E3430,"&lt;&gt;"),"")</f>
        <v>206.80999999999997</v>
      </c>
      <c r="D3430" s="13">
        <f>IFERROR(AVERAGEIFS(Datos!F3430:H3430,Datos!F3430:H3430,"&lt;&gt;"),"")</f>
        <v>84.61772706666666</v>
      </c>
      <c r="E3430" s="14">
        <f>IFERROR(AVERAGEIFS(Datos!I3430:L3430,Datos!I3430:L3430,"&lt;&gt;"),"")</f>
        <v>28.553195586430888</v>
      </c>
    </row>
    <row r="3431" spans="1:5" x14ac:dyDescent="0.3">
      <c r="A3431" s="12">
        <v>45069</v>
      </c>
      <c r="B3431" s="13">
        <v>2023</v>
      </c>
      <c r="C3431" s="13">
        <f>IFERROR(AVERAGEIFS(Datos!C3431:E3431,Datos!C3431:E3431,"&lt;&gt;"),"")</f>
        <v>203.12666666666667</v>
      </c>
      <c r="D3431" s="13">
        <f>IFERROR(AVERAGEIFS(Datos!F3431:H3431,Datos!F3431:H3431,"&lt;&gt;"),"")</f>
        <v>83.775938266666671</v>
      </c>
      <c r="E3431" s="14">
        <f>IFERROR(AVERAGEIFS(Datos!I3431:L3431,Datos!I3431:L3431,"&lt;&gt;"),"")</f>
        <v>28.067130970499139</v>
      </c>
    </row>
    <row r="3432" spans="1:5" x14ac:dyDescent="0.3">
      <c r="A3432" s="12">
        <v>45070</v>
      </c>
      <c r="B3432" s="13">
        <v>2023</v>
      </c>
      <c r="C3432" s="13">
        <f>IFERROR(AVERAGEIFS(Datos!C3432:E3432,Datos!C3432:E3432,"&lt;&gt;"),"")</f>
        <v>202.19666666666669</v>
      </c>
      <c r="D3432" s="13">
        <f>IFERROR(AVERAGEIFS(Datos!F3432:H3432,Datos!F3432:H3432,"&lt;&gt;"),"")</f>
        <v>82.363622133333322</v>
      </c>
      <c r="E3432" s="14">
        <f>IFERROR(AVERAGEIFS(Datos!I3432:L3432,Datos!I3432:L3432,"&lt;&gt;"),"")</f>
        <v>27.743180584667286</v>
      </c>
    </row>
    <row r="3433" spans="1:5" x14ac:dyDescent="0.3">
      <c r="A3433" s="12">
        <v>45071</v>
      </c>
      <c r="B3433" s="13">
        <v>2023</v>
      </c>
      <c r="C3433" s="13">
        <f>IFERROR(AVERAGEIFS(Datos!C3433:E3433,Datos!C3433:E3433,"&lt;&gt;"),"")</f>
        <v>207.46333333333334</v>
      </c>
      <c r="D3433" s="13">
        <f>IFERROR(AVERAGEIFS(Datos!F3433:H3433,Datos!F3433:H3433,"&lt;&gt;"),"")</f>
        <v>82.328477199999995</v>
      </c>
      <c r="E3433" s="14">
        <f>IFERROR(AVERAGEIFS(Datos!I3433:L3433,Datos!I3433:L3433,"&lt;&gt;"),"")</f>
        <v>27.53309540127206</v>
      </c>
    </row>
    <row r="3434" spans="1:5" x14ac:dyDescent="0.3">
      <c r="A3434" s="12">
        <v>45072</v>
      </c>
      <c r="B3434" s="13">
        <v>2023</v>
      </c>
      <c r="C3434" s="13">
        <f>IFERROR(AVERAGEIFS(Datos!C3434:E3434,Datos!C3434:E3434,"&lt;&gt;"),"")</f>
        <v>210.97666666666666</v>
      </c>
      <c r="D3434" s="13">
        <f>IFERROR(AVERAGEIFS(Datos!F3434:H3434,Datos!F3434:H3434,"&lt;&gt;"),"")</f>
        <v>83.663638400000011</v>
      </c>
      <c r="E3434" s="14">
        <f>IFERROR(AVERAGEIFS(Datos!I3434:L3434,Datos!I3434:L3434,"&lt;&gt;"),"")</f>
        <v>27.651930869487913</v>
      </c>
    </row>
    <row r="3435" spans="1:5" x14ac:dyDescent="0.3">
      <c r="A3435" s="12">
        <v>45073</v>
      </c>
      <c r="B3435" s="13">
        <v>2023</v>
      </c>
      <c r="C3435" s="13" t="str">
        <f>IFERROR(AVERAGEIFS(Datos!C3435:E3435,Datos!C3435:E3435,"&lt;&gt;"),"")</f>
        <v/>
      </c>
      <c r="D3435" s="13" t="str">
        <f>IFERROR(AVERAGEIFS(Datos!F3435:H3435,Datos!F3435:H3435,"&lt;&gt;"),"")</f>
        <v/>
      </c>
      <c r="E3435" s="14" t="str">
        <f>IFERROR(AVERAGEIFS(Datos!I3435:L3435,Datos!I3435:L3435,"&lt;&gt;"),"")</f>
        <v/>
      </c>
    </row>
    <row r="3436" spans="1:5" x14ac:dyDescent="0.3">
      <c r="A3436" s="12">
        <v>45074</v>
      </c>
      <c r="B3436" s="13">
        <v>2023</v>
      </c>
      <c r="C3436" s="13" t="str">
        <f>IFERROR(AVERAGEIFS(Datos!C3436:E3436,Datos!C3436:E3436,"&lt;&gt;"),"")</f>
        <v/>
      </c>
      <c r="D3436" s="13" t="str">
        <f>IFERROR(AVERAGEIFS(Datos!F3436:H3436,Datos!F3436:H3436,"&lt;&gt;"),"")</f>
        <v/>
      </c>
      <c r="E3436" s="14" t="str">
        <f>IFERROR(AVERAGEIFS(Datos!I3436:L3436,Datos!I3436:L3436,"&lt;&gt;"),"")</f>
        <v/>
      </c>
    </row>
    <row r="3437" spans="1:5" x14ac:dyDescent="0.3">
      <c r="A3437" s="12">
        <v>45075</v>
      </c>
      <c r="B3437" s="13">
        <v>2023</v>
      </c>
      <c r="C3437" s="13" t="str">
        <f>IFERROR(AVERAGEIFS(Datos!C3437:E3437,Datos!C3437:E3437,"&lt;&gt;"),"")</f>
        <v/>
      </c>
      <c r="D3437" s="13">
        <f>IFERROR(AVERAGEIFS(Datos!F3437:H3437,Datos!F3437:H3437,"&lt;&gt;"),"")</f>
        <v>121.20688200000001</v>
      </c>
      <c r="E3437" s="14">
        <f>IFERROR(AVERAGEIFS(Datos!I3437:L3437,Datos!I3437:L3437,"&lt;&gt;"),"")</f>
        <v>28.343031590666193</v>
      </c>
    </row>
    <row r="3438" spans="1:5" x14ac:dyDescent="0.3">
      <c r="A3438" s="12">
        <v>45076</v>
      </c>
      <c r="B3438" s="13">
        <v>2023</v>
      </c>
      <c r="C3438" s="13">
        <f>IFERROR(AVERAGEIFS(Datos!C3438:E3438,Datos!C3438:E3438,"&lt;&gt;"),"")</f>
        <v>210.72666666666666</v>
      </c>
      <c r="D3438" s="13">
        <f>IFERROR(AVERAGEIFS(Datos!F3438:H3438,Datos!F3438:H3438,"&lt;&gt;"),"")</f>
        <v>83.337795266666674</v>
      </c>
      <c r="E3438" s="14">
        <f>IFERROR(AVERAGEIFS(Datos!I3438:L3438,Datos!I3438:L3438,"&lt;&gt;"),"")</f>
        <v>28.565498797527162</v>
      </c>
    </row>
    <row r="3439" spans="1:5" x14ac:dyDescent="0.3">
      <c r="A3439" s="12">
        <v>45077</v>
      </c>
      <c r="B3439" s="13">
        <v>2023</v>
      </c>
      <c r="C3439" s="13">
        <f>IFERROR(AVERAGEIFS(Datos!C3439:E3439,Datos!C3439:E3439,"&lt;&gt;"),"")</f>
        <v>209.50333333333333</v>
      </c>
      <c r="D3439" s="13">
        <f>IFERROR(AVERAGEIFS(Datos!F3439:H3439,Datos!F3439:H3439,"&lt;&gt;"),"")</f>
        <v>81.904034500000009</v>
      </c>
      <c r="E3439" s="14">
        <f>IFERROR(AVERAGEIFS(Datos!I3439:L3439,Datos!I3439:L3439,"&lt;&gt;"),"")</f>
        <v>28.322194704072146</v>
      </c>
    </row>
    <row r="3440" spans="1:5" x14ac:dyDescent="0.3">
      <c r="A3440" s="12">
        <v>45078</v>
      </c>
      <c r="B3440" s="13">
        <v>2023</v>
      </c>
      <c r="C3440" s="13">
        <f>IFERROR(AVERAGEIFS(Datos!C3440:E3440,Datos!C3440:E3440,"&lt;&gt;"),"")</f>
        <v>212.13</v>
      </c>
      <c r="D3440" s="13">
        <f>IFERROR(AVERAGEIFS(Datos!F3440:H3440,Datos!F3440:H3440,"&lt;&gt;"),"")</f>
        <v>83.675658466666675</v>
      </c>
      <c r="E3440" s="14">
        <f>IFERROR(AVERAGEIFS(Datos!I3440:L3440,Datos!I3440:L3440,"&lt;&gt;"),"")</f>
        <v>29.144804946321781</v>
      </c>
    </row>
    <row r="3441" spans="1:5" x14ac:dyDescent="0.3">
      <c r="A3441" s="12">
        <v>45079</v>
      </c>
      <c r="B3441" s="13">
        <v>2023</v>
      </c>
      <c r="C3441" s="13">
        <f>IFERROR(AVERAGEIFS(Datos!C3441:E3441,Datos!C3441:E3441,"&lt;&gt;"),"")</f>
        <v>213.67333333333329</v>
      </c>
      <c r="D3441" s="13">
        <f>IFERROR(AVERAGEIFS(Datos!F3441:H3441,Datos!F3441:H3441,"&lt;&gt;"),"")</f>
        <v>84.796845000000005</v>
      </c>
      <c r="E3441" s="14">
        <f>IFERROR(AVERAGEIFS(Datos!I3441:L3441,Datos!I3441:L3441,"&lt;&gt;"),"")</f>
        <v>29.693394220458934</v>
      </c>
    </row>
    <row r="3442" spans="1:5" x14ac:dyDescent="0.3">
      <c r="A3442" s="12">
        <v>45080</v>
      </c>
      <c r="B3442" s="13">
        <v>2023</v>
      </c>
      <c r="C3442" s="13" t="str">
        <f>IFERROR(AVERAGEIFS(Datos!C3442:E3442,Datos!C3442:E3442,"&lt;&gt;"),"")</f>
        <v/>
      </c>
      <c r="D3442" s="13" t="str">
        <f>IFERROR(AVERAGEIFS(Datos!F3442:H3442,Datos!F3442:H3442,"&lt;&gt;"),"")</f>
        <v/>
      </c>
      <c r="E3442" s="14" t="str">
        <f>IFERROR(AVERAGEIFS(Datos!I3442:L3442,Datos!I3442:L3442,"&lt;&gt;"),"")</f>
        <v/>
      </c>
    </row>
    <row r="3443" spans="1:5" x14ac:dyDescent="0.3">
      <c r="A3443" s="12">
        <v>45081</v>
      </c>
      <c r="B3443" s="13">
        <v>2023</v>
      </c>
      <c r="C3443" s="13" t="str">
        <f>IFERROR(AVERAGEIFS(Datos!C3443:E3443,Datos!C3443:E3443,"&lt;&gt;"),"")</f>
        <v/>
      </c>
      <c r="D3443" s="13" t="str">
        <f>IFERROR(AVERAGEIFS(Datos!F3443:H3443,Datos!F3443:H3443,"&lt;&gt;"),"")</f>
        <v/>
      </c>
      <c r="E3443" s="14" t="str">
        <f>IFERROR(AVERAGEIFS(Datos!I3443:L3443,Datos!I3443:L3443,"&lt;&gt;"),"")</f>
        <v/>
      </c>
    </row>
    <row r="3444" spans="1:5" x14ac:dyDescent="0.3">
      <c r="A3444" s="12">
        <v>45082</v>
      </c>
      <c r="B3444" s="13">
        <v>2023</v>
      </c>
      <c r="C3444" s="13">
        <f>IFERROR(AVERAGEIFS(Datos!C3444:E3444,Datos!C3444:E3444,"&lt;&gt;"),"")</f>
        <v>213.84333333333333</v>
      </c>
      <c r="D3444" s="13">
        <f>IFERROR(AVERAGEIFS(Datos!F3444:H3444,Datos!F3444:H3444,"&lt;&gt;"),"")</f>
        <v>84.466427866666677</v>
      </c>
      <c r="E3444" s="14">
        <f>IFERROR(AVERAGEIFS(Datos!I3444:L3444,Datos!I3444:L3444,"&lt;&gt;"),"")</f>
        <v>30.021776973731299</v>
      </c>
    </row>
    <row r="3445" spans="1:5" x14ac:dyDescent="0.3">
      <c r="A3445" s="12">
        <v>45083</v>
      </c>
      <c r="B3445" s="13">
        <v>2023</v>
      </c>
      <c r="C3445" s="13">
        <f>IFERROR(AVERAGEIFS(Datos!C3445:E3445,Datos!C3445:E3445,"&lt;&gt;"),"")</f>
        <v>213.4</v>
      </c>
      <c r="D3445" s="13">
        <f>IFERROR(AVERAGEIFS(Datos!F3445:H3445,Datos!F3445:H3445,"&lt;&gt;"),"")</f>
        <v>84.50709719999999</v>
      </c>
      <c r="E3445" s="14">
        <f>IFERROR(AVERAGEIFS(Datos!I3445:L3445,Datos!I3445:L3445,"&lt;&gt;"),"")</f>
        <v>30.247979333739082</v>
      </c>
    </row>
    <row r="3446" spans="1:5" x14ac:dyDescent="0.3">
      <c r="A3446" s="12">
        <v>45084</v>
      </c>
      <c r="B3446" s="13">
        <v>2023</v>
      </c>
      <c r="C3446" s="13">
        <f>IFERROR(AVERAGEIFS(Datos!C3446:E3446,Datos!C3446:E3446,"&lt;&gt;"),"")</f>
        <v>207.9</v>
      </c>
      <c r="D3446" s="13">
        <f>IFERROR(AVERAGEIFS(Datos!F3446:H3446,Datos!F3446:H3446,"&lt;&gt;"),"")</f>
        <v>84.668640466666659</v>
      </c>
      <c r="E3446" s="14">
        <f>IFERROR(AVERAGEIFS(Datos!I3446:L3446,Datos!I3446:L3446,"&lt;&gt;"),"")</f>
        <v>29.727917856123838</v>
      </c>
    </row>
    <row r="3447" spans="1:5" x14ac:dyDescent="0.3">
      <c r="A3447" s="12">
        <v>45085</v>
      </c>
      <c r="B3447" s="13">
        <v>2023</v>
      </c>
      <c r="C3447" s="13">
        <f>IFERROR(AVERAGEIFS(Datos!C3447:E3447,Datos!C3447:E3447,"&lt;&gt;"),"")</f>
        <v>209.32333333333335</v>
      </c>
      <c r="D3447" s="13">
        <f>IFERROR(AVERAGEIFS(Datos!F3447:H3447,Datos!F3447:H3447,"&lt;&gt;"),"")</f>
        <v>85.802651333333344</v>
      </c>
      <c r="E3447" s="14">
        <f>IFERROR(AVERAGEIFS(Datos!I3447:L3447,Datos!I3447:L3447,"&lt;&gt;"),"")</f>
        <v>29.643847188827298</v>
      </c>
    </row>
    <row r="3448" spans="1:5" x14ac:dyDescent="0.3">
      <c r="A3448" s="12">
        <v>45086</v>
      </c>
      <c r="B3448" s="13">
        <v>2023</v>
      </c>
      <c r="C3448" s="13">
        <f>IFERROR(AVERAGEIFS(Datos!C3448:E3448,Datos!C3448:E3448,"&lt;&gt;"),"")</f>
        <v>209.99333333333334</v>
      </c>
      <c r="D3448" s="13">
        <f>IFERROR(AVERAGEIFS(Datos!F3448:H3448,Datos!F3448:H3448,"&lt;&gt;"),"")</f>
        <v>85.407769666666653</v>
      </c>
      <c r="E3448" s="14">
        <f>IFERROR(AVERAGEIFS(Datos!I3448:L3448,Datos!I3448:L3448,"&lt;&gt;"),"")</f>
        <v>29.881552348234784</v>
      </c>
    </row>
    <row r="3449" spans="1:5" x14ac:dyDescent="0.3">
      <c r="A3449" s="12">
        <v>45087</v>
      </c>
      <c r="B3449" s="13">
        <v>2023</v>
      </c>
      <c r="C3449" s="13" t="str">
        <f>IFERROR(AVERAGEIFS(Datos!C3449:E3449,Datos!C3449:E3449,"&lt;&gt;"),"")</f>
        <v/>
      </c>
      <c r="D3449" s="13" t="str">
        <f>IFERROR(AVERAGEIFS(Datos!F3449:H3449,Datos!F3449:H3449,"&lt;&gt;"),"")</f>
        <v/>
      </c>
      <c r="E3449" s="14" t="str">
        <f>IFERROR(AVERAGEIFS(Datos!I3449:L3449,Datos!I3449:L3449,"&lt;&gt;"),"")</f>
        <v/>
      </c>
    </row>
    <row r="3450" spans="1:5" x14ac:dyDescent="0.3">
      <c r="A3450" s="12">
        <v>45088</v>
      </c>
      <c r="B3450" s="13">
        <v>2023</v>
      </c>
      <c r="C3450" s="13" t="str">
        <f>IFERROR(AVERAGEIFS(Datos!C3450:E3450,Datos!C3450:E3450,"&lt;&gt;"),"")</f>
        <v/>
      </c>
      <c r="D3450" s="13" t="str">
        <f>IFERROR(AVERAGEIFS(Datos!F3450:H3450,Datos!F3450:H3450,"&lt;&gt;"),"")</f>
        <v/>
      </c>
      <c r="E3450" s="14" t="str">
        <f>IFERROR(AVERAGEIFS(Datos!I3450:L3450,Datos!I3450:L3450,"&lt;&gt;"),"")</f>
        <v/>
      </c>
    </row>
    <row r="3451" spans="1:5" x14ac:dyDescent="0.3">
      <c r="A3451" s="12">
        <v>45089</v>
      </c>
      <c r="B3451" s="13">
        <v>2023</v>
      </c>
      <c r="C3451" s="13">
        <f>IFERROR(AVERAGEIFS(Datos!C3451:E3451,Datos!C3451:E3451,"&lt;&gt;"),"")</f>
        <v>213.09333333333333</v>
      </c>
      <c r="D3451" s="13">
        <f>IFERROR(AVERAGEIFS(Datos!F3451:H3451,Datos!F3451:H3451,"&lt;&gt;"),"")</f>
        <v>86.298780500000007</v>
      </c>
      <c r="E3451" s="14">
        <f>IFERROR(AVERAGEIFS(Datos!I3451:L3451,Datos!I3451:L3451,"&lt;&gt;"),"")</f>
        <v>30.101950860649872</v>
      </c>
    </row>
    <row r="3452" spans="1:5" x14ac:dyDescent="0.3">
      <c r="A3452" s="12">
        <v>45090</v>
      </c>
      <c r="B3452" s="13">
        <v>2023</v>
      </c>
      <c r="C3452" s="13">
        <f>IFERROR(AVERAGEIFS(Datos!C3452:E3452,Datos!C3452:E3452,"&lt;&gt;"),"")</f>
        <v>213.81000000000003</v>
      </c>
      <c r="D3452" s="13">
        <f>IFERROR(AVERAGEIFS(Datos!F3452:H3452,Datos!F3452:H3452,"&lt;&gt;"),"")</f>
        <v>88.016014933333324</v>
      </c>
      <c r="E3452" s="14">
        <f>IFERROR(AVERAGEIFS(Datos!I3452:L3452,Datos!I3452:L3452,"&lt;&gt;"),"")</f>
        <v>30.950348763402427</v>
      </c>
    </row>
    <row r="3453" spans="1:5" x14ac:dyDescent="0.3">
      <c r="A3453" s="12">
        <v>45091</v>
      </c>
      <c r="B3453" s="13">
        <v>2023</v>
      </c>
      <c r="C3453" s="13">
        <f>IFERROR(AVERAGEIFS(Datos!C3453:E3453,Datos!C3453:E3453,"&lt;&gt;"),"")</f>
        <v>214.98666666666665</v>
      </c>
      <c r="D3453" s="13">
        <f>IFERROR(AVERAGEIFS(Datos!F3453:H3453,Datos!F3453:H3453,"&lt;&gt;"),"")</f>
        <v>88.894154</v>
      </c>
      <c r="E3453" s="14">
        <f>IFERROR(AVERAGEIFS(Datos!I3453:L3453,Datos!I3453:L3453,"&lt;&gt;"),"")</f>
        <v>31.849619759974168</v>
      </c>
    </row>
    <row r="3454" spans="1:5" x14ac:dyDescent="0.3">
      <c r="A3454" s="12">
        <v>45092</v>
      </c>
      <c r="B3454" s="13">
        <v>2023</v>
      </c>
      <c r="C3454" s="13">
        <f>IFERROR(AVERAGEIFS(Datos!C3454:E3454,Datos!C3454:E3454,"&lt;&gt;"),"")</f>
        <v>219.73333333333335</v>
      </c>
      <c r="D3454" s="13">
        <f>IFERROR(AVERAGEIFS(Datos!F3454:H3454,Datos!F3454:H3454,"&lt;&gt;"),"")</f>
        <v>89.161865200000008</v>
      </c>
      <c r="E3454" s="14">
        <f>IFERROR(AVERAGEIFS(Datos!I3454:L3454,Datos!I3454:L3454,"&lt;&gt;"),"")</f>
        <v>31.532457650370581</v>
      </c>
    </row>
    <row r="3455" spans="1:5" x14ac:dyDescent="0.3">
      <c r="A3455" s="12">
        <v>45093</v>
      </c>
      <c r="B3455" s="13">
        <v>2023</v>
      </c>
      <c r="C3455" s="13">
        <f>IFERROR(AVERAGEIFS(Datos!C3455:E3455,Datos!C3455:E3455,"&lt;&gt;"),"")</f>
        <v>216.92666666666665</v>
      </c>
      <c r="D3455" s="13">
        <f>IFERROR(AVERAGEIFS(Datos!F3455:H3455,Datos!F3455:H3455,"&lt;&gt;"),"")</f>
        <v>89.453680866666673</v>
      </c>
      <c r="E3455" s="14">
        <f>IFERROR(AVERAGEIFS(Datos!I3455:L3455,Datos!I3455:L3455,"&lt;&gt;"),"")</f>
        <v>31.451339491399967</v>
      </c>
    </row>
    <row r="3456" spans="1:5" x14ac:dyDescent="0.3">
      <c r="A3456" s="12">
        <v>45094</v>
      </c>
      <c r="B3456" s="13">
        <v>2023</v>
      </c>
      <c r="C3456" s="13" t="str">
        <f>IFERROR(AVERAGEIFS(Datos!C3456:E3456,Datos!C3456:E3456,"&lt;&gt;"),"")</f>
        <v/>
      </c>
      <c r="D3456" s="13" t="str">
        <f>IFERROR(AVERAGEIFS(Datos!F3456:H3456,Datos!F3456:H3456,"&lt;&gt;"),"")</f>
        <v/>
      </c>
      <c r="E3456" s="14" t="str">
        <f>IFERROR(AVERAGEIFS(Datos!I3456:L3456,Datos!I3456:L3456,"&lt;&gt;"),"")</f>
        <v/>
      </c>
    </row>
    <row r="3457" spans="1:5" x14ac:dyDescent="0.3">
      <c r="A3457" s="12">
        <v>45095</v>
      </c>
      <c r="B3457" s="13">
        <v>2023</v>
      </c>
      <c r="C3457" s="13" t="str">
        <f>IFERROR(AVERAGEIFS(Datos!C3457:E3457,Datos!C3457:E3457,"&lt;&gt;"),"")</f>
        <v/>
      </c>
      <c r="D3457" s="13" t="str">
        <f>IFERROR(AVERAGEIFS(Datos!F3457:H3457,Datos!F3457:H3457,"&lt;&gt;"),"")</f>
        <v/>
      </c>
      <c r="E3457" s="14" t="str">
        <f>IFERROR(AVERAGEIFS(Datos!I3457:L3457,Datos!I3457:L3457,"&lt;&gt;"),"")</f>
        <v/>
      </c>
    </row>
    <row r="3458" spans="1:5" x14ac:dyDescent="0.3">
      <c r="A3458" s="12">
        <v>45096</v>
      </c>
      <c r="B3458" s="13">
        <v>2023</v>
      </c>
      <c r="C3458" s="13" t="str">
        <f>IFERROR(AVERAGEIFS(Datos!C3458:E3458,Datos!C3458:E3458,"&lt;&gt;"),"")</f>
        <v/>
      </c>
      <c r="D3458" s="13">
        <f>IFERROR(AVERAGEIFS(Datos!F3458:H3458,Datos!F3458:H3458,"&lt;&gt;"),"")</f>
        <v>88.556699333333327</v>
      </c>
      <c r="E3458" s="14">
        <f>IFERROR(AVERAGEIFS(Datos!I3458:L3458,Datos!I3458:L3458,"&lt;&gt;"),"")</f>
        <v>30.998778126541254</v>
      </c>
    </row>
    <row r="3459" spans="1:5" x14ac:dyDescent="0.3">
      <c r="A3459" s="12">
        <v>45097</v>
      </c>
      <c r="B3459" s="13">
        <v>2023</v>
      </c>
      <c r="C3459" s="13">
        <f>IFERROR(AVERAGEIFS(Datos!C3459:E3459,Datos!C3459:E3459,"&lt;&gt;"),"")</f>
        <v>215.38666666666666</v>
      </c>
      <c r="D3459" s="13">
        <f>IFERROR(AVERAGEIFS(Datos!F3459:H3459,Datos!F3459:H3459,"&lt;&gt;"),"")</f>
        <v>88.152842000000007</v>
      </c>
      <c r="E3459" s="14">
        <f>IFERROR(AVERAGEIFS(Datos!I3459:L3459,Datos!I3459:L3459,"&lt;&gt;"),"")</f>
        <v>31.494700606993696</v>
      </c>
    </row>
    <row r="3460" spans="1:5" x14ac:dyDescent="0.3">
      <c r="A3460" s="12">
        <v>45098</v>
      </c>
      <c r="B3460" s="13">
        <v>2023</v>
      </c>
      <c r="C3460" s="13">
        <f>IFERROR(AVERAGEIFS(Datos!C3460:E3460,Datos!C3460:E3460,"&lt;&gt;"),"")</f>
        <v>212.68999999999997</v>
      </c>
      <c r="D3460" s="13">
        <f>IFERROR(AVERAGEIFS(Datos!F3460:H3460,Datos!F3460:H3460,"&lt;&gt;"),"")</f>
        <v>87.807005200000006</v>
      </c>
      <c r="E3460" s="14">
        <f>IFERROR(AVERAGEIFS(Datos!I3460:L3460,Datos!I3460:L3460,"&lt;&gt;"),"")</f>
        <v>31.592530713681839</v>
      </c>
    </row>
    <row r="3461" spans="1:5" x14ac:dyDescent="0.3">
      <c r="A3461" s="12">
        <v>45099</v>
      </c>
      <c r="B3461" s="13">
        <v>2023</v>
      </c>
      <c r="C3461" s="13">
        <f>IFERROR(AVERAGEIFS(Datos!C3461:E3461,Datos!C3461:E3461,"&lt;&gt;"),"")</f>
        <v>216.62</v>
      </c>
      <c r="D3461" s="13">
        <f>IFERROR(AVERAGEIFS(Datos!F3461:H3461,Datos!F3461:H3461,"&lt;&gt;"),"")</f>
        <v>87.366737033333337</v>
      </c>
      <c r="E3461" s="14">
        <f>IFERROR(AVERAGEIFS(Datos!I3461:L3461,Datos!I3461:L3461,"&lt;&gt;"),"")</f>
        <v>31.265380131477723</v>
      </c>
    </row>
    <row r="3462" spans="1:5" x14ac:dyDescent="0.3">
      <c r="A3462" s="12">
        <v>45100</v>
      </c>
      <c r="B3462" s="13">
        <v>2023</v>
      </c>
      <c r="C3462" s="13">
        <f>IFERROR(AVERAGEIFS(Datos!C3462:E3462,Datos!C3462:E3462,"&lt;&gt;"),"")</f>
        <v>214.68000000000004</v>
      </c>
      <c r="D3462" s="13">
        <f>IFERROR(AVERAGEIFS(Datos!F3462:H3462,Datos!F3462:H3462,"&lt;&gt;"),"")</f>
        <v>86.443885933333334</v>
      </c>
      <c r="E3462" s="14">
        <f>IFERROR(AVERAGEIFS(Datos!I3462:L3462,Datos!I3462:L3462,"&lt;&gt;"),"")</f>
        <v>30.482293765204702</v>
      </c>
    </row>
    <row r="3463" spans="1:5" x14ac:dyDescent="0.3">
      <c r="A3463" s="12">
        <v>45101</v>
      </c>
      <c r="B3463" s="13">
        <v>2023</v>
      </c>
      <c r="C3463" s="13" t="str">
        <f>IFERROR(AVERAGEIFS(Datos!C3463:E3463,Datos!C3463:E3463,"&lt;&gt;"),"")</f>
        <v/>
      </c>
      <c r="D3463" s="13" t="str">
        <f>IFERROR(AVERAGEIFS(Datos!F3463:H3463,Datos!F3463:H3463,"&lt;&gt;"),"")</f>
        <v/>
      </c>
      <c r="E3463" s="14" t="str">
        <f>IFERROR(AVERAGEIFS(Datos!I3463:L3463,Datos!I3463:L3463,"&lt;&gt;"),"")</f>
        <v/>
      </c>
    </row>
    <row r="3464" spans="1:5" x14ac:dyDescent="0.3">
      <c r="A3464" s="12">
        <v>45102</v>
      </c>
      <c r="B3464" s="13">
        <v>2023</v>
      </c>
      <c r="C3464" s="13" t="str">
        <f>IFERROR(AVERAGEIFS(Datos!C3464:E3464,Datos!C3464:E3464,"&lt;&gt;"),"")</f>
        <v/>
      </c>
      <c r="D3464" s="13" t="str">
        <f>IFERROR(AVERAGEIFS(Datos!F3464:H3464,Datos!F3464:H3464,"&lt;&gt;"),"")</f>
        <v/>
      </c>
      <c r="E3464" s="14" t="str">
        <f>IFERROR(AVERAGEIFS(Datos!I3464:L3464,Datos!I3464:L3464,"&lt;&gt;"),"")</f>
        <v/>
      </c>
    </row>
    <row r="3465" spans="1:5" x14ac:dyDescent="0.3">
      <c r="A3465" s="12">
        <v>45103</v>
      </c>
      <c r="B3465" s="13">
        <v>2023</v>
      </c>
      <c r="C3465" s="13">
        <f>IFERROR(AVERAGEIFS(Datos!C3465:E3465,Datos!C3465:E3465,"&lt;&gt;"),"")</f>
        <v>210.73666666666668</v>
      </c>
      <c r="D3465" s="13">
        <f>IFERROR(AVERAGEIFS(Datos!F3465:H3465,Datos!F3465:H3465,"&lt;&gt;"),"")</f>
        <v>86.510178066666683</v>
      </c>
      <c r="E3465" s="14">
        <f>IFERROR(AVERAGEIFS(Datos!I3465:L3465,Datos!I3465:L3465,"&lt;&gt;"),"")</f>
        <v>30.662196416631836</v>
      </c>
    </row>
    <row r="3466" spans="1:5" x14ac:dyDescent="0.3">
      <c r="A3466" s="12">
        <v>45104</v>
      </c>
      <c r="B3466" s="13">
        <v>2023</v>
      </c>
      <c r="C3466" s="13">
        <f>IFERROR(AVERAGEIFS(Datos!C3466:E3466,Datos!C3466:E3466,"&lt;&gt;"),"")</f>
        <v>213.65333333333334</v>
      </c>
      <c r="D3466" s="13">
        <f>IFERROR(AVERAGEIFS(Datos!F3466:H3466,Datos!F3466:H3466,"&lt;&gt;"),"")</f>
        <v>86.196332999999996</v>
      </c>
      <c r="E3466" s="14">
        <f>IFERROR(AVERAGEIFS(Datos!I3466:L3466,Datos!I3466:L3466,"&lt;&gt;"),"")</f>
        <v>30.550062130156967</v>
      </c>
    </row>
    <row r="3467" spans="1:5" x14ac:dyDescent="0.3">
      <c r="A3467" s="12">
        <v>45105</v>
      </c>
      <c r="B3467" s="13">
        <v>2023</v>
      </c>
      <c r="C3467" s="13">
        <f>IFERROR(AVERAGEIFS(Datos!C3467:E3467,Datos!C3467:E3467,"&lt;&gt;"),"")</f>
        <v>215.09333333333333</v>
      </c>
      <c r="D3467" s="13">
        <f>IFERROR(AVERAGEIFS(Datos!F3467:H3467,Datos!F3467:H3467,"&lt;&gt;"),"")</f>
        <v>87.429608799999997</v>
      </c>
      <c r="E3467" s="14">
        <f>IFERROR(AVERAGEIFS(Datos!I3467:L3467,Datos!I3467:L3467,"&lt;&gt;"),"")</f>
        <v>31.176898779303645</v>
      </c>
    </row>
    <row r="3468" spans="1:5" x14ac:dyDescent="0.3">
      <c r="A3468" s="12">
        <v>45106</v>
      </c>
      <c r="B3468" s="13">
        <v>2023</v>
      </c>
      <c r="C3468" s="13">
        <f>IFERROR(AVERAGEIFS(Datos!C3468:E3468,Datos!C3468:E3468,"&lt;&gt;"),"")</f>
        <v>214.58</v>
      </c>
      <c r="D3468" s="13">
        <f>IFERROR(AVERAGEIFS(Datos!F3468:H3468,Datos!F3468:H3468,"&lt;&gt;"),"")</f>
        <v>87.549904400000003</v>
      </c>
      <c r="E3468" s="14">
        <f>IFERROR(AVERAGEIFS(Datos!I3468:L3468,Datos!I3468:L3468,"&lt;&gt;"),"")</f>
        <v>31.245871539523648</v>
      </c>
    </row>
    <row r="3469" spans="1:5" x14ac:dyDescent="0.3">
      <c r="A3469" s="12">
        <v>45107</v>
      </c>
      <c r="B3469" s="13">
        <v>2023</v>
      </c>
      <c r="C3469" s="13">
        <f>IFERROR(AVERAGEIFS(Datos!C3469:E3469,Datos!C3469:E3469,"&lt;&gt;"),"")</f>
        <v>218.07000000000002</v>
      </c>
      <c r="D3469" s="13">
        <f>IFERROR(AVERAGEIFS(Datos!F3469:H3469,Datos!F3469:H3469,"&lt;&gt;"),"")</f>
        <v>89.127575066666665</v>
      </c>
      <c r="E3469" s="14">
        <f>IFERROR(AVERAGEIFS(Datos!I3469:L3469,Datos!I3469:L3469,"&lt;&gt;"),"")</f>
        <v>31.345949838910819</v>
      </c>
    </row>
    <row r="3470" spans="1:5" x14ac:dyDescent="0.3">
      <c r="A3470" s="12">
        <v>45108</v>
      </c>
      <c r="B3470" s="13">
        <v>2023</v>
      </c>
      <c r="C3470" s="13" t="str">
        <f>IFERROR(AVERAGEIFS(Datos!C3470:E3470,Datos!C3470:E3470,"&lt;&gt;"),"")</f>
        <v/>
      </c>
      <c r="D3470" s="13" t="str">
        <f>IFERROR(AVERAGEIFS(Datos!F3470:H3470,Datos!F3470:H3470,"&lt;&gt;"),"")</f>
        <v/>
      </c>
      <c r="E3470" s="14" t="str">
        <f>IFERROR(AVERAGEIFS(Datos!I3470:L3470,Datos!I3470:L3470,"&lt;&gt;"),"")</f>
        <v/>
      </c>
    </row>
    <row r="3471" spans="1:5" x14ac:dyDescent="0.3">
      <c r="A3471" s="12">
        <v>45109</v>
      </c>
      <c r="B3471" s="13">
        <v>2023</v>
      </c>
      <c r="C3471" s="13" t="str">
        <f>IFERROR(AVERAGEIFS(Datos!C3471:E3471,Datos!C3471:E3471,"&lt;&gt;"),"")</f>
        <v/>
      </c>
      <c r="D3471" s="13" t="str">
        <f>IFERROR(AVERAGEIFS(Datos!F3471:H3471,Datos!F3471:H3471,"&lt;&gt;"),"")</f>
        <v/>
      </c>
      <c r="E3471" s="14" t="str">
        <f>IFERROR(AVERAGEIFS(Datos!I3471:L3471,Datos!I3471:L3471,"&lt;&gt;"),"")</f>
        <v/>
      </c>
    </row>
    <row r="3472" spans="1:5" x14ac:dyDescent="0.3">
      <c r="A3472" s="12">
        <v>45110</v>
      </c>
      <c r="B3472" s="13">
        <v>2023</v>
      </c>
      <c r="C3472" s="13">
        <f>IFERROR(AVERAGEIFS(Datos!C3472:E3472,Datos!C3472:E3472,"&lt;&gt;"),"")</f>
        <v>216.78333333333333</v>
      </c>
      <c r="D3472" s="13">
        <f>IFERROR(AVERAGEIFS(Datos!F3472:H3472,Datos!F3472:H3472,"&lt;&gt;"),"")</f>
        <v>88.281316399999994</v>
      </c>
      <c r="E3472" s="14">
        <f>IFERROR(AVERAGEIFS(Datos!I3472:L3472,Datos!I3472:L3472,"&lt;&gt;"),"")</f>
        <v>31.602967725324856</v>
      </c>
    </row>
    <row r="3473" spans="1:5" x14ac:dyDescent="0.3">
      <c r="A3473" s="12">
        <v>45111</v>
      </c>
      <c r="B3473" s="13">
        <v>2023</v>
      </c>
      <c r="C3473" s="13" t="str">
        <f>IFERROR(AVERAGEIFS(Datos!C3473:E3473,Datos!C3473:E3473,"&lt;&gt;"),"")</f>
        <v/>
      </c>
      <c r="D3473" s="13">
        <f>IFERROR(AVERAGEIFS(Datos!F3473:H3473,Datos!F3473:H3473,"&lt;&gt;"),"")</f>
        <v>88.072583100000017</v>
      </c>
      <c r="E3473" s="14">
        <f>IFERROR(AVERAGEIFS(Datos!I3473:L3473,Datos!I3473:L3473,"&lt;&gt;"),"")</f>
        <v>31.528538442776082</v>
      </c>
    </row>
    <row r="3474" spans="1:5" x14ac:dyDescent="0.3">
      <c r="A3474" s="12">
        <v>45112</v>
      </c>
      <c r="B3474" s="13">
        <v>2023</v>
      </c>
      <c r="C3474" s="13">
        <f>IFERROR(AVERAGEIFS(Datos!C3474:E3474,Datos!C3474:E3474,"&lt;&gt;"),"")</f>
        <v>217.07666666666668</v>
      </c>
      <c r="D3474" s="13">
        <f>IFERROR(AVERAGEIFS(Datos!F3474:H3474,Datos!F3474:H3474,"&lt;&gt;"),"")</f>
        <v>87.849774400000001</v>
      </c>
      <c r="E3474" s="14">
        <f>IFERROR(AVERAGEIFS(Datos!I3474:L3474,Datos!I3474:L3474,"&lt;&gt;"),"")</f>
        <v>31.683756868777657</v>
      </c>
    </row>
    <row r="3475" spans="1:5" x14ac:dyDescent="0.3">
      <c r="A3475" s="12">
        <v>45113</v>
      </c>
      <c r="B3475" s="13">
        <v>2023</v>
      </c>
      <c r="C3475" s="13">
        <f>IFERROR(AVERAGEIFS(Datos!C3475:E3475,Datos!C3475:E3475,"&lt;&gt;"),"")</f>
        <v>217.73</v>
      </c>
      <c r="D3475" s="13">
        <f>IFERROR(AVERAGEIFS(Datos!F3475:H3475,Datos!F3475:H3475,"&lt;&gt;"),"")</f>
        <v>85.724478266666665</v>
      </c>
      <c r="E3475" s="14">
        <f>IFERROR(AVERAGEIFS(Datos!I3475:L3475,Datos!I3475:L3475,"&lt;&gt;"),"")</f>
        <v>31.148913560821594</v>
      </c>
    </row>
    <row r="3476" spans="1:5" x14ac:dyDescent="0.3">
      <c r="A3476" s="12">
        <v>45114</v>
      </c>
      <c r="B3476" s="13">
        <v>2023</v>
      </c>
      <c r="C3476" s="13">
        <f>IFERROR(AVERAGEIFS(Datos!C3476:E3476,Datos!C3476:E3476,"&lt;&gt;"),"")</f>
        <v>215.79333333333338</v>
      </c>
      <c r="D3476" s="13">
        <f>IFERROR(AVERAGEIFS(Datos!F3476:H3476,Datos!F3476:H3476,"&lt;&gt;"),"")</f>
        <v>86.211527033333326</v>
      </c>
      <c r="E3476" s="14">
        <f>IFERROR(AVERAGEIFS(Datos!I3476:L3476,Datos!I3476:L3476,"&lt;&gt;"),"")</f>
        <v>31.411009037013578</v>
      </c>
    </row>
    <row r="3477" spans="1:5" x14ac:dyDescent="0.3">
      <c r="A3477" s="12">
        <v>45115</v>
      </c>
      <c r="B3477" s="13">
        <v>2023</v>
      </c>
      <c r="C3477" s="13" t="str">
        <f>IFERROR(AVERAGEIFS(Datos!C3477:E3477,Datos!C3477:E3477,"&lt;&gt;"),"")</f>
        <v/>
      </c>
      <c r="D3477" s="13" t="str">
        <f>IFERROR(AVERAGEIFS(Datos!F3477:H3477,Datos!F3477:H3477,"&lt;&gt;"),"")</f>
        <v/>
      </c>
      <c r="E3477" s="14" t="str">
        <f>IFERROR(AVERAGEIFS(Datos!I3477:L3477,Datos!I3477:L3477,"&lt;&gt;"),"")</f>
        <v/>
      </c>
    </row>
    <row r="3478" spans="1:5" x14ac:dyDescent="0.3">
      <c r="A3478" s="12">
        <v>45116</v>
      </c>
      <c r="B3478" s="13">
        <v>2023</v>
      </c>
      <c r="C3478" s="13" t="str">
        <f>IFERROR(AVERAGEIFS(Datos!C3478:E3478,Datos!C3478:E3478,"&lt;&gt;"),"")</f>
        <v/>
      </c>
      <c r="D3478" s="13" t="str">
        <f>IFERROR(AVERAGEIFS(Datos!F3478:H3478,Datos!F3478:H3478,"&lt;&gt;"),"")</f>
        <v/>
      </c>
      <c r="E3478" s="14" t="str">
        <f>IFERROR(AVERAGEIFS(Datos!I3478:L3478,Datos!I3478:L3478,"&lt;&gt;"),"")</f>
        <v/>
      </c>
    </row>
    <row r="3479" spans="1:5" x14ac:dyDescent="0.3">
      <c r="A3479" s="12">
        <v>45117</v>
      </c>
      <c r="B3479" s="13">
        <v>2023</v>
      </c>
      <c r="C3479" s="13">
        <f>IFERROR(AVERAGEIFS(Datos!C3479:E3479,Datos!C3479:E3479,"&lt;&gt;"),"")</f>
        <v>212.29666666666671</v>
      </c>
      <c r="D3479" s="13">
        <f>IFERROR(AVERAGEIFS(Datos!F3479:H3479,Datos!F3479:H3479,"&lt;&gt;"),"")</f>
        <v>86.774485799999994</v>
      </c>
      <c r="E3479" s="14">
        <f>IFERROR(AVERAGEIFS(Datos!I3479:L3479,Datos!I3479:L3479,"&lt;&gt;"),"")</f>
        <v>31.416793507916317</v>
      </c>
    </row>
    <row r="3480" spans="1:5" x14ac:dyDescent="0.3">
      <c r="A3480" s="12">
        <v>45118</v>
      </c>
      <c r="B3480" s="13">
        <v>2023</v>
      </c>
      <c r="C3480" s="13">
        <f>IFERROR(AVERAGEIFS(Datos!C3480:E3480,Datos!C3480:E3480,"&lt;&gt;"),"")</f>
        <v>212.56333333333336</v>
      </c>
      <c r="D3480" s="13">
        <f>IFERROR(AVERAGEIFS(Datos!F3480:H3480,Datos!F3480:H3480,"&lt;&gt;"),"")</f>
        <v>86.798103566666668</v>
      </c>
      <c r="E3480" s="14">
        <f>IFERROR(AVERAGEIFS(Datos!I3480:L3480,Datos!I3480:L3480,"&lt;&gt;"),"")</f>
        <v>31.418028885207349</v>
      </c>
    </row>
    <row r="3481" spans="1:5" x14ac:dyDescent="0.3">
      <c r="A3481" s="12">
        <v>45119</v>
      </c>
      <c r="B3481" s="13">
        <v>2023</v>
      </c>
      <c r="C3481" s="13">
        <f>IFERROR(AVERAGEIFS(Datos!C3481:E3481,Datos!C3481:E3481,"&lt;&gt;"),"")</f>
        <v>215.30000000000004</v>
      </c>
      <c r="D3481" s="13">
        <f>IFERROR(AVERAGEIFS(Datos!F3481:H3481,Datos!F3481:H3481,"&lt;&gt;"),"")</f>
        <v>89.081650933333336</v>
      </c>
      <c r="E3481" s="14">
        <f>IFERROR(AVERAGEIFS(Datos!I3481:L3481,Datos!I3481:L3481,"&lt;&gt;"),"")</f>
        <v>32.095203630780347</v>
      </c>
    </row>
    <row r="3482" spans="1:5" x14ac:dyDescent="0.3">
      <c r="A3482" s="12">
        <v>45120</v>
      </c>
      <c r="B3482" s="13">
        <v>2023</v>
      </c>
      <c r="C3482" s="13">
        <f>IFERROR(AVERAGEIFS(Datos!C3482:E3482,Datos!C3482:E3482,"&lt;&gt;"),"")</f>
        <v>219.24666666666667</v>
      </c>
      <c r="D3482" s="13">
        <f>IFERROR(AVERAGEIFS(Datos!F3482:H3482,Datos!F3482:H3482,"&lt;&gt;"),"")</f>
        <v>90.435323600000004</v>
      </c>
      <c r="E3482" s="14">
        <f>IFERROR(AVERAGEIFS(Datos!I3482:L3482,Datos!I3482:L3482,"&lt;&gt;"),"")</f>
        <v>32.981871069022965</v>
      </c>
    </row>
    <row r="3483" spans="1:5" x14ac:dyDescent="0.3">
      <c r="A3483" s="12">
        <v>45121</v>
      </c>
      <c r="B3483" s="13">
        <v>2023</v>
      </c>
      <c r="C3483" s="13">
        <f>IFERROR(AVERAGEIFS(Datos!C3483:E3483,Datos!C3483:E3483,"&lt;&gt;"),"")</f>
        <v>220.45000000000002</v>
      </c>
      <c r="D3483" s="13">
        <f>IFERROR(AVERAGEIFS(Datos!F3483:H3483,Datos!F3483:H3483,"&lt;&gt;"),"")</f>
        <v>90.898517433333339</v>
      </c>
      <c r="E3483" s="14">
        <f>IFERROR(AVERAGEIFS(Datos!I3483:L3483,Datos!I3483:L3483,"&lt;&gt;"),"")</f>
        <v>32.48183096199611</v>
      </c>
    </row>
    <row r="3484" spans="1:5" x14ac:dyDescent="0.3">
      <c r="A3484" s="12">
        <v>45122</v>
      </c>
      <c r="B3484" s="13">
        <v>2023</v>
      </c>
      <c r="C3484" s="13" t="str">
        <f>IFERROR(AVERAGEIFS(Datos!C3484:E3484,Datos!C3484:E3484,"&lt;&gt;"),"")</f>
        <v/>
      </c>
      <c r="D3484" s="13" t="str">
        <f>IFERROR(AVERAGEIFS(Datos!F3484:H3484,Datos!F3484:H3484,"&lt;&gt;"),"")</f>
        <v/>
      </c>
      <c r="E3484" s="14" t="str">
        <f>IFERROR(AVERAGEIFS(Datos!I3484:L3484,Datos!I3484:L3484,"&lt;&gt;"),"")</f>
        <v/>
      </c>
    </row>
    <row r="3485" spans="1:5" x14ac:dyDescent="0.3">
      <c r="A3485" s="12">
        <v>45123</v>
      </c>
      <c r="B3485" s="13">
        <v>2023</v>
      </c>
      <c r="C3485" s="13" t="str">
        <f>IFERROR(AVERAGEIFS(Datos!C3485:E3485,Datos!C3485:E3485,"&lt;&gt;"),"")</f>
        <v/>
      </c>
      <c r="D3485" s="13" t="str">
        <f>IFERROR(AVERAGEIFS(Datos!F3485:H3485,Datos!F3485:H3485,"&lt;&gt;"),"")</f>
        <v/>
      </c>
      <c r="E3485" s="14" t="str">
        <f>IFERROR(AVERAGEIFS(Datos!I3485:L3485,Datos!I3485:L3485,"&lt;&gt;"),"")</f>
        <v/>
      </c>
    </row>
    <row r="3486" spans="1:5" x14ac:dyDescent="0.3">
      <c r="A3486" s="12">
        <v>45124</v>
      </c>
      <c r="B3486" s="13">
        <v>2023</v>
      </c>
      <c r="C3486" s="13">
        <f>IFERROR(AVERAGEIFS(Datos!C3486:E3486,Datos!C3486:E3486,"&lt;&gt;"),"")</f>
        <v>221.45666666666668</v>
      </c>
      <c r="D3486" s="13">
        <f>IFERROR(AVERAGEIFS(Datos!F3486:H3486,Datos!F3486:H3486,"&lt;&gt;"),"")</f>
        <v>90.759734166666661</v>
      </c>
      <c r="E3486" s="14" t="str">
        <f>IFERROR(AVERAGEIFS(Datos!I3486:L3486,Datos!I3486:L3486,"&lt;&gt;"),"")</f>
        <v/>
      </c>
    </row>
    <row r="3487" spans="1:5" x14ac:dyDescent="0.3">
      <c r="A3487" s="12">
        <v>45125</v>
      </c>
      <c r="B3487" s="13">
        <v>2023</v>
      </c>
      <c r="C3487" s="13">
        <f>IFERROR(AVERAGEIFS(Datos!C3487:E3487,Datos!C3487:E3487,"&lt;&gt;"),"")</f>
        <v>225.66</v>
      </c>
      <c r="D3487" s="13">
        <f>IFERROR(AVERAGEIFS(Datos!F3487:H3487,Datos!F3487:H3487,"&lt;&gt;"),"")</f>
        <v>90.680436499999999</v>
      </c>
      <c r="E3487" s="14">
        <f>IFERROR(AVERAGEIFS(Datos!I3487:L3487,Datos!I3487:L3487,"&lt;&gt;"),"")</f>
        <v>32.375406656602678</v>
      </c>
    </row>
    <row r="3488" spans="1:5" x14ac:dyDescent="0.3">
      <c r="A3488" s="12">
        <v>45126</v>
      </c>
      <c r="B3488" s="13">
        <v>2023</v>
      </c>
      <c r="C3488" s="13">
        <f>IFERROR(AVERAGEIFS(Datos!C3488:E3488,Datos!C3488:E3488,"&lt;&gt;"),"")</f>
        <v>224.06999999999996</v>
      </c>
      <c r="D3488" s="13">
        <f>IFERROR(AVERAGEIFS(Datos!F3488:H3488,Datos!F3488:H3488,"&lt;&gt;"),"")</f>
        <v>90.451006399999997</v>
      </c>
      <c r="E3488" s="14">
        <f>IFERROR(AVERAGEIFS(Datos!I3488:L3488,Datos!I3488:L3488,"&lt;&gt;"),"")</f>
        <v>32.778526869225807</v>
      </c>
    </row>
    <row r="3489" spans="1:5" x14ac:dyDescent="0.3">
      <c r="A3489" s="12">
        <v>45127</v>
      </c>
      <c r="B3489" s="13">
        <v>2023</v>
      </c>
      <c r="C3489" s="13">
        <f>IFERROR(AVERAGEIFS(Datos!C3489:E3489,Datos!C3489:E3489,"&lt;&gt;"),"")</f>
        <v>219.73333333333335</v>
      </c>
      <c r="D3489" s="13">
        <f>IFERROR(AVERAGEIFS(Datos!F3489:H3489,Datos!F3489:H3489,"&lt;&gt;"),"")</f>
        <v>89.531421333333341</v>
      </c>
      <c r="E3489" s="14">
        <f>IFERROR(AVERAGEIFS(Datos!I3489:L3489,Datos!I3489:L3489,"&lt;&gt;"),"")</f>
        <v>32.4026891196782</v>
      </c>
    </row>
    <row r="3490" spans="1:5" x14ac:dyDescent="0.3">
      <c r="A3490" s="12">
        <v>45128</v>
      </c>
      <c r="B3490" s="13">
        <v>2023</v>
      </c>
      <c r="C3490" s="13">
        <f>IFERROR(AVERAGEIFS(Datos!C3490:E3490,Datos!C3490:E3490,"&lt;&gt;"),"")</f>
        <v>218.57666666666668</v>
      </c>
      <c r="D3490" s="13">
        <f>IFERROR(AVERAGEIFS(Datos!F3490:H3490,Datos!F3490:H3490,"&lt;&gt;"),"")</f>
        <v>87.53895399999999</v>
      </c>
      <c r="E3490" s="14">
        <f>IFERROR(AVERAGEIFS(Datos!I3490:L3490,Datos!I3490:L3490,"&lt;&gt;"),"")</f>
        <v>32.034405786334439</v>
      </c>
    </row>
    <row r="3491" spans="1:5" x14ac:dyDescent="0.3">
      <c r="A3491" s="12">
        <v>45129</v>
      </c>
      <c r="B3491" s="13">
        <v>2023</v>
      </c>
      <c r="C3491" s="13" t="str">
        <f>IFERROR(AVERAGEIFS(Datos!C3491:E3491,Datos!C3491:E3491,"&lt;&gt;"),"")</f>
        <v/>
      </c>
      <c r="D3491" s="13" t="str">
        <f>IFERROR(AVERAGEIFS(Datos!F3491:H3491,Datos!F3491:H3491,"&lt;&gt;"),"")</f>
        <v/>
      </c>
      <c r="E3491" s="14" t="str">
        <f>IFERROR(AVERAGEIFS(Datos!I3491:L3491,Datos!I3491:L3491,"&lt;&gt;"),"")</f>
        <v/>
      </c>
    </row>
    <row r="3492" spans="1:5" x14ac:dyDescent="0.3">
      <c r="A3492" s="12">
        <v>45130</v>
      </c>
      <c r="B3492" s="13">
        <v>2023</v>
      </c>
      <c r="C3492" s="13" t="str">
        <f>IFERROR(AVERAGEIFS(Datos!C3492:E3492,Datos!C3492:E3492,"&lt;&gt;"),"")</f>
        <v/>
      </c>
      <c r="D3492" s="13" t="str">
        <f>IFERROR(AVERAGEIFS(Datos!F3492:H3492,Datos!F3492:H3492,"&lt;&gt;"),"")</f>
        <v/>
      </c>
      <c r="E3492" s="14" t="str">
        <f>IFERROR(AVERAGEIFS(Datos!I3492:L3492,Datos!I3492:L3492,"&lt;&gt;"),"")</f>
        <v/>
      </c>
    </row>
    <row r="3493" spans="1:5" x14ac:dyDescent="0.3">
      <c r="A3493" s="12">
        <v>45131</v>
      </c>
      <c r="B3493" s="13">
        <v>2023</v>
      </c>
      <c r="C3493" s="13">
        <f>IFERROR(AVERAGEIFS(Datos!C3493:E3493,Datos!C3493:E3493,"&lt;&gt;"),"")</f>
        <v>219.79666666666665</v>
      </c>
      <c r="D3493" s="13">
        <f>IFERROR(AVERAGEIFS(Datos!F3493:H3493,Datos!F3493:H3493,"&lt;&gt;"),"")</f>
        <v>87.112614133333338</v>
      </c>
      <c r="E3493" s="14">
        <f>IFERROR(AVERAGEIFS(Datos!I3493:L3493,Datos!I3493:L3493,"&lt;&gt;"),"")</f>
        <v>32.543118154635529</v>
      </c>
    </row>
    <row r="3494" spans="1:5" x14ac:dyDescent="0.3">
      <c r="A3494" s="12">
        <v>45132</v>
      </c>
      <c r="B3494" s="13">
        <v>2023</v>
      </c>
      <c r="C3494" s="13">
        <f>IFERROR(AVERAGEIFS(Datos!C3494:E3494,Datos!C3494:E3494,"&lt;&gt;"),"")</f>
        <v>222.27</v>
      </c>
      <c r="D3494" s="13">
        <f>IFERROR(AVERAGEIFS(Datos!F3494:H3494,Datos!F3494:H3494,"&lt;&gt;"),"")</f>
        <v>86.986779800000008</v>
      </c>
      <c r="E3494" s="14">
        <f>IFERROR(AVERAGEIFS(Datos!I3494:L3494,Datos!I3494:L3494,"&lt;&gt;"),"")</f>
        <v>32.369527272243879</v>
      </c>
    </row>
    <row r="3495" spans="1:5" x14ac:dyDescent="0.3">
      <c r="A3495" s="12">
        <v>45133</v>
      </c>
      <c r="B3495" s="13">
        <v>2023</v>
      </c>
      <c r="C3495" s="13">
        <f>IFERROR(AVERAGEIFS(Datos!C3495:E3495,Datos!C3495:E3495,"&lt;&gt;"),"")</f>
        <v>220.51333333333332</v>
      </c>
      <c r="D3495" s="13">
        <f>IFERROR(AVERAGEIFS(Datos!F3495:H3495,Datos!F3495:H3495,"&lt;&gt;"),"")</f>
        <v>86.366450499999999</v>
      </c>
      <c r="E3495" s="14">
        <f>IFERROR(AVERAGEIFS(Datos!I3495:L3495,Datos!I3495:L3495,"&lt;&gt;"),"")</f>
        <v>32.287976575167114</v>
      </c>
    </row>
    <row r="3496" spans="1:5" x14ac:dyDescent="0.3">
      <c r="A3496" s="12">
        <v>45134</v>
      </c>
      <c r="B3496" s="13">
        <v>2023</v>
      </c>
      <c r="C3496" s="13">
        <f>IFERROR(AVERAGEIFS(Datos!C3496:E3496,Datos!C3496:E3496,"&lt;&gt;"),"")</f>
        <v>217.78</v>
      </c>
      <c r="D3496" s="13">
        <f>IFERROR(AVERAGEIFS(Datos!F3496:H3496,Datos!F3496:H3496,"&lt;&gt;"),"")</f>
        <v>88.200171433333324</v>
      </c>
      <c r="E3496" s="14">
        <f>IFERROR(AVERAGEIFS(Datos!I3496:L3496,Datos!I3496:L3496,"&lt;&gt;"),"")</f>
        <v>32.463992547310227</v>
      </c>
    </row>
    <row r="3497" spans="1:5" x14ac:dyDescent="0.3">
      <c r="A3497" s="12">
        <v>45135</v>
      </c>
      <c r="B3497" s="13">
        <v>2023</v>
      </c>
      <c r="C3497" s="13">
        <f>IFERROR(AVERAGEIFS(Datos!C3497:E3497,Datos!C3497:E3497,"&lt;&gt;"),"")</f>
        <v>222.26000000000002</v>
      </c>
      <c r="D3497" s="13">
        <f>IFERROR(AVERAGEIFS(Datos!F3497:H3497,Datos!F3497:H3497,"&lt;&gt;"),"")</f>
        <v>89.094297466666674</v>
      </c>
      <c r="E3497" s="14">
        <f>IFERROR(AVERAGEIFS(Datos!I3497:L3497,Datos!I3497:L3497,"&lt;&gt;"),"")</f>
        <v>32.389341218230861</v>
      </c>
    </row>
    <row r="3498" spans="1:5" x14ac:dyDescent="0.3">
      <c r="A3498" s="12">
        <v>45136</v>
      </c>
      <c r="B3498" s="13">
        <v>2023</v>
      </c>
      <c r="C3498" s="13" t="str">
        <f>IFERROR(AVERAGEIFS(Datos!C3498:E3498,Datos!C3498:E3498,"&lt;&gt;"),"")</f>
        <v/>
      </c>
      <c r="D3498" s="13" t="str">
        <f>IFERROR(AVERAGEIFS(Datos!F3498:H3498,Datos!F3498:H3498,"&lt;&gt;"),"")</f>
        <v/>
      </c>
      <c r="E3498" s="14" t="str">
        <f>IFERROR(AVERAGEIFS(Datos!I3498:L3498,Datos!I3498:L3498,"&lt;&gt;"),"")</f>
        <v/>
      </c>
    </row>
    <row r="3499" spans="1:5" x14ac:dyDescent="0.3">
      <c r="A3499" s="12">
        <v>45137</v>
      </c>
      <c r="B3499" s="13">
        <v>2023</v>
      </c>
      <c r="C3499" s="13" t="str">
        <f>IFERROR(AVERAGEIFS(Datos!C3499:E3499,Datos!C3499:E3499,"&lt;&gt;"),"")</f>
        <v/>
      </c>
      <c r="D3499" s="13" t="str">
        <f>IFERROR(AVERAGEIFS(Datos!F3499:H3499,Datos!F3499:H3499,"&lt;&gt;"),"")</f>
        <v/>
      </c>
      <c r="E3499" s="14" t="str">
        <f>IFERROR(AVERAGEIFS(Datos!I3499:L3499,Datos!I3499:L3499,"&lt;&gt;"),"")</f>
        <v/>
      </c>
    </row>
    <row r="3500" spans="1:5" x14ac:dyDescent="0.3">
      <c r="A3500" s="12">
        <v>45138</v>
      </c>
      <c r="B3500" s="13">
        <v>2023</v>
      </c>
      <c r="C3500" s="13">
        <f>IFERROR(AVERAGEIFS(Datos!C3500:E3500,Datos!C3500:E3500,"&lt;&gt;"),"")</f>
        <v>221.69666666666669</v>
      </c>
      <c r="D3500" s="13">
        <f>IFERROR(AVERAGEIFS(Datos!F3500:H3500,Datos!F3500:H3500,"&lt;&gt;"),"")</f>
        <v>89.086935799999992</v>
      </c>
      <c r="E3500" s="14">
        <f>IFERROR(AVERAGEIFS(Datos!I3500:L3500,Datos!I3500:L3500,"&lt;&gt;"),"")</f>
        <v>32.750330972065854</v>
      </c>
    </row>
    <row r="3501" spans="1:5" x14ac:dyDescent="0.3">
      <c r="A3501" s="12">
        <v>45139</v>
      </c>
      <c r="B3501" s="13">
        <v>2023</v>
      </c>
      <c r="C3501" s="13">
        <f>IFERROR(AVERAGEIFS(Datos!C3501:E3501,Datos!C3501:E3501,"&lt;&gt;"),"")</f>
        <v>221.16499999999996</v>
      </c>
      <c r="D3501" s="13">
        <f>IFERROR(AVERAGEIFS(Datos!F3501:H3501,Datos!F3501:H3501,"&lt;&gt;"),"")</f>
        <v>86.51671563333332</v>
      </c>
      <c r="E3501" s="14">
        <f>IFERROR(AVERAGEIFS(Datos!I3501:L3501,Datos!I3501:L3501,"&lt;&gt;"),"")</f>
        <v>32.648515921612386</v>
      </c>
    </row>
    <row r="3502" spans="1:5" x14ac:dyDescent="0.3">
      <c r="A3502" s="12">
        <v>45140</v>
      </c>
      <c r="B3502" s="13">
        <v>2023</v>
      </c>
      <c r="C3502" s="13">
        <f>IFERROR(AVERAGEIFS(Datos!C3502:E3502,Datos!C3502:E3502,"&lt;&gt;"),"")</f>
        <v>216.15333333333334</v>
      </c>
      <c r="D3502" s="13">
        <f>IFERROR(AVERAGEIFS(Datos!F3502:H3502,Datos!F3502:H3502,"&lt;&gt;"),"")</f>
        <v>85.805218466666659</v>
      </c>
      <c r="E3502" s="14">
        <f>IFERROR(AVERAGEIFS(Datos!I3502:L3502,Datos!I3502:L3502,"&lt;&gt;"),"")</f>
        <v>32.071017950195582</v>
      </c>
    </row>
    <row r="3503" spans="1:5" x14ac:dyDescent="0.3">
      <c r="A3503" s="12">
        <v>45141</v>
      </c>
      <c r="B3503" s="13">
        <v>2023</v>
      </c>
      <c r="C3503" s="13">
        <f>IFERROR(AVERAGEIFS(Datos!C3503:E3503,Datos!C3503:E3503,"&lt;&gt;"),"")</f>
        <v>215.42666666666665</v>
      </c>
      <c r="D3503" s="13">
        <f>IFERROR(AVERAGEIFS(Datos!F3503:H3503,Datos!F3503:H3503,"&lt;&gt;"),"")</f>
        <v>84.456204933333325</v>
      </c>
      <c r="E3503" s="14">
        <f>IFERROR(AVERAGEIFS(Datos!I3503:L3503,Datos!I3503:L3503,"&lt;&gt;"),"")</f>
        <v>31.856793956988493</v>
      </c>
    </row>
    <row r="3504" spans="1:5" x14ac:dyDescent="0.3">
      <c r="A3504" s="12">
        <v>45142</v>
      </c>
      <c r="B3504" s="13">
        <v>2023</v>
      </c>
      <c r="C3504" s="13">
        <f>IFERROR(AVERAGEIFS(Datos!C3504:E3504,Datos!C3504:E3504,"&lt;&gt;"),"")</f>
        <v>212.62666666666667</v>
      </c>
      <c r="D3504" s="13">
        <f>IFERROR(AVERAGEIFS(Datos!F3504:H3504,Datos!F3504:H3504,"&lt;&gt;"),"")</f>
        <v>85.701880266666663</v>
      </c>
      <c r="E3504" s="14">
        <f>IFERROR(AVERAGEIFS(Datos!I3504:L3504,Datos!I3504:L3504,"&lt;&gt;"),"")</f>
        <v>31.821089863578678</v>
      </c>
    </row>
    <row r="3505" spans="1:5" x14ac:dyDescent="0.3">
      <c r="A3505" s="12">
        <v>45143</v>
      </c>
      <c r="B3505" s="13">
        <v>2023</v>
      </c>
      <c r="C3505" s="13" t="str">
        <f>IFERROR(AVERAGEIFS(Datos!C3505:E3505,Datos!C3505:E3505,"&lt;&gt;"),"")</f>
        <v/>
      </c>
      <c r="D3505" s="13" t="str">
        <f>IFERROR(AVERAGEIFS(Datos!F3505:H3505,Datos!F3505:H3505,"&lt;&gt;"),"")</f>
        <v/>
      </c>
      <c r="E3505" s="14" t="str">
        <f>IFERROR(AVERAGEIFS(Datos!I3505:L3505,Datos!I3505:L3505,"&lt;&gt;"),"")</f>
        <v/>
      </c>
    </row>
    <row r="3506" spans="1:5" x14ac:dyDescent="0.3">
      <c r="A3506" s="12">
        <v>45144</v>
      </c>
      <c r="B3506" s="13">
        <v>2023</v>
      </c>
      <c r="C3506" s="13" t="str">
        <f>IFERROR(AVERAGEIFS(Datos!C3506:E3506,Datos!C3506:E3506,"&lt;&gt;"),"")</f>
        <v/>
      </c>
      <c r="D3506" s="13" t="str">
        <f>IFERROR(AVERAGEIFS(Datos!F3506:H3506,Datos!F3506:H3506,"&lt;&gt;"),"")</f>
        <v/>
      </c>
      <c r="E3506" s="14" t="str">
        <f>IFERROR(AVERAGEIFS(Datos!I3506:L3506,Datos!I3506:L3506,"&lt;&gt;"),"")</f>
        <v/>
      </c>
    </row>
    <row r="3507" spans="1:5" x14ac:dyDescent="0.3">
      <c r="A3507" s="12">
        <v>45145</v>
      </c>
      <c r="B3507" s="13">
        <v>2023</v>
      </c>
      <c r="C3507" s="13">
        <f>IFERROR(AVERAGEIFS(Datos!C3507:E3507,Datos!C3507:E3507,"&lt;&gt;"),"")</f>
        <v>213.49666666666667</v>
      </c>
      <c r="D3507" s="13">
        <f>IFERROR(AVERAGEIFS(Datos!F3507:H3507,Datos!F3507:H3507,"&lt;&gt;"),"")</f>
        <v>85.8223445</v>
      </c>
      <c r="E3507" s="14">
        <f>IFERROR(AVERAGEIFS(Datos!I3507:L3507,Datos!I3507:L3507,"&lt;&gt;"),"")</f>
        <v>31.673810677448778</v>
      </c>
    </row>
    <row r="3508" spans="1:5" x14ac:dyDescent="0.3">
      <c r="A3508" s="12">
        <v>45146</v>
      </c>
      <c r="B3508" s="13">
        <v>2023</v>
      </c>
      <c r="C3508" s="13">
        <f>IFERROR(AVERAGEIFS(Datos!C3508:E3508,Datos!C3508:E3508,"&lt;&gt;"),"")</f>
        <v>212.41666666666666</v>
      </c>
      <c r="D3508" s="13">
        <f>IFERROR(AVERAGEIFS(Datos!F3508:H3508,Datos!F3508:H3508,"&lt;&gt;"),"")</f>
        <v>84.453117933333331</v>
      </c>
      <c r="E3508" s="14">
        <f>IFERROR(AVERAGEIFS(Datos!I3508:L3508,Datos!I3508:L3508,"&lt;&gt;"),"")</f>
        <v>31.539235424952906</v>
      </c>
    </row>
    <row r="3509" spans="1:5" x14ac:dyDescent="0.3">
      <c r="A3509" s="12">
        <v>45147</v>
      </c>
      <c r="B3509" s="13">
        <v>2023</v>
      </c>
      <c r="C3509" s="13">
        <f>IFERROR(AVERAGEIFS(Datos!C3509:E3509,Datos!C3509:E3509,"&lt;&gt;"),"")</f>
        <v>210.02666666666667</v>
      </c>
      <c r="D3509" s="13">
        <f>IFERROR(AVERAGEIFS(Datos!F3509:H3509,Datos!F3509:H3509,"&lt;&gt;"),"")</f>
        <v>84.878584000000004</v>
      </c>
      <c r="E3509" s="14">
        <f>IFERROR(AVERAGEIFS(Datos!I3509:L3509,Datos!I3509:L3509,"&lt;&gt;"),"")</f>
        <v>31.014095775898078</v>
      </c>
    </row>
    <row r="3510" spans="1:5" x14ac:dyDescent="0.3">
      <c r="A3510" s="12">
        <v>45148</v>
      </c>
      <c r="B3510" s="13">
        <v>2023</v>
      </c>
      <c r="C3510" s="13">
        <f>IFERROR(AVERAGEIFS(Datos!C3510:E3510,Datos!C3510:E3510,"&lt;&gt;"),"")</f>
        <v>210.19666666666663</v>
      </c>
      <c r="D3510" s="13">
        <f>IFERROR(AVERAGEIFS(Datos!F3510:H3510,Datos!F3510:H3510,"&lt;&gt;"),"")</f>
        <v>86.230797333333342</v>
      </c>
      <c r="E3510" s="14">
        <f>IFERROR(AVERAGEIFS(Datos!I3510:L3510,Datos!I3510:L3510,"&lt;&gt;"),"")</f>
        <v>30.986226377639326</v>
      </c>
    </row>
    <row r="3511" spans="1:5" x14ac:dyDescent="0.3">
      <c r="A3511" s="12">
        <v>45149</v>
      </c>
      <c r="B3511" s="13">
        <v>2023</v>
      </c>
      <c r="C3511" s="13">
        <f>IFERROR(AVERAGEIFS(Datos!C3511:E3511,Datos!C3511:E3511,"&lt;&gt;"),"")</f>
        <v>209.45333333333329</v>
      </c>
      <c r="D3511" s="13">
        <f>IFERROR(AVERAGEIFS(Datos!F3511:H3511,Datos!F3511:H3511,"&lt;&gt;"),"")</f>
        <v>84.814943266666674</v>
      </c>
      <c r="E3511" s="14" t="str">
        <f>IFERROR(AVERAGEIFS(Datos!I3511:L3511,Datos!I3511:L3511,"&lt;&gt;"),"")</f>
        <v/>
      </c>
    </row>
    <row r="3512" spans="1:5" x14ac:dyDescent="0.3">
      <c r="A3512" s="12">
        <v>45150</v>
      </c>
      <c r="B3512" s="13">
        <v>2023</v>
      </c>
      <c r="C3512" s="13" t="str">
        <f>IFERROR(AVERAGEIFS(Datos!C3512:E3512,Datos!C3512:E3512,"&lt;&gt;"),"")</f>
        <v/>
      </c>
      <c r="D3512" s="13" t="str">
        <f>IFERROR(AVERAGEIFS(Datos!F3512:H3512,Datos!F3512:H3512,"&lt;&gt;"),"")</f>
        <v/>
      </c>
      <c r="E3512" s="14" t="str">
        <f>IFERROR(AVERAGEIFS(Datos!I3512:L3512,Datos!I3512:L3512,"&lt;&gt;"),"")</f>
        <v/>
      </c>
    </row>
    <row r="3513" spans="1:5" x14ac:dyDescent="0.3">
      <c r="A3513" s="12">
        <v>45151</v>
      </c>
      <c r="B3513" s="13">
        <v>2023</v>
      </c>
      <c r="C3513" s="13" t="str">
        <f>IFERROR(AVERAGEIFS(Datos!C3513:E3513,Datos!C3513:E3513,"&lt;&gt;"),"")</f>
        <v/>
      </c>
      <c r="D3513" s="13" t="str">
        <f>IFERROR(AVERAGEIFS(Datos!F3513:H3513,Datos!F3513:H3513,"&lt;&gt;"),"")</f>
        <v/>
      </c>
      <c r="E3513" s="14" t="str">
        <f>IFERROR(AVERAGEIFS(Datos!I3513:L3513,Datos!I3513:L3513,"&lt;&gt;"),"")</f>
        <v/>
      </c>
    </row>
    <row r="3514" spans="1:5" x14ac:dyDescent="0.3">
      <c r="A3514" s="12">
        <v>45152</v>
      </c>
      <c r="B3514" s="13">
        <v>2023</v>
      </c>
      <c r="C3514" s="13">
        <f>IFERROR(AVERAGEIFS(Datos!C3514:E3514,Datos!C3514:E3514,"&lt;&gt;"),"")</f>
        <v>211.61</v>
      </c>
      <c r="D3514" s="13">
        <f>IFERROR(AVERAGEIFS(Datos!F3514:H3514,Datos!F3514:H3514,"&lt;&gt;"),"")</f>
        <v>85.406352500000011</v>
      </c>
      <c r="E3514" s="14">
        <f>IFERROR(AVERAGEIFS(Datos!I3514:L3514,Datos!I3514:L3514,"&lt;&gt;"),"")</f>
        <v>30.302600142827643</v>
      </c>
    </row>
    <row r="3515" spans="1:5" x14ac:dyDescent="0.3">
      <c r="A3515" s="12">
        <v>45153</v>
      </c>
      <c r="B3515" s="13">
        <v>2023</v>
      </c>
      <c r="C3515" s="13">
        <f>IFERROR(AVERAGEIFS(Datos!C3515:E3515,Datos!C3515:E3515,"&lt;&gt;"),"")</f>
        <v>209.69666666666669</v>
      </c>
      <c r="D3515" s="13">
        <f>IFERROR(AVERAGEIFS(Datos!F3515:H3515,Datos!F3515:H3515,"&lt;&gt;"),"")</f>
        <v>84.573006399999997</v>
      </c>
      <c r="E3515" s="14">
        <f>IFERROR(AVERAGEIFS(Datos!I3515:L3515,Datos!I3515:L3515,"&lt;&gt;"),"")</f>
        <v>30.432520932948609</v>
      </c>
    </row>
    <row r="3516" spans="1:5" x14ac:dyDescent="0.3">
      <c r="A3516" s="12">
        <v>45154</v>
      </c>
      <c r="B3516" s="13">
        <v>2023</v>
      </c>
      <c r="C3516" s="13">
        <f>IFERROR(AVERAGEIFS(Datos!C3516:E3516,Datos!C3516:E3516,"&lt;&gt;"),"")</f>
        <v>208.55666666666664</v>
      </c>
      <c r="D3516" s="13">
        <f>IFERROR(AVERAGEIFS(Datos!F3516:H3516,Datos!F3516:H3516,"&lt;&gt;"),"")</f>
        <v>84.838059799999996</v>
      </c>
      <c r="E3516" s="14">
        <f>IFERROR(AVERAGEIFS(Datos!I3516:L3516,Datos!I3516:L3516,"&lt;&gt;"),"")</f>
        <v>29.844216615268643</v>
      </c>
    </row>
    <row r="3517" spans="1:5" x14ac:dyDescent="0.3">
      <c r="A3517" s="12">
        <v>45155</v>
      </c>
      <c r="B3517" s="13">
        <v>2023</v>
      </c>
      <c r="C3517" s="13">
        <f>IFERROR(AVERAGEIFS(Datos!C3517:E3517,Datos!C3517:E3517,"&lt;&gt;"),"")</f>
        <v>206.93333333333331</v>
      </c>
      <c r="D3517" s="13">
        <f>IFERROR(AVERAGEIFS(Datos!F3517:H3517,Datos!F3517:H3517,"&lt;&gt;"),"")</f>
        <v>83.379474666666667</v>
      </c>
      <c r="E3517" s="14">
        <f>IFERROR(AVERAGEIFS(Datos!I3517:L3517,Datos!I3517:L3517,"&lt;&gt;"),"")</f>
        <v>29.682240132074181</v>
      </c>
    </row>
    <row r="3518" spans="1:5" x14ac:dyDescent="0.3">
      <c r="A3518" s="12">
        <v>45156</v>
      </c>
      <c r="B3518" s="13">
        <v>2023</v>
      </c>
      <c r="C3518" s="13">
        <f>IFERROR(AVERAGEIFS(Datos!C3518:E3518,Datos!C3518:E3518,"&lt;&gt;"),"")</f>
        <v>206.14333333333335</v>
      </c>
      <c r="D3518" s="13">
        <f>IFERROR(AVERAGEIFS(Datos!F3518:H3518,Datos!F3518:H3518,"&lt;&gt;"),"")</f>
        <v>83.096648166666668</v>
      </c>
      <c r="E3518" s="14">
        <f>IFERROR(AVERAGEIFS(Datos!I3518:L3518,Datos!I3518:L3518,"&lt;&gt;"),"")</f>
        <v>29.723454420279865</v>
      </c>
    </row>
    <row r="3519" spans="1:5" x14ac:dyDescent="0.3">
      <c r="A3519" s="12">
        <v>45157</v>
      </c>
      <c r="B3519" s="13">
        <v>2023</v>
      </c>
      <c r="C3519" s="13" t="str">
        <f>IFERROR(AVERAGEIFS(Datos!C3519:E3519,Datos!C3519:E3519,"&lt;&gt;"),"")</f>
        <v/>
      </c>
      <c r="D3519" s="13" t="str">
        <f>IFERROR(AVERAGEIFS(Datos!F3519:H3519,Datos!F3519:H3519,"&lt;&gt;"),"")</f>
        <v/>
      </c>
      <c r="E3519" s="14" t="str">
        <f>IFERROR(AVERAGEIFS(Datos!I3519:L3519,Datos!I3519:L3519,"&lt;&gt;"),"")</f>
        <v/>
      </c>
    </row>
    <row r="3520" spans="1:5" x14ac:dyDescent="0.3">
      <c r="A3520" s="12">
        <v>45158</v>
      </c>
      <c r="B3520" s="13">
        <v>2023</v>
      </c>
      <c r="C3520" s="13" t="str">
        <f>IFERROR(AVERAGEIFS(Datos!C3520:E3520,Datos!C3520:E3520,"&lt;&gt;"),"")</f>
        <v/>
      </c>
      <c r="D3520" s="13" t="str">
        <f>IFERROR(AVERAGEIFS(Datos!F3520:H3520,Datos!F3520:H3520,"&lt;&gt;"),"")</f>
        <v/>
      </c>
      <c r="E3520" s="14" t="str">
        <f>IFERROR(AVERAGEIFS(Datos!I3520:L3520,Datos!I3520:L3520,"&lt;&gt;"),"")</f>
        <v/>
      </c>
    </row>
    <row r="3521" spans="1:5" x14ac:dyDescent="0.3">
      <c r="A3521" s="12">
        <v>45159</v>
      </c>
      <c r="B3521" s="13">
        <v>2023</v>
      </c>
      <c r="C3521" s="13">
        <f>IFERROR(AVERAGEIFS(Datos!C3521:E3521,Datos!C3521:E3521,"&lt;&gt;"),"")</f>
        <v>208.69666666666669</v>
      </c>
      <c r="D3521" s="13">
        <f>IFERROR(AVERAGEIFS(Datos!F3521:H3521,Datos!F3521:H3521,"&lt;&gt;"),"")</f>
        <v>83.961934033333321</v>
      </c>
      <c r="E3521" s="14">
        <f>IFERROR(AVERAGEIFS(Datos!I3521:L3521,Datos!I3521:L3521,"&lt;&gt;"),"")</f>
        <v>29.655867022368149</v>
      </c>
    </row>
    <row r="3522" spans="1:5" x14ac:dyDescent="0.3">
      <c r="A3522" s="12">
        <v>45160</v>
      </c>
      <c r="B3522" s="13">
        <v>2023</v>
      </c>
      <c r="C3522" s="13">
        <f>IFERROR(AVERAGEIFS(Datos!C3522:E3522,Datos!C3522:E3522,"&lt;&gt;"),"")</f>
        <v>209.59</v>
      </c>
      <c r="D3522" s="13">
        <f>IFERROR(AVERAGEIFS(Datos!F3522:H3522,Datos!F3522:H3522,"&lt;&gt;"),"")</f>
        <v>84.671480333333321</v>
      </c>
      <c r="E3522" s="14">
        <f>IFERROR(AVERAGEIFS(Datos!I3522:L3522,Datos!I3522:L3522,"&lt;&gt;"),"")</f>
        <v>30.061992424917719</v>
      </c>
    </row>
    <row r="3523" spans="1:5" x14ac:dyDescent="0.3">
      <c r="A3523" s="12">
        <v>45161</v>
      </c>
      <c r="B3523" s="13">
        <v>2023</v>
      </c>
      <c r="C3523" s="13">
        <f>IFERROR(AVERAGEIFS(Datos!C3523:E3523,Datos!C3523:E3523,"&lt;&gt;"),"")</f>
        <v>213.49666666666667</v>
      </c>
      <c r="D3523" s="13">
        <f>IFERROR(AVERAGEIFS(Datos!F3523:H3523,Datos!F3523:H3523,"&lt;&gt;"),"")</f>
        <v>84.788697933333324</v>
      </c>
      <c r="E3523" s="14">
        <f>IFERROR(AVERAGEIFS(Datos!I3523:L3523,Datos!I3523:L3523,"&lt;&gt;"),"")</f>
        <v>30.291630773751905</v>
      </c>
    </row>
    <row r="3524" spans="1:5" x14ac:dyDescent="0.3">
      <c r="A3524" s="12">
        <v>45162</v>
      </c>
      <c r="B3524" s="13">
        <v>2023</v>
      </c>
      <c r="C3524" s="13">
        <f>IFERROR(AVERAGEIFS(Datos!C3524:E3524,Datos!C3524:E3524,"&lt;&gt;"),"")</f>
        <v>208.71</v>
      </c>
      <c r="D3524" s="13">
        <f>IFERROR(AVERAGEIFS(Datos!F3524:H3524,Datos!F3524:H3524,"&lt;&gt;"),"")</f>
        <v>82.842892800000001</v>
      </c>
      <c r="E3524" s="14">
        <f>IFERROR(AVERAGEIFS(Datos!I3524:L3524,Datos!I3524:L3524,"&lt;&gt;"),"")</f>
        <v>30.186645186771763</v>
      </c>
    </row>
    <row r="3525" spans="1:5" x14ac:dyDescent="0.3">
      <c r="A3525" s="12">
        <v>45163</v>
      </c>
      <c r="B3525" s="13">
        <v>2023</v>
      </c>
      <c r="C3525" s="13">
        <f>IFERROR(AVERAGEIFS(Datos!C3525:E3525,Datos!C3525:E3525,"&lt;&gt;"),"")</f>
        <v>210.49</v>
      </c>
      <c r="D3525" s="13">
        <f>IFERROR(AVERAGEIFS(Datos!F3525:H3525,Datos!F3525:H3525,"&lt;&gt;"),"")</f>
        <v>82.596743866666671</v>
      </c>
      <c r="E3525" s="14">
        <f>IFERROR(AVERAGEIFS(Datos!I3525:L3525,Datos!I3525:L3525,"&lt;&gt;"),"")</f>
        <v>29.573242422793108</v>
      </c>
    </row>
    <row r="3526" spans="1:5" x14ac:dyDescent="0.3">
      <c r="A3526" s="12">
        <v>45164</v>
      </c>
      <c r="B3526" s="13">
        <v>2023</v>
      </c>
      <c r="C3526" s="13" t="str">
        <f>IFERROR(AVERAGEIFS(Datos!C3526:E3526,Datos!C3526:E3526,"&lt;&gt;"),"")</f>
        <v/>
      </c>
      <c r="D3526" s="13" t="str">
        <f>IFERROR(AVERAGEIFS(Datos!F3526:H3526,Datos!F3526:H3526,"&lt;&gt;"),"")</f>
        <v/>
      </c>
      <c r="E3526" s="14" t="str">
        <f>IFERROR(AVERAGEIFS(Datos!I3526:L3526,Datos!I3526:L3526,"&lt;&gt;"),"")</f>
        <v/>
      </c>
    </row>
    <row r="3527" spans="1:5" x14ac:dyDescent="0.3">
      <c r="A3527" s="12">
        <v>45165</v>
      </c>
      <c r="B3527" s="13">
        <v>2023</v>
      </c>
      <c r="C3527" s="13" t="str">
        <f>IFERROR(AVERAGEIFS(Datos!C3527:E3527,Datos!C3527:E3527,"&lt;&gt;"),"")</f>
        <v/>
      </c>
      <c r="D3527" s="13" t="str">
        <f>IFERROR(AVERAGEIFS(Datos!F3527:H3527,Datos!F3527:H3527,"&lt;&gt;"),"")</f>
        <v/>
      </c>
      <c r="E3527" s="14" t="str">
        <f>IFERROR(AVERAGEIFS(Datos!I3527:L3527,Datos!I3527:L3527,"&lt;&gt;"),"")</f>
        <v/>
      </c>
    </row>
    <row r="3528" spans="1:5" x14ac:dyDescent="0.3">
      <c r="A3528" s="12">
        <v>45166</v>
      </c>
      <c r="B3528" s="13">
        <v>2023</v>
      </c>
      <c r="C3528" s="13">
        <f>IFERROR(AVERAGEIFS(Datos!C3528:E3528,Datos!C3528:E3528,"&lt;&gt;"),"")</f>
        <v>211.63333333333333</v>
      </c>
      <c r="D3528" s="13">
        <f>IFERROR(AVERAGEIFS(Datos!F3528:H3528,Datos!F3528:H3528,"&lt;&gt;"),"")</f>
        <v>121.29818400000001</v>
      </c>
      <c r="E3528" s="14">
        <f>IFERROR(AVERAGEIFS(Datos!I3528:L3528,Datos!I3528:L3528,"&lt;&gt;"),"")</f>
        <v>29.816663481228666</v>
      </c>
    </row>
    <row r="3529" spans="1:5" x14ac:dyDescent="0.3">
      <c r="A3529" s="12">
        <v>45167</v>
      </c>
      <c r="B3529" s="13">
        <v>2023</v>
      </c>
      <c r="C3529" s="13">
        <f>IFERROR(AVERAGEIFS(Datos!C3529:E3529,Datos!C3529:E3529,"&lt;&gt;"),"")</f>
        <v>215.69999999999996</v>
      </c>
      <c r="D3529" s="13">
        <f>IFERROR(AVERAGEIFS(Datos!F3529:H3529,Datos!F3529:H3529,"&lt;&gt;"),"")</f>
        <v>84.478109333333336</v>
      </c>
      <c r="E3529" s="14">
        <f>IFERROR(AVERAGEIFS(Datos!I3529:L3529,Datos!I3529:L3529,"&lt;&gt;"),"")</f>
        <v>29.959955849095394</v>
      </c>
    </row>
    <row r="3530" spans="1:5" x14ac:dyDescent="0.3">
      <c r="A3530" s="12">
        <v>45168</v>
      </c>
      <c r="B3530" s="13">
        <v>2023</v>
      </c>
      <c r="C3530" s="13">
        <f>IFERROR(AVERAGEIFS(Datos!C3530:E3530,Datos!C3530:E3530,"&lt;&gt;"),"")</f>
        <v>217.44000000000003</v>
      </c>
      <c r="D3530" s="13">
        <f>IFERROR(AVERAGEIFS(Datos!F3530:H3530,Datos!F3530:H3530,"&lt;&gt;"),"")</f>
        <v>84.849400400000007</v>
      </c>
      <c r="E3530" s="14">
        <f>IFERROR(AVERAGEIFS(Datos!I3530:L3530,Datos!I3530:L3530,"&lt;&gt;"),"")</f>
        <v>30.020946678644769</v>
      </c>
    </row>
    <row r="3531" spans="1:5" x14ac:dyDescent="0.3">
      <c r="A3531" s="12">
        <v>45169</v>
      </c>
      <c r="B3531" s="13">
        <v>2023</v>
      </c>
      <c r="C3531" s="13">
        <f>IFERROR(AVERAGEIFS(Datos!C3531:E3531,Datos!C3531:E3531,"&lt;&gt;"),"")</f>
        <v>217.26666666666665</v>
      </c>
      <c r="D3531" s="13">
        <f>IFERROR(AVERAGEIFS(Datos!F3531:H3531,Datos!F3531:H3531,"&lt;&gt;"),"")</f>
        <v>84.111452099999994</v>
      </c>
      <c r="E3531" s="14">
        <f>IFERROR(AVERAGEIFS(Datos!I3531:L3531,Datos!I3531:L3531,"&lt;&gt;"),"")</f>
        <v>30.31567754810996</v>
      </c>
    </row>
    <row r="3532" spans="1:5" x14ac:dyDescent="0.3">
      <c r="A3532" s="12">
        <v>45170</v>
      </c>
      <c r="B3532" s="13">
        <v>2023</v>
      </c>
      <c r="C3532" s="13">
        <f>IFERROR(AVERAGEIFS(Datos!C3532:E3532,Datos!C3532:E3532,"&lt;&gt;"),"")</f>
        <v>217.92666666666665</v>
      </c>
      <c r="D3532" s="13">
        <f>IFERROR(AVERAGEIFS(Datos!F3532:H3532,Datos!F3532:H3532,"&lt;&gt;"),"")</f>
        <v>82.414089566666675</v>
      </c>
      <c r="E3532" s="14">
        <f>IFERROR(AVERAGEIFS(Datos!I3532:L3532,Datos!I3532:L3532,"&lt;&gt;"),"")</f>
        <v>30.240538725624354</v>
      </c>
    </row>
    <row r="3533" spans="1:5" x14ac:dyDescent="0.3">
      <c r="A3533" s="12">
        <v>45171</v>
      </c>
      <c r="B3533" s="13">
        <v>2023</v>
      </c>
      <c r="C3533" s="13" t="str">
        <f>IFERROR(AVERAGEIFS(Datos!C3533:E3533,Datos!C3533:E3533,"&lt;&gt;"),"")</f>
        <v/>
      </c>
      <c r="D3533" s="13" t="str">
        <f>IFERROR(AVERAGEIFS(Datos!F3533:H3533,Datos!F3533:H3533,"&lt;&gt;"),"")</f>
        <v/>
      </c>
      <c r="E3533" s="14" t="str">
        <f>IFERROR(AVERAGEIFS(Datos!I3533:L3533,Datos!I3533:L3533,"&lt;&gt;"),"")</f>
        <v/>
      </c>
    </row>
    <row r="3534" spans="1:5" x14ac:dyDescent="0.3">
      <c r="A3534" s="12">
        <v>45172</v>
      </c>
      <c r="B3534" s="13">
        <v>2023</v>
      </c>
      <c r="C3534" s="13" t="str">
        <f>IFERROR(AVERAGEIFS(Datos!C3534:E3534,Datos!C3534:E3534,"&lt;&gt;"),"")</f>
        <v/>
      </c>
      <c r="D3534" s="13" t="str">
        <f>IFERROR(AVERAGEIFS(Datos!F3534:H3534,Datos!F3534:H3534,"&lt;&gt;"),"")</f>
        <v/>
      </c>
      <c r="E3534" s="14" t="str">
        <f>IFERROR(AVERAGEIFS(Datos!I3534:L3534,Datos!I3534:L3534,"&lt;&gt;"),"")</f>
        <v/>
      </c>
    </row>
    <row r="3535" spans="1:5" x14ac:dyDescent="0.3">
      <c r="A3535" s="12">
        <v>45173</v>
      </c>
      <c r="B3535" s="13">
        <v>2023</v>
      </c>
      <c r="C3535" s="13" t="str">
        <f>IFERROR(AVERAGEIFS(Datos!C3535:E3535,Datos!C3535:E3535,"&lt;&gt;"),"")</f>
        <v/>
      </c>
      <c r="D3535" s="13">
        <f>IFERROR(AVERAGEIFS(Datos!F3535:H3535,Datos!F3535:H3535,"&lt;&gt;"),"")</f>
        <v>82.514326733333334</v>
      </c>
      <c r="E3535" s="14">
        <f>IFERROR(AVERAGEIFS(Datos!I3535:L3535,Datos!I3535:L3535,"&lt;&gt;"),"")</f>
        <v>30.150187437709057</v>
      </c>
    </row>
    <row r="3536" spans="1:5" x14ac:dyDescent="0.3">
      <c r="A3536" s="12">
        <v>45174</v>
      </c>
      <c r="B3536" s="13">
        <v>2023</v>
      </c>
      <c r="C3536" s="13">
        <f>IFERROR(AVERAGEIFS(Datos!C3536:E3536,Datos!C3536:E3536,"&lt;&gt;"),"")</f>
        <v>219.67333333333332</v>
      </c>
      <c r="D3536" s="13">
        <f>IFERROR(AVERAGEIFS(Datos!F3536:H3536,Datos!F3536:H3536,"&lt;&gt;"),"")</f>
        <v>82.862885833333337</v>
      </c>
      <c r="E3536" s="14">
        <f>IFERROR(AVERAGEIFS(Datos!I3536:L3536,Datos!I3536:L3536,"&lt;&gt;"),"")</f>
        <v>29.913349011108103</v>
      </c>
    </row>
    <row r="3537" spans="1:5" x14ac:dyDescent="0.3">
      <c r="A3537" s="12">
        <v>45175</v>
      </c>
      <c r="B3537" s="13">
        <v>2023</v>
      </c>
      <c r="C3537" s="13">
        <f>IFERROR(AVERAGEIFS(Datos!C3537:E3537,Datos!C3537:E3537,"&lt;&gt;"),"")</f>
        <v>216.75</v>
      </c>
      <c r="D3537" s="13">
        <f>IFERROR(AVERAGEIFS(Datos!F3537:H3537,Datos!F3537:H3537,"&lt;&gt;"),"")</f>
        <v>82.939555533333333</v>
      </c>
      <c r="E3537" s="14">
        <f>IFERROR(AVERAGEIFS(Datos!I3537:L3537,Datos!I3537:L3537,"&lt;&gt;"),"")</f>
        <v>30.142093004268581</v>
      </c>
    </row>
    <row r="3538" spans="1:5" x14ac:dyDescent="0.3">
      <c r="A3538" s="12">
        <v>45176</v>
      </c>
      <c r="B3538" s="13">
        <v>2023</v>
      </c>
      <c r="C3538" s="13">
        <f>IFERROR(AVERAGEIFS(Datos!C3538:E3538,Datos!C3538:E3538,"&lt;&gt;"),"")</f>
        <v>214.24333333333334</v>
      </c>
      <c r="D3538" s="13">
        <f>IFERROR(AVERAGEIFS(Datos!F3538:H3538,Datos!F3538:H3538,"&lt;&gt;"),"")</f>
        <v>82.814849499999994</v>
      </c>
      <c r="E3538" s="14">
        <f>IFERROR(AVERAGEIFS(Datos!I3538:L3538,Datos!I3538:L3538,"&lt;&gt;"),"")</f>
        <v>30.194507957712965</v>
      </c>
    </row>
    <row r="3539" spans="1:5" x14ac:dyDescent="0.3">
      <c r="A3539" s="12">
        <v>45177</v>
      </c>
      <c r="B3539" s="13">
        <v>2023</v>
      </c>
      <c r="C3539" s="13">
        <f>IFERROR(AVERAGEIFS(Datos!C3539:E3539,Datos!C3539:E3539,"&lt;&gt;"),"")</f>
        <v>216.27666666666667</v>
      </c>
      <c r="D3539" s="13">
        <f>IFERROR(AVERAGEIFS(Datos!F3539:H3539,Datos!F3539:H3539,"&lt;&gt;"),"")</f>
        <v>83.464447599999986</v>
      </c>
      <c r="E3539" s="14">
        <f>IFERROR(AVERAGEIFS(Datos!I3539:L3539,Datos!I3539:L3539,"&lt;&gt;"),"")</f>
        <v>29.92251146206943</v>
      </c>
    </row>
    <row r="3540" spans="1:5" x14ac:dyDescent="0.3">
      <c r="A3540" s="12">
        <v>45178</v>
      </c>
      <c r="B3540" s="13">
        <v>2023</v>
      </c>
      <c r="C3540" s="13" t="str">
        <f>IFERROR(AVERAGEIFS(Datos!C3540:E3540,Datos!C3540:E3540,"&lt;&gt;"),"")</f>
        <v/>
      </c>
      <c r="D3540" s="13" t="str">
        <f>IFERROR(AVERAGEIFS(Datos!F3540:H3540,Datos!F3540:H3540,"&lt;&gt;"),"")</f>
        <v/>
      </c>
      <c r="E3540" s="14" t="str">
        <f>IFERROR(AVERAGEIFS(Datos!I3540:L3540,Datos!I3540:L3540,"&lt;&gt;"),"")</f>
        <v/>
      </c>
    </row>
    <row r="3541" spans="1:5" x14ac:dyDescent="0.3">
      <c r="A3541" s="12">
        <v>45179</v>
      </c>
      <c r="B3541" s="13">
        <v>2023</v>
      </c>
      <c r="C3541" s="13" t="str">
        <f>IFERROR(AVERAGEIFS(Datos!C3541:E3541,Datos!C3541:E3541,"&lt;&gt;"),"")</f>
        <v/>
      </c>
      <c r="D3541" s="13" t="str">
        <f>IFERROR(AVERAGEIFS(Datos!F3541:H3541,Datos!F3541:H3541,"&lt;&gt;"),"")</f>
        <v/>
      </c>
      <c r="E3541" s="14" t="str">
        <f>IFERROR(AVERAGEIFS(Datos!I3541:L3541,Datos!I3541:L3541,"&lt;&gt;"),"")</f>
        <v/>
      </c>
    </row>
    <row r="3542" spans="1:5" x14ac:dyDescent="0.3">
      <c r="A3542" s="12">
        <v>45180</v>
      </c>
      <c r="B3542" s="13">
        <v>2023</v>
      </c>
      <c r="C3542" s="13">
        <f>IFERROR(AVERAGEIFS(Datos!C3542:E3542,Datos!C3542:E3542,"&lt;&gt;"),"")</f>
        <v>218.0733333333333</v>
      </c>
      <c r="D3542" s="13">
        <f>IFERROR(AVERAGEIFS(Datos!F3542:H3542,Datos!F3542:H3542,"&lt;&gt;"),"")</f>
        <v>83.249257666666665</v>
      </c>
      <c r="E3542" s="14">
        <f>IFERROR(AVERAGEIFS(Datos!I3542:L3542,Datos!I3542:L3542,"&lt;&gt;"),"")</f>
        <v>30.644101285246123</v>
      </c>
    </row>
    <row r="3543" spans="1:5" x14ac:dyDescent="0.3">
      <c r="A3543" s="12">
        <v>45181</v>
      </c>
      <c r="B3543" s="13">
        <v>2023</v>
      </c>
      <c r="C3543" s="13">
        <f>IFERROR(AVERAGEIFS(Datos!C3543:E3543,Datos!C3543:E3543,"&lt;&gt;"),"")</f>
        <v>214.47</v>
      </c>
      <c r="D3543" s="13">
        <f>IFERROR(AVERAGEIFS(Datos!F3543:H3543,Datos!F3543:H3543,"&lt;&gt;"),"")</f>
        <v>82.270638466666654</v>
      </c>
      <c r="E3543" s="14">
        <f>IFERROR(AVERAGEIFS(Datos!I3543:L3543,Datos!I3543:L3543,"&lt;&gt;"),"")</f>
        <v>30.869308620396794</v>
      </c>
    </row>
    <row r="3544" spans="1:5" x14ac:dyDescent="0.3">
      <c r="A3544" s="12">
        <v>45182</v>
      </c>
      <c r="B3544" s="13">
        <v>2023</v>
      </c>
      <c r="C3544" s="13">
        <f>IFERROR(AVERAGEIFS(Datos!C3544:E3544,Datos!C3544:E3544,"&lt;&gt;"),"")</f>
        <v>215.66</v>
      </c>
      <c r="D3544" s="13">
        <f>IFERROR(AVERAGEIFS(Datos!F3544:H3544,Datos!F3544:H3544,"&lt;&gt;"),"")</f>
        <v>82.701317666666668</v>
      </c>
      <c r="E3544" s="14">
        <f>IFERROR(AVERAGEIFS(Datos!I3544:L3544,Datos!I3544:L3544,"&lt;&gt;"),"")</f>
        <v>30.575926286053615</v>
      </c>
    </row>
    <row r="3545" spans="1:5" x14ac:dyDescent="0.3">
      <c r="A3545" s="12">
        <v>45183</v>
      </c>
      <c r="B3545" s="13">
        <v>2023</v>
      </c>
      <c r="C3545" s="13">
        <f>IFERROR(AVERAGEIFS(Datos!C3545:E3545,Datos!C3545:E3545,"&lt;&gt;"),"")</f>
        <v>217.51333333333335</v>
      </c>
      <c r="D3545" s="13">
        <f>IFERROR(AVERAGEIFS(Datos!F3545:H3545,Datos!F3545:H3545,"&lt;&gt;"),"")</f>
        <v>81.865268200000003</v>
      </c>
      <c r="E3545" s="14">
        <f>IFERROR(AVERAGEIFS(Datos!I3545:L3545,Datos!I3545:L3545,"&lt;&gt;"),"")</f>
        <v>30.725908498607627</v>
      </c>
    </row>
    <row r="3546" spans="1:5" x14ac:dyDescent="0.3">
      <c r="A3546" s="12">
        <v>45184</v>
      </c>
      <c r="B3546" s="13">
        <v>2023</v>
      </c>
      <c r="C3546" s="13">
        <f>IFERROR(AVERAGEIFS(Datos!C3546:E3546,Datos!C3546:E3546,"&lt;&gt;"),"")</f>
        <v>214.21</v>
      </c>
      <c r="D3546" s="13">
        <f>IFERROR(AVERAGEIFS(Datos!F3546:H3546,Datos!F3546:H3546,"&lt;&gt;"),"")</f>
        <v>82.545058666666662</v>
      </c>
      <c r="E3546" s="14">
        <f>IFERROR(AVERAGEIFS(Datos!I3546:L3546,Datos!I3546:L3546,"&lt;&gt;"),"")</f>
        <v>31.013673026983156</v>
      </c>
    </row>
    <row r="3547" spans="1:5" x14ac:dyDescent="0.3">
      <c r="A3547" s="12">
        <v>45185</v>
      </c>
      <c r="B3547" s="13">
        <v>2023</v>
      </c>
      <c r="C3547" s="13" t="str">
        <f>IFERROR(AVERAGEIFS(Datos!C3547:E3547,Datos!C3547:E3547,"&lt;&gt;"),"")</f>
        <v/>
      </c>
      <c r="D3547" s="13" t="str">
        <f>IFERROR(AVERAGEIFS(Datos!F3547:H3547,Datos!F3547:H3547,"&lt;&gt;"),"")</f>
        <v/>
      </c>
      <c r="E3547" s="14" t="str">
        <f>IFERROR(AVERAGEIFS(Datos!I3547:L3547,Datos!I3547:L3547,"&lt;&gt;"),"")</f>
        <v/>
      </c>
    </row>
    <row r="3548" spans="1:5" x14ac:dyDescent="0.3">
      <c r="A3548" s="12">
        <v>45186</v>
      </c>
      <c r="B3548" s="13">
        <v>2023</v>
      </c>
      <c r="C3548" s="13" t="str">
        <f>IFERROR(AVERAGEIFS(Datos!C3548:E3548,Datos!C3548:E3548,"&lt;&gt;"),"")</f>
        <v/>
      </c>
      <c r="D3548" s="13" t="str">
        <f>IFERROR(AVERAGEIFS(Datos!F3548:H3548,Datos!F3548:H3548,"&lt;&gt;"),"")</f>
        <v/>
      </c>
      <c r="E3548" s="14" t="str">
        <f>IFERROR(AVERAGEIFS(Datos!I3548:L3548,Datos!I3548:L3548,"&lt;&gt;"),"")</f>
        <v/>
      </c>
    </row>
    <row r="3549" spans="1:5" x14ac:dyDescent="0.3">
      <c r="A3549" s="12">
        <v>45187</v>
      </c>
      <c r="B3549" s="13">
        <v>2023</v>
      </c>
      <c r="C3549" s="13">
        <f>IFERROR(AVERAGEIFS(Datos!C3549:E3549,Datos!C3549:E3549,"&lt;&gt;"),"")</f>
        <v>215.08</v>
      </c>
      <c r="D3549" s="13">
        <f>IFERROR(AVERAGEIFS(Datos!F3549:H3549,Datos!F3549:H3549,"&lt;&gt;"),"")</f>
        <v>82.215172333333342</v>
      </c>
      <c r="E3549" s="14" t="str">
        <f>IFERROR(AVERAGEIFS(Datos!I3549:L3549,Datos!I3549:L3549,"&lt;&gt;"),"")</f>
        <v/>
      </c>
    </row>
    <row r="3550" spans="1:5" x14ac:dyDescent="0.3">
      <c r="A3550" s="12">
        <v>45188</v>
      </c>
      <c r="B3550" s="13">
        <v>2023</v>
      </c>
      <c r="C3550" s="13">
        <f>IFERROR(AVERAGEIFS(Datos!C3550:E3550,Datos!C3550:E3550,"&lt;&gt;"),"")</f>
        <v>215.25333333333333</v>
      </c>
      <c r="D3550" s="13">
        <f>IFERROR(AVERAGEIFS(Datos!F3550:H3550,Datos!F3550:H3550,"&lt;&gt;"),"")</f>
        <v>82.200286966666667</v>
      </c>
      <c r="E3550" s="14">
        <f>IFERROR(AVERAGEIFS(Datos!I3550:L3550,Datos!I3550:L3550,"&lt;&gt;"),"")</f>
        <v>30.898029657376718</v>
      </c>
    </row>
    <row r="3551" spans="1:5" x14ac:dyDescent="0.3">
      <c r="A3551" s="12">
        <v>45189</v>
      </c>
      <c r="B3551" s="13">
        <v>2023</v>
      </c>
      <c r="C3551" s="13">
        <f>IFERROR(AVERAGEIFS(Datos!C3551:E3551,Datos!C3551:E3551,"&lt;&gt;"),"")</f>
        <v>210</v>
      </c>
      <c r="D3551" s="13">
        <f>IFERROR(AVERAGEIFS(Datos!F3551:H3551,Datos!F3551:H3551,"&lt;&gt;"),"")</f>
        <v>83.384625933333339</v>
      </c>
      <c r="E3551" s="14">
        <f>IFERROR(AVERAGEIFS(Datos!I3551:L3551,Datos!I3551:L3551,"&lt;&gt;"),"")</f>
        <v>30.382469228683746</v>
      </c>
    </row>
    <row r="3552" spans="1:5" x14ac:dyDescent="0.3">
      <c r="A3552" s="12">
        <v>45190</v>
      </c>
      <c r="B3552" s="13">
        <v>2023</v>
      </c>
      <c r="C3552" s="13">
        <f>IFERROR(AVERAGEIFS(Datos!C3552:E3552,Datos!C3552:E3552,"&lt;&gt;"),"")</f>
        <v>207.96666666666667</v>
      </c>
      <c r="D3552" s="13">
        <f>IFERROR(AVERAGEIFS(Datos!F3552:H3552,Datos!F3552:H3552,"&lt;&gt;"),"")</f>
        <v>81.994573899999992</v>
      </c>
      <c r="E3552" s="14">
        <f>IFERROR(AVERAGEIFS(Datos!I3552:L3552,Datos!I3552:L3552,"&lt;&gt;"),"")</f>
        <v>29.736300128804828</v>
      </c>
    </row>
    <row r="3553" spans="1:5" x14ac:dyDescent="0.3">
      <c r="A3553" s="12">
        <v>45191</v>
      </c>
      <c r="B3553" s="13">
        <v>2023</v>
      </c>
      <c r="C3553" s="13">
        <f>IFERROR(AVERAGEIFS(Datos!C3553:E3553,Datos!C3553:E3553,"&lt;&gt;"),"")</f>
        <v>207.35</v>
      </c>
      <c r="D3553" s="13">
        <f>IFERROR(AVERAGEIFS(Datos!F3553:H3553,Datos!F3553:H3553,"&lt;&gt;"),"")</f>
        <v>82.308436400000005</v>
      </c>
      <c r="E3553" s="14">
        <f>IFERROR(AVERAGEIFS(Datos!I3553:L3553,Datos!I3553:L3553,"&lt;&gt;"),"")</f>
        <v>29.443515881043897</v>
      </c>
    </row>
    <row r="3554" spans="1:5" x14ac:dyDescent="0.3">
      <c r="A3554" s="12">
        <v>45192</v>
      </c>
      <c r="B3554" s="13">
        <v>2023</v>
      </c>
      <c r="C3554" s="13" t="str">
        <f>IFERROR(AVERAGEIFS(Datos!C3554:E3554,Datos!C3554:E3554,"&lt;&gt;"),"")</f>
        <v/>
      </c>
      <c r="D3554" s="13" t="str">
        <f>IFERROR(AVERAGEIFS(Datos!F3554:H3554,Datos!F3554:H3554,"&lt;&gt;"),"")</f>
        <v/>
      </c>
      <c r="E3554" s="14" t="str">
        <f>IFERROR(AVERAGEIFS(Datos!I3554:L3554,Datos!I3554:L3554,"&lt;&gt;"),"")</f>
        <v/>
      </c>
    </row>
    <row r="3555" spans="1:5" x14ac:dyDescent="0.3">
      <c r="A3555" s="12">
        <v>45193</v>
      </c>
      <c r="B3555" s="13">
        <v>2023</v>
      </c>
      <c r="C3555" s="13" t="str">
        <f>IFERROR(AVERAGEIFS(Datos!C3555:E3555,Datos!C3555:E3555,"&lt;&gt;"),"")</f>
        <v/>
      </c>
      <c r="D3555" s="13" t="str">
        <f>IFERROR(AVERAGEIFS(Datos!F3555:H3555,Datos!F3555:H3555,"&lt;&gt;"),"")</f>
        <v/>
      </c>
      <c r="E3555" s="14" t="str">
        <f>IFERROR(AVERAGEIFS(Datos!I3555:L3555,Datos!I3555:L3555,"&lt;&gt;"),"")</f>
        <v/>
      </c>
    </row>
    <row r="3556" spans="1:5" x14ac:dyDescent="0.3">
      <c r="A3556" s="12">
        <v>45194</v>
      </c>
      <c r="B3556" s="13">
        <v>2023</v>
      </c>
      <c r="C3556" s="13">
        <f>IFERROR(AVERAGEIFS(Datos!C3556:E3556,Datos!C3556:E3556,"&lt;&gt;"),"")</f>
        <v>208.24333333333334</v>
      </c>
      <c r="D3556" s="13">
        <f>IFERROR(AVERAGEIFS(Datos!F3556:H3556,Datos!F3556:H3556,"&lt;&gt;"),"")</f>
        <v>80.84870806666666</v>
      </c>
      <c r="E3556" s="14">
        <f>IFERROR(AVERAGEIFS(Datos!I3556:L3556,Datos!I3556:L3556,"&lt;&gt;"),"")</f>
        <v>29.85045247900571</v>
      </c>
    </row>
    <row r="3557" spans="1:5" x14ac:dyDescent="0.3">
      <c r="A3557" s="12">
        <v>45195</v>
      </c>
      <c r="B3557" s="13">
        <v>2023</v>
      </c>
      <c r="C3557" s="13">
        <f>IFERROR(AVERAGEIFS(Datos!C3557:E3557,Datos!C3557:E3557,"&lt;&gt;"),"")</f>
        <v>204.22166666666666</v>
      </c>
      <c r="D3557" s="13">
        <f>IFERROR(AVERAGEIFS(Datos!F3557:H3557,Datos!F3557:H3557,"&lt;&gt;"),"")</f>
        <v>79.028242399999996</v>
      </c>
      <c r="E3557" s="14">
        <f>IFERROR(AVERAGEIFS(Datos!I3557:L3557,Datos!I3557:L3557,"&lt;&gt;"),"")</f>
        <v>29.690238296515137</v>
      </c>
    </row>
    <row r="3558" spans="1:5" x14ac:dyDescent="0.3">
      <c r="A3558" s="12">
        <v>45196</v>
      </c>
      <c r="B3558" s="13">
        <v>2023</v>
      </c>
      <c r="C3558" s="13">
        <f>IFERROR(AVERAGEIFS(Datos!C3558:E3558,Datos!C3558:E3558,"&lt;&gt;"),"")</f>
        <v>204.58666666666667</v>
      </c>
      <c r="D3558" s="13">
        <f>IFERROR(AVERAGEIFS(Datos!F3558:H3558,Datos!F3558:H3558,"&lt;&gt;"),"")</f>
        <v>78.9220665</v>
      </c>
      <c r="E3558" s="14">
        <f>IFERROR(AVERAGEIFS(Datos!I3558:L3558,Datos!I3558:L3558,"&lt;&gt;"),"")</f>
        <v>29.672371235463171</v>
      </c>
    </row>
    <row r="3559" spans="1:5" x14ac:dyDescent="0.3">
      <c r="A3559" s="12">
        <v>45197</v>
      </c>
      <c r="B3559" s="13">
        <v>2023</v>
      </c>
      <c r="C3559" s="13">
        <f>IFERROR(AVERAGEIFS(Datos!C3559:E3559,Datos!C3559:E3559,"&lt;&gt;"),"")</f>
        <v>205.54666666666665</v>
      </c>
      <c r="D3559" s="13">
        <f>IFERROR(AVERAGEIFS(Datos!F3559:H3559,Datos!F3559:H3559,"&lt;&gt;"),"")</f>
        <v>79.565778000000009</v>
      </c>
      <c r="E3559" s="14">
        <f>IFERROR(AVERAGEIFS(Datos!I3559:L3559,Datos!I3559:L3559,"&lt;&gt;"),"")</f>
        <v>29.285258163641242</v>
      </c>
    </row>
    <row r="3560" spans="1:5" x14ac:dyDescent="0.3">
      <c r="A3560" s="12">
        <v>45198</v>
      </c>
      <c r="B3560" s="13">
        <v>2023</v>
      </c>
      <c r="C3560" s="13">
        <f>IFERROR(AVERAGEIFS(Datos!C3560:E3560,Datos!C3560:E3560,"&lt;&gt;"),"")</f>
        <v>205.94000000000003</v>
      </c>
      <c r="D3560" s="13">
        <f>IFERROR(AVERAGEIFS(Datos!F3560:H3560,Datos!F3560:H3560,"&lt;&gt;"),"")</f>
        <v>79.913803133333332</v>
      </c>
      <c r="E3560" s="14">
        <f>IFERROR(AVERAGEIFS(Datos!I3560:L3560,Datos!I3560:L3560,"&lt;&gt;"),"")</f>
        <v>29.411261120406934</v>
      </c>
    </row>
    <row r="3561" spans="1:5" x14ac:dyDescent="0.3">
      <c r="A3561" s="12">
        <v>45199</v>
      </c>
      <c r="B3561" s="13">
        <v>2023</v>
      </c>
      <c r="C3561" s="13" t="str">
        <f>IFERROR(AVERAGEIFS(Datos!C3561:E3561,Datos!C3561:E3561,"&lt;&gt;"),"")</f>
        <v/>
      </c>
      <c r="D3561" s="13" t="str">
        <f>IFERROR(AVERAGEIFS(Datos!F3561:H3561,Datos!F3561:H3561,"&lt;&gt;"),"")</f>
        <v/>
      </c>
      <c r="E3561" s="14" t="str">
        <f>IFERROR(AVERAGEIFS(Datos!I3561:L3561,Datos!I3561:L3561,"&lt;&gt;"),"")</f>
        <v/>
      </c>
    </row>
    <row r="3562" spans="1:5" x14ac:dyDescent="0.3">
      <c r="A3562" s="12">
        <v>45200</v>
      </c>
      <c r="B3562" s="13">
        <v>2023</v>
      </c>
      <c r="C3562" s="13" t="str">
        <f>IFERROR(AVERAGEIFS(Datos!C3562:E3562,Datos!C3562:E3562,"&lt;&gt;"),"")</f>
        <v/>
      </c>
      <c r="D3562" s="13" t="str">
        <f>IFERROR(AVERAGEIFS(Datos!F3562:H3562,Datos!F3562:H3562,"&lt;&gt;"),"")</f>
        <v/>
      </c>
      <c r="E3562" s="14" t="str">
        <f>IFERROR(AVERAGEIFS(Datos!I3562:L3562,Datos!I3562:L3562,"&lt;&gt;"),"")</f>
        <v/>
      </c>
    </row>
    <row r="3563" spans="1:5" x14ac:dyDescent="0.3">
      <c r="A3563" s="12">
        <v>45201</v>
      </c>
      <c r="B3563" s="13">
        <v>2023</v>
      </c>
      <c r="C3563" s="13">
        <f>IFERROR(AVERAGEIFS(Datos!C3563:E3563,Datos!C3563:E3563,"&lt;&gt;"),"")</f>
        <v>209.90666666666667</v>
      </c>
      <c r="D3563" s="13">
        <f>IFERROR(AVERAGEIFS(Datos!F3563:H3563,Datos!F3563:H3563,"&lt;&gt;"),"")</f>
        <v>79.162421800000004</v>
      </c>
      <c r="E3563" s="14">
        <f>IFERROR(AVERAGEIFS(Datos!I3563:L3563,Datos!I3563:L3563,"&lt;&gt;"),"")</f>
        <v>29.02678156621279</v>
      </c>
    </row>
    <row r="3564" spans="1:5" x14ac:dyDescent="0.3">
      <c r="A3564" s="12">
        <v>45202</v>
      </c>
      <c r="B3564" s="13">
        <v>2023</v>
      </c>
      <c r="C3564" s="13">
        <f>IFERROR(AVERAGEIFS(Datos!C3564:E3564,Datos!C3564:E3564,"&lt;&gt;"),"")</f>
        <v>206.07333333333335</v>
      </c>
      <c r="D3564" s="13">
        <f>IFERROR(AVERAGEIFS(Datos!F3564:H3564,Datos!F3564:H3564,"&lt;&gt;"),"")</f>
        <v>78.481303333333344</v>
      </c>
      <c r="E3564" s="14">
        <f>IFERROR(AVERAGEIFS(Datos!I3564:L3564,Datos!I3564:L3564,"&lt;&gt;"),"")</f>
        <v>29.018546619718315</v>
      </c>
    </row>
    <row r="3565" spans="1:5" x14ac:dyDescent="0.3">
      <c r="A3565" s="12">
        <v>45203</v>
      </c>
      <c r="B3565" s="13">
        <v>2023</v>
      </c>
      <c r="C3565" s="13">
        <f>IFERROR(AVERAGEIFS(Datos!C3565:E3565,Datos!C3565:E3565,"&lt;&gt;"),"")</f>
        <v>209.285</v>
      </c>
      <c r="D3565" s="13">
        <f>IFERROR(AVERAGEIFS(Datos!F3565:H3565,Datos!F3565:H3565,"&lt;&gt;"),"")</f>
        <v>78.771411999999998</v>
      </c>
      <c r="E3565" s="14">
        <f>IFERROR(AVERAGEIFS(Datos!I3565:L3565,Datos!I3565:L3565,"&lt;&gt;"),"")</f>
        <v>28.495345066496508</v>
      </c>
    </row>
    <row r="3566" spans="1:5" x14ac:dyDescent="0.3">
      <c r="A3566" s="12">
        <v>45204</v>
      </c>
      <c r="B3566" s="13">
        <v>2023</v>
      </c>
      <c r="C3566" s="13">
        <f>IFERROR(AVERAGEIFS(Datos!C3566:E3566,Datos!C3566:E3566,"&lt;&gt;"),"")</f>
        <v>209.77999999999997</v>
      </c>
      <c r="D3566" s="13">
        <f>IFERROR(AVERAGEIFS(Datos!F3566:H3566,Datos!F3566:H3566,"&lt;&gt;"),"")</f>
        <v>78.626885999999999</v>
      </c>
      <c r="E3566" s="14">
        <f>IFERROR(AVERAGEIFS(Datos!I3566:L3566,Datos!I3566:L3566,"&lt;&gt;"),"")</f>
        <v>29.044718226534599</v>
      </c>
    </row>
    <row r="3567" spans="1:5" x14ac:dyDescent="0.3">
      <c r="A3567" s="12">
        <v>45205</v>
      </c>
      <c r="B3567" s="13">
        <v>2023</v>
      </c>
      <c r="C3567" s="13">
        <f>IFERROR(AVERAGEIFS(Datos!C3567:E3567,Datos!C3567:E3567,"&lt;&gt;"),"")</f>
        <v>214.11</v>
      </c>
      <c r="D3567" s="13">
        <f>IFERROR(AVERAGEIFS(Datos!F3567:H3567,Datos!F3567:H3567,"&lt;&gt;"),"")</f>
        <v>79.991777599999992</v>
      </c>
      <c r="E3567" s="14">
        <f>IFERROR(AVERAGEIFS(Datos!I3567:L3567,Datos!I3567:L3567,"&lt;&gt;"),"")</f>
        <v>28.861044282939243</v>
      </c>
    </row>
    <row r="3568" spans="1:5" x14ac:dyDescent="0.3">
      <c r="A3568" s="12">
        <v>45206</v>
      </c>
      <c r="B3568" s="13">
        <v>2023</v>
      </c>
      <c r="C3568" s="13" t="str">
        <f>IFERROR(AVERAGEIFS(Datos!C3568:E3568,Datos!C3568:E3568,"&lt;&gt;"),"")</f>
        <v/>
      </c>
      <c r="D3568" s="13" t="str">
        <f>IFERROR(AVERAGEIFS(Datos!F3568:H3568,Datos!F3568:H3568,"&lt;&gt;"),"")</f>
        <v/>
      </c>
      <c r="E3568" s="14" t="str">
        <f>IFERROR(AVERAGEIFS(Datos!I3568:L3568,Datos!I3568:L3568,"&lt;&gt;"),"")</f>
        <v/>
      </c>
    </row>
    <row r="3569" spans="1:5" x14ac:dyDescent="0.3">
      <c r="A3569" s="12">
        <v>45207</v>
      </c>
      <c r="B3569" s="13">
        <v>2023</v>
      </c>
      <c r="C3569" s="13" t="str">
        <f>IFERROR(AVERAGEIFS(Datos!C3569:E3569,Datos!C3569:E3569,"&lt;&gt;"),"")</f>
        <v/>
      </c>
      <c r="D3569" s="13" t="str">
        <f>IFERROR(AVERAGEIFS(Datos!F3569:H3569,Datos!F3569:H3569,"&lt;&gt;"),"")</f>
        <v/>
      </c>
      <c r="E3569" s="14" t="str">
        <f>IFERROR(AVERAGEIFS(Datos!I3569:L3569,Datos!I3569:L3569,"&lt;&gt;"),"")</f>
        <v/>
      </c>
    </row>
    <row r="3570" spans="1:5" x14ac:dyDescent="0.3">
      <c r="A3570" s="12">
        <v>45208</v>
      </c>
      <c r="B3570" s="13">
        <v>2023</v>
      </c>
      <c r="C3570" s="13">
        <f>IFERROR(AVERAGEIFS(Datos!C3570:E3570,Datos!C3570:E3570,"&lt;&gt;"),"")</f>
        <v>215.74333333333334</v>
      </c>
      <c r="D3570" s="13">
        <f>IFERROR(AVERAGEIFS(Datos!F3570:H3570,Datos!F3570:H3570,"&lt;&gt;"),"")</f>
        <v>78.79433800000001</v>
      </c>
      <c r="E3570" s="14" t="str">
        <f>IFERROR(AVERAGEIFS(Datos!I3570:L3570,Datos!I3570:L3570,"&lt;&gt;"),"")</f>
        <v/>
      </c>
    </row>
    <row r="3571" spans="1:5" x14ac:dyDescent="0.3">
      <c r="A3571" s="12">
        <v>45209</v>
      </c>
      <c r="B3571" s="13">
        <v>2023</v>
      </c>
      <c r="C3571" s="13">
        <f>IFERROR(AVERAGEIFS(Datos!C3571:E3571,Datos!C3571:E3571,"&lt;&gt;"),"")</f>
        <v>214.94666666666663</v>
      </c>
      <c r="D3571" s="13">
        <f>IFERROR(AVERAGEIFS(Datos!F3571:H3571,Datos!F3571:H3571,"&lt;&gt;"),"")</f>
        <v>81.147558600000011</v>
      </c>
      <c r="E3571" s="14">
        <f>IFERROR(AVERAGEIFS(Datos!I3571:L3571,Datos!I3571:L3571,"&lt;&gt;"),"")</f>
        <v>29.668100122845985</v>
      </c>
    </row>
    <row r="3572" spans="1:5" x14ac:dyDescent="0.3">
      <c r="A3572" s="12">
        <v>45210</v>
      </c>
      <c r="B3572" s="13">
        <v>2023</v>
      </c>
      <c r="C3572" s="13">
        <f>IFERROR(AVERAGEIFS(Datos!C3572:E3572,Datos!C3572:E3572,"&lt;&gt;"),"")</f>
        <v>217.59</v>
      </c>
      <c r="D3572" s="13">
        <f>IFERROR(AVERAGEIFS(Datos!F3572:H3572,Datos!F3572:H3572,"&lt;&gt;"),"")</f>
        <v>81.666820333333334</v>
      </c>
      <c r="E3572" s="14">
        <f>IFERROR(AVERAGEIFS(Datos!I3572:L3572,Datos!I3572:L3572,"&lt;&gt;"),"")</f>
        <v>29.902023729466976</v>
      </c>
    </row>
    <row r="3573" spans="1:5" x14ac:dyDescent="0.3">
      <c r="A3573" s="12">
        <v>45211</v>
      </c>
      <c r="B3573" s="13">
        <v>2023</v>
      </c>
      <c r="C3573" s="13">
        <f>IFERROR(AVERAGEIFS(Datos!C3573:E3573,Datos!C3573:E3573,"&lt;&gt;"),"")</f>
        <v>216.94666666666669</v>
      </c>
      <c r="D3573" s="13">
        <f>IFERROR(AVERAGEIFS(Datos!F3573:H3573,Datos!F3573:H3573,"&lt;&gt;"),"")</f>
        <v>81.469676633333336</v>
      </c>
      <c r="E3573" s="14">
        <f>IFERROR(AVERAGEIFS(Datos!I3573:L3573,Datos!I3573:L3573,"&lt;&gt;"),"")</f>
        <v>30.247177636236145</v>
      </c>
    </row>
    <row r="3574" spans="1:5" x14ac:dyDescent="0.3">
      <c r="A3574" s="12">
        <v>45212</v>
      </c>
      <c r="B3574" s="13">
        <v>2023</v>
      </c>
      <c r="C3574" s="13">
        <f>IFERROR(AVERAGEIFS(Datos!C3574:E3574,Datos!C3574:E3574,"&lt;&gt;"),"")</f>
        <v>214.64666666666668</v>
      </c>
      <c r="D3574" s="13">
        <f>IFERROR(AVERAGEIFS(Datos!F3574:H3574,Datos!F3574:H3574,"&lt;&gt;"),"")</f>
        <v>79.685184066666679</v>
      </c>
      <c r="E3574" s="14">
        <f>IFERROR(AVERAGEIFS(Datos!I3574:L3574,Datos!I3574:L3574,"&lt;&gt;"),"")</f>
        <v>29.823338386708564</v>
      </c>
    </row>
    <row r="3575" spans="1:5" x14ac:dyDescent="0.3">
      <c r="A3575" s="12">
        <v>45213</v>
      </c>
      <c r="B3575" s="13">
        <v>2023</v>
      </c>
      <c r="C3575" s="13" t="str">
        <f>IFERROR(AVERAGEIFS(Datos!C3575:E3575,Datos!C3575:E3575,"&lt;&gt;"),"")</f>
        <v/>
      </c>
      <c r="D3575" s="13" t="str">
        <f>IFERROR(AVERAGEIFS(Datos!F3575:H3575,Datos!F3575:H3575,"&lt;&gt;"),"")</f>
        <v/>
      </c>
      <c r="E3575" s="14" t="str">
        <f>IFERROR(AVERAGEIFS(Datos!I3575:L3575,Datos!I3575:L3575,"&lt;&gt;"),"")</f>
        <v/>
      </c>
    </row>
    <row r="3576" spans="1:5" x14ac:dyDescent="0.3">
      <c r="A3576" s="12">
        <v>45214</v>
      </c>
      <c r="B3576" s="13">
        <v>2023</v>
      </c>
      <c r="C3576" s="13" t="str">
        <f>IFERROR(AVERAGEIFS(Datos!C3576:E3576,Datos!C3576:E3576,"&lt;&gt;"),"")</f>
        <v/>
      </c>
      <c r="D3576" s="13" t="str">
        <f>IFERROR(AVERAGEIFS(Datos!F3576:H3576,Datos!F3576:H3576,"&lt;&gt;"),"")</f>
        <v/>
      </c>
      <c r="E3576" s="14" t="str">
        <f>IFERROR(AVERAGEIFS(Datos!I3576:L3576,Datos!I3576:L3576,"&lt;&gt;"),"")</f>
        <v/>
      </c>
    </row>
    <row r="3577" spans="1:5" x14ac:dyDescent="0.3">
      <c r="A3577" s="12">
        <v>45215</v>
      </c>
      <c r="B3577" s="13">
        <v>2023</v>
      </c>
      <c r="C3577" s="13">
        <f>IFERROR(AVERAGEIFS(Datos!C3577:E3577,Datos!C3577:E3577,"&lt;&gt;"),"")</f>
        <v>216.81833333333336</v>
      </c>
      <c r="D3577" s="13">
        <f>IFERROR(AVERAGEIFS(Datos!F3577:H3577,Datos!F3577:H3577,"&lt;&gt;"),"")</f>
        <v>80.450323333333344</v>
      </c>
      <c r="E3577" s="14">
        <f>IFERROR(AVERAGEIFS(Datos!I3577:L3577,Datos!I3577:L3577,"&lt;&gt;"),"")</f>
        <v>29.483262458216338</v>
      </c>
    </row>
    <row r="3578" spans="1:5" x14ac:dyDescent="0.3">
      <c r="A3578" s="12">
        <v>45216</v>
      </c>
      <c r="B3578" s="13">
        <v>2023</v>
      </c>
      <c r="C3578" s="13">
        <f>IFERROR(AVERAGEIFS(Datos!C3578:E3578,Datos!C3578:E3578,"&lt;&gt;"),"")</f>
        <v>216.31000000000003</v>
      </c>
      <c r="D3578" s="13">
        <f>IFERROR(AVERAGEIFS(Datos!F3578:H3578,Datos!F3578:H3578,"&lt;&gt;"),"")</f>
        <v>80.797671999999991</v>
      </c>
      <c r="E3578" s="14">
        <f>IFERROR(AVERAGEIFS(Datos!I3578:L3578,Datos!I3578:L3578,"&lt;&gt;"),"")</f>
        <v>29.698555851028313</v>
      </c>
    </row>
    <row r="3579" spans="1:5" x14ac:dyDescent="0.3">
      <c r="A3579" s="12">
        <v>45217</v>
      </c>
      <c r="B3579" s="13">
        <v>2023</v>
      </c>
      <c r="C3579" s="13">
        <f>IFERROR(AVERAGEIFS(Datos!C3579:E3579,Datos!C3579:E3579,"&lt;&gt;"),"")</f>
        <v>214.63666666666668</v>
      </c>
      <c r="D3579" s="13">
        <f>IFERROR(AVERAGEIFS(Datos!F3579:H3579,Datos!F3579:H3579,"&lt;&gt;"),"")</f>
        <v>79.57202696666667</v>
      </c>
      <c r="E3579" s="14">
        <f>IFERROR(AVERAGEIFS(Datos!I3579:L3579,Datos!I3579:L3579,"&lt;&gt;"),"")</f>
        <v>29.476949769723674</v>
      </c>
    </row>
    <row r="3580" spans="1:5" x14ac:dyDescent="0.3">
      <c r="A3580" s="12">
        <v>45218</v>
      </c>
      <c r="B3580" s="13">
        <v>2023</v>
      </c>
      <c r="C3580" s="13">
        <f>IFERROR(AVERAGEIFS(Datos!C3580:E3580,Datos!C3580:E3580,"&lt;&gt;"),"")</f>
        <v>214.84333333333333</v>
      </c>
      <c r="D3580" s="13">
        <f>IFERROR(AVERAGEIFS(Datos!F3580:H3580,Datos!F3580:H3580,"&lt;&gt;"),"")</f>
        <v>81.228197266666669</v>
      </c>
      <c r="E3580" s="14">
        <f>IFERROR(AVERAGEIFS(Datos!I3580:L3580,Datos!I3580:L3580,"&lt;&gt;"),"")</f>
        <v>29.272653025243756</v>
      </c>
    </row>
    <row r="3581" spans="1:5" x14ac:dyDescent="0.3">
      <c r="A3581" s="12">
        <v>45219</v>
      </c>
      <c r="B3581" s="13">
        <v>2023</v>
      </c>
      <c r="C3581" s="13">
        <f>IFERROR(AVERAGEIFS(Datos!C3581:E3581,Datos!C3581:E3581,"&lt;&gt;"),"")</f>
        <v>211.71666666666667</v>
      </c>
      <c r="D3581" s="13">
        <f>IFERROR(AVERAGEIFS(Datos!F3581:H3581,Datos!F3581:H3581,"&lt;&gt;"),"")</f>
        <v>79.265656200000009</v>
      </c>
      <c r="E3581" s="14">
        <f>IFERROR(AVERAGEIFS(Datos!I3581:L3581,Datos!I3581:L3581,"&lt;&gt;"),"")</f>
        <v>28.975532277277281</v>
      </c>
    </row>
    <row r="3582" spans="1:5" x14ac:dyDescent="0.3">
      <c r="A3582" s="12">
        <v>45220</v>
      </c>
      <c r="B3582" s="13">
        <v>2023</v>
      </c>
      <c r="C3582" s="13" t="str">
        <f>IFERROR(AVERAGEIFS(Datos!C3582:E3582,Datos!C3582:E3582,"&lt;&gt;"),"")</f>
        <v/>
      </c>
      <c r="D3582" s="13" t="str">
        <f>IFERROR(AVERAGEIFS(Datos!F3582:H3582,Datos!F3582:H3582,"&lt;&gt;"),"")</f>
        <v/>
      </c>
      <c r="E3582" s="14" t="str">
        <f>IFERROR(AVERAGEIFS(Datos!I3582:L3582,Datos!I3582:L3582,"&lt;&gt;"),"")</f>
        <v/>
      </c>
    </row>
    <row r="3583" spans="1:5" x14ac:dyDescent="0.3">
      <c r="A3583" s="12">
        <v>45221</v>
      </c>
      <c r="B3583" s="13">
        <v>2023</v>
      </c>
      <c r="C3583" s="13" t="str">
        <f>IFERROR(AVERAGEIFS(Datos!C3583:E3583,Datos!C3583:E3583,"&lt;&gt;"),"")</f>
        <v/>
      </c>
      <c r="D3583" s="13" t="str">
        <f>IFERROR(AVERAGEIFS(Datos!F3583:H3583,Datos!F3583:H3583,"&lt;&gt;"),"")</f>
        <v/>
      </c>
      <c r="E3583" s="14" t="str">
        <f>IFERROR(AVERAGEIFS(Datos!I3583:L3583,Datos!I3583:L3583,"&lt;&gt;"),"")</f>
        <v/>
      </c>
    </row>
    <row r="3584" spans="1:5" x14ac:dyDescent="0.3">
      <c r="A3584" s="12">
        <v>45222</v>
      </c>
      <c r="B3584" s="13">
        <v>2023</v>
      </c>
      <c r="C3584" s="13">
        <f>IFERROR(AVERAGEIFS(Datos!C3584:E3584,Datos!C3584:E3584,"&lt;&gt;"),"")</f>
        <v>212.93999999999997</v>
      </c>
      <c r="D3584" s="13">
        <f>IFERROR(AVERAGEIFS(Datos!F3584:H3584,Datos!F3584:H3584,"&lt;&gt;"),"")</f>
        <v>79.723040000000012</v>
      </c>
      <c r="E3584" s="14">
        <f>IFERROR(AVERAGEIFS(Datos!I3584:L3584,Datos!I3584:L3584,"&lt;&gt;"),"")</f>
        <v>28.694543653126669</v>
      </c>
    </row>
    <row r="3585" spans="1:5" x14ac:dyDescent="0.3">
      <c r="A3585" s="12">
        <v>45223</v>
      </c>
      <c r="B3585" s="13">
        <v>2023</v>
      </c>
      <c r="C3585" s="13">
        <f>IFERROR(AVERAGEIFS(Datos!C3585:E3585,Datos!C3585:E3585,"&lt;&gt;"),"")</f>
        <v>214.26</v>
      </c>
      <c r="D3585" s="13">
        <f>IFERROR(AVERAGEIFS(Datos!F3585:H3585,Datos!F3585:H3585,"&lt;&gt;"),"")</f>
        <v>79.511161399999992</v>
      </c>
      <c r="E3585" s="14">
        <f>IFERROR(AVERAGEIFS(Datos!I3585:L3585,Datos!I3585:L3585,"&lt;&gt;"),"")</f>
        <v>28.884158584779705</v>
      </c>
    </row>
    <row r="3586" spans="1:5" x14ac:dyDescent="0.3">
      <c r="A3586" s="12">
        <v>45224</v>
      </c>
      <c r="B3586" s="13">
        <v>2023</v>
      </c>
      <c r="C3586" s="13">
        <f>IFERROR(AVERAGEIFS(Datos!C3586:E3586,Datos!C3586:E3586,"&lt;&gt;"),"")</f>
        <v>212.46</v>
      </c>
      <c r="D3586" s="13">
        <f>IFERROR(AVERAGEIFS(Datos!F3586:H3586,Datos!F3586:H3586,"&lt;&gt;"),"")</f>
        <v>78.760389233333342</v>
      </c>
      <c r="E3586" s="14">
        <f>IFERROR(AVERAGEIFS(Datos!I3586:L3586,Datos!I3586:L3586,"&lt;&gt;"),"")</f>
        <v>29.223374741614997</v>
      </c>
    </row>
    <row r="3587" spans="1:5" x14ac:dyDescent="0.3">
      <c r="A3587" s="12">
        <v>45225</v>
      </c>
      <c r="B3587" s="13">
        <v>2023</v>
      </c>
      <c r="C3587" s="13">
        <f>IFERROR(AVERAGEIFS(Datos!C3587:E3587,Datos!C3587:E3587,"&lt;&gt;"),"")</f>
        <v>205.68666666666664</v>
      </c>
      <c r="D3587" s="13">
        <f>IFERROR(AVERAGEIFS(Datos!F3587:H3587,Datos!F3587:H3587,"&lt;&gt;"),"")</f>
        <v>77.357514833333326</v>
      </c>
      <c r="E3587" s="14">
        <f>IFERROR(AVERAGEIFS(Datos!I3587:L3587,Datos!I3587:L3587,"&lt;&gt;"),"")</f>
        <v>28.404301078646462</v>
      </c>
    </row>
    <row r="3588" spans="1:5" x14ac:dyDescent="0.3">
      <c r="A3588" s="12">
        <v>45226</v>
      </c>
      <c r="B3588" s="13">
        <v>2023</v>
      </c>
      <c r="C3588" s="13">
        <f>IFERROR(AVERAGEIFS(Datos!C3588:E3588,Datos!C3588:E3588,"&lt;&gt;"),"")</f>
        <v>206.73333333333332</v>
      </c>
      <c r="D3588" s="13">
        <f>IFERROR(AVERAGEIFS(Datos!F3588:H3588,Datos!F3588:H3588,"&lt;&gt;"),"")</f>
        <v>77.749655000000004</v>
      </c>
      <c r="E3588" s="14">
        <f>IFERROR(AVERAGEIFS(Datos!I3588:L3588,Datos!I3588:L3588,"&lt;&gt;"),"")</f>
        <v>28.923771048586516</v>
      </c>
    </row>
    <row r="3589" spans="1:5" x14ac:dyDescent="0.3">
      <c r="A3589" s="12">
        <v>45227</v>
      </c>
      <c r="B3589" s="13">
        <v>2023</v>
      </c>
      <c r="C3589" s="13" t="str">
        <f>IFERROR(AVERAGEIFS(Datos!C3589:E3589,Datos!C3589:E3589,"&lt;&gt;"),"")</f>
        <v/>
      </c>
      <c r="D3589" s="13" t="str">
        <f>IFERROR(AVERAGEIFS(Datos!F3589:H3589,Datos!F3589:H3589,"&lt;&gt;"),"")</f>
        <v/>
      </c>
      <c r="E3589" s="14" t="str">
        <f>IFERROR(AVERAGEIFS(Datos!I3589:L3589,Datos!I3589:L3589,"&lt;&gt;"),"")</f>
        <v/>
      </c>
    </row>
    <row r="3590" spans="1:5" x14ac:dyDescent="0.3">
      <c r="A3590" s="12">
        <v>45228</v>
      </c>
      <c r="B3590" s="13">
        <v>2023</v>
      </c>
      <c r="C3590" s="13" t="str">
        <f>IFERROR(AVERAGEIFS(Datos!C3590:E3590,Datos!C3590:E3590,"&lt;&gt;"),"")</f>
        <v/>
      </c>
      <c r="D3590" s="13" t="str">
        <f>IFERROR(AVERAGEIFS(Datos!F3590:H3590,Datos!F3590:H3590,"&lt;&gt;"),"")</f>
        <v/>
      </c>
      <c r="E3590" s="14" t="str">
        <f>IFERROR(AVERAGEIFS(Datos!I3590:L3590,Datos!I3590:L3590,"&lt;&gt;"),"")</f>
        <v/>
      </c>
    </row>
    <row r="3591" spans="1:5" x14ac:dyDescent="0.3">
      <c r="A3591" s="12">
        <v>45229</v>
      </c>
      <c r="B3591" s="13">
        <v>2023</v>
      </c>
      <c r="C3591" s="13">
        <f>IFERROR(AVERAGEIFS(Datos!C3591:E3591,Datos!C3591:E3591,"&lt;&gt;"),"")</f>
        <v>210.6866666666667</v>
      </c>
      <c r="D3591" s="13">
        <f>IFERROR(AVERAGEIFS(Datos!F3591:H3591,Datos!F3591:H3591,"&lt;&gt;"),"")</f>
        <v>77.827290833333322</v>
      </c>
      <c r="E3591" s="14">
        <f>IFERROR(AVERAGEIFS(Datos!I3591:L3591,Datos!I3591:L3591,"&lt;&gt;"),"")</f>
        <v>28.747368136070854</v>
      </c>
    </row>
    <row r="3592" spans="1:5" x14ac:dyDescent="0.3">
      <c r="A3592" s="12">
        <v>45230</v>
      </c>
      <c r="B3592" s="13">
        <v>2023</v>
      </c>
      <c r="C3592" s="13">
        <f>IFERROR(AVERAGEIFS(Datos!C3592:E3592,Datos!C3592:E3592,"&lt;&gt;"),"")</f>
        <v>210.98666666666668</v>
      </c>
      <c r="D3592" s="13">
        <f>IFERROR(AVERAGEIFS(Datos!F3592:H3592,Datos!F3592:H3592,"&lt;&gt;"),"")</f>
        <v>77.963845133333336</v>
      </c>
      <c r="E3592" s="14">
        <f>IFERROR(AVERAGEIFS(Datos!I3592:L3592,Datos!I3592:L3592,"&lt;&gt;"),"")</f>
        <v>28.554444995379846</v>
      </c>
    </row>
    <row r="3593" spans="1:5" x14ac:dyDescent="0.3">
      <c r="A3593" s="12">
        <v>45231</v>
      </c>
      <c r="B3593" s="13">
        <v>2023</v>
      </c>
      <c r="C3593" s="13">
        <f>IFERROR(AVERAGEIFS(Datos!C3593:E3593,Datos!C3593:E3593,"&lt;&gt;"),"")</f>
        <v>215.49666666666667</v>
      </c>
      <c r="D3593" s="13">
        <f>IFERROR(AVERAGEIFS(Datos!F3593:H3593,Datos!F3593:H3593,"&lt;&gt;"),"")</f>
        <v>78.522977166666678</v>
      </c>
      <c r="E3593" s="14">
        <f>IFERROR(AVERAGEIFS(Datos!I3593:L3593,Datos!I3593:L3593,"&lt;&gt;"),"")</f>
        <v>29.202043916280608</v>
      </c>
    </row>
    <row r="3594" spans="1:5" x14ac:dyDescent="0.3">
      <c r="A3594" s="12">
        <v>45232</v>
      </c>
      <c r="B3594" s="13">
        <v>2023</v>
      </c>
      <c r="C3594" s="13">
        <f>IFERROR(AVERAGEIFS(Datos!C3594:E3594,Datos!C3594:E3594,"&lt;&gt;"),"")</f>
        <v>217.79333333333332</v>
      </c>
      <c r="D3594" s="13">
        <f>IFERROR(AVERAGEIFS(Datos!F3594:H3594,Datos!F3594:H3594,"&lt;&gt;"),"")</f>
        <v>80.812816433333339</v>
      </c>
      <c r="E3594" s="14">
        <f>IFERROR(AVERAGEIFS(Datos!I3594:L3594,Datos!I3594:L3594,"&lt;&gt;"),"")</f>
        <v>29.665924622697958</v>
      </c>
    </row>
    <row r="3595" spans="1:5" x14ac:dyDescent="0.3">
      <c r="A3595" s="12">
        <v>45233</v>
      </c>
      <c r="B3595" s="13">
        <v>2023</v>
      </c>
      <c r="C3595" s="13">
        <f>IFERROR(AVERAGEIFS(Datos!C3595:E3595,Datos!C3595:E3595,"&lt;&gt;"),"")</f>
        <v>219.51666666666668</v>
      </c>
      <c r="D3595" s="13">
        <f>IFERROR(AVERAGEIFS(Datos!F3595:H3595,Datos!F3595:H3595,"&lt;&gt;"),"")</f>
        <v>82.021998600000003</v>
      </c>
      <c r="E3595" s="14" t="str">
        <f>IFERROR(AVERAGEIFS(Datos!I3595:L3595,Datos!I3595:L3595,"&lt;&gt;"),"")</f>
        <v/>
      </c>
    </row>
    <row r="3596" spans="1:5" x14ac:dyDescent="0.3">
      <c r="A3596" s="12">
        <v>45234</v>
      </c>
      <c r="B3596" s="13">
        <v>2023</v>
      </c>
      <c r="C3596" s="13" t="str">
        <f>IFERROR(AVERAGEIFS(Datos!C3596:E3596,Datos!C3596:E3596,"&lt;&gt;"),"")</f>
        <v/>
      </c>
      <c r="D3596" s="13" t="str">
        <f>IFERROR(AVERAGEIFS(Datos!F3596:H3596,Datos!F3596:H3596,"&lt;&gt;"),"")</f>
        <v/>
      </c>
      <c r="E3596" s="14" t="str">
        <f>IFERROR(AVERAGEIFS(Datos!I3596:L3596,Datos!I3596:L3596,"&lt;&gt;"),"")</f>
        <v/>
      </c>
    </row>
    <row r="3597" spans="1:5" x14ac:dyDescent="0.3">
      <c r="A3597" s="12">
        <v>45235</v>
      </c>
      <c r="B3597" s="13">
        <v>2023</v>
      </c>
      <c r="C3597" s="13" t="str">
        <f>IFERROR(AVERAGEIFS(Datos!C3597:E3597,Datos!C3597:E3597,"&lt;&gt;"),"")</f>
        <v/>
      </c>
      <c r="D3597" s="13" t="str">
        <f>IFERROR(AVERAGEIFS(Datos!F3597:H3597,Datos!F3597:H3597,"&lt;&gt;"),"")</f>
        <v/>
      </c>
      <c r="E3597" s="14" t="str">
        <f>IFERROR(AVERAGEIFS(Datos!I3597:L3597,Datos!I3597:L3597,"&lt;&gt;"),"")</f>
        <v/>
      </c>
    </row>
    <row r="3598" spans="1:5" x14ac:dyDescent="0.3">
      <c r="A3598" s="12">
        <v>45236</v>
      </c>
      <c r="B3598" s="13">
        <v>2023</v>
      </c>
      <c r="C3598" s="13">
        <f>IFERROR(AVERAGEIFS(Datos!C3598:E3598,Datos!C3598:E3598,"&lt;&gt;"),"")</f>
        <v>222.00333333333333</v>
      </c>
      <c r="D3598" s="13">
        <f>IFERROR(AVERAGEIFS(Datos!F3598:H3598,Datos!F3598:H3598,"&lt;&gt;"),"")</f>
        <v>81.79791010000001</v>
      </c>
      <c r="E3598" s="14">
        <f>IFERROR(AVERAGEIFS(Datos!I3598:L3598,Datos!I3598:L3598,"&lt;&gt;"),"")</f>
        <v>30.333368492259439</v>
      </c>
    </row>
    <row r="3599" spans="1:5" x14ac:dyDescent="0.3">
      <c r="A3599" s="12">
        <v>45237</v>
      </c>
      <c r="B3599" s="13">
        <v>2023</v>
      </c>
      <c r="C3599" s="13">
        <f>IFERROR(AVERAGEIFS(Datos!C3599:E3599,Datos!C3599:E3599,"&lt;&gt;"),"")</f>
        <v>224.43999999999997</v>
      </c>
      <c r="D3599" s="13">
        <f>IFERROR(AVERAGEIFS(Datos!F3599:H3599,Datos!F3599:H3599,"&lt;&gt;"),"")</f>
        <v>81.878965533333329</v>
      </c>
      <c r="E3599" s="14">
        <f>IFERROR(AVERAGEIFS(Datos!I3599:L3599,Datos!I3599:L3599,"&lt;&gt;"),"")</f>
        <v>30.145113395881765</v>
      </c>
    </row>
    <row r="3600" spans="1:5" x14ac:dyDescent="0.3">
      <c r="A3600" s="12">
        <v>45238</v>
      </c>
      <c r="B3600" s="13">
        <v>2023</v>
      </c>
      <c r="C3600" s="13">
        <f>IFERROR(AVERAGEIFS(Datos!C3600:E3600,Datos!C3600:E3600,"&lt;&gt;"),"")</f>
        <v>225.97666666666666</v>
      </c>
      <c r="D3600" s="13">
        <f>IFERROR(AVERAGEIFS(Datos!F3600:H3600,Datos!F3600:H3600,"&lt;&gt;"),"")</f>
        <v>82.894682533333324</v>
      </c>
      <c r="E3600" s="14">
        <f>IFERROR(AVERAGEIFS(Datos!I3600:L3600,Datos!I3600:L3600,"&lt;&gt;"),"")</f>
        <v>30.340320079848922</v>
      </c>
    </row>
    <row r="3601" spans="1:5" x14ac:dyDescent="0.3">
      <c r="A3601" s="12">
        <v>45239</v>
      </c>
      <c r="B3601" s="13">
        <v>2023</v>
      </c>
      <c r="C3601" s="13">
        <f>IFERROR(AVERAGEIFS(Datos!C3601:E3601,Datos!C3601:E3601,"&lt;&gt;"),"")</f>
        <v>224.44666666666669</v>
      </c>
      <c r="D3601" s="13">
        <f>IFERROR(AVERAGEIFS(Datos!F3601:H3601,Datos!F3601:H3601,"&lt;&gt;"),"")</f>
        <v>83.442264233333333</v>
      </c>
      <c r="E3601" s="14">
        <f>IFERROR(AVERAGEIFS(Datos!I3601:L3601,Datos!I3601:L3601,"&lt;&gt;"),"")</f>
        <v>31.107859240137675</v>
      </c>
    </row>
    <row r="3602" spans="1:5" x14ac:dyDescent="0.3">
      <c r="A3602" s="12">
        <v>45240</v>
      </c>
      <c r="B3602" s="13">
        <v>2023</v>
      </c>
      <c r="C3602" s="13">
        <f>IFERROR(AVERAGEIFS(Datos!C3602:E3602,Datos!C3602:E3602,"&lt;&gt;"),"")</f>
        <v>229.55333333333337</v>
      </c>
      <c r="D3602" s="13">
        <f>IFERROR(AVERAGEIFS(Datos!F3602:H3602,Datos!F3602:H3602,"&lt;&gt;"),"")</f>
        <v>82.902847466666671</v>
      </c>
      <c r="E3602" s="14">
        <f>IFERROR(AVERAGEIFS(Datos!I3602:L3602,Datos!I3602:L3602,"&lt;&gt;"),"")</f>
        <v>29.572607445896011</v>
      </c>
    </row>
    <row r="3603" spans="1:5" x14ac:dyDescent="0.3">
      <c r="A3603" s="12">
        <v>45241</v>
      </c>
      <c r="B3603" s="13">
        <v>2023</v>
      </c>
      <c r="C3603" s="13" t="str">
        <f>IFERROR(AVERAGEIFS(Datos!C3603:E3603,Datos!C3603:E3603,"&lt;&gt;"),"")</f>
        <v/>
      </c>
      <c r="D3603" s="13" t="str">
        <f>IFERROR(AVERAGEIFS(Datos!F3603:H3603,Datos!F3603:H3603,"&lt;&gt;"),"")</f>
        <v/>
      </c>
      <c r="E3603" s="14" t="str">
        <f>IFERROR(AVERAGEIFS(Datos!I3603:L3603,Datos!I3603:L3603,"&lt;&gt;"),"")</f>
        <v/>
      </c>
    </row>
    <row r="3604" spans="1:5" x14ac:dyDescent="0.3">
      <c r="A3604" s="12">
        <v>45242</v>
      </c>
      <c r="B3604" s="13">
        <v>2023</v>
      </c>
      <c r="C3604" s="13" t="str">
        <f>IFERROR(AVERAGEIFS(Datos!C3604:E3604,Datos!C3604:E3604,"&lt;&gt;"),"")</f>
        <v/>
      </c>
      <c r="D3604" s="13" t="str">
        <f>IFERROR(AVERAGEIFS(Datos!F3604:H3604,Datos!F3604:H3604,"&lt;&gt;"),"")</f>
        <v/>
      </c>
      <c r="E3604" s="14" t="str">
        <f>IFERROR(AVERAGEIFS(Datos!I3604:L3604,Datos!I3604:L3604,"&lt;&gt;"),"")</f>
        <v/>
      </c>
    </row>
    <row r="3605" spans="1:5" x14ac:dyDescent="0.3">
      <c r="A3605" s="12">
        <v>45243</v>
      </c>
      <c r="B3605" s="13">
        <v>2023</v>
      </c>
      <c r="C3605" s="13">
        <f>IFERROR(AVERAGEIFS(Datos!C3605:E3605,Datos!C3605:E3605,"&lt;&gt;"),"")</f>
        <v>227.85666666666668</v>
      </c>
      <c r="D3605" s="13">
        <f>IFERROR(AVERAGEIFS(Datos!F3605:H3605,Datos!F3605:H3605,"&lt;&gt;"),"")</f>
        <v>83.604369733333343</v>
      </c>
      <c r="E3605" s="14">
        <f>IFERROR(AVERAGEIFS(Datos!I3605:L3605,Datos!I3605:L3605,"&lt;&gt;"),"")</f>
        <v>29.687103645146401</v>
      </c>
    </row>
    <row r="3606" spans="1:5" x14ac:dyDescent="0.3">
      <c r="A3606" s="12">
        <v>45244</v>
      </c>
      <c r="B3606" s="13">
        <v>2023</v>
      </c>
      <c r="C3606" s="13">
        <f>IFERROR(AVERAGEIFS(Datos!C3606:E3606,Datos!C3606:E3606,"&lt;&gt;"),"")</f>
        <v>230.44333333333336</v>
      </c>
      <c r="D3606" s="13">
        <f>IFERROR(AVERAGEIFS(Datos!F3606:H3606,Datos!F3606:H3606,"&lt;&gt;"),"")</f>
        <v>86.034518233333344</v>
      </c>
      <c r="E3606" s="14">
        <f>IFERROR(AVERAGEIFS(Datos!I3606:L3606,Datos!I3606:L3606,"&lt;&gt;"),"")</f>
        <v>29.845800939575032</v>
      </c>
    </row>
    <row r="3607" spans="1:5" x14ac:dyDescent="0.3">
      <c r="A3607" s="12">
        <v>45245</v>
      </c>
      <c r="B3607" s="13">
        <v>2023</v>
      </c>
      <c r="C3607" s="13">
        <f>IFERROR(AVERAGEIFS(Datos!C3607:E3607,Datos!C3607:E3607,"&lt;&gt;"),"")</f>
        <v>230.76666666666668</v>
      </c>
      <c r="D3607" s="13">
        <f>IFERROR(AVERAGEIFS(Datos!F3607:H3607,Datos!F3607:H3607,"&lt;&gt;"),"")</f>
        <v>86.966554999999985</v>
      </c>
      <c r="E3607" s="14">
        <f>IFERROR(AVERAGEIFS(Datos!I3607:L3607,Datos!I3607:L3607,"&lt;&gt;"),"")</f>
        <v>30.42932387536386</v>
      </c>
    </row>
    <row r="3608" spans="1:5" x14ac:dyDescent="0.3">
      <c r="A3608" s="12">
        <v>45246</v>
      </c>
      <c r="B3608" s="13">
        <v>2023</v>
      </c>
      <c r="C3608" s="13">
        <f>IFERROR(AVERAGEIFS(Datos!C3608:E3608,Datos!C3608:E3608,"&lt;&gt;"),"")</f>
        <v>234.26999999999998</v>
      </c>
      <c r="D3608" s="13">
        <f>IFERROR(AVERAGEIFS(Datos!F3608:H3608,Datos!F3608:H3608,"&lt;&gt;"),"")</f>
        <v>85.958826666666667</v>
      </c>
      <c r="E3608" s="14">
        <f>IFERROR(AVERAGEIFS(Datos!I3608:L3608,Datos!I3608:L3608,"&lt;&gt;"),"")</f>
        <v>30.833374953491461</v>
      </c>
    </row>
    <row r="3609" spans="1:5" x14ac:dyDescent="0.3">
      <c r="A3609" s="12">
        <v>45247</v>
      </c>
      <c r="B3609" s="13">
        <v>2023</v>
      </c>
      <c r="C3609" s="13">
        <f>IFERROR(AVERAGEIFS(Datos!C3609:E3609,Datos!C3609:E3609,"&lt;&gt;"),"")</f>
        <v>231.61666666666665</v>
      </c>
      <c r="D3609" s="13">
        <f>IFERROR(AVERAGEIFS(Datos!F3609:H3609,Datos!F3609:H3609,"&lt;&gt;"),"")</f>
        <v>86.919498133333335</v>
      </c>
      <c r="E3609" s="14">
        <f>IFERROR(AVERAGEIFS(Datos!I3609:L3609,Datos!I3609:L3609,"&lt;&gt;"),"")</f>
        <v>30.740705425851708</v>
      </c>
    </row>
    <row r="3610" spans="1:5" x14ac:dyDescent="0.3">
      <c r="A3610" s="12">
        <v>45248</v>
      </c>
      <c r="B3610" s="13">
        <v>2023</v>
      </c>
      <c r="C3610" s="13" t="str">
        <f>IFERROR(AVERAGEIFS(Datos!C3610:E3610,Datos!C3610:E3610,"&lt;&gt;"),"")</f>
        <v/>
      </c>
      <c r="D3610" s="13" t="str">
        <f>IFERROR(AVERAGEIFS(Datos!F3610:H3610,Datos!F3610:H3610,"&lt;&gt;"),"")</f>
        <v/>
      </c>
      <c r="E3610" s="14" t="str">
        <f>IFERROR(AVERAGEIFS(Datos!I3610:L3610,Datos!I3610:L3610,"&lt;&gt;"),"")</f>
        <v/>
      </c>
    </row>
    <row r="3611" spans="1:5" x14ac:dyDescent="0.3">
      <c r="A3611" s="12">
        <v>45249</v>
      </c>
      <c r="B3611" s="13">
        <v>2023</v>
      </c>
      <c r="C3611" s="13" t="str">
        <f>IFERROR(AVERAGEIFS(Datos!C3611:E3611,Datos!C3611:E3611,"&lt;&gt;"),"")</f>
        <v/>
      </c>
      <c r="D3611" s="13" t="str">
        <f>IFERROR(AVERAGEIFS(Datos!F3611:H3611,Datos!F3611:H3611,"&lt;&gt;"),"")</f>
        <v/>
      </c>
      <c r="E3611" s="14" t="str">
        <f>IFERROR(AVERAGEIFS(Datos!I3611:L3611,Datos!I3611:L3611,"&lt;&gt;"),"")</f>
        <v/>
      </c>
    </row>
    <row r="3612" spans="1:5" x14ac:dyDescent="0.3">
      <c r="A3612" s="12">
        <v>45250</v>
      </c>
      <c r="B3612" s="13">
        <v>2023</v>
      </c>
      <c r="C3612" s="13">
        <f>IFERROR(AVERAGEIFS(Datos!C3612:E3612,Datos!C3612:E3612,"&lt;&gt;"),"")</f>
        <v>235.04666666666665</v>
      </c>
      <c r="D3612" s="13">
        <f>IFERROR(AVERAGEIFS(Datos!F3612:H3612,Datos!F3612:H3612,"&lt;&gt;"),"")</f>
        <v>88.489341400000001</v>
      </c>
      <c r="E3612" s="14">
        <f>IFERROR(AVERAGEIFS(Datos!I3612:L3612,Datos!I3612:L3612,"&lt;&gt;"),"")</f>
        <v>30.679541861013746</v>
      </c>
    </row>
    <row r="3613" spans="1:5" x14ac:dyDescent="0.3">
      <c r="A3613" s="12">
        <v>45251</v>
      </c>
      <c r="B3613" s="13">
        <v>2023</v>
      </c>
      <c r="C3613" s="13">
        <f>IFERROR(AVERAGEIFS(Datos!C3613:E3613,Datos!C3613:E3613,"&lt;&gt;"),"")</f>
        <v>233.56000000000003</v>
      </c>
      <c r="D3613" s="13">
        <f>IFERROR(AVERAGEIFS(Datos!F3613:H3613,Datos!F3613:H3613,"&lt;&gt;"),"")</f>
        <v>87.381151366666657</v>
      </c>
      <c r="E3613" s="14">
        <f>IFERROR(AVERAGEIFS(Datos!I3613:L3613,Datos!I3613:L3613,"&lt;&gt;"),"")</f>
        <v>30.84582130812381</v>
      </c>
    </row>
    <row r="3614" spans="1:5" x14ac:dyDescent="0.3">
      <c r="A3614" s="12">
        <v>45252</v>
      </c>
      <c r="B3614" s="13">
        <v>2023</v>
      </c>
      <c r="C3614" s="13">
        <f>IFERROR(AVERAGEIFS(Datos!C3614:E3614,Datos!C3614:E3614,"&lt;&gt;"),"")</f>
        <v>235.88333333333335</v>
      </c>
      <c r="D3614" s="13">
        <f>IFERROR(AVERAGEIFS(Datos!F3614:H3614,Datos!F3614:H3614,"&lt;&gt;"),"")</f>
        <v>87.88755643333333</v>
      </c>
      <c r="E3614" s="14">
        <f>IFERROR(AVERAGEIFS(Datos!I3614:L3614,Datos!I3614:L3614,"&lt;&gt;"),"")</f>
        <v>30.626222314864325</v>
      </c>
    </row>
    <row r="3615" spans="1:5" x14ac:dyDescent="0.3">
      <c r="A3615" s="12">
        <v>45253</v>
      </c>
      <c r="B3615" s="13">
        <v>2023</v>
      </c>
      <c r="C3615" s="13" t="str">
        <f>IFERROR(AVERAGEIFS(Datos!C3615:E3615,Datos!C3615:E3615,"&lt;&gt;"),"")</f>
        <v/>
      </c>
      <c r="D3615" s="13">
        <f>IFERROR(AVERAGEIFS(Datos!F3615:H3615,Datos!F3615:H3615,"&lt;&gt;"),"")</f>
        <v>88.57816746666667</v>
      </c>
      <c r="E3615" s="14" t="str">
        <f>IFERROR(AVERAGEIFS(Datos!I3615:L3615,Datos!I3615:L3615,"&lt;&gt;"),"")</f>
        <v/>
      </c>
    </row>
    <row r="3616" spans="1:5" x14ac:dyDescent="0.3">
      <c r="A3616" s="12">
        <v>45254</v>
      </c>
      <c r="B3616" s="13">
        <v>2023</v>
      </c>
      <c r="C3616" s="13">
        <f>IFERROR(AVERAGEIFS(Datos!C3616:E3616,Datos!C3616:E3616,"&lt;&gt;"),"")</f>
        <v>234.69666666666663</v>
      </c>
      <c r="D3616" s="13">
        <f>IFERROR(AVERAGEIFS(Datos!F3616:H3616,Datos!F3616:H3616,"&lt;&gt;"),"")</f>
        <v>88.313436333333314</v>
      </c>
      <c r="E3616" s="14">
        <f>IFERROR(AVERAGEIFS(Datos!I3616:L3616,Datos!I3616:L3616,"&lt;&gt;"),"")</f>
        <v>30.656401541496685</v>
      </c>
    </row>
    <row r="3617" spans="1:5" x14ac:dyDescent="0.3">
      <c r="A3617" s="12">
        <v>45255</v>
      </c>
      <c r="B3617" s="13">
        <v>2023</v>
      </c>
      <c r="C3617" s="13" t="str">
        <f>IFERROR(AVERAGEIFS(Datos!C3617:E3617,Datos!C3617:E3617,"&lt;&gt;"),"")</f>
        <v/>
      </c>
      <c r="D3617" s="13" t="str">
        <f>IFERROR(AVERAGEIFS(Datos!F3617:H3617,Datos!F3617:H3617,"&lt;&gt;"),"")</f>
        <v/>
      </c>
      <c r="E3617" s="14" t="str">
        <f>IFERROR(AVERAGEIFS(Datos!I3617:L3617,Datos!I3617:L3617,"&lt;&gt;"),"")</f>
        <v/>
      </c>
    </row>
    <row r="3618" spans="1:5" x14ac:dyDescent="0.3">
      <c r="A3618" s="12">
        <v>45256</v>
      </c>
      <c r="B3618" s="13">
        <v>2023</v>
      </c>
      <c r="C3618" s="13" t="str">
        <f>IFERROR(AVERAGEIFS(Datos!C3618:E3618,Datos!C3618:E3618,"&lt;&gt;"),"")</f>
        <v/>
      </c>
      <c r="D3618" s="13" t="str">
        <f>IFERROR(AVERAGEIFS(Datos!F3618:H3618,Datos!F3618:H3618,"&lt;&gt;"),"")</f>
        <v/>
      </c>
      <c r="E3618" s="14" t="str">
        <f>IFERROR(AVERAGEIFS(Datos!I3618:L3618,Datos!I3618:L3618,"&lt;&gt;"),"")</f>
        <v/>
      </c>
    </row>
    <row r="3619" spans="1:5" x14ac:dyDescent="0.3">
      <c r="A3619" s="12">
        <v>45257</v>
      </c>
      <c r="B3619" s="13">
        <v>2023</v>
      </c>
      <c r="C3619" s="13">
        <f>IFERROR(AVERAGEIFS(Datos!C3619:E3619,Datos!C3619:E3619,"&lt;&gt;"),"")</f>
        <v>234.93666666666664</v>
      </c>
      <c r="D3619" s="13">
        <f>IFERROR(AVERAGEIFS(Datos!F3619:H3619,Datos!F3619:H3619,"&lt;&gt;"),"")</f>
        <v>88.212490533333323</v>
      </c>
      <c r="E3619" s="14">
        <f>IFERROR(AVERAGEIFS(Datos!I3619:L3619,Datos!I3619:L3619,"&lt;&gt;"),"")</f>
        <v>30.53768910110097</v>
      </c>
    </row>
    <row r="3620" spans="1:5" x14ac:dyDescent="0.3">
      <c r="A3620" s="12">
        <v>45258</v>
      </c>
      <c r="B3620" s="13">
        <v>2023</v>
      </c>
      <c r="C3620" s="13">
        <f>IFERROR(AVERAGEIFS(Datos!C3620:E3620,Datos!C3620:E3620,"&lt;&gt;"),"")</f>
        <v>236.76666666666665</v>
      </c>
      <c r="D3620" s="13">
        <f>IFERROR(AVERAGEIFS(Datos!F3620:H3620,Datos!F3620:H3620,"&lt;&gt;"),"")</f>
        <v>88.890057466666676</v>
      </c>
      <c r="E3620" s="14">
        <f>IFERROR(AVERAGEIFS(Datos!I3620:L3620,Datos!I3620:L3620,"&lt;&gt;"),"")</f>
        <v>30.776358777785305</v>
      </c>
    </row>
    <row r="3621" spans="1:5" x14ac:dyDescent="0.3">
      <c r="A3621" s="12">
        <v>45259</v>
      </c>
      <c r="B3621" s="13">
        <v>2023</v>
      </c>
      <c r="C3621" s="13">
        <f>IFERROR(AVERAGEIFS(Datos!C3621:E3621,Datos!C3621:E3621,"&lt;&gt;"),"")</f>
        <v>234.40333333333334</v>
      </c>
      <c r="D3621" s="13">
        <f>IFERROR(AVERAGEIFS(Datos!F3621:H3621,Datos!F3621:H3621,"&lt;&gt;"),"")</f>
        <v>90.548768800000005</v>
      </c>
      <c r="E3621" s="14">
        <f>IFERROR(AVERAGEIFS(Datos!I3621:L3621,Datos!I3621:L3621,"&lt;&gt;"),"")</f>
        <v>30.737370168737691</v>
      </c>
    </row>
    <row r="3622" spans="1:5" x14ac:dyDescent="0.3">
      <c r="A3622" s="12">
        <v>45260</v>
      </c>
      <c r="B3622" s="13">
        <v>2023</v>
      </c>
      <c r="C3622" s="13">
        <f>IFERROR(AVERAGEIFS(Datos!C3622:E3622,Datos!C3622:E3622,"&lt;&gt;"),"")</f>
        <v>233.79666666666665</v>
      </c>
      <c r="D3622" s="13">
        <f>IFERROR(AVERAGEIFS(Datos!F3622:H3622,Datos!F3622:H3622,"&lt;&gt;"),"")</f>
        <v>90.041244000000006</v>
      </c>
      <c r="E3622" s="14">
        <f>IFERROR(AVERAGEIFS(Datos!I3622:L3622,Datos!I3622:L3622,"&lt;&gt;"),"")</f>
        <v>30.652425996896298</v>
      </c>
    </row>
    <row r="3623" spans="1:5" x14ac:dyDescent="0.3">
      <c r="A3623" s="12">
        <v>45261</v>
      </c>
      <c r="B3623" s="13">
        <v>2023</v>
      </c>
      <c r="C3623" s="13">
        <f>IFERROR(AVERAGEIFS(Datos!C3623:E3623,Datos!C3623:E3623,"&lt;&gt;"),"")</f>
        <v>232.53666666666666</v>
      </c>
      <c r="D3623" s="13">
        <f>IFERROR(AVERAGEIFS(Datos!F3623:H3623,Datos!F3623:H3623,"&lt;&gt;"),"")</f>
        <v>90.660649166666659</v>
      </c>
      <c r="E3623" s="14">
        <f>IFERROR(AVERAGEIFS(Datos!I3623:L3623,Datos!I3623:L3623,"&lt;&gt;"),"")</f>
        <v>30.794022281239361</v>
      </c>
    </row>
    <row r="3624" spans="1:5" x14ac:dyDescent="0.3">
      <c r="A3624" s="12">
        <v>45262</v>
      </c>
      <c r="B3624" s="13">
        <v>2023</v>
      </c>
      <c r="C3624" s="13" t="str">
        <f>IFERROR(AVERAGEIFS(Datos!C3624:E3624,Datos!C3624:E3624,"&lt;&gt;"),"")</f>
        <v/>
      </c>
      <c r="D3624" s="13" t="str">
        <f>IFERROR(AVERAGEIFS(Datos!F3624:H3624,Datos!F3624:H3624,"&lt;&gt;"),"")</f>
        <v/>
      </c>
      <c r="E3624" s="14" t="str">
        <f>IFERROR(AVERAGEIFS(Datos!I3624:L3624,Datos!I3624:L3624,"&lt;&gt;"),"")</f>
        <v/>
      </c>
    </row>
    <row r="3625" spans="1:5" x14ac:dyDescent="0.3">
      <c r="A3625" s="12">
        <v>45263</v>
      </c>
      <c r="B3625" s="13">
        <v>2023</v>
      </c>
      <c r="C3625" s="13" t="str">
        <f>IFERROR(AVERAGEIFS(Datos!C3625:E3625,Datos!C3625:E3625,"&lt;&gt;"),"")</f>
        <v/>
      </c>
      <c r="D3625" s="13" t="str">
        <f>IFERROR(AVERAGEIFS(Datos!F3625:H3625,Datos!F3625:H3625,"&lt;&gt;"),"")</f>
        <v/>
      </c>
      <c r="E3625" s="14" t="str">
        <f>IFERROR(AVERAGEIFS(Datos!I3625:L3625,Datos!I3625:L3625,"&lt;&gt;"),"")</f>
        <v/>
      </c>
    </row>
    <row r="3626" spans="1:5" x14ac:dyDescent="0.3">
      <c r="A3626" s="12">
        <v>45264</v>
      </c>
      <c r="B3626" s="13">
        <v>2023</v>
      </c>
      <c r="C3626" s="13">
        <f>IFERROR(AVERAGEIFS(Datos!C3626:E3626,Datos!C3626:E3626,"&lt;&gt;"),"")</f>
        <v>229.27999999999997</v>
      </c>
      <c r="D3626" s="13">
        <f>IFERROR(AVERAGEIFS(Datos!F3626:H3626,Datos!F3626:H3626,"&lt;&gt;"),"")</f>
        <v>90.044599399999996</v>
      </c>
      <c r="E3626" s="14">
        <f>IFERROR(AVERAGEIFS(Datos!I3626:L3626,Datos!I3626:L3626,"&lt;&gt;"),"")</f>
        <v>30.267368879456704</v>
      </c>
    </row>
    <row r="3627" spans="1:5" x14ac:dyDescent="0.3">
      <c r="A3627" s="12">
        <v>45265</v>
      </c>
      <c r="B3627" s="13">
        <v>2023</v>
      </c>
      <c r="C3627" s="13">
        <f>IFERROR(AVERAGEIFS(Datos!C3627:E3627,Datos!C3627:E3627,"&lt;&gt;"),"")</f>
        <v>232.30999999999997</v>
      </c>
      <c r="D3627" s="13">
        <f>IFERROR(AVERAGEIFS(Datos!F3627:H3627,Datos!F3627:H3627,"&lt;&gt;"),"")</f>
        <v>90.595994333333337</v>
      </c>
      <c r="E3627" s="14">
        <f>IFERROR(AVERAGEIFS(Datos!I3627:L3627,Datos!I3627:L3627,"&lt;&gt;"),"")</f>
        <v>30.125978219941548</v>
      </c>
    </row>
    <row r="3628" spans="1:5" x14ac:dyDescent="0.3">
      <c r="A3628" s="12">
        <v>45266</v>
      </c>
      <c r="B3628" s="13">
        <v>2023</v>
      </c>
      <c r="C3628" s="13">
        <f>IFERROR(AVERAGEIFS(Datos!C3628:E3628,Datos!C3628:E3628,"&lt;&gt;"),"")</f>
        <v>230.38</v>
      </c>
      <c r="D3628" s="13">
        <f>IFERROR(AVERAGEIFS(Datos!F3628:H3628,Datos!F3628:H3628,"&lt;&gt;"),"")</f>
        <v>91.166352899999993</v>
      </c>
      <c r="E3628" s="14">
        <f>IFERROR(AVERAGEIFS(Datos!I3628:L3628,Datos!I3628:L3628,"&lt;&gt;"),"")</f>
        <v>30.559058555223473</v>
      </c>
    </row>
    <row r="3629" spans="1:5" x14ac:dyDescent="0.3">
      <c r="A3629" s="12">
        <v>45267</v>
      </c>
      <c r="B3629" s="13">
        <v>2023</v>
      </c>
      <c r="C3629" s="13">
        <f>IFERROR(AVERAGEIFS(Datos!C3629:E3629,Datos!C3629:E3629,"&lt;&gt;"),"")</f>
        <v>234.05000000000004</v>
      </c>
      <c r="D3629" s="13">
        <f>IFERROR(AVERAGEIFS(Datos!F3629:H3629,Datos!F3629:H3629,"&lt;&gt;"),"")</f>
        <v>91.139352400000007</v>
      </c>
      <c r="E3629" s="14">
        <f>IFERROR(AVERAGEIFS(Datos!I3629:L3629,Datos!I3629:L3629,"&lt;&gt;"),"")</f>
        <v>31.079191078657175</v>
      </c>
    </row>
    <row r="3630" spans="1:5" x14ac:dyDescent="0.3">
      <c r="A3630" s="12">
        <v>45268</v>
      </c>
      <c r="B3630" s="13">
        <v>2023</v>
      </c>
      <c r="C3630" s="13">
        <f>IFERROR(AVERAGEIFS(Datos!C3630:E3630,Datos!C3630:E3630,"&lt;&gt;"),"")</f>
        <v>234.97666666666669</v>
      </c>
      <c r="D3630" s="13">
        <f>IFERROR(AVERAGEIFS(Datos!F3630:H3630,Datos!F3630:H3630,"&lt;&gt;"),"")</f>
        <v>91.900147733333327</v>
      </c>
      <c r="E3630" s="14">
        <f>IFERROR(AVERAGEIFS(Datos!I3630:L3630,Datos!I3630:L3630,"&lt;&gt;"),"")</f>
        <v>30.326715106000968</v>
      </c>
    </row>
    <row r="3631" spans="1:5" x14ac:dyDescent="0.3">
      <c r="A3631" s="12">
        <v>45269</v>
      </c>
      <c r="B3631" s="13">
        <v>2023</v>
      </c>
      <c r="C3631" s="13" t="str">
        <f>IFERROR(AVERAGEIFS(Datos!C3631:E3631,Datos!C3631:E3631,"&lt;&gt;"),"")</f>
        <v/>
      </c>
      <c r="D3631" s="13" t="str">
        <f>IFERROR(AVERAGEIFS(Datos!F3631:H3631,Datos!F3631:H3631,"&lt;&gt;"),"")</f>
        <v/>
      </c>
      <c r="E3631" s="14" t="str">
        <f>IFERROR(AVERAGEIFS(Datos!I3631:L3631,Datos!I3631:L3631,"&lt;&gt;"),"")</f>
        <v/>
      </c>
    </row>
    <row r="3632" spans="1:5" x14ac:dyDescent="0.3">
      <c r="A3632" s="12">
        <v>45270</v>
      </c>
      <c r="B3632" s="13">
        <v>2023</v>
      </c>
      <c r="C3632" s="13" t="str">
        <f>IFERROR(AVERAGEIFS(Datos!C3632:E3632,Datos!C3632:E3632,"&lt;&gt;"),"")</f>
        <v/>
      </c>
      <c r="D3632" s="13" t="str">
        <f>IFERROR(AVERAGEIFS(Datos!F3632:H3632,Datos!F3632:H3632,"&lt;&gt;"),"")</f>
        <v/>
      </c>
      <c r="E3632" s="14" t="str">
        <f>IFERROR(AVERAGEIFS(Datos!I3632:L3632,Datos!I3632:L3632,"&lt;&gt;"),"")</f>
        <v/>
      </c>
    </row>
    <row r="3633" spans="1:5" x14ac:dyDescent="0.3">
      <c r="A3633" s="12">
        <v>45271</v>
      </c>
      <c r="B3633" s="13">
        <v>2023</v>
      </c>
      <c r="C3633" s="13">
        <f>IFERROR(AVERAGEIFS(Datos!C3633:E3633,Datos!C3633:E3633,"&lt;&gt;"),"")</f>
        <v>232.59</v>
      </c>
      <c r="D3633" s="13">
        <f>IFERROR(AVERAGEIFS(Datos!F3633:H3633,Datos!F3633:H3633,"&lt;&gt;"),"")</f>
        <v>91.623029466666665</v>
      </c>
      <c r="E3633" s="14">
        <f>IFERROR(AVERAGEIFS(Datos!I3633:L3633,Datos!I3633:L3633,"&lt;&gt;"),"")</f>
        <v>30.453644997269066</v>
      </c>
    </row>
    <row r="3634" spans="1:5" x14ac:dyDescent="0.3">
      <c r="A3634" s="12">
        <v>45272</v>
      </c>
      <c r="B3634" s="13">
        <v>2023</v>
      </c>
      <c r="C3634" s="13">
        <f>IFERROR(AVERAGEIFS(Datos!C3634:E3634,Datos!C3634:E3634,"&lt;&gt;"),"")</f>
        <v>233.87</v>
      </c>
      <c r="D3634" s="13">
        <f>IFERROR(AVERAGEIFS(Datos!F3634:H3634,Datos!F3634:H3634,"&lt;&gt;"),"")</f>
        <v>91.861911333333339</v>
      </c>
      <c r="E3634" s="14">
        <f>IFERROR(AVERAGEIFS(Datos!I3634:L3634,Datos!I3634:L3634,"&lt;&gt;"),"")</f>
        <v>30.718319516715862</v>
      </c>
    </row>
    <row r="3635" spans="1:5" x14ac:dyDescent="0.3">
      <c r="A3635" s="12">
        <v>45273</v>
      </c>
      <c r="B3635" s="13">
        <v>2023</v>
      </c>
      <c r="C3635" s="13">
        <f>IFERROR(AVERAGEIFS(Datos!C3635:E3635,Datos!C3635:E3635,"&lt;&gt;"),"")</f>
        <v>234.9666666666667</v>
      </c>
      <c r="D3635" s="13">
        <f>IFERROR(AVERAGEIFS(Datos!F3635:H3635,Datos!F3635:H3635,"&lt;&gt;"),"")</f>
        <v>91.070411200000009</v>
      </c>
      <c r="E3635" s="14">
        <f>IFERROR(AVERAGEIFS(Datos!I3635:L3635,Datos!I3635:L3635,"&lt;&gt;"),"")</f>
        <v>30.96052441796391</v>
      </c>
    </row>
    <row r="3636" spans="1:5" x14ac:dyDescent="0.3">
      <c r="A3636" s="12">
        <v>45274</v>
      </c>
      <c r="B3636" s="13">
        <v>2023</v>
      </c>
      <c r="C3636" s="13">
        <f>IFERROR(AVERAGEIFS(Datos!C3636:E3636,Datos!C3636:E3636,"&lt;&gt;"),"")</f>
        <v>231.99333333333334</v>
      </c>
      <c r="D3636" s="13">
        <f>IFERROR(AVERAGEIFS(Datos!F3636:H3636,Datos!F3636:H3636,"&lt;&gt;"),"")</f>
        <v>92.529773066666664</v>
      </c>
      <c r="E3636" s="14">
        <f>IFERROR(AVERAGEIFS(Datos!I3636:L3636,Datos!I3636:L3636,"&lt;&gt;"),"")</f>
        <v>31.48780011299435</v>
      </c>
    </row>
    <row r="3637" spans="1:5" x14ac:dyDescent="0.3">
      <c r="A3637" s="12">
        <v>45275</v>
      </c>
      <c r="B3637" s="13">
        <v>2023</v>
      </c>
      <c r="C3637" s="13">
        <f>IFERROR(AVERAGEIFS(Datos!C3637:E3637,Datos!C3637:E3637,"&lt;&gt;"),"")</f>
        <v>233.63333333333333</v>
      </c>
      <c r="D3637" s="13">
        <f>IFERROR(AVERAGEIFS(Datos!F3637:H3637,Datos!F3637:H3637,"&lt;&gt;"),"")</f>
        <v>91.510364666666661</v>
      </c>
      <c r="E3637" s="14">
        <f>IFERROR(AVERAGEIFS(Datos!I3637:L3637,Datos!I3637:L3637,"&lt;&gt;"),"")</f>
        <v>31.709282457406367</v>
      </c>
    </row>
    <row r="3638" spans="1:5" x14ac:dyDescent="0.3">
      <c r="A3638" s="12">
        <v>45276</v>
      </c>
      <c r="B3638" s="13">
        <v>2023</v>
      </c>
      <c r="C3638" s="13" t="str">
        <f>IFERROR(AVERAGEIFS(Datos!C3638:E3638,Datos!C3638:E3638,"&lt;&gt;"),"")</f>
        <v/>
      </c>
      <c r="D3638" s="13" t="str">
        <f>IFERROR(AVERAGEIFS(Datos!F3638:H3638,Datos!F3638:H3638,"&lt;&gt;"),"")</f>
        <v/>
      </c>
      <c r="E3638" s="14" t="str">
        <f>IFERROR(AVERAGEIFS(Datos!I3638:L3638,Datos!I3638:L3638,"&lt;&gt;"),"")</f>
        <v/>
      </c>
    </row>
    <row r="3639" spans="1:5" x14ac:dyDescent="0.3">
      <c r="A3639" s="12">
        <v>45277</v>
      </c>
      <c r="B3639" s="13">
        <v>2023</v>
      </c>
      <c r="C3639" s="13" t="str">
        <f>IFERROR(AVERAGEIFS(Datos!C3639:E3639,Datos!C3639:E3639,"&lt;&gt;"),"")</f>
        <v/>
      </c>
      <c r="D3639" s="13" t="str">
        <f>IFERROR(AVERAGEIFS(Datos!F3639:H3639,Datos!F3639:H3639,"&lt;&gt;"),"")</f>
        <v/>
      </c>
      <c r="E3639" s="14" t="str">
        <f>IFERROR(AVERAGEIFS(Datos!I3639:L3639,Datos!I3639:L3639,"&lt;&gt;"),"")</f>
        <v/>
      </c>
    </row>
    <row r="3640" spans="1:5" x14ac:dyDescent="0.3">
      <c r="A3640" s="12">
        <v>45278</v>
      </c>
      <c r="B3640" s="13">
        <v>2023</v>
      </c>
      <c r="C3640" s="13">
        <f>IFERROR(AVERAGEIFS(Datos!C3640:E3640,Datos!C3640:E3640,"&lt;&gt;"),"")</f>
        <v>234.77999999999997</v>
      </c>
      <c r="D3640" s="13">
        <f>IFERROR(AVERAGEIFS(Datos!F3640:H3640,Datos!F3640:H3640,"&lt;&gt;"),"")</f>
        <v>90.817258133333326</v>
      </c>
      <c r="E3640" s="14">
        <f>IFERROR(AVERAGEIFS(Datos!I3640:L3640,Datos!I3640:L3640,"&lt;&gt;"),"")</f>
        <v>31.440013390358246</v>
      </c>
    </row>
    <row r="3641" spans="1:5" x14ac:dyDescent="0.3">
      <c r="A3641" s="12">
        <v>45279</v>
      </c>
      <c r="B3641" s="13">
        <v>2023</v>
      </c>
      <c r="C3641" s="13">
        <f>IFERROR(AVERAGEIFS(Datos!C3641:E3641,Datos!C3641:E3641,"&lt;&gt;"),"")</f>
        <v>235.61666666666667</v>
      </c>
      <c r="D3641" s="13">
        <f>IFERROR(AVERAGEIFS(Datos!F3641:H3641,Datos!F3641:H3641,"&lt;&gt;"),"")</f>
        <v>91.185697199999993</v>
      </c>
      <c r="E3641" s="14">
        <f>IFERROR(AVERAGEIFS(Datos!I3641:L3641,Datos!I3641:L3641,"&lt;&gt;"),"")</f>
        <v>31.600011127720222</v>
      </c>
    </row>
    <row r="3642" spans="1:5" x14ac:dyDescent="0.3">
      <c r="A3642" s="12">
        <v>45280</v>
      </c>
      <c r="B3642" s="13">
        <v>2023</v>
      </c>
      <c r="C3642" s="13">
        <f>IFERROR(AVERAGEIFS(Datos!C3642:E3642,Datos!C3642:E3642,"&lt;&gt;"),"")</f>
        <v>234.59666666666669</v>
      </c>
      <c r="D3642" s="13">
        <f>IFERROR(AVERAGEIFS(Datos!F3642:H3642,Datos!F3642:H3642,"&lt;&gt;"),"")</f>
        <v>90.14113133333332</v>
      </c>
      <c r="E3642" s="14">
        <f>IFERROR(AVERAGEIFS(Datos!I3642:L3642,Datos!I3642:L3642,"&lt;&gt;"),"")</f>
        <v>31.606413383487386</v>
      </c>
    </row>
    <row r="3643" spans="1:5" x14ac:dyDescent="0.3">
      <c r="A3643" s="12">
        <v>45281</v>
      </c>
      <c r="B3643" s="13">
        <v>2023</v>
      </c>
      <c r="C3643" s="13">
        <f>IFERROR(AVERAGEIFS(Datos!C3643:E3643,Datos!C3643:E3643,"&lt;&gt;"),"")</f>
        <v>236.21333333333334</v>
      </c>
      <c r="D3643" s="13">
        <f>IFERROR(AVERAGEIFS(Datos!F3643:H3643,Datos!F3643:H3643,"&lt;&gt;"),"")</f>
        <v>89.464786000000004</v>
      </c>
      <c r="E3643" s="14">
        <f>IFERROR(AVERAGEIFS(Datos!I3643:L3643,Datos!I3643:L3643,"&lt;&gt;"),"")</f>
        <v>31.624071931890072</v>
      </c>
    </row>
    <row r="3644" spans="1:5" x14ac:dyDescent="0.3">
      <c r="A3644" s="12">
        <v>45282</v>
      </c>
      <c r="B3644" s="13">
        <v>2023</v>
      </c>
      <c r="C3644" s="13">
        <f>IFERROR(AVERAGEIFS(Datos!C3644:E3644,Datos!C3644:E3644,"&lt;&gt;"),"")</f>
        <v>236.55666666666664</v>
      </c>
      <c r="D3644" s="13">
        <f>IFERROR(AVERAGEIFS(Datos!F3644:H3644,Datos!F3644:H3644,"&lt;&gt;"),"")</f>
        <v>90.376306066666658</v>
      </c>
      <c r="E3644" s="14">
        <f>IFERROR(AVERAGEIFS(Datos!I3644:L3644,Datos!I3644:L3644,"&lt;&gt;"),"")</f>
        <v>31.511751577082311</v>
      </c>
    </row>
    <row r="3645" spans="1:5" x14ac:dyDescent="0.3">
      <c r="A3645" s="12">
        <v>45283</v>
      </c>
      <c r="B3645" s="13">
        <v>2023</v>
      </c>
      <c r="C3645" s="13" t="str">
        <f>IFERROR(AVERAGEIFS(Datos!C3645:E3645,Datos!C3645:E3645,"&lt;&gt;"),"")</f>
        <v/>
      </c>
      <c r="D3645" s="13" t="str">
        <f>IFERROR(AVERAGEIFS(Datos!F3645:H3645,Datos!F3645:H3645,"&lt;&gt;"),"")</f>
        <v/>
      </c>
      <c r="E3645" s="14" t="str">
        <f>IFERROR(AVERAGEIFS(Datos!I3645:L3645,Datos!I3645:L3645,"&lt;&gt;"),"")</f>
        <v/>
      </c>
    </row>
    <row r="3646" spans="1:5" x14ac:dyDescent="0.3">
      <c r="A3646" s="12">
        <v>45284</v>
      </c>
      <c r="B3646" s="13">
        <v>2023</v>
      </c>
      <c r="C3646" s="13" t="str">
        <f>IFERROR(AVERAGEIFS(Datos!C3646:E3646,Datos!C3646:E3646,"&lt;&gt;"),"")</f>
        <v/>
      </c>
      <c r="D3646" s="13" t="str">
        <f>IFERROR(AVERAGEIFS(Datos!F3646:H3646,Datos!F3646:H3646,"&lt;&gt;"),"")</f>
        <v/>
      </c>
      <c r="E3646" s="14" t="str">
        <f>IFERROR(AVERAGEIFS(Datos!I3646:L3646,Datos!I3646:L3646,"&lt;&gt;"),"")</f>
        <v/>
      </c>
    </row>
    <row r="3647" spans="1:5" x14ac:dyDescent="0.3">
      <c r="A3647" s="12">
        <v>45285</v>
      </c>
      <c r="B3647" s="13">
        <v>2023</v>
      </c>
      <c r="C3647" s="13" t="str">
        <f>IFERROR(AVERAGEIFS(Datos!C3647:E3647,Datos!C3647:E3647,"&lt;&gt;"),"")</f>
        <v/>
      </c>
      <c r="D3647" s="13" t="str">
        <f>IFERROR(AVERAGEIFS(Datos!F3647:H3647,Datos!F3647:H3647,"&lt;&gt;"),"")</f>
        <v/>
      </c>
      <c r="E3647" s="14">
        <f>IFERROR(AVERAGEIFS(Datos!I3647:L3647,Datos!I3647:L3647,"&lt;&gt;"),"")</f>
        <v>31.739920702493855</v>
      </c>
    </row>
    <row r="3648" spans="1:5" x14ac:dyDescent="0.3">
      <c r="A3648" s="12">
        <v>45286</v>
      </c>
      <c r="B3648" s="13">
        <v>2023</v>
      </c>
      <c r="C3648" s="13">
        <f>IFERROR(AVERAGEIFS(Datos!C3648:E3648,Datos!C3648:E3648,"&lt;&gt;"),"")</f>
        <v>236.41</v>
      </c>
      <c r="D3648" s="13" t="str">
        <f>IFERROR(AVERAGEIFS(Datos!F3648:H3648,Datos!F3648:H3648,"&lt;&gt;"),"")</f>
        <v/>
      </c>
      <c r="E3648" s="14">
        <f>IFERROR(AVERAGEIFS(Datos!I3648:L3648,Datos!I3648:L3648,"&lt;&gt;"),"")</f>
        <v>31.823249649048925</v>
      </c>
    </row>
    <row r="3649" spans="1:5" x14ac:dyDescent="0.3">
      <c r="A3649" s="12">
        <v>45287</v>
      </c>
      <c r="B3649" s="13">
        <v>2023</v>
      </c>
      <c r="C3649" s="13">
        <f>IFERROR(AVERAGEIFS(Datos!C3649:E3649,Datos!C3649:E3649,"&lt;&gt;"),"")</f>
        <v>235.86333333333334</v>
      </c>
      <c r="D3649" s="13">
        <f>IFERROR(AVERAGEIFS(Datos!F3649:H3649,Datos!F3649:H3649,"&lt;&gt;"),"")</f>
        <v>91.621134999999995</v>
      </c>
      <c r="E3649" s="14">
        <f>IFERROR(AVERAGEIFS(Datos!I3649:L3649,Datos!I3649:L3649,"&lt;&gt;"),"")</f>
        <v>32.742218571428566</v>
      </c>
    </row>
    <row r="3650" spans="1:5" x14ac:dyDescent="0.3">
      <c r="A3650" s="12">
        <v>45288</v>
      </c>
      <c r="B3650" s="13">
        <v>2023</v>
      </c>
      <c r="C3650" s="13">
        <f>IFERROR(AVERAGEIFS(Datos!C3650:E3650,Datos!C3650:E3650,"&lt;&gt;"),"")</f>
        <v>236.36333333333334</v>
      </c>
      <c r="D3650" s="13">
        <f>IFERROR(AVERAGEIFS(Datos!F3650:H3650,Datos!F3650:H3650,"&lt;&gt;"),"")</f>
        <v>91.303514800000002</v>
      </c>
      <c r="E3650" s="14">
        <f>IFERROR(AVERAGEIFS(Datos!I3650:L3650,Datos!I3650:L3650,"&lt;&gt;"),"")</f>
        <v>32.864242803781337</v>
      </c>
    </row>
    <row r="3651" spans="1:5" x14ac:dyDescent="0.3">
      <c r="A3651" s="12">
        <v>45289</v>
      </c>
      <c r="B3651" s="13">
        <v>2023</v>
      </c>
      <c r="C3651" s="13">
        <f>IFERROR(AVERAGEIFS(Datos!C3651:E3651,Datos!C3651:E3651,"&lt;&gt;"),"")</f>
        <v>236.08666666666667</v>
      </c>
      <c r="D3651" s="13">
        <f>IFERROR(AVERAGEIFS(Datos!F3651:H3651,Datos!F3651:H3651,"&lt;&gt;"),"")</f>
        <v>91.311516833333329</v>
      </c>
      <c r="E3651" s="14">
        <f>IFERROR(AVERAGEIFS(Datos!I3651:L3651,Datos!I3651:L3651,"&lt;&gt;"),"")</f>
        <v>33.372141994461799</v>
      </c>
    </row>
    <row r="3652" spans="1:5" x14ac:dyDescent="0.3">
      <c r="A3652" s="12">
        <v>45290</v>
      </c>
      <c r="B3652" s="13">
        <v>2023</v>
      </c>
      <c r="C3652" s="13" t="str">
        <f>IFERROR(AVERAGEIFS(Datos!C3652:E3652,Datos!C3652:E3652,"&lt;&gt;"),"")</f>
        <v/>
      </c>
      <c r="D3652" s="13" t="str">
        <f>IFERROR(AVERAGEIFS(Datos!F3652:H3652,Datos!F3652:H3652,"&lt;&gt;"),"")</f>
        <v/>
      </c>
      <c r="E3652" s="14" t="str">
        <f>IFERROR(AVERAGEIFS(Datos!I3652:L3652,Datos!I3652:L3652,"&lt;&gt;"),"")</f>
        <v/>
      </c>
    </row>
    <row r="3653" spans="1:5" x14ac:dyDescent="0.3">
      <c r="A3653" s="12">
        <v>45291</v>
      </c>
      <c r="B3653" s="13">
        <v>2023</v>
      </c>
      <c r="C3653" s="13" t="str">
        <f>IFERROR(AVERAGEIFS(Datos!C3653:E3653,Datos!C3653:E3653,"&lt;&gt;"),"")</f>
        <v/>
      </c>
      <c r="D3653" s="13" t="str">
        <f>IFERROR(AVERAGEIFS(Datos!F3653:H3653,Datos!F3653:H3653,"&lt;&gt;"),"")</f>
        <v/>
      </c>
      <c r="E3653" s="14" t="str">
        <f>IFERROR(AVERAGEIFS(Datos!I3653:L3653,Datos!I3653:L3653,"&lt;&gt;"),"")</f>
        <v/>
      </c>
    </row>
    <row r="3654" spans="1:5" x14ac:dyDescent="0.3">
      <c r="A3654" s="12">
        <v>45292</v>
      </c>
      <c r="B3654" s="13">
        <v>2024</v>
      </c>
      <c r="C3654" s="13" t="str">
        <f>IFERROR(AVERAGEIFS(Datos!C3654:E3654,Datos!C3654:E3654,"&lt;&gt;"),"")</f>
        <v/>
      </c>
      <c r="D3654" s="13" t="str">
        <f>IFERROR(AVERAGEIFS(Datos!F3654:H3654,Datos!F3654:H3654,"&lt;&gt;"),"")</f>
        <v/>
      </c>
      <c r="E3654" s="14" t="str">
        <f>IFERROR(AVERAGEIFS(Datos!I3654:L3654,Datos!I3654:L3654,"&lt;&gt;"),"")</f>
        <v/>
      </c>
    </row>
    <row r="3655" spans="1:5" x14ac:dyDescent="0.3">
      <c r="A3655" s="12">
        <v>45293</v>
      </c>
      <c r="B3655" s="13">
        <v>2024</v>
      </c>
      <c r="C3655" s="13">
        <f>IFERROR(AVERAGEIFS(Datos!C3655:E3655,Datos!C3655:E3655,"&lt;&gt;"),"")</f>
        <v>231.55999999999997</v>
      </c>
      <c r="D3655" s="13">
        <f>IFERROR(AVERAGEIFS(Datos!F3655:H3655,Datos!F3655:H3655,"&lt;&gt;"),"")</f>
        <v>89.941806166666666</v>
      </c>
      <c r="E3655" s="14" t="str">
        <f>IFERROR(AVERAGEIFS(Datos!I3655:L3655,Datos!I3655:L3655,"&lt;&gt;"),"")</f>
        <v/>
      </c>
    </row>
    <row r="3656" spans="1:5" x14ac:dyDescent="0.3">
      <c r="A3656" s="12">
        <v>45294</v>
      </c>
      <c r="B3656" s="13">
        <v>2024</v>
      </c>
      <c r="C3656" s="13">
        <f>IFERROR(AVERAGEIFS(Datos!C3656:E3656,Datos!C3656:E3656,"&lt;&gt;"),"")</f>
        <v>231.25666666666666</v>
      </c>
      <c r="D3656" s="13">
        <f>IFERROR(AVERAGEIFS(Datos!F3656:H3656,Datos!F3656:H3656,"&lt;&gt;"),"")</f>
        <v>88.666841333333323</v>
      </c>
      <c r="E3656" s="14" t="str">
        <f>IFERROR(AVERAGEIFS(Datos!I3656:L3656,Datos!I3656:L3656,"&lt;&gt;"),"")</f>
        <v/>
      </c>
    </row>
    <row r="3657" spans="1:5" x14ac:dyDescent="0.3">
      <c r="A3657" s="12">
        <v>45295</v>
      </c>
      <c r="B3657" s="13">
        <v>2024</v>
      </c>
      <c r="C3657" s="13">
        <f>IFERROR(AVERAGEIFS(Datos!C3657:E3657,Datos!C3657:E3657,"&lt;&gt;"),"")</f>
        <v>228.74666666666667</v>
      </c>
      <c r="D3657" s="13">
        <f>IFERROR(AVERAGEIFS(Datos!F3657:H3657,Datos!F3657:H3657,"&lt;&gt;"),"")</f>
        <v>89.339599166666673</v>
      </c>
      <c r="E3657" s="14">
        <f>IFERROR(AVERAGEIFS(Datos!I3657:L3657,Datos!I3657:L3657,"&lt;&gt;"),"")</f>
        <v>31.740909341286304</v>
      </c>
    </row>
    <row r="3658" spans="1:5" x14ac:dyDescent="0.3">
      <c r="A3658" s="12">
        <v>45296</v>
      </c>
      <c r="B3658" s="13">
        <v>2024</v>
      </c>
      <c r="C3658" s="13">
        <f>IFERROR(AVERAGEIFS(Datos!C3658:E3658,Datos!C3658:E3658,"&lt;&gt;"),"")</f>
        <v>228.22000000000003</v>
      </c>
      <c r="D3658" s="13">
        <f>IFERROR(AVERAGEIFS(Datos!F3658:H3658,Datos!F3658:H3658,"&lt;&gt;"),"")</f>
        <v>89.43367906666667</v>
      </c>
      <c r="E3658" s="14">
        <f>IFERROR(AVERAGEIFS(Datos!I3658:L3658,Datos!I3658:L3658,"&lt;&gt;"),"")</f>
        <v>31.980567561312604</v>
      </c>
    </row>
    <row r="3659" spans="1:5" x14ac:dyDescent="0.3">
      <c r="A3659" s="12">
        <v>45297</v>
      </c>
      <c r="B3659" s="13">
        <v>2024</v>
      </c>
      <c r="C3659" s="13" t="str">
        <f>IFERROR(AVERAGEIFS(Datos!C3659:E3659,Datos!C3659:E3659,"&lt;&gt;"),"")</f>
        <v/>
      </c>
      <c r="D3659" s="13" t="str">
        <f>IFERROR(AVERAGEIFS(Datos!F3659:H3659,Datos!F3659:H3659,"&lt;&gt;"),"")</f>
        <v/>
      </c>
      <c r="E3659" s="14" t="str">
        <f>IFERROR(AVERAGEIFS(Datos!I3659:L3659,Datos!I3659:L3659,"&lt;&gt;"),"")</f>
        <v/>
      </c>
    </row>
    <row r="3660" spans="1:5" x14ac:dyDescent="0.3">
      <c r="A3660" s="12">
        <v>45298</v>
      </c>
      <c r="B3660" s="13">
        <v>2024</v>
      </c>
      <c r="C3660" s="13" t="str">
        <f>IFERROR(AVERAGEIFS(Datos!C3660:E3660,Datos!C3660:E3660,"&lt;&gt;"),"")</f>
        <v/>
      </c>
      <c r="D3660" s="13" t="str">
        <f>IFERROR(AVERAGEIFS(Datos!F3660:H3660,Datos!F3660:H3660,"&lt;&gt;"),"")</f>
        <v/>
      </c>
      <c r="E3660" s="14" t="str">
        <f>IFERROR(AVERAGEIFS(Datos!I3660:L3660,Datos!I3660:L3660,"&lt;&gt;"),"")</f>
        <v/>
      </c>
    </row>
    <row r="3661" spans="1:5" x14ac:dyDescent="0.3">
      <c r="A3661" s="12">
        <v>45299</v>
      </c>
      <c r="B3661" s="13">
        <v>2024</v>
      </c>
      <c r="C3661" s="13">
        <f>IFERROR(AVERAGEIFS(Datos!C3661:E3661,Datos!C3661:E3661,"&lt;&gt;"),"")</f>
        <v>233.03</v>
      </c>
      <c r="D3661" s="13">
        <f>IFERROR(AVERAGEIFS(Datos!F3661:H3661,Datos!F3661:H3661,"&lt;&gt;"),"")</f>
        <v>90.433756666666667</v>
      </c>
      <c r="E3661" s="14" t="str">
        <f>IFERROR(AVERAGEIFS(Datos!I3661:L3661,Datos!I3661:L3661,"&lt;&gt;"),"")</f>
        <v/>
      </c>
    </row>
    <row r="3662" spans="1:5" x14ac:dyDescent="0.3">
      <c r="A3662" s="12">
        <v>45300</v>
      </c>
      <c r="B3662" s="13">
        <v>2024</v>
      </c>
      <c r="C3662" s="13">
        <f>IFERROR(AVERAGEIFS(Datos!C3662:E3662,Datos!C3662:E3662,"&lt;&gt;"),"")</f>
        <v>233.96000000000004</v>
      </c>
      <c r="D3662" s="13">
        <f>IFERROR(AVERAGEIFS(Datos!F3662:H3662,Datos!F3662:H3662,"&lt;&gt;"),"")</f>
        <v>90.196823166666661</v>
      </c>
      <c r="E3662" s="14">
        <f>IFERROR(AVERAGEIFS(Datos!I3662:L3662,Datos!I3662:L3662,"&lt;&gt;"),"")</f>
        <v>32.924792320476421</v>
      </c>
    </row>
    <row r="3663" spans="1:5" x14ac:dyDescent="0.3">
      <c r="A3663" s="12">
        <v>45301</v>
      </c>
      <c r="B3663" s="13">
        <v>2024</v>
      </c>
      <c r="C3663" s="13">
        <f>IFERROR(AVERAGEIFS(Datos!C3663:E3663,Datos!C3663:E3663,"&lt;&gt;"),"")</f>
        <v>237.08</v>
      </c>
      <c r="D3663" s="13">
        <f>IFERROR(AVERAGEIFS(Datos!F3663:H3663,Datos!F3663:H3663,"&lt;&gt;"),"")</f>
        <v>91.122310599999992</v>
      </c>
      <c r="E3663" s="14">
        <f>IFERROR(AVERAGEIFS(Datos!I3663:L3663,Datos!I3663:L3663,"&lt;&gt;"),"")</f>
        <v>33.514116973422148</v>
      </c>
    </row>
    <row r="3664" spans="1:5" x14ac:dyDescent="0.3">
      <c r="A3664" s="12">
        <v>45302</v>
      </c>
      <c r="B3664" s="13">
        <v>2024</v>
      </c>
      <c r="C3664" s="13">
        <f>IFERROR(AVERAGEIFS(Datos!C3664:E3664,Datos!C3664:E3664,"&lt;&gt;"),"")</f>
        <v>237.43333333333337</v>
      </c>
      <c r="D3664" s="13">
        <f>IFERROR(AVERAGEIFS(Datos!F3664:H3664,Datos!F3664:H3664,"&lt;&gt;"),"")</f>
        <v>90.324651133333347</v>
      </c>
      <c r="E3664" s="14">
        <f>IFERROR(AVERAGEIFS(Datos!I3664:L3664,Datos!I3664:L3664,"&lt;&gt;"),"")</f>
        <v>34.156273442959915</v>
      </c>
    </row>
    <row r="3665" spans="1:5" x14ac:dyDescent="0.3">
      <c r="A3665" s="12">
        <v>45303</v>
      </c>
      <c r="B3665" s="13">
        <v>2024</v>
      </c>
      <c r="C3665" s="13">
        <f>IFERROR(AVERAGEIFS(Datos!C3665:E3665,Datos!C3665:E3665,"&lt;&gt;"),"")</f>
        <v>239.01333333333332</v>
      </c>
      <c r="D3665" s="13">
        <f>IFERROR(AVERAGEIFS(Datos!F3665:H3665,Datos!F3665:H3665,"&lt;&gt;"),"")</f>
        <v>90.815041333333326</v>
      </c>
      <c r="E3665" s="14">
        <f>IFERROR(AVERAGEIFS(Datos!I3665:L3665,Datos!I3665:L3665,"&lt;&gt;"),"")</f>
        <v>34.82557249413631</v>
      </c>
    </row>
    <row r="3666" spans="1:5" x14ac:dyDescent="0.3">
      <c r="A3666" s="12">
        <v>45304</v>
      </c>
      <c r="B3666" s="13">
        <v>2024</v>
      </c>
      <c r="C3666" s="13" t="str">
        <f>IFERROR(AVERAGEIFS(Datos!C3666:E3666,Datos!C3666:E3666,"&lt;&gt;"),"")</f>
        <v/>
      </c>
      <c r="D3666" s="13" t="str">
        <f>IFERROR(AVERAGEIFS(Datos!F3666:H3666,Datos!F3666:H3666,"&lt;&gt;"),"")</f>
        <v/>
      </c>
      <c r="E3666" s="14" t="str">
        <f>IFERROR(AVERAGEIFS(Datos!I3666:L3666,Datos!I3666:L3666,"&lt;&gt;"),"")</f>
        <v/>
      </c>
    </row>
    <row r="3667" spans="1:5" x14ac:dyDescent="0.3">
      <c r="A3667" s="12">
        <v>45305</v>
      </c>
      <c r="B3667" s="13">
        <v>2024</v>
      </c>
      <c r="C3667" s="13" t="str">
        <f>IFERROR(AVERAGEIFS(Datos!C3667:E3667,Datos!C3667:E3667,"&lt;&gt;"),"")</f>
        <v/>
      </c>
      <c r="D3667" s="13" t="str">
        <f>IFERROR(AVERAGEIFS(Datos!F3667:H3667,Datos!F3667:H3667,"&lt;&gt;"),"")</f>
        <v/>
      </c>
      <c r="E3667" s="14" t="str">
        <f>IFERROR(AVERAGEIFS(Datos!I3667:L3667,Datos!I3667:L3667,"&lt;&gt;"),"")</f>
        <v/>
      </c>
    </row>
    <row r="3668" spans="1:5" x14ac:dyDescent="0.3">
      <c r="A3668" s="12">
        <v>45306</v>
      </c>
      <c r="B3668" s="13">
        <v>2024</v>
      </c>
      <c r="C3668" s="13" t="str">
        <f>IFERROR(AVERAGEIFS(Datos!C3668:E3668,Datos!C3668:E3668,"&lt;&gt;"),"")</f>
        <v/>
      </c>
      <c r="D3668" s="13">
        <f>IFERROR(AVERAGEIFS(Datos!F3668:H3668,Datos!F3668:H3668,"&lt;&gt;"),"")</f>
        <v>90.143719866666672</v>
      </c>
      <c r="E3668" s="14">
        <f>IFERROR(AVERAGEIFS(Datos!I3668:L3668,Datos!I3668:L3668,"&lt;&gt;"),"")</f>
        <v>34.748882576485116</v>
      </c>
    </row>
    <row r="3669" spans="1:5" x14ac:dyDescent="0.3">
      <c r="A3669" s="12">
        <v>45307</v>
      </c>
      <c r="B3669" s="13">
        <v>2024</v>
      </c>
      <c r="C3669" s="13">
        <f>IFERROR(AVERAGEIFS(Datos!C3669:E3669,Datos!C3669:E3669,"&lt;&gt;"),"")</f>
        <v>238.79666666666665</v>
      </c>
      <c r="D3669" s="13">
        <f>IFERROR(AVERAGEIFS(Datos!F3669:H3669,Datos!F3669:H3669,"&lt;&gt;"),"")</f>
        <v>89.524759833333334</v>
      </c>
      <c r="E3669" s="14">
        <f>IFERROR(AVERAGEIFS(Datos!I3669:L3669,Datos!I3669:L3669,"&lt;&gt;"),"")</f>
        <v>33.98846029471683</v>
      </c>
    </row>
    <row r="3670" spans="1:5" x14ac:dyDescent="0.3">
      <c r="A3670" s="12">
        <v>45308</v>
      </c>
      <c r="B3670" s="13">
        <v>2024</v>
      </c>
      <c r="C3670" s="13">
        <f>IFERROR(AVERAGEIFS(Datos!C3670:E3670,Datos!C3670:E3670,"&lt;&gt;"),"")</f>
        <v>237.87333333333336</v>
      </c>
      <c r="D3670" s="13">
        <f>IFERROR(AVERAGEIFS(Datos!F3670:H3670,Datos!F3670:H3670,"&lt;&gt;"),"")</f>
        <v>88.550456100000005</v>
      </c>
      <c r="E3670" s="14">
        <f>IFERROR(AVERAGEIFS(Datos!I3670:L3670,Datos!I3670:L3670,"&lt;&gt;"),"")</f>
        <v>33.853199573298255</v>
      </c>
    </row>
    <row r="3671" spans="1:5" x14ac:dyDescent="0.3">
      <c r="A3671" s="12">
        <v>45309</v>
      </c>
      <c r="B3671" s="13">
        <v>2024</v>
      </c>
      <c r="C3671" s="13">
        <f>IFERROR(AVERAGEIFS(Datos!C3671:E3671,Datos!C3671:E3671,"&lt;&gt;"),"")</f>
        <v>241.99333333333334</v>
      </c>
      <c r="D3671" s="13">
        <f>IFERROR(AVERAGEIFS(Datos!F3671:H3671,Datos!F3671:H3671,"&lt;&gt;"),"")</f>
        <v>89.4876565</v>
      </c>
      <c r="E3671" s="14">
        <f>IFERROR(AVERAGEIFS(Datos!I3671:L3671,Datos!I3671:L3671,"&lt;&gt;"),"")</f>
        <v>34.057240750236133</v>
      </c>
    </row>
    <row r="3672" spans="1:5" x14ac:dyDescent="0.3">
      <c r="A3672" s="12">
        <v>45310</v>
      </c>
      <c r="B3672" s="13">
        <v>2024</v>
      </c>
      <c r="C3672" s="13">
        <f>IFERROR(AVERAGEIFS(Datos!C3672:E3672,Datos!C3672:E3672,"&lt;&gt;"),"")</f>
        <v>245.53666666666666</v>
      </c>
      <c r="D3672" s="13">
        <f>IFERROR(AVERAGEIFS(Datos!F3672:H3672,Datos!F3672:H3672,"&lt;&gt;"),"")</f>
        <v>90.03687973333335</v>
      </c>
      <c r="E3672" s="14">
        <f>IFERROR(AVERAGEIFS(Datos!I3672:L3672,Datos!I3672:L3672,"&lt;&gt;"),"")</f>
        <v>34.488458994396439</v>
      </c>
    </row>
    <row r="3673" spans="1:5" x14ac:dyDescent="0.3">
      <c r="A3673" s="12">
        <v>45311</v>
      </c>
      <c r="B3673" s="13">
        <v>2024</v>
      </c>
      <c r="C3673" s="13" t="str">
        <f>IFERROR(AVERAGEIFS(Datos!C3673:E3673,Datos!C3673:E3673,"&lt;&gt;"),"")</f>
        <v/>
      </c>
      <c r="D3673" s="13" t="str">
        <f>IFERROR(AVERAGEIFS(Datos!F3673:H3673,Datos!F3673:H3673,"&lt;&gt;"),"")</f>
        <v/>
      </c>
      <c r="E3673" s="14" t="str">
        <f>IFERROR(AVERAGEIFS(Datos!I3673:L3673,Datos!I3673:L3673,"&lt;&gt;"),"")</f>
        <v/>
      </c>
    </row>
    <row r="3674" spans="1:5" x14ac:dyDescent="0.3">
      <c r="A3674" s="12">
        <v>45312</v>
      </c>
      <c r="B3674" s="13">
        <v>2024</v>
      </c>
      <c r="C3674" s="13" t="str">
        <f>IFERROR(AVERAGEIFS(Datos!C3674:E3674,Datos!C3674:E3674,"&lt;&gt;"),"")</f>
        <v/>
      </c>
      <c r="D3674" s="13" t="str">
        <f>IFERROR(AVERAGEIFS(Datos!F3674:H3674,Datos!F3674:H3674,"&lt;&gt;"),"")</f>
        <v/>
      </c>
      <c r="E3674" s="14" t="str">
        <f>IFERROR(AVERAGEIFS(Datos!I3674:L3674,Datos!I3674:L3674,"&lt;&gt;"),"")</f>
        <v/>
      </c>
    </row>
    <row r="3675" spans="1:5" x14ac:dyDescent="0.3">
      <c r="A3675" s="12">
        <v>45313</v>
      </c>
      <c r="B3675" s="13">
        <v>2024</v>
      </c>
      <c r="C3675" s="13">
        <f>IFERROR(AVERAGEIFS(Datos!C3675:E3675,Datos!C3675:E3675,"&lt;&gt;"),"")</f>
        <v>245.46333333333334</v>
      </c>
      <c r="D3675" s="13">
        <f>IFERROR(AVERAGEIFS(Datos!F3675:H3675,Datos!F3675:H3675,"&lt;&gt;"),"")</f>
        <v>91.026007066666651</v>
      </c>
      <c r="E3675" s="14">
        <f>IFERROR(AVERAGEIFS(Datos!I3675:L3675,Datos!I3675:L3675,"&lt;&gt;"),"")</f>
        <v>34.852320967632949</v>
      </c>
    </row>
    <row r="3676" spans="1:5" x14ac:dyDescent="0.3">
      <c r="A3676" s="12">
        <v>45314</v>
      </c>
      <c r="B3676" s="13">
        <v>2024</v>
      </c>
      <c r="C3676" s="13">
        <f>IFERROR(AVERAGEIFS(Datos!C3676:E3676,Datos!C3676:E3676,"&lt;&gt;"),"")</f>
        <v>247.03999999999996</v>
      </c>
      <c r="D3676" s="13">
        <f>IFERROR(AVERAGEIFS(Datos!F3676:H3676,Datos!F3676:H3676,"&lt;&gt;"),"")</f>
        <v>90.236851466666664</v>
      </c>
      <c r="E3676" s="14">
        <f>IFERROR(AVERAGEIFS(Datos!I3676:L3676,Datos!I3676:L3676,"&lt;&gt;"),"")</f>
        <v>34.631814608008071</v>
      </c>
    </row>
    <row r="3677" spans="1:5" x14ac:dyDescent="0.3">
      <c r="A3677" s="12">
        <v>45315</v>
      </c>
      <c r="B3677" s="13">
        <v>2024</v>
      </c>
      <c r="C3677" s="13">
        <f>IFERROR(AVERAGEIFS(Datos!C3677:E3677,Datos!C3677:E3677,"&lt;&gt;"),"")</f>
        <v>248.58666666666667</v>
      </c>
      <c r="D3677" s="13">
        <f>IFERROR(AVERAGEIFS(Datos!F3677:H3677,Datos!F3677:H3677,"&lt;&gt;"),"")</f>
        <v>95.012106733333326</v>
      </c>
      <c r="E3677" s="14">
        <f>IFERROR(AVERAGEIFS(Datos!I3677:L3677,Datos!I3677:L3677,"&lt;&gt;"),"")</f>
        <v>34.642519428969365</v>
      </c>
    </row>
    <row r="3678" spans="1:5" x14ac:dyDescent="0.3">
      <c r="A3678" s="12">
        <v>45316</v>
      </c>
      <c r="B3678" s="13">
        <v>2024</v>
      </c>
      <c r="C3678" s="13">
        <f>IFERROR(AVERAGEIFS(Datos!C3678:E3678,Datos!C3678:E3678,"&lt;&gt;"),"")</f>
        <v>250.30333333333331</v>
      </c>
      <c r="D3678" s="13">
        <f>IFERROR(AVERAGEIFS(Datos!F3678:H3678,Datos!F3678:H3678,"&lt;&gt;"),"")</f>
        <v>94.483030333333332</v>
      </c>
      <c r="E3678" s="14">
        <f>IFERROR(AVERAGEIFS(Datos!I3678:L3678,Datos!I3678:L3678,"&lt;&gt;"),"")</f>
        <v>34.399806816951909</v>
      </c>
    </row>
    <row r="3679" spans="1:5" x14ac:dyDescent="0.3">
      <c r="A3679" s="12">
        <v>45317</v>
      </c>
      <c r="B3679" s="13">
        <v>2024</v>
      </c>
      <c r="C3679" s="13">
        <f>IFERROR(AVERAGEIFS(Datos!C3679:E3679,Datos!C3679:E3679,"&lt;&gt;"),"")</f>
        <v>249.51166666666668</v>
      </c>
      <c r="D3679" s="13">
        <f>IFERROR(AVERAGEIFS(Datos!F3679:H3679,Datos!F3679:H3679,"&lt;&gt;"),"")</f>
        <v>94.874925899999994</v>
      </c>
      <c r="E3679" s="14">
        <f>IFERROR(AVERAGEIFS(Datos!I3679:L3679,Datos!I3679:L3679,"&lt;&gt;"),"")</f>
        <v>33.75064088282992</v>
      </c>
    </row>
    <row r="3680" spans="1:5" x14ac:dyDescent="0.3">
      <c r="A3680" s="12">
        <v>45318</v>
      </c>
      <c r="B3680" s="13">
        <v>2024</v>
      </c>
      <c r="C3680" s="13" t="str">
        <f>IFERROR(AVERAGEIFS(Datos!C3680:E3680,Datos!C3680:E3680,"&lt;&gt;"),"")</f>
        <v/>
      </c>
      <c r="D3680" s="13" t="str">
        <f>IFERROR(AVERAGEIFS(Datos!F3680:H3680,Datos!F3680:H3680,"&lt;&gt;"),"")</f>
        <v/>
      </c>
      <c r="E3680" s="14" t="str">
        <f>IFERROR(AVERAGEIFS(Datos!I3680:L3680,Datos!I3680:L3680,"&lt;&gt;"),"")</f>
        <v/>
      </c>
    </row>
    <row r="3681" spans="1:5" x14ac:dyDescent="0.3">
      <c r="A3681" s="12">
        <v>45319</v>
      </c>
      <c r="B3681" s="13">
        <v>2024</v>
      </c>
      <c r="C3681" s="13" t="str">
        <f>IFERROR(AVERAGEIFS(Datos!C3681:E3681,Datos!C3681:E3681,"&lt;&gt;"),"")</f>
        <v/>
      </c>
      <c r="D3681" s="13" t="str">
        <f>IFERROR(AVERAGEIFS(Datos!F3681:H3681,Datos!F3681:H3681,"&lt;&gt;"),"")</f>
        <v/>
      </c>
      <c r="E3681" s="14" t="str">
        <f>IFERROR(AVERAGEIFS(Datos!I3681:L3681,Datos!I3681:L3681,"&lt;&gt;"),"")</f>
        <v/>
      </c>
    </row>
    <row r="3682" spans="1:5" x14ac:dyDescent="0.3">
      <c r="A3682" s="12">
        <v>45320</v>
      </c>
      <c r="B3682" s="13">
        <v>2024</v>
      </c>
      <c r="C3682" s="13">
        <f>IFERROR(AVERAGEIFS(Datos!C3682:E3682,Datos!C3682:E3682,"&lt;&gt;"),"")</f>
        <v>251.65333333333334</v>
      </c>
      <c r="D3682" s="13">
        <f>IFERROR(AVERAGEIFS(Datos!F3682:H3682,Datos!F3682:H3682,"&lt;&gt;"),"")</f>
        <v>95.198834333333323</v>
      </c>
      <c r="E3682" s="14">
        <f>IFERROR(AVERAGEIFS(Datos!I3682:L3682,Datos!I3682:L3682,"&lt;&gt;"),"")</f>
        <v>34.467346889814436</v>
      </c>
    </row>
    <row r="3683" spans="1:5" x14ac:dyDescent="0.3">
      <c r="A3683" s="12">
        <v>45321</v>
      </c>
      <c r="B3683" s="13">
        <v>2024</v>
      </c>
      <c r="C3683" s="13">
        <f>IFERROR(AVERAGEIFS(Datos!C3683:E3683,Datos!C3683:E3683,"&lt;&gt;"),"")</f>
        <v>249.36333333333334</v>
      </c>
      <c r="D3683" s="13">
        <f>IFERROR(AVERAGEIFS(Datos!F3683:H3683,Datos!F3683:H3683,"&lt;&gt;"),"")</f>
        <v>95.631658399999992</v>
      </c>
      <c r="E3683" s="14">
        <f>IFERROR(AVERAGEIFS(Datos!I3683:L3683,Datos!I3683:L3683,"&lt;&gt;"),"")</f>
        <v>34.685809809891076</v>
      </c>
    </row>
    <row r="3684" spans="1:5" x14ac:dyDescent="0.3">
      <c r="A3684" s="12">
        <v>45322</v>
      </c>
      <c r="B3684" s="13">
        <v>2024</v>
      </c>
      <c r="C3684" s="13">
        <f>IFERROR(AVERAGEIFS(Datos!C3684:E3684,Datos!C3684:E3684,"&lt;&gt;"),"")</f>
        <v>240.69333333333336</v>
      </c>
      <c r="D3684" s="13">
        <f>IFERROR(AVERAGEIFS(Datos!F3684:H3684,Datos!F3684:H3684,"&lt;&gt;"),"")</f>
        <v>95.77885586666666</v>
      </c>
      <c r="E3684" s="14">
        <f>IFERROR(AVERAGEIFS(Datos!I3684:L3684,Datos!I3684:L3684,"&lt;&gt;"),"")</f>
        <v>35.141347709415143</v>
      </c>
    </row>
    <row r="3685" spans="1:5" x14ac:dyDescent="0.3">
      <c r="A3685" s="12">
        <v>45323</v>
      </c>
      <c r="B3685" s="13">
        <v>2024</v>
      </c>
      <c r="C3685" s="13">
        <f>IFERROR(AVERAGEIFS(Datos!C3685:E3685,Datos!C3685:E3685,"&lt;&gt;"),"")</f>
        <v>243.93333333333331</v>
      </c>
      <c r="D3685" s="13">
        <f>IFERROR(AVERAGEIFS(Datos!F3685:H3685,Datos!F3685:H3685,"&lt;&gt;"),"")</f>
        <v>96.584787800000001</v>
      </c>
      <c r="E3685" s="14">
        <f>IFERROR(AVERAGEIFS(Datos!I3685:L3685,Datos!I3685:L3685,"&lt;&gt;"),"")</f>
        <v>34.843827217135832</v>
      </c>
    </row>
    <row r="3686" spans="1:5" x14ac:dyDescent="0.3">
      <c r="A3686" s="12">
        <v>45324</v>
      </c>
      <c r="B3686" s="13">
        <v>2024</v>
      </c>
      <c r="C3686" s="13">
        <f>IFERROR(AVERAGEIFS(Datos!C3686:E3686,Datos!C3686:E3686,"&lt;&gt;"),"")</f>
        <v>246.48333333333335</v>
      </c>
      <c r="D3686" s="13">
        <f>IFERROR(AVERAGEIFS(Datos!F3686:H3686,Datos!F3686:H3686,"&lt;&gt;"),"")</f>
        <v>96.626778633333331</v>
      </c>
      <c r="E3686" s="14">
        <f>IFERROR(AVERAGEIFS(Datos!I3686:L3686,Datos!I3686:L3686,"&lt;&gt;"),"")</f>
        <v>34.750024262775199</v>
      </c>
    </row>
    <row r="3687" spans="1:5" x14ac:dyDescent="0.3">
      <c r="A3687" s="12">
        <v>45325</v>
      </c>
      <c r="B3687" s="13">
        <v>2024</v>
      </c>
      <c r="C3687" s="13" t="str">
        <f>IFERROR(AVERAGEIFS(Datos!C3687:E3687,Datos!C3687:E3687,"&lt;&gt;"),"")</f>
        <v/>
      </c>
      <c r="D3687" s="13" t="str">
        <f>IFERROR(AVERAGEIFS(Datos!F3687:H3687,Datos!F3687:H3687,"&lt;&gt;"),"")</f>
        <v/>
      </c>
      <c r="E3687" s="14" t="str">
        <f>IFERROR(AVERAGEIFS(Datos!I3687:L3687,Datos!I3687:L3687,"&lt;&gt;"),"")</f>
        <v/>
      </c>
    </row>
    <row r="3688" spans="1:5" x14ac:dyDescent="0.3">
      <c r="A3688" s="12">
        <v>45326</v>
      </c>
      <c r="B3688" s="13">
        <v>2024</v>
      </c>
      <c r="C3688" s="13" t="str">
        <f>IFERROR(AVERAGEIFS(Datos!C3688:E3688,Datos!C3688:E3688,"&lt;&gt;"),"")</f>
        <v/>
      </c>
      <c r="D3688" s="13" t="str">
        <f>IFERROR(AVERAGEIFS(Datos!F3688:H3688,Datos!F3688:H3688,"&lt;&gt;"),"")</f>
        <v/>
      </c>
      <c r="E3688" s="14" t="str">
        <f>IFERROR(AVERAGEIFS(Datos!I3688:L3688,Datos!I3688:L3688,"&lt;&gt;"),"")</f>
        <v/>
      </c>
    </row>
    <row r="3689" spans="1:5" x14ac:dyDescent="0.3">
      <c r="A3689" s="12">
        <v>45327</v>
      </c>
      <c r="B3689" s="13">
        <v>2024</v>
      </c>
      <c r="C3689" s="13">
        <f>IFERROR(AVERAGEIFS(Datos!C3689:E3689,Datos!C3689:E3689,"&lt;&gt;"),"")</f>
        <v>245.67</v>
      </c>
      <c r="D3689" s="13">
        <f>IFERROR(AVERAGEIFS(Datos!F3689:H3689,Datos!F3689:H3689,"&lt;&gt;"),"")</f>
        <v>96.048947400000017</v>
      </c>
      <c r="E3689" s="14">
        <f>IFERROR(AVERAGEIFS(Datos!I3689:L3689,Datos!I3689:L3689,"&lt;&gt;"),"")</f>
        <v>35.034289488292288</v>
      </c>
    </row>
    <row r="3690" spans="1:5" x14ac:dyDescent="0.3">
      <c r="A3690" s="12">
        <v>45328</v>
      </c>
      <c r="B3690" s="13">
        <v>2024</v>
      </c>
      <c r="C3690" s="13">
        <f>IFERROR(AVERAGEIFS(Datos!C3690:E3690,Datos!C3690:E3690,"&lt;&gt;"),"")</f>
        <v>246.29666666666665</v>
      </c>
      <c r="D3690" s="13">
        <f>IFERROR(AVERAGEIFS(Datos!F3690:H3690,Datos!F3690:H3690,"&lt;&gt;"),"")</f>
        <v>97.247811999999996</v>
      </c>
      <c r="E3690" s="14">
        <f>IFERROR(AVERAGEIFS(Datos!I3690:L3690,Datos!I3690:L3690,"&lt;&gt;"),"")</f>
        <v>35.303235240332619</v>
      </c>
    </row>
    <row r="3691" spans="1:5" x14ac:dyDescent="0.3">
      <c r="A3691" s="12">
        <v>45329</v>
      </c>
      <c r="B3691" s="13">
        <v>2024</v>
      </c>
      <c r="C3691" s="13">
        <f>IFERROR(AVERAGEIFS(Datos!C3691:E3691,Datos!C3691:E3691,"&lt;&gt;"),"")</f>
        <v>249.66666666666666</v>
      </c>
      <c r="D3691" s="13">
        <f>IFERROR(AVERAGEIFS(Datos!F3691:H3691,Datos!F3691:H3691,"&lt;&gt;"),"")</f>
        <v>98.497785199999996</v>
      </c>
      <c r="E3691" s="14">
        <f>IFERROR(AVERAGEIFS(Datos!I3691:L3691,Datos!I3691:L3691,"&lt;&gt;"),"")</f>
        <v>35.39692557715675</v>
      </c>
    </row>
    <row r="3692" spans="1:5" x14ac:dyDescent="0.3">
      <c r="A3692" s="12">
        <v>45330</v>
      </c>
      <c r="B3692" s="13">
        <v>2024</v>
      </c>
      <c r="C3692" s="13">
        <f>IFERROR(AVERAGEIFS(Datos!C3692:E3692,Datos!C3692:E3692,"&lt;&gt;"),"")</f>
        <v>249.44666666666669</v>
      </c>
      <c r="D3692" s="13">
        <f>IFERROR(AVERAGEIFS(Datos!F3692:H3692,Datos!F3692:H3692,"&lt;&gt;"),"")</f>
        <v>99.540476300000009</v>
      </c>
      <c r="E3692" s="14">
        <f>IFERROR(AVERAGEIFS(Datos!I3692:L3692,Datos!I3692:L3692,"&lt;&gt;"),"")</f>
        <v>36.909304252862022</v>
      </c>
    </row>
    <row r="3693" spans="1:5" x14ac:dyDescent="0.3">
      <c r="A3693" s="12">
        <v>45331</v>
      </c>
      <c r="B3693" s="13">
        <v>2024</v>
      </c>
      <c r="C3693" s="13">
        <f>IFERROR(AVERAGEIFS(Datos!C3693:E3693,Datos!C3693:E3693,"&lt;&gt;"),"")</f>
        <v>252.79999999999998</v>
      </c>
      <c r="D3693" s="13">
        <f>IFERROR(AVERAGEIFS(Datos!F3693:H3693,Datos!F3693:H3693,"&lt;&gt;"),"")</f>
        <v>99.755045666666661</v>
      </c>
      <c r="E3693" s="14">
        <f>IFERROR(AVERAGEIFS(Datos!I3693:L3693,Datos!I3693:L3693,"&lt;&gt;"),"")</f>
        <v>38.047209774020757</v>
      </c>
    </row>
    <row r="3694" spans="1:5" x14ac:dyDescent="0.3">
      <c r="A3694" s="12">
        <v>45332</v>
      </c>
      <c r="B3694" s="13">
        <v>2024</v>
      </c>
      <c r="C3694" s="13" t="str">
        <f>IFERROR(AVERAGEIFS(Datos!C3694:E3694,Datos!C3694:E3694,"&lt;&gt;"),"")</f>
        <v/>
      </c>
      <c r="D3694" s="13" t="str">
        <f>IFERROR(AVERAGEIFS(Datos!F3694:H3694,Datos!F3694:H3694,"&lt;&gt;"),"")</f>
        <v/>
      </c>
      <c r="E3694" s="14" t="str">
        <f>IFERROR(AVERAGEIFS(Datos!I3694:L3694,Datos!I3694:L3694,"&lt;&gt;"),"")</f>
        <v/>
      </c>
    </row>
    <row r="3695" spans="1:5" x14ac:dyDescent="0.3">
      <c r="A3695" s="12">
        <v>45333</v>
      </c>
      <c r="B3695" s="13">
        <v>2024</v>
      </c>
      <c r="C3695" s="13" t="str">
        <f>IFERROR(AVERAGEIFS(Datos!C3695:E3695,Datos!C3695:E3695,"&lt;&gt;"),"")</f>
        <v/>
      </c>
      <c r="D3695" s="13" t="str">
        <f>IFERROR(AVERAGEIFS(Datos!F3695:H3695,Datos!F3695:H3695,"&lt;&gt;"),"")</f>
        <v/>
      </c>
      <c r="E3695" s="14" t="str">
        <f>IFERROR(AVERAGEIFS(Datos!I3695:L3695,Datos!I3695:L3695,"&lt;&gt;"),"")</f>
        <v/>
      </c>
    </row>
    <row r="3696" spans="1:5" x14ac:dyDescent="0.3">
      <c r="A3696" s="12">
        <v>45334</v>
      </c>
      <c r="B3696" s="13">
        <v>2024</v>
      </c>
      <c r="C3696" s="13">
        <f>IFERROR(AVERAGEIFS(Datos!C3696:E3696,Datos!C3696:E3696,"&lt;&gt;"),"")</f>
        <v>249.98</v>
      </c>
      <c r="D3696" s="13">
        <f>IFERROR(AVERAGEIFS(Datos!F3696:H3696,Datos!F3696:H3696,"&lt;&gt;"),"")</f>
        <v>99.565451999999993</v>
      </c>
      <c r="E3696" s="14" t="str">
        <f>IFERROR(AVERAGEIFS(Datos!I3696:L3696,Datos!I3696:L3696,"&lt;&gt;"),"")</f>
        <v/>
      </c>
    </row>
    <row r="3697" spans="1:5" x14ac:dyDescent="0.3">
      <c r="A3697" s="12">
        <v>45335</v>
      </c>
      <c r="B3697" s="13">
        <v>2024</v>
      </c>
      <c r="C3697" s="13">
        <f>IFERROR(AVERAGEIFS(Datos!C3697:E3697,Datos!C3697:E3697,"&lt;&gt;"),"")</f>
        <v>245.5</v>
      </c>
      <c r="D3697" s="13">
        <f>IFERROR(AVERAGEIFS(Datos!F3697:H3697,Datos!F3697:H3697,"&lt;&gt;"),"")</f>
        <v>96.727520000000013</v>
      </c>
      <c r="E3697" s="14">
        <f>IFERROR(AVERAGEIFS(Datos!I3697:L3697,Datos!I3697:L3697,"&lt;&gt;"),"")</f>
        <v>38.91229078624486</v>
      </c>
    </row>
    <row r="3698" spans="1:5" x14ac:dyDescent="0.3">
      <c r="A3698" s="12">
        <v>45336</v>
      </c>
      <c r="B3698" s="13">
        <v>2024</v>
      </c>
      <c r="C3698" s="13">
        <f>IFERROR(AVERAGEIFS(Datos!C3698:E3698,Datos!C3698:E3698,"&lt;&gt;"),"")</f>
        <v>246.52666666666664</v>
      </c>
      <c r="D3698" s="13">
        <f>IFERROR(AVERAGEIFS(Datos!F3698:H3698,Datos!F3698:H3698,"&lt;&gt;"),"")</f>
        <v>97.76199960000001</v>
      </c>
      <c r="E3698" s="14">
        <f>IFERROR(AVERAGEIFS(Datos!I3698:L3698,Datos!I3698:L3698,"&lt;&gt;"),"")</f>
        <v>38.652409871044931</v>
      </c>
    </row>
    <row r="3699" spans="1:5" x14ac:dyDescent="0.3">
      <c r="A3699" s="12">
        <v>45337</v>
      </c>
      <c r="B3699" s="13">
        <v>2024</v>
      </c>
      <c r="C3699" s="13">
        <f>IFERROR(AVERAGEIFS(Datos!C3699:E3699,Datos!C3699:E3699,"&lt;&gt;"),"")</f>
        <v>244.39666666666668</v>
      </c>
      <c r="D3699" s="13">
        <f>IFERROR(AVERAGEIFS(Datos!F3699:H3699,Datos!F3699:H3699,"&lt;&gt;"),"")</f>
        <v>98.410804733333336</v>
      </c>
      <c r="E3699" s="14">
        <f>IFERROR(AVERAGEIFS(Datos!I3699:L3699,Datos!I3699:L3699,"&lt;&gt;"),"")</f>
        <v>39.05865902791659</v>
      </c>
    </row>
    <row r="3700" spans="1:5" x14ac:dyDescent="0.3">
      <c r="A3700" s="12">
        <v>45338</v>
      </c>
      <c r="B3700" s="13">
        <v>2024</v>
      </c>
      <c r="C3700" s="13">
        <f>IFERROR(AVERAGEIFS(Datos!C3700:E3700,Datos!C3700:E3700,"&lt;&gt;"),"")</f>
        <v>242.29666666666665</v>
      </c>
      <c r="D3700" s="13">
        <f>IFERROR(AVERAGEIFS(Datos!F3700:H3700,Datos!F3700:H3700,"&lt;&gt;"),"")</f>
        <v>99.3920648</v>
      </c>
      <c r="E3700" s="14">
        <f>IFERROR(AVERAGEIFS(Datos!I3700:L3700,Datos!I3700:L3700,"&lt;&gt;"),"")</f>
        <v>38.563251372894896</v>
      </c>
    </row>
    <row r="3701" spans="1:5" x14ac:dyDescent="0.3">
      <c r="A3701" s="12">
        <v>45339</v>
      </c>
      <c r="B3701" s="13">
        <v>2024</v>
      </c>
      <c r="C3701" s="13" t="str">
        <f>IFERROR(AVERAGEIFS(Datos!C3701:E3701,Datos!C3701:E3701,"&lt;&gt;"),"")</f>
        <v/>
      </c>
      <c r="D3701" s="13" t="str">
        <f>IFERROR(AVERAGEIFS(Datos!F3701:H3701,Datos!F3701:H3701,"&lt;&gt;"),"")</f>
        <v/>
      </c>
      <c r="E3701" s="14" t="str">
        <f>IFERROR(AVERAGEIFS(Datos!I3701:L3701,Datos!I3701:L3701,"&lt;&gt;"),"")</f>
        <v/>
      </c>
    </row>
    <row r="3702" spans="1:5" x14ac:dyDescent="0.3">
      <c r="A3702" s="12">
        <v>45340</v>
      </c>
      <c r="B3702" s="13">
        <v>2024</v>
      </c>
      <c r="C3702" s="13" t="str">
        <f>IFERROR(AVERAGEIFS(Datos!C3702:E3702,Datos!C3702:E3702,"&lt;&gt;"),"")</f>
        <v/>
      </c>
      <c r="D3702" s="13" t="str">
        <f>IFERROR(AVERAGEIFS(Datos!F3702:H3702,Datos!F3702:H3702,"&lt;&gt;"),"")</f>
        <v/>
      </c>
      <c r="E3702" s="14" t="str">
        <f>IFERROR(AVERAGEIFS(Datos!I3702:L3702,Datos!I3702:L3702,"&lt;&gt;"),"")</f>
        <v/>
      </c>
    </row>
    <row r="3703" spans="1:5" x14ac:dyDescent="0.3">
      <c r="A3703" s="12">
        <v>45341</v>
      </c>
      <c r="B3703" s="13">
        <v>2024</v>
      </c>
      <c r="C3703" s="13" t="str">
        <f>IFERROR(AVERAGEIFS(Datos!C3703:E3703,Datos!C3703:E3703,"&lt;&gt;"),"")</f>
        <v/>
      </c>
      <c r="D3703" s="13">
        <f>IFERROR(AVERAGEIFS(Datos!F3703:H3703,Datos!F3703:H3703,"&lt;&gt;"),"")</f>
        <v>98.606477400000017</v>
      </c>
      <c r="E3703" s="14">
        <f>IFERROR(AVERAGEIFS(Datos!I3703:L3703,Datos!I3703:L3703,"&lt;&gt;"),"")</f>
        <v>38.125755734403093</v>
      </c>
    </row>
    <row r="3704" spans="1:5" x14ac:dyDescent="0.3">
      <c r="A3704" s="12">
        <v>45342</v>
      </c>
      <c r="B3704" s="13">
        <v>2024</v>
      </c>
      <c r="C3704" s="13">
        <f>IFERROR(AVERAGEIFS(Datos!C3704:E3704,Datos!C3704:E3704,"&lt;&gt;"),"")</f>
        <v>241.82333333333335</v>
      </c>
      <c r="D3704" s="13">
        <f>IFERROR(AVERAGEIFS(Datos!F3704:H3704,Datos!F3704:H3704,"&lt;&gt;"),"")</f>
        <v>98.174222999999998</v>
      </c>
      <c r="E3704" s="14">
        <f>IFERROR(AVERAGEIFS(Datos!I3704:L3704,Datos!I3704:L3704,"&lt;&gt;"),"")</f>
        <v>37.951814794863239</v>
      </c>
    </row>
    <row r="3705" spans="1:5" x14ac:dyDescent="0.3">
      <c r="A3705" s="12">
        <v>45343</v>
      </c>
      <c r="B3705" s="13">
        <v>2024</v>
      </c>
      <c r="C3705" s="13">
        <f>IFERROR(AVERAGEIFS(Datos!C3705:E3705,Datos!C3705:E3705,"&lt;&gt;"),"")</f>
        <v>242.35</v>
      </c>
      <c r="D3705" s="13">
        <f>IFERROR(AVERAGEIFS(Datos!F3705:H3705,Datos!F3705:H3705,"&lt;&gt;"),"")</f>
        <v>98.520193600000013</v>
      </c>
      <c r="E3705" s="14">
        <f>IFERROR(AVERAGEIFS(Datos!I3705:L3705,Datos!I3705:L3705,"&lt;&gt;"),"")</f>
        <v>37.780437011842189</v>
      </c>
    </row>
    <row r="3706" spans="1:5" x14ac:dyDescent="0.3">
      <c r="A3706" s="12">
        <v>45344</v>
      </c>
      <c r="B3706" s="13">
        <v>2024</v>
      </c>
      <c r="C3706" s="13">
        <f>IFERROR(AVERAGEIFS(Datos!C3706:E3706,Datos!C3706:E3706,"&lt;&gt;"),"")</f>
        <v>246.70333333333335</v>
      </c>
      <c r="D3706" s="13">
        <f>IFERROR(AVERAGEIFS(Datos!F3706:H3706,Datos!F3706:H3706,"&lt;&gt;"),"")</f>
        <v>100.70085283333333</v>
      </c>
      <c r="E3706" s="14">
        <f>IFERROR(AVERAGEIFS(Datos!I3706:L3706,Datos!I3706:L3706,"&lt;&gt;"),"")</f>
        <v>38.641116748555866</v>
      </c>
    </row>
    <row r="3707" spans="1:5" x14ac:dyDescent="0.3">
      <c r="A3707" s="12">
        <v>45345</v>
      </c>
      <c r="B3707" s="13">
        <v>2024</v>
      </c>
      <c r="C3707" s="13">
        <f>IFERROR(AVERAGEIFS(Datos!C3707:E3707,Datos!C3707:E3707,"&lt;&gt;"),"")</f>
        <v>245.60666666666668</v>
      </c>
      <c r="D3707" s="13">
        <f>IFERROR(AVERAGEIFS(Datos!F3707:H3707,Datos!F3707:H3707,"&lt;&gt;"),"")</f>
        <v>102.30140053333334</v>
      </c>
      <c r="E3707" s="14" t="str">
        <f>IFERROR(AVERAGEIFS(Datos!I3707:L3707,Datos!I3707:L3707,"&lt;&gt;"),"")</f>
        <v/>
      </c>
    </row>
    <row r="3708" spans="1:5" x14ac:dyDescent="0.3">
      <c r="A3708" s="12">
        <v>45346</v>
      </c>
      <c r="B3708" s="13">
        <v>2024</v>
      </c>
      <c r="C3708" s="13" t="str">
        <f>IFERROR(AVERAGEIFS(Datos!C3708:E3708,Datos!C3708:E3708,"&lt;&gt;"),"")</f>
        <v/>
      </c>
      <c r="D3708" s="13" t="str">
        <f>IFERROR(AVERAGEIFS(Datos!F3708:H3708,Datos!F3708:H3708,"&lt;&gt;"),"")</f>
        <v/>
      </c>
      <c r="E3708" s="14" t="str">
        <f>IFERROR(AVERAGEIFS(Datos!I3708:L3708,Datos!I3708:L3708,"&lt;&gt;"),"")</f>
        <v/>
      </c>
    </row>
    <row r="3709" spans="1:5" x14ac:dyDescent="0.3">
      <c r="A3709" s="12">
        <v>45347</v>
      </c>
      <c r="B3709" s="13">
        <v>2024</v>
      </c>
      <c r="C3709" s="13" t="str">
        <f>IFERROR(AVERAGEIFS(Datos!C3709:E3709,Datos!C3709:E3709,"&lt;&gt;"),"")</f>
        <v/>
      </c>
      <c r="D3709" s="13" t="str">
        <f>IFERROR(AVERAGEIFS(Datos!F3709:H3709,Datos!F3709:H3709,"&lt;&gt;"),"")</f>
        <v/>
      </c>
      <c r="E3709" s="14" t="str">
        <f>IFERROR(AVERAGEIFS(Datos!I3709:L3709,Datos!I3709:L3709,"&lt;&gt;"),"")</f>
        <v/>
      </c>
    </row>
    <row r="3710" spans="1:5" x14ac:dyDescent="0.3">
      <c r="A3710" s="12">
        <v>45348</v>
      </c>
      <c r="B3710" s="13">
        <v>2024</v>
      </c>
      <c r="C3710" s="13">
        <f>IFERROR(AVERAGEIFS(Datos!C3710:E3710,Datos!C3710:E3710,"&lt;&gt;"),"")</f>
        <v>242.09</v>
      </c>
      <c r="D3710" s="13">
        <f>IFERROR(AVERAGEIFS(Datos!F3710:H3710,Datos!F3710:H3710,"&lt;&gt;"),"")</f>
        <v>103.91055106666666</v>
      </c>
      <c r="E3710" s="14">
        <f>IFERROR(AVERAGEIFS(Datos!I3710:L3710,Datos!I3710:L3710,"&lt;&gt;"),"")</f>
        <v>38.766824698215821</v>
      </c>
    </row>
    <row r="3711" spans="1:5" x14ac:dyDescent="0.3">
      <c r="A3711" s="12">
        <v>45349</v>
      </c>
      <c r="B3711" s="13">
        <v>2024</v>
      </c>
      <c r="C3711" s="13">
        <f>IFERROR(AVERAGEIFS(Datos!C3711:E3711,Datos!C3711:E3711,"&lt;&gt;"),"")</f>
        <v>242.99666666666667</v>
      </c>
      <c r="D3711" s="13">
        <f>IFERROR(AVERAGEIFS(Datos!F3711:H3711,Datos!F3711:H3711,"&lt;&gt;"),"")</f>
        <v>104.72036480000001</v>
      </c>
      <c r="E3711" s="14">
        <f>IFERROR(AVERAGEIFS(Datos!I3711:L3711,Datos!I3711:L3711,"&lt;&gt;"),"")</f>
        <v>39.139521543012904</v>
      </c>
    </row>
    <row r="3712" spans="1:5" x14ac:dyDescent="0.3">
      <c r="A3712" s="12">
        <v>45350</v>
      </c>
      <c r="B3712" s="13">
        <v>2024</v>
      </c>
      <c r="C3712" s="13">
        <f>IFERROR(AVERAGEIFS(Datos!C3712:E3712,Datos!C3712:E3712,"&lt;&gt;"),"")</f>
        <v>241.84</v>
      </c>
      <c r="D3712" s="13">
        <f>IFERROR(AVERAGEIFS(Datos!F3712:H3712,Datos!F3712:H3712,"&lt;&gt;"),"")</f>
        <v>104.18917800000001</v>
      </c>
      <c r="E3712" s="14">
        <f>IFERROR(AVERAGEIFS(Datos!I3712:L3712,Datos!I3712:L3712,"&lt;&gt;"),"")</f>
        <v>38.687060000000002</v>
      </c>
    </row>
    <row r="3713" spans="1:5" x14ac:dyDescent="0.3">
      <c r="A3713" s="12">
        <v>45351</v>
      </c>
      <c r="B3713" s="13">
        <v>2024</v>
      </c>
      <c r="C3713" s="13">
        <f>IFERROR(AVERAGEIFS(Datos!C3713:E3713,Datos!C3713:E3713,"&lt;&gt;"),"")</f>
        <v>244.28333333333333</v>
      </c>
      <c r="D3713" s="13">
        <f>IFERROR(AVERAGEIFS(Datos!F3713:H3713,Datos!F3713:H3713,"&lt;&gt;"),"")</f>
        <v>104.140587</v>
      </c>
      <c r="E3713" s="14">
        <f>IFERROR(AVERAGEIFS(Datos!I3713:L3713,Datos!I3713:L3713,"&lt;&gt;"),"")</f>
        <v>38.803134630642042</v>
      </c>
    </row>
    <row r="3714" spans="1:5" x14ac:dyDescent="0.3">
      <c r="A3714" s="12">
        <v>45352</v>
      </c>
      <c r="B3714" s="13">
        <v>2024</v>
      </c>
      <c r="C3714" s="13">
        <f>IFERROR(AVERAGEIFS(Datos!C3714:E3714,Datos!C3714:E3714,"&lt;&gt;"),"")</f>
        <v>244.1</v>
      </c>
      <c r="D3714" s="13">
        <f>IFERROR(AVERAGEIFS(Datos!F3714:H3714,Datos!F3714:H3714,"&lt;&gt;"),"")</f>
        <v>104.87424293333333</v>
      </c>
      <c r="E3714" s="14">
        <f>IFERROR(AVERAGEIFS(Datos!I3714:L3714,Datos!I3714:L3714,"&lt;&gt;"),"")</f>
        <v>39.280440577755577</v>
      </c>
    </row>
    <row r="3715" spans="1:5" x14ac:dyDescent="0.3">
      <c r="A3715" s="12">
        <v>45353</v>
      </c>
      <c r="B3715" s="13">
        <v>2024</v>
      </c>
      <c r="C3715" s="13" t="str">
        <f>IFERROR(AVERAGEIFS(Datos!C3715:E3715,Datos!C3715:E3715,"&lt;&gt;"),"")</f>
        <v/>
      </c>
      <c r="D3715" s="13" t="str">
        <f>IFERROR(AVERAGEIFS(Datos!F3715:H3715,Datos!F3715:H3715,"&lt;&gt;"),"")</f>
        <v/>
      </c>
      <c r="E3715" s="14" t="str">
        <f>IFERROR(AVERAGEIFS(Datos!I3715:L3715,Datos!I3715:L3715,"&lt;&gt;"),"")</f>
        <v/>
      </c>
    </row>
    <row r="3716" spans="1:5" x14ac:dyDescent="0.3">
      <c r="A3716" s="12">
        <v>45354</v>
      </c>
      <c r="B3716" s="13">
        <v>2024</v>
      </c>
      <c r="C3716" s="13" t="str">
        <f>IFERROR(AVERAGEIFS(Datos!C3716:E3716,Datos!C3716:E3716,"&lt;&gt;"),"")</f>
        <v/>
      </c>
      <c r="D3716" s="13" t="str">
        <f>IFERROR(AVERAGEIFS(Datos!F3716:H3716,Datos!F3716:H3716,"&lt;&gt;"),"")</f>
        <v/>
      </c>
      <c r="E3716" s="14" t="str">
        <f>IFERROR(AVERAGEIFS(Datos!I3716:L3716,Datos!I3716:L3716,"&lt;&gt;"),"")</f>
        <v/>
      </c>
    </row>
    <row r="3717" spans="1:5" x14ac:dyDescent="0.3">
      <c r="A3717" s="12">
        <v>45355</v>
      </c>
      <c r="B3717" s="13">
        <v>2024</v>
      </c>
      <c r="C3717" s="13">
        <f>IFERROR(AVERAGEIFS(Datos!C3717:E3717,Datos!C3717:E3717,"&lt;&gt;"),"")</f>
        <v>241.12333333333333</v>
      </c>
      <c r="D3717" s="13">
        <f>IFERROR(AVERAGEIFS(Datos!F3717:H3717,Datos!F3717:H3717,"&lt;&gt;"),"")</f>
        <v>105.78365813333333</v>
      </c>
      <c r="E3717" s="14">
        <f>IFERROR(AVERAGEIFS(Datos!I3717:L3717,Datos!I3717:L3717,"&lt;&gt;"),"")</f>
        <v>38.90776821186553</v>
      </c>
    </row>
    <row r="3718" spans="1:5" x14ac:dyDescent="0.3">
      <c r="A3718" s="12">
        <v>45356</v>
      </c>
      <c r="B3718" s="13">
        <v>2024</v>
      </c>
      <c r="C3718" s="13">
        <f>IFERROR(AVERAGEIFS(Datos!C3718:E3718,Datos!C3718:E3718,"&lt;&gt;"),"")</f>
        <v>235.14666666666665</v>
      </c>
      <c r="D3718" s="13">
        <f>IFERROR(AVERAGEIFS(Datos!F3718:H3718,Datos!F3718:H3718,"&lt;&gt;"),"")</f>
        <v>104.9730737</v>
      </c>
      <c r="E3718" s="14">
        <f>IFERROR(AVERAGEIFS(Datos!I3718:L3718,Datos!I3718:L3718,"&lt;&gt;"),"")</f>
        <v>39.305220917449532</v>
      </c>
    </row>
    <row r="3719" spans="1:5" x14ac:dyDescent="0.3">
      <c r="A3719" s="12">
        <v>45357</v>
      </c>
      <c r="B3719" s="13">
        <v>2024</v>
      </c>
      <c r="C3719" s="13">
        <f>IFERROR(AVERAGEIFS(Datos!C3719:E3719,Datos!C3719:E3719,"&lt;&gt;"),"")</f>
        <v>234.20333333333335</v>
      </c>
      <c r="D3719" s="13">
        <f>IFERROR(AVERAGEIFS(Datos!F3719:H3719,Datos!F3719:H3719,"&lt;&gt;"),"")</f>
        <v>105.434708</v>
      </c>
      <c r="E3719" s="14">
        <f>IFERROR(AVERAGEIFS(Datos!I3719:L3719,Datos!I3719:L3719,"&lt;&gt;"),"")</f>
        <v>39.247365243085774</v>
      </c>
    </row>
    <row r="3720" spans="1:5" x14ac:dyDescent="0.3">
      <c r="A3720" s="12">
        <v>45358</v>
      </c>
      <c r="B3720" s="13">
        <v>2024</v>
      </c>
      <c r="C3720" s="13">
        <f>IFERROR(AVERAGEIFS(Datos!C3720:E3720,Datos!C3720:E3720,"&lt;&gt;"),"")</f>
        <v>237.50666666666666</v>
      </c>
      <c r="D3720" s="13">
        <f>IFERROR(AVERAGEIFS(Datos!F3720:H3720,Datos!F3720:H3720,"&lt;&gt;"),"")</f>
        <v>106.32545746666666</v>
      </c>
      <c r="E3720" s="14">
        <f>IFERROR(AVERAGEIFS(Datos!I3720:L3720,Datos!I3720:L3720,"&lt;&gt;"),"")</f>
        <v>39.606409254945639</v>
      </c>
    </row>
    <row r="3721" spans="1:5" x14ac:dyDescent="0.3">
      <c r="A3721" s="12">
        <v>45359</v>
      </c>
      <c r="B3721" s="13">
        <v>2024</v>
      </c>
      <c r="C3721" s="13">
        <f>IFERROR(AVERAGEIFS(Datos!C3721:E3721,Datos!C3721:E3721,"&lt;&gt;"),"")</f>
        <v>237.45333333333335</v>
      </c>
      <c r="D3721" s="13">
        <f>IFERROR(AVERAGEIFS(Datos!F3721:H3721,Datos!F3721:H3721,"&lt;&gt;"),"")</f>
        <v>106.06874903333333</v>
      </c>
      <c r="E3721" s="14">
        <f>IFERROR(AVERAGEIFS(Datos!I3721:L3721,Datos!I3721:L3721,"&lt;&gt;"),"")</f>
        <v>39.947795582534184</v>
      </c>
    </row>
    <row r="3722" spans="1:5" x14ac:dyDescent="0.3">
      <c r="A3722" s="12">
        <v>45360</v>
      </c>
      <c r="B3722" s="13">
        <v>2024</v>
      </c>
      <c r="C3722" s="13" t="str">
        <f>IFERROR(AVERAGEIFS(Datos!C3722:E3722,Datos!C3722:E3722,"&lt;&gt;"),"")</f>
        <v/>
      </c>
      <c r="D3722" s="13" t="str">
        <f>IFERROR(AVERAGEIFS(Datos!F3722:H3722,Datos!F3722:H3722,"&lt;&gt;"),"")</f>
        <v/>
      </c>
      <c r="E3722" s="14" t="str">
        <f>IFERROR(AVERAGEIFS(Datos!I3722:L3722,Datos!I3722:L3722,"&lt;&gt;"),"")</f>
        <v/>
      </c>
    </row>
    <row r="3723" spans="1:5" x14ac:dyDescent="0.3">
      <c r="A3723" s="12">
        <v>45361</v>
      </c>
      <c r="B3723" s="13">
        <v>2024</v>
      </c>
      <c r="C3723" s="13" t="str">
        <f>IFERROR(AVERAGEIFS(Datos!C3723:E3723,Datos!C3723:E3723,"&lt;&gt;"),"")</f>
        <v/>
      </c>
      <c r="D3723" s="13" t="str">
        <f>IFERROR(AVERAGEIFS(Datos!F3723:H3723,Datos!F3723:H3723,"&lt;&gt;"),"")</f>
        <v/>
      </c>
      <c r="E3723" s="14" t="str">
        <f>IFERROR(AVERAGEIFS(Datos!I3723:L3723,Datos!I3723:L3723,"&lt;&gt;"),"")</f>
        <v/>
      </c>
    </row>
    <row r="3724" spans="1:5" x14ac:dyDescent="0.3">
      <c r="A3724" s="12">
        <v>45362</v>
      </c>
      <c r="B3724" s="13">
        <v>2024</v>
      </c>
      <c r="C3724" s="13">
        <f>IFERROR(AVERAGEIFS(Datos!C3724:E3724,Datos!C3724:E3724,"&lt;&gt;"),"")</f>
        <v>238.3133333333333</v>
      </c>
      <c r="D3724" s="13">
        <f>IFERROR(AVERAGEIFS(Datos!F3724:H3724,Datos!F3724:H3724,"&lt;&gt;"),"")</f>
        <v>104.57080739999999</v>
      </c>
      <c r="E3724" s="14">
        <f>IFERROR(AVERAGEIFS(Datos!I3724:L3724,Datos!I3724:L3724,"&lt;&gt;"),"")</f>
        <v>38.909232189286683</v>
      </c>
    </row>
    <row r="3725" spans="1:5" x14ac:dyDescent="0.3">
      <c r="A3725" s="12">
        <v>45363</v>
      </c>
      <c r="B3725" s="13">
        <v>2024</v>
      </c>
      <c r="C3725" s="13">
        <f>IFERROR(AVERAGEIFS(Datos!C3725:E3725,Datos!C3725:E3725,"&lt;&gt;"),"")</f>
        <v>242.33666666666667</v>
      </c>
      <c r="D3725" s="13">
        <f>IFERROR(AVERAGEIFS(Datos!F3725:H3725,Datos!F3725:H3725,"&lt;&gt;"),"")</f>
        <v>106.9036268</v>
      </c>
      <c r="E3725" s="14">
        <f>IFERROR(AVERAGEIFS(Datos!I3725:L3725,Datos!I3725:L3725,"&lt;&gt;"),"")</f>
        <v>38.41678618648082</v>
      </c>
    </row>
    <row r="3726" spans="1:5" x14ac:dyDescent="0.3">
      <c r="A3726" s="12">
        <v>45364</v>
      </c>
      <c r="B3726" s="13">
        <v>2024</v>
      </c>
      <c r="C3726" s="13">
        <f>IFERROR(AVERAGEIFS(Datos!C3726:E3726,Datos!C3726:E3726,"&lt;&gt;"),"")</f>
        <v>242.00666666666666</v>
      </c>
      <c r="D3726" s="13">
        <f>IFERROR(AVERAGEIFS(Datos!F3726:H3726,Datos!F3726:H3726,"&lt;&gt;"),"")</f>
        <v>106.25100063333332</v>
      </c>
      <c r="E3726" s="14">
        <f>IFERROR(AVERAGEIFS(Datos!I3726:L3726,Datos!I3726:L3726,"&lt;&gt;"),"")</f>
        <v>38.453939239991875</v>
      </c>
    </row>
    <row r="3727" spans="1:5" x14ac:dyDescent="0.3">
      <c r="A3727" s="12">
        <v>45365</v>
      </c>
      <c r="B3727" s="13">
        <v>2024</v>
      </c>
      <c r="C3727" s="13">
        <f>IFERROR(AVERAGEIFS(Datos!C3727:E3727,Datos!C3727:E3727,"&lt;&gt;"),"")</f>
        <v>247.10666666666668</v>
      </c>
      <c r="D3727" s="13">
        <f>IFERROR(AVERAGEIFS(Datos!F3727:H3727,Datos!F3727:H3727,"&lt;&gt;"),"")</f>
        <v>104.14068546666665</v>
      </c>
      <c r="E3727" s="14">
        <f>IFERROR(AVERAGEIFS(Datos!I3727:L3727,Datos!I3727:L3727,"&lt;&gt;"),"")</f>
        <v>38.357013331197734</v>
      </c>
    </row>
    <row r="3728" spans="1:5" x14ac:dyDescent="0.3">
      <c r="A3728" s="12">
        <v>45366</v>
      </c>
      <c r="B3728" s="13">
        <v>2024</v>
      </c>
      <c r="C3728" s="13">
        <f>IFERROR(AVERAGEIFS(Datos!C3728:E3728,Datos!C3728:E3728,"&lt;&gt;"),"")</f>
        <v>243.40666666666667</v>
      </c>
      <c r="D3728" s="13">
        <f>IFERROR(AVERAGEIFS(Datos!F3728:H3728,Datos!F3728:H3728,"&lt;&gt;"),"")</f>
        <v>103.25059399999999</v>
      </c>
      <c r="E3728" s="14">
        <f>IFERROR(AVERAGEIFS(Datos!I3728:L3728,Datos!I3728:L3728,"&lt;&gt;"),"")</f>
        <v>38.313907845209343</v>
      </c>
    </row>
    <row r="3729" spans="1:5" x14ac:dyDescent="0.3">
      <c r="A3729" s="12">
        <v>45367</v>
      </c>
      <c r="B3729" s="13">
        <v>2024</v>
      </c>
      <c r="C3729" s="13" t="str">
        <f>IFERROR(AVERAGEIFS(Datos!C3729:E3729,Datos!C3729:E3729,"&lt;&gt;"),"")</f>
        <v/>
      </c>
      <c r="D3729" s="13" t="str">
        <f>IFERROR(AVERAGEIFS(Datos!F3729:H3729,Datos!F3729:H3729,"&lt;&gt;"),"")</f>
        <v/>
      </c>
      <c r="E3729" s="14" t="str">
        <f>IFERROR(AVERAGEIFS(Datos!I3729:L3729,Datos!I3729:L3729,"&lt;&gt;"),"")</f>
        <v/>
      </c>
    </row>
    <row r="3730" spans="1:5" x14ac:dyDescent="0.3">
      <c r="A3730" s="12">
        <v>45368</v>
      </c>
      <c r="B3730" s="13">
        <v>2024</v>
      </c>
      <c r="C3730" s="13" t="str">
        <f>IFERROR(AVERAGEIFS(Datos!C3730:E3730,Datos!C3730:E3730,"&lt;&gt;"),"")</f>
        <v/>
      </c>
      <c r="D3730" s="13" t="str">
        <f>IFERROR(AVERAGEIFS(Datos!F3730:H3730,Datos!F3730:H3730,"&lt;&gt;"),"")</f>
        <v/>
      </c>
      <c r="E3730" s="14" t="str">
        <f>IFERROR(AVERAGEIFS(Datos!I3730:L3730,Datos!I3730:L3730,"&lt;&gt;"),"")</f>
        <v/>
      </c>
    </row>
    <row r="3731" spans="1:5" x14ac:dyDescent="0.3">
      <c r="A3731" s="12">
        <v>45369</v>
      </c>
      <c r="B3731" s="13">
        <v>2024</v>
      </c>
      <c r="C3731" s="13">
        <f>IFERROR(AVERAGEIFS(Datos!C3731:E3731,Datos!C3731:E3731,"&lt;&gt;"),"")</f>
        <v>246.24</v>
      </c>
      <c r="D3731" s="13">
        <f>IFERROR(AVERAGEIFS(Datos!F3731:H3731,Datos!F3731:H3731,"&lt;&gt;"),"")</f>
        <v>103.34746416666667</v>
      </c>
      <c r="E3731" s="14">
        <f>IFERROR(AVERAGEIFS(Datos!I3731:L3731,Datos!I3731:L3731,"&lt;&gt;"),"")</f>
        <v>38.873599158339474</v>
      </c>
    </row>
    <row r="3732" spans="1:5" x14ac:dyDescent="0.3">
      <c r="A3732" s="12">
        <v>45370</v>
      </c>
      <c r="B3732" s="13">
        <v>2024</v>
      </c>
      <c r="C3732" s="13">
        <f>IFERROR(AVERAGEIFS(Datos!C3732:E3732,Datos!C3732:E3732,"&lt;&gt;"),"")</f>
        <v>248.17333333333332</v>
      </c>
      <c r="D3732" s="13">
        <f>IFERROR(AVERAGEIFS(Datos!F3732:H3732,Datos!F3732:H3732,"&lt;&gt;"),"")</f>
        <v>104.086007</v>
      </c>
      <c r="E3732" s="14">
        <f>IFERROR(AVERAGEIFS(Datos!I3732:L3732,Datos!I3732:L3732,"&lt;&gt;"),"")</f>
        <v>38.803127375745525</v>
      </c>
    </row>
    <row r="3733" spans="1:5" x14ac:dyDescent="0.3">
      <c r="A3733" s="12">
        <v>45371</v>
      </c>
      <c r="B3733" s="13">
        <v>2024</v>
      </c>
      <c r="C3733" s="13">
        <f>IFERROR(AVERAGEIFS(Datos!C3733:E3733,Datos!C3733:E3733,"&lt;&gt;"),"")</f>
        <v>250.88</v>
      </c>
      <c r="D3733" s="13">
        <f>IFERROR(AVERAGEIFS(Datos!F3733:H3733,Datos!F3733:H3733,"&lt;&gt;"),"")</f>
        <v>103.928016</v>
      </c>
      <c r="E3733" s="14" t="str">
        <f>IFERROR(AVERAGEIFS(Datos!I3733:L3733,Datos!I3733:L3733,"&lt;&gt;"),"")</f>
        <v/>
      </c>
    </row>
    <row r="3734" spans="1:5" x14ac:dyDescent="0.3">
      <c r="A3734" s="12">
        <v>45372</v>
      </c>
      <c r="B3734" s="13">
        <v>2024</v>
      </c>
      <c r="C3734" s="13">
        <f>IFERROR(AVERAGEIFS(Datos!C3734:E3734,Datos!C3734:E3734,"&lt;&gt;"),"")</f>
        <v>249.44666666666669</v>
      </c>
      <c r="D3734" s="13">
        <f>IFERROR(AVERAGEIFS(Datos!F3734:H3734,Datos!F3734:H3734,"&lt;&gt;"),"")</f>
        <v>105.90150986666667</v>
      </c>
      <c r="E3734" s="14">
        <f>IFERROR(AVERAGEIFS(Datos!I3734:L3734,Datos!I3734:L3734,"&lt;&gt;"),"")</f>
        <v>39.545395183879265</v>
      </c>
    </row>
    <row r="3735" spans="1:5" x14ac:dyDescent="0.3">
      <c r="A3735" s="12">
        <v>45373</v>
      </c>
      <c r="B3735" s="13">
        <v>2024</v>
      </c>
      <c r="C3735" s="13">
        <f>IFERROR(AVERAGEIFS(Datos!C3735:E3735,Datos!C3735:E3735,"&lt;&gt;"),"")</f>
        <v>250.59666666666666</v>
      </c>
      <c r="D3735" s="13">
        <f>IFERROR(AVERAGEIFS(Datos!F3735:H3735,Datos!F3735:H3735,"&lt;&gt;"),"")</f>
        <v>105.0637936</v>
      </c>
      <c r="E3735" s="14">
        <f>IFERROR(AVERAGEIFS(Datos!I3735:L3735,Datos!I3735:L3735,"&lt;&gt;"),"")</f>
        <v>39.807588380002649</v>
      </c>
    </row>
    <row r="3736" spans="1:5" x14ac:dyDescent="0.3">
      <c r="A3736" s="12">
        <v>45374</v>
      </c>
      <c r="B3736" s="13">
        <v>2024</v>
      </c>
      <c r="C3736" s="13" t="str">
        <f>IFERROR(AVERAGEIFS(Datos!C3736:E3736,Datos!C3736:E3736,"&lt;&gt;"),"")</f>
        <v/>
      </c>
      <c r="D3736" s="13" t="str">
        <f>IFERROR(AVERAGEIFS(Datos!F3736:H3736,Datos!F3736:H3736,"&lt;&gt;"),"")</f>
        <v/>
      </c>
      <c r="E3736" s="14" t="str">
        <f>IFERROR(AVERAGEIFS(Datos!I3736:L3736,Datos!I3736:L3736,"&lt;&gt;"),"")</f>
        <v/>
      </c>
    </row>
    <row r="3737" spans="1:5" x14ac:dyDescent="0.3">
      <c r="A3737" s="12">
        <v>45375</v>
      </c>
      <c r="B3737" s="13">
        <v>2024</v>
      </c>
      <c r="C3737" s="13" t="str">
        <f>IFERROR(AVERAGEIFS(Datos!C3737:E3737,Datos!C3737:E3737,"&lt;&gt;"),"")</f>
        <v/>
      </c>
      <c r="D3737" s="13" t="str">
        <f>IFERROR(AVERAGEIFS(Datos!F3737:H3737,Datos!F3737:H3737,"&lt;&gt;"),"")</f>
        <v/>
      </c>
      <c r="E3737" s="14" t="str">
        <f>IFERROR(AVERAGEIFS(Datos!I3737:L3737,Datos!I3737:L3737,"&lt;&gt;"),"")</f>
        <v/>
      </c>
    </row>
    <row r="3738" spans="1:5" x14ac:dyDescent="0.3">
      <c r="A3738" s="12">
        <v>45376</v>
      </c>
      <c r="B3738" s="13">
        <v>2024</v>
      </c>
      <c r="C3738" s="13">
        <f>IFERROR(AVERAGEIFS(Datos!C3738:E3738,Datos!C3738:E3738,"&lt;&gt;"),"")</f>
        <v>247.92666666666665</v>
      </c>
      <c r="D3738" s="13">
        <f>IFERROR(AVERAGEIFS(Datos!F3738:H3738,Datos!F3738:H3738,"&lt;&gt;"),"")</f>
        <v>106.29839</v>
      </c>
      <c r="E3738" s="14">
        <f>IFERROR(AVERAGEIFS(Datos!I3738:L3738,Datos!I3738:L3738,"&lt;&gt;"),"")</f>
        <v>39.271925895980459</v>
      </c>
    </row>
    <row r="3739" spans="1:5" x14ac:dyDescent="0.3">
      <c r="A3739" s="12">
        <v>45377</v>
      </c>
      <c r="B3739" s="13">
        <v>2024</v>
      </c>
      <c r="C3739" s="13">
        <f>IFERROR(AVERAGEIFS(Datos!C3739:E3739,Datos!C3739:E3739,"&lt;&gt;"),"")</f>
        <v>247.34333333333333</v>
      </c>
      <c r="D3739" s="13">
        <f>IFERROR(AVERAGEIFS(Datos!F3739:H3739,Datos!F3739:H3739,"&lt;&gt;"),"")</f>
        <v>107.03670436666665</v>
      </c>
      <c r="E3739" s="14">
        <f>IFERROR(AVERAGEIFS(Datos!I3739:L3739,Datos!I3739:L3739,"&lt;&gt;"),"")</f>
        <v>39.147537763921875</v>
      </c>
    </row>
    <row r="3740" spans="1:5" x14ac:dyDescent="0.3">
      <c r="A3740" s="12">
        <v>45378</v>
      </c>
      <c r="B3740" s="13">
        <v>2024</v>
      </c>
      <c r="C3740" s="13">
        <f>IFERROR(AVERAGEIFS(Datos!C3740:E3740,Datos!C3740:E3740,"&lt;&gt;"),"")</f>
        <v>248.53666666666666</v>
      </c>
      <c r="D3740" s="13">
        <f>IFERROR(AVERAGEIFS(Datos!F3740:H3740,Datos!F3740:H3740,"&lt;&gt;"),"")</f>
        <v>106.52326666666666</v>
      </c>
      <c r="E3740" s="14">
        <f>IFERROR(AVERAGEIFS(Datos!I3740:L3740,Datos!I3740:L3740,"&lt;&gt;"),"")</f>
        <v>39.353532361780836</v>
      </c>
    </row>
    <row r="3741" spans="1:5" x14ac:dyDescent="0.3">
      <c r="A3741" s="12">
        <v>45379</v>
      </c>
      <c r="B3741" s="13">
        <v>2024</v>
      </c>
      <c r="C3741" s="13">
        <f>IFERROR(AVERAGEIFS(Datos!C3741:E3741,Datos!C3741:E3741,"&lt;&gt;"),"")</f>
        <v>247.71000000000004</v>
      </c>
      <c r="D3741" s="13">
        <f>IFERROR(AVERAGEIFS(Datos!F3741:H3741,Datos!F3741:H3741,"&lt;&gt;"),"")</f>
        <v>106.03783566666668</v>
      </c>
      <c r="E3741" s="14">
        <f>IFERROR(AVERAGEIFS(Datos!I3741:L3741,Datos!I3741:L3741,"&lt;&gt;"),"")</f>
        <v>38.796266797674882</v>
      </c>
    </row>
    <row r="3742" spans="1:5" x14ac:dyDescent="0.3">
      <c r="A3742" s="12">
        <v>45380</v>
      </c>
      <c r="B3742" s="13">
        <v>2024</v>
      </c>
      <c r="C3742" s="13" t="str">
        <f>IFERROR(AVERAGEIFS(Datos!C3742:E3742,Datos!C3742:E3742,"&lt;&gt;"),"")</f>
        <v/>
      </c>
      <c r="D3742" s="13" t="str">
        <f>IFERROR(AVERAGEIFS(Datos!F3742:H3742,Datos!F3742:H3742,"&lt;&gt;"),"")</f>
        <v/>
      </c>
      <c r="E3742" s="14">
        <f>IFERROR(AVERAGEIFS(Datos!I3742:L3742,Datos!I3742:L3742,"&lt;&gt;"),"")</f>
        <v>38.704333315159928</v>
      </c>
    </row>
    <row r="3743" spans="1:5" x14ac:dyDescent="0.3">
      <c r="A3743" s="12">
        <v>45381</v>
      </c>
      <c r="B3743" s="13">
        <v>2024</v>
      </c>
      <c r="C3743" s="13" t="str">
        <f>IFERROR(AVERAGEIFS(Datos!C3743:E3743,Datos!C3743:E3743,"&lt;&gt;"),"")</f>
        <v/>
      </c>
      <c r="D3743" s="13" t="str">
        <f>IFERROR(AVERAGEIFS(Datos!F3743:H3743,Datos!F3743:H3743,"&lt;&gt;"),"")</f>
        <v/>
      </c>
      <c r="E3743" s="14" t="str">
        <f>IFERROR(AVERAGEIFS(Datos!I3743:L3743,Datos!I3743:L3743,"&lt;&gt;"),"")</f>
        <v/>
      </c>
    </row>
    <row r="3744" spans="1:5" x14ac:dyDescent="0.3">
      <c r="A3744" s="12">
        <v>45382</v>
      </c>
      <c r="B3744" s="13">
        <v>2024</v>
      </c>
      <c r="C3744" s="13" t="str">
        <f>IFERROR(AVERAGEIFS(Datos!C3744:E3744,Datos!C3744:E3744,"&lt;&gt;"),"")</f>
        <v/>
      </c>
      <c r="D3744" s="13" t="str">
        <f>IFERROR(AVERAGEIFS(Datos!F3744:H3744,Datos!F3744:H3744,"&lt;&gt;"),"")</f>
        <v/>
      </c>
      <c r="E3744" s="14" t="str">
        <f>IFERROR(AVERAGEIFS(Datos!I3744:L3744,Datos!I3744:L3744,"&lt;&gt;"),"")</f>
        <v/>
      </c>
    </row>
    <row r="3745" spans="1:5" x14ac:dyDescent="0.3">
      <c r="A3745" s="12">
        <v>45383</v>
      </c>
      <c r="B3745" s="13">
        <v>2024</v>
      </c>
      <c r="C3745" s="13">
        <f>IFERROR(AVERAGEIFS(Datos!C3745:E3745,Datos!C3745:E3745,"&lt;&gt;"),"")</f>
        <v>250.03</v>
      </c>
      <c r="D3745" s="13" t="str">
        <f>IFERROR(AVERAGEIFS(Datos!F3745:H3745,Datos!F3745:H3745,"&lt;&gt;"),"")</f>
        <v/>
      </c>
      <c r="E3745" s="14">
        <f>IFERROR(AVERAGEIFS(Datos!I3745:L3745,Datos!I3745:L3745,"&lt;&gt;"),"")</f>
        <v>38.18592501812789</v>
      </c>
    </row>
    <row r="3746" spans="1:5" x14ac:dyDescent="0.3">
      <c r="A3746" s="12">
        <v>45384</v>
      </c>
      <c r="B3746" s="13">
        <v>2024</v>
      </c>
      <c r="C3746" s="13">
        <f>IFERROR(AVERAGEIFS(Datos!C3746:E3746,Datos!C3746:E3746,"&lt;&gt;"),"")</f>
        <v>248.27999999999997</v>
      </c>
      <c r="D3746" s="13">
        <f>IFERROR(AVERAGEIFS(Datos!F3746:H3746,Datos!F3746:H3746,"&lt;&gt;"),"")</f>
        <v>104.43705626666667</v>
      </c>
      <c r="E3746" s="14">
        <f>IFERROR(AVERAGEIFS(Datos!I3746:L3746,Datos!I3746:L3746,"&lt;&gt;"),"")</f>
        <v>38.030248782981531</v>
      </c>
    </row>
    <row r="3747" spans="1:5" x14ac:dyDescent="0.3">
      <c r="A3747" s="12">
        <v>45385</v>
      </c>
      <c r="B3747" s="13">
        <v>2024</v>
      </c>
      <c r="C3747" s="13">
        <f>IFERROR(AVERAGEIFS(Datos!C3747:E3747,Datos!C3747:E3747,"&lt;&gt;"),"")</f>
        <v>248.34</v>
      </c>
      <c r="D3747" s="13">
        <f>IFERROR(AVERAGEIFS(Datos!F3747:H3747,Datos!F3747:H3747,"&lt;&gt;"),"")</f>
        <v>107.38523586666668</v>
      </c>
      <c r="E3747" s="14">
        <f>IFERROR(AVERAGEIFS(Datos!I3747:L3747,Datos!I3747:L3747,"&lt;&gt;"),"")</f>
        <v>37.246577607978892</v>
      </c>
    </row>
    <row r="3748" spans="1:5" x14ac:dyDescent="0.3">
      <c r="A3748" s="12">
        <v>45386</v>
      </c>
      <c r="B3748" s="13">
        <v>2024</v>
      </c>
      <c r="C3748" s="13">
        <f>IFERROR(AVERAGEIFS(Datos!C3748:E3748,Datos!C3748:E3748,"&lt;&gt;"),"")</f>
        <v>245.74333333333334</v>
      </c>
      <c r="D3748" s="13">
        <f>IFERROR(AVERAGEIFS(Datos!F3748:H3748,Datos!F3748:H3748,"&lt;&gt;"),"")</f>
        <v>108.66414006666666</v>
      </c>
      <c r="E3748" s="14">
        <f>IFERROR(AVERAGEIFS(Datos!I3748:L3748,Datos!I3748:L3748,"&lt;&gt;"),"")</f>
        <v>37.618841221562803</v>
      </c>
    </row>
    <row r="3749" spans="1:5" x14ac:dyDescent="0.3">
      <c r="A3749" s="12">
        <v>45387</v>
      </c>
      <c r="B3749" s="13">
        <v>2024</v>
      </c>
      <c r="C3749" s="13">
        <f>IFERROR(AVERAGEIFS(Datos!C3749:E3749,Datos!C3749:E3749,"&lt;&gt;"),"")</f>
        <v>249.20000000000002</v>
      </c>
      <c r="D3749" s="13">
        <f>IFERROR(AVERAGEIFS(Datos!F3749:H3749,Datos!F3749:H3749,"&lt;&gt;"),"")</f>
        <v>107.42046699999999</v>
      </c>
      <c r="E3749" s="14">
        <f>IFERROR(AVERAGEIFS(Datos!I3749:L3749,Datos!I3749:L3749,"&lt;&gt;"),"")</f>
        <v>36.836742993798651</v>
      </c>
    </row>
    <row r="3750" spans="1:5" x14ac:dyDescent="0.3">
      <c r="A3750" s="12">
        <v>45388</v>
      </c>
      <c r="B3750" s="13">
        <v>2024</v>
      </c>
      <c r="C3750" s="13" t="str">
        <f>IFERROR(AVERAGEIFS(Datos!C3750:E3750,Datos!C3750:E3750,"&lt;&gt;"),"")</f>
        <v/>
      </c>
      <c r="D3750" s="13" t="str">
        <f>IFERROR(AVERAGEIFS(Datos!F3750:H3750,Datos!F3750:H3750,"&lt;&gt;"),"")</f>
        <v/>
      </c>
      <c r="E3750" s="14" t="str">
        <f>IFERROR(AVERAGEIFS(Datos!I3750:L3750,Datos!I3750:L3750,"&lt;&gt;"),"")</f>
        <v/>
      </c>
    </row>
    <row r="3751" spans="1:5" x14ac:dyDescent="0.3">
      <c r="A3751" s="12">
        <v>45389</v>
      </c>
      <c r="B3751" s="13">
        <v>2024</v>
      </c>
      <c r="C3751" s="13" t="str">
        <f>IFERROR(AVERAGEIFS(Datos!C3751:E3751,Datos!C3751:E3751,"&lt;&gt;"),"")</f>
        <v/>
      </c>
      <c r="D3751" s="13" t="str">
        <f>IFERROR(AVERAGEIFS(Datos!F3751:H3751,Datos!F3751:H3751,"&lt;&gt;"),"")</f>
        <v/>
      </c>
      <c r="E3751" s="14" t="str">
        <f>IFERROR(AVERAGEIFS(Datos!I3751:L3751,Datos!I3751:L3751,"&lt;&gt;"),"")</f>
        <v/>
      </c>
    </row>
    <row r="3752" spans="1:5" x14ac:dyDescent="0.3">
      <c r="A3752" s="12">
        <v>45390</v>
      </c>
      <c r="B3752" s="13">
        <v>2024</v>
      </c>
      <c r="C3752" s="13">
        <f>IFERROR(AVERAGEIFS(Datos!C3752:E3752,Datos!C3752:E3752,"&lt;&gt;"),"")</f>
        <v>249.29666666666665</v>
      </c>
      <c r="D3752" s="13">
        <f>IFERROR(AVERAGEIFS(Datos!F3752:H3752,Datos!F3752:H3752,"&lt;&gt;"),"")</f>
        <v>108.31302866666665</v>
      </c>
      <c r="E3752" s="14">
        <f>IFERROR(AVERAGEIFS(Datos!I3752:L3752,Datos!I3752:L3752,"&lt;&gt;"),"")</f>
        <v>37.20638356164384</v>
      </c>
    </row>
    <row r="3753" spans="1:5" x14ac:dyDescent="0.3">
      <c r="A3753" s="12">
        <v>45391</v>
      </c>
      <c r="B3753" s="13">
        <v>2024</v>
      </c>
      <c r="C3753" s="13">
        <f>IFERROR(AVERAGEIFS(Datos!C3753:E3753,Datos!C3753:E3753,"&lt;&gt;"),"")</f>
        <v>250.85</v>
      </c>
      <c r="D3753" s="13">
        <f>IFERROR(AVERAGEIFS(Datos!F3753:H3753,Datos!F3753:H3753,"&lt;&gt;"),"")</f>
        <v>106.30481133333335</v>
      </c>
      <c r="E3753" s="14">
        <f>IFERROR(AVERAGEIFS(Datos!I3753:L3753,Datos!I3753:L3753,"&lt;&gt;"),"")</f>
        <v>37.400160796466018</v>
      </c>
    </row>
    <row r="3754" spans="1:5" x14ac:dyDescent="0.3">
      <c r="A3754" s="12">
        <v>45392</v>
      </c>
      <c r="B3754" s="13">
        <v>2024</v>
      </c>
      <c r="C3754" s="13">
        <f>IFERROR(AVERAGEIFS(Datos!C3754:E3754,Datos!C3754:E3754,"&lt;&gt;"),"")</f>
        <v>249.05999999999997</v>
      </c>
      <c r="D3754" s="13">
        <f>IFERROR(AVERAGEIFS(Datos!F3754:H3754,Datos!F3754:H3754,"&lt;&gt;"),"")</f>
        <v>103.97554293333333</v>
      </c>
      <c r="E3754" s="14">
        <f>IFERROR(AVERAGEIFS(Datos!I3754:L3754,Datos!I3754:L3754,"&lt;&gt;"),"")</f>
        <v>36.836651601935401</v>
      </c>
    </row>
    <row r="3755" spans="1:5" x14ac:dyDescent="0.3">
      <c r="A3755" s="12">
        <v>45393</v>
      </c>
      <c r="B3755" s="13">
        <v>2024</v>
      </c>
      <c r="C3755" s="13">
        <f>IFERROR(AVERAGEIFS(Datos!C3755:E3755,Datos!C3755:E3755,"&lt;&gt;"),"")</f>
        <v>254.12666666666667</v>
      </c>
      <c r="D3755" s="13">
        <f>IFERROR(AVERAGEIFS(Datos!F3755:H3755,Datos!F3755:H3755,"&lt;&gt;"),"")</f>
        <v>103.85189796666668</v>
      </c>
      <c r="E3755" s="14">
        <f>IFERROR(AVERAGEIFS(Datos!I3755:L3755,Datos!I3755:L3755,"&lt;&gt;"),"")</f>
        <v>36.549139694270423</v>
      </c>
    </row>
    <row r="3756" spans="1:5" x14ac:dyDescent="0.3">
      <c r="A3756" s="12">
        <v>45394</v>
      </c>
      <c r="B3756" s="13">
        <v>2024</v>
      </c>
      <c r="C3756" s="13">
        <f>IFERROR(AVERAGEIFS(Datos!C3756:E3756,Datos!C3756:E3756,"&lt;&gt;"),"")</f>
        <v>252.06000000000003</v>
      </c>
      <c r="D3756" s="13">
        <f>IFERROR(AVERAGEIFS(Datos!F3756:H3756,Datos!F3756:H3756,"&lt;&gt;"),"")</f>
        <v>102.2353762</v>
      </c>
      <c r="E3756" s="14">
        <f>IFERROR(AVERAGEIFS(Datos!I3756:L3756,Datos!I3756:L3756,"&lt;&gt;"),"")</f>
        <v>36.696575037554695</v>
      </c>
    </row>
    <row r="3757" spans="1:5" x14ac:dyDescent="0.3">
      <c r="A3757" s="12">
        <v>45395</v>
      </c>
      <c r="B3757" s="13">
        <v>2024</v>
      </c>
      <c r="C3757" s="13" t="str">
        <f>IFERROR(AVERAGEIFS(Datos!C3757:E3757,Datos!C3757:E3757,"&lt;&gt;"),"")</f>
        <v/>
      </c>
      <c r="D3757" s="13" t="str">
        <f>IFERROR(AVERAGEIFS(Datos!F3757:H3757,Datos!F3757:H3757,"&lt;&gt;"),"")</f>
        <v/>
      </c>
      <c r="E3757" s="14" t="str">
        <f>IFERROR(AVERAGEIFS(Datos!I3757:L3757,Datos!I3757:L3757,"&lt;&gt;"),"")</f>
        <v/>
      </c>
    </row>
    <row r="3758" spans="1:5" x14ac:dyDescent="0.3">
      <c r="A3758" s="12">
        <v>45396</v>
      </c>
      <c r="B3758" s="13">
        <v>2024</v>
      </c>
      <c r="C3758" s="13" t="str">
        <f>IFERROR(AVERAGEIFS(Datos!C3758:E3758,Datos!C3758:E3758,"&lt;&gt;"),"")</f>
        <v/>
      </c>
      <c r="D3758" s="13" t="str">
        <f>IFERROR(AVERAGEIFS(Datos!F3758:H3758,Datos!F3758:H3758,"&lt;&gt;"),"")</f>
        <v/>
      </c>
      <c r="E3758" s="14" t="str">
        <f>IFERROR(AVERAGEIFS(Datos!I3758:L3758,Datos!I3758:L3758,"&lt;&gt;"),"")</f>
        <v/>
      </c>
    </row>
    <row r="3759" spans="1:5" x14ac:dyDescent="0.3">
      <c r="A3759" s="12">
        <v>45397</v>
      </c>
      <c r="B3759" s="13">
        <v>2024</v>
      </c>
      <c r="C3759" s="13">
        <f>IFERROR(AVERAGEIFS(Datos!C3759:E3759,Datos!C3759:E3759,"&lt;&gt;"),"")</f>
        <v>247.0633333333333</v>
      </c>
      <c r="D3759" s="13">
        <f>IFERROR(AVERAGEIFS(Datos!F3759:H3759,Datos!F3759:H3759,"&lt;&gt;"),"")</f>
        <v>102.45529993333332</v>
      </c>
      <c r="E3759" s="14">
        <f>IFERROR(AVERAGEIFS(Datos!I3759:L3759,Datos!I3759:L3759,"&lt;&gt;"),"")</f>
        <v>35.985279397278028</v>
      </c>
    </row>
    <row r="3760" spans="1:5" x14ac:dyDescent="0.3">
      <c r="A3760" s="12">
        <v>45398</v>
      </c>
      <c r="B3760" s="13">
        <v>2024</v>
      </c>
      <c r="C3760" s="13">
        <f>IFERROR(AVERAGEIFS(Datos!C3760:E3760,Datos!C3760:E3760,"&lt;&gt;"),"")</f>
        <v>246.12</v>
      </c>
      <c r="D3760" s="13">
        <f>IFERROR(AVERAGEIFS(Datos!F3760:H3760,Datos!F3760:H3760,"&lt;&gt;"),"")</f>
        <v>100.66235483333332</v>
      </c>
      <c r="E3760" s="14">
        <f>IFERROR(AVERAGEIFS(Datos!I3760:L3760,Datos!I3760:L3760,"&lt;&gt;"),"")</f>
        <v>35.173407133846545</v>
      </c>
    </row>
    <row r="3761" spans="1:5" x14ac:dyDescent="0.3">
      <c r="A3761" s="12">
        <v>45399</v>
      </c>
      <c r="B3761" s="13">
        <v>2024</v>
      </c>
      <c r="C3761" s="13">
        <f>IFERROR(AVERAGEIFS(Datos!C3761:E3761,Datos!C3761:E3761,"&lt;&gt;"),"")</f>
        <v>245.10333333333332</v>
      </c>
      <c r="D3761" s="13">
        <f>IFERROR(AVERAGEIFS(Datos!F3761:H3761,Datos!F3761:H3761,"&lt;&gt;"),"")</f>
        <v>100.15741229999999</v>
      </c>
      <c r="E3761" s="14">
        <f>IFERROR(AVERAGEIFS(Datos!I3761:L3761,Datos!I3761:L3761,"&lt;&gt;"),"")</f>
        <v>34.997921216295047</v>
      </c>
    </row>
    <row r="3762" spans="1:5" x14ac:dyDescent="0.3">
      <c r="A3762" s="12">
        <v>45400</v>
      </c>
      <c r="B3762" s="13">
        <v>2024</v>
      </c>
      <c r="C3762" s="13">
        <f>IFERROR(AVERAGEIFS(Datos!C3762:E3762,Datos!C3762:E3762,"&lt;&gt;"),"")</f>
        <v>242.43999999999997</v>
      </c>
      <c r="D3762" s="13">
        <f>IFERROR(AVERAGEIFS(Datos!F3762:H3762,Datos!F3762:H3762,"&lt;&gt;"),"")</f>
        <v>100.72863813333333</v>
      </c>
      <c r="E3762" s="14">
        <f>IFERROR(AVERAGEIFS(Datos!I3762:L3762,Datos!I3762:L3762,"&lt;&gt;"),"")</f>
        <v>34.764323670935198</v>
      </c>
    </row>
    <row r="3763" spans="1:5" x14ac:dyDescent="0.3">
      <c r="A3763" s="12">
        <v>45401</v>
      </c>
      <c r="B3763" s="13">
        <v>2024</v>
      </c>
      <c r="C3763" s="13">
        <f>IFERROR(AVERAGEIFS(Datos!C3763:E3763,Datos!C3763:E3763,"&lt;&gt;"),"")</f>
        <v>239.40333333333334</v>
      </c>
      <c r="D3763" s="13">
        <f>IFERROR(AVERAGEIFS(Datos!F3763:H3763,Datos!F3763:H3763,"&lt;&gt;"),"")</f>
        <v>99.140776000000002</v>
      </c>
      <c r="E3763" s="14">
        <f>IFERROR(AVERAGEIFS(Datos!I3763:L3763,Datos!I3763:L3763,"&lt;&gt;"),"")</f>
        <v>33.987522903997927</v>
      </c>
    </row>
    <row r="3764" spans="1:5" x14ac:dyDescent="0.3">
      <c r="A3764" s="12">
        <v>45402</v>
      </c>
      <c r="B3764" s="13">
        <v>2024</v>
      </c>
      <c r="C3764" s="13" t="str">
        <f>IFERROR(AVERAGEIFS(Datos!C3764:E3764,Datos!C3764:E3764,"&lt;&gt;"),"")</f>
        <v/>
      </c>
      <c r="D3764" s="13" t="str">
        <f>IFERROR(AVERAGEIFS(Datos!F3764:H3764,Datos!F3764:H3764,"&lt;&gt;"),"")</f>
        <v/>
      </c>
      <c r="E3764" s="14" t="str">
        <f>IFERROR(AVERAGEIFS(Datos!I3764:L3764,Datos!I3764:L3764,"&lt;&gt;"),"")</f>
        <v/>
      </c>
    </row>
    <row r="3765" spans="1:5" x14ac:dyDescent="0.3">
      <c r="A3765" s="12">
        <v>45403</v>
      </c>
      <c r="B3765" s="13">
        <v>2024</v>
      </c>
      <c r="C3765" s="13" t="str">
        <f>IFERROR(AVERAGEIFS(Datos!C3765:E3765,Datos!C3765:E3765,"&lt;&gt;"),"")</f>
        <v/>
      </c>
      <c r="D3765" s="13" t="str">
        <f>IFERROR(AVERAGEIFS(Datos!F3765:H3765,Datos!F3765:H3765,"&lt;&gt;"),"")</f>
        <v/>
      </c>
      <c r="E3765" s="14" t="str">
        <f>IFERROR(AVERAGEIFS(Datos!I3765:L3765,Datos!I3765:L3765,"&lt;&gt;"),"")</f>
        <v/>
      </c>
    </row>
    <row r="3766" spans="1:5" x14ac:dyDescent="0.3">
      <c r="A3766" s="12">
        <v>45404</v>
      </c>
      <c r="B3766" s="13">
        <v>2024</v>
      </c>
      <c r="C3766" s="13">
        <f>IFERROR(AVERAGEIFS(Datos!C3766:E3766,Datos!C3766:E3766,"&lt;&gt;"),"")</f>
        <v>241.02666666666664</v>
      </c>
      <c r="D3766" s="13">
        <f>IFERROR(AVERAGEIFS(Datos!F3766:H3766,Datos!F3766:H3766,"&lt;&gt;"),"")</f>
        <v>99.276276833333327</v>
      </c>
      <c r="E3766" s="14">
        <f>IFERROR(AVERAGEIFS(Datos!I3766:L3766,Datos!I3766:L3766,"&lt;&gt;"),"")</f>
        <v>33.822941153100771</v>
      </c>
    </row>
    <row r="3767" spans="1:5" x14ac:dyDescent="0.3">
      <c r="A3767" s="12">
        <v>45405</v>
      </c>
      <c r="B3767" s="13">
        <v>2024</v>
      </c>
      <c r="C3767" s="13">
        <f>IFERROR(AVERAGEIFS(Datos!C3767:E3767,Datos!C3767:E3767,"&lt;&gt;"),"")</f>
        <v>244.24333333333334</v>
      </c>
      <c r="D3767" s="13">
        <f>IFERROR(AVERAGEIFS(Datos!F3767:H3767,Datos!F3767:H3767,"&lt;&gt;"),"")</f>
        <v>103.10374216666666</v>
      </c>
      <c r="E3767" s="14">
        <f>IFERROR(AVERAGEIFS(Datos!I3767:L3767,Datos!I3767:L3767,"&lt;&gt;"),"")</f>
        <v>33.763625787960983</v>
      </c>
    </row>
    <row r="3768" spans="1:5" x14ac:dyDescent="0.3">
      <c r="A3768" s="12">
        <v>45406</v>
      </c>
      <c r="B3768" s="13">
        <v>2024</v>
      </c>
      <c r="C3768" s="13">
        <f>IFERROR(AVERAGEIFS(Datos!C3768:E3768,Datos!C3768:E3768,"&lt;&gt;"),"")</f>
        <v>245.73666666666668</v>
      </c>
      <c r="D3768" s="13">
        <f>IFERROR(AVERAGEIFS(Datos!F3768:H3768,Datos!F3768:H3768,"&lt;&gt;"),"")</f>
        <v>103.28765553333334</v>
      </c>
      <c r="E3768" s="14">
        <f>IFERROR(AVERAGEIFS(Datos!I3768:L3768,Datos!I3768:L3768,"&lt;&gt;"),"")</f>
        <v>34.382533904970664</v>
      </c>
    </row>
    <row r="3769" spans="1:5" x14ac:dyDescent="0.3">
      <c r="A3769" s="12">
        <v>45407</v>
      </c>
      <c r="B3769" s="13">
        <v>2024</v>
      </c>
      <c r="C3769" s="13">
        <f>IFERROR(AVERAGEIFS(Datos!C3769:E3769,Datos!C3769:E3769,"&lt;&gt;"),"")</f>
        <v>241.64333333333335</v>
      </c>
      <c r="D3769" s="13">
        <f>IFERROR(AVERAGEIFS(Datos!F3769:H3769,Datos!F3769:H3769,"&lt;&gt;"),"")</f>
        <v>101.21815116666666</v>
      </c>
      <c r="E3769" s="14">
        <f>IFERROR(AVERAGEIFS(Datos!I3769:L3769,Datos!I3769:L3769,"&lt;&gt;"),"")</f>
        <v>33.663492547103083</v>
      </c>
    </row>
    <row r="3770" spans="1:5" x14ac:dyDescent="0.3">
      <c r="A3770" s="12">
        <v>45408</v>
      </c>
      <c r="B3770" s="13">
        <v>2024</v>
      </c>
      <c r="C3770" s="13">
        <f>IFERROR(AVERAGEIFS(Datos!C3770:E3770,Datos!C3770:E3770,"&lt;&gt;"),"")</f>
        <v>249.18999999999997</v>
      </c>
      <c r="D3770" s="13">
        <f>IFERROR(AVERAGEIFS(Datos!F3770:H3770,Datos!F3770:H3770,"&lt;&gt;"),"")</f>
        <v>102.7249456</v>
      </c>
      <c r="E3770" s="14">
        <f>IFERROR(AVERAGEIFS(Datos!I3770:L3770,Datos!I3770:L3770,"&lt;&gt;"),"")</f>
        <v>33.899375924516328</v>
      </c>
    </row>
    <row r="3771" spans="1:5" x14ac:dyDescent="0.3">
      <c r="A3771" s="12">
        <v>45409</v>
      </c>
      <c r="B3771" s="13">
        <v>2024</v>
      </c>
      <c r="C3771" s="13" t="str">
        <f>IFERROR(AVERAGEIFS(Datos!C3771:E3771,Datos!C3771:E3771,"&lt;&gt;"),"")</f>
        <v/>
      </c>
      <c r="D3771" s="13" t="str">
        <f>IFERROR(AVERAGEIFS(Datos!F3771:H3771,Datos!F3771:H3771,"&lt;&gt;"),"")</f>
        <v/>
      </c>
      <c r="E3771" s="14" t="str">
        <f>IFERROR(AVERAGEIFS(Datos!I3771:L3771,Datos!I3771:L3771,"&lt;&gt;"),"")</f>
        <v/>
      </c>
    </row>
    <row r="3772" spans="1:5" x14ac:dyDescent="0.3">
      <c r="A3772" s="12">
        <v>45410</v>
      </c>
      <c r="B3772" s="13">
        <v>2024</v>
      </c>
      <c r="C3772" s="13" t="str">
        <f>IFERROR(AVERAGEIFS(Datos!C3772:E3772,Datos!C3772:E3772,"&lt;&gt;"),"")</f>
        <v/>
      </c>
      <c r="D3772" s="13" t="str">
        <f>IFERROR(AVERAGEIFS(Datos!F3772:H3772,Datos!F3772:H3772,"&lt;&gt;"),"")</f>
        <v/>
      </c>
      <c r="E3772" s="14" t="str">
        <f>IFERROR(AVERAGEIFS(Datos!I3772:L3772,Datos!I3772:L3772,"&lt;&gt;"),"")</f>
        <v/>
      </c>
    </row>
    <row r="3773" spans="1:5" x14ac:dyDescent="0.3">
      <c r="A3773" s="12">
        <v>45411</v>
      </c>
      <c r="B3773" s="13">
        <v>2024</v>
      </c>
      <c r="C3773" s="13">
        <f>IFERROR(AVERAGEIFS(Datos!C3773:E3773,Datos!C3773:E3773,"&lt;&gt;"),"")</f>
        <v>247.29999999999998</v>
      </c>
      <c r="D3773" s="13">
        <f>IFERROR(AVERAGEIFS(Datos!F3773:H3773,Datos!F3773:H3773,"&lt;&gt;"),"")</f>
        <v>102.2707041</v>
      </c>
      <c r="E3773" s="14" t="str">
        <f>IFERROR(AVERAGEIFS(Datos!I3773:L3773,Datos!I3773:L3773,"&lt;&gt;"),"")</f>
        <v/>
      </c>
    </row>
    <row r="3774" spans="1:5" x14ac:dyDescent="0.3">
      <c r="A3774" s="12">
        <v>45412</v>
      </c>
      <c r="B3774" s="13">
        <v>2024</v>
      </c>
      <c r="C3774" s="13">
        <f>IFERROR(AVERAGEIFS(Datos!C3774:E3774,Datos!C3774:E3774,"&lt;&gt;"),"")</f>
        <v>240.8133333333333</v>
      </c>
      <c r="D3774" s="13">
        <f>IFERROR(AVERAGEIFS(Datos!F3774:H3774,Datos!F3774:H3774,"&lt;&gt;"),"")</f>
        <v>99.776284733333341</v>
      </c>
      <c r="E3774" s="14">
        <f>IFERROR(AVERAGEIFS(Datos!I3774:L3774,Datos!I3774:L3774,"&lt;&gt;"),"")</f>
        <v>34.562800725581099</v>
      </c>
    </row>
    <row r="3775" spans="1:5" x14ac:dyDescent="0.3">
      <c r="A3775" s="12">
        <v>45413</v>
      </c>
      <c r="B3775" s="13">
        <v>2024</v>
      </c>
      <c r="C3775" s="13">
        <f>IFERROR(AVERAGEIFS(Datos!C3775:E3775,Datos!C3775:E3775,"&lt;&gt;"),"")</f>
        <v>242.70000000000002</v>
      </c>
      <c r="D3775" s="13">
        <f>IFERROR(AVERAGEIFS(Datos!F3775:H3775,Datos!F3775:H3775,"&lt;&gt;"),"")</f>
        <v>8.7054974999999999</v>
      </c>
      <c r="E3775" s="14">
        <f>IFERROR(AVERAGEIFS(Datos!I3775:L3775,Datos!I3775:L3775,"&lt;&gt;"),"")</f>
        <v>34.148419838852938</v>
      </c>
    </row>
    <row r="3776" spans="1:5" x14ac:dyDescent="0.3">
      <c r="A3776" s="12">
        <v>45414</v>
      </c>
      <c r="B3776" s="13">
        <v>2024</v>
      </c>
      <c r="C3776" s="13">
        <f>IFERROR(AVERAGEIFS(Datos!C3776:E3776,Datos!C3776:E3776,"&lt;&gt;"),"")</f>
        <v>245.83</v>
      </c>
      <c r="D3776" s="13">
        <f>IFERROR(AVERAGEIFS(Datos!F3776:H3776,Datos!F3776:H3776,"&lt;&gt;"),"")</f>
        <v>99.569304333333321</v>
      </c>
      <c r="E3776" s="14">
        <f>IFERROR(AVERAGEIFS(Datos!I3776:L3776,Datos!I3776:L3776,"&lt;&gt;"),"")</f>
        <v>34.857686031085386</v>
      </c>
    </row>
    <row r="3777" spans="1:5" x14ac:dyDescent="0.3">
      <c r="A3777" s="12">
        <v>45415</v>
      </c>
      <c r="B3777" s="13">
        <v>2024</v>
      </c>
      <c r="C3777" s="13">
        <f>IFERROR(AVERAGEIFS(Datos!C3777:E3777,Datos!C3777:E3777,"&lt;&gt;"),"")</f>
        <v>252.42666666666665</v>
      </c>
      <c r="D3777" s="13">
        <f>IFERROR(AVERAGEIFS(Datos!F3777:H3777,Datos!F3777:H3777,"&lt;&gt;"),"")</f>
        <v>100.98103150000001</v>
      </c>
      <c r="E3777" s="14" t="str">
        <f>IFERROR(AVERAGEIFS(Datos!I3777:L3777,Datos!I3777:L3777,"&lt;&gt;"),"")</f>
        <v/>
      </c>
    </row>
    <row r="3778" spans="1:5" x14ac:dyDescent="0.3">
      <c r="A3778" s="12">
        <v>45416</v>
      </c>
      <c r="B3778" s="13">
        <v>2024</v>
      </c>
      <c r="C3778" s="13" t="str">
        <f>IFERROR(AVERAGEIFS(Datos!C3778:E3778,Datos!C3778:E3778,"&lt;&gt;"),"")</f>
        <v/>
      </c>
      <c r="D3778" s="13" t="str">
        <f>IFERROR(AVERAGEIFS(Datos!F3778:H3778,Datos!F3778:H3778,"&lt;&gt;"),"")</f>
        <v/>
      </c>
      <c r="E3778" s="14" t="str">
        <f>IFERROR(AVERAGEIFS(Datos!I3778:L3778,Datos!I3778:L3778,"&lt;&gt;"),"")</f>
        <v/>
      </c>
    </row>
    <row r="3779" spans="1:5" x14ac:dyDescent="0.3">
      <c r="A3779" s="12">
        <v>45417</v>
      </c>
      <c r="B3779" s="13">
        <v>2024</v>
      </c>
      <c r="C3779" s="13" t="str">
        <f>IFERROR(AVERAGEIFS(Datos!C3779:E3779,Datos!C3779:E3779,"&lt;&gt;"),"")</f>
        <v/>
      </c>
      <c r="D3779" s="13" t="str">
        <f>IFERROR(AVERAGEIFS(Datos!F3779:H3779,Datos!F3779:H3779,"&lt;&gt;"),"")</f>
        <v/>
      </c>
      <c r="E3779" s="14" t="str">
        <f>IFERROR(AVERAGEIFS(Datos!I3779:L3779,Datos!I3779:L3779,"&lt;&gt;"),"")</f>
        <v/>
      </c>
    </row>
    <row r="3780" spans="1:5" x14ac:dyDescent="0.3">
      <c r="A3780" s="12">
        <v>45418</v>
      </c>
      <c r="B3780" s="13">
        <v>2024</v>
      </c>
      <c r="C3780" s="13">
        <f>IFERROR(AVERAGEIFS(Datos!C3780:E3780,Datos!C3780:E3780,"&lt;&gt;"),"")</f>
        <v>254.45000000000002</v>
      </c>
      <c r="D3780" s="13">
        <f>IFERROR(AVERAGEIFS(Datos!F3780:H3780,Datos!F3780:H3780,"&lt;&gt;"),"")</f>
        <v>147.88931100000002</v>
      </c>
      <c r="E3780" s="14" t="str">
        <f>IFERROR(AVERAGEIFS(Datos!I3780:L3780,Datos!I3780:L3780,"&lt;&gt;"),"")</f>
        <v/>
      </c>
    </row>
    <row r="3781" spans="1:5" x14ac:dyDescent="0.3">
      <c r="A3781" s="12">
        <v>45419</v>
      </c>
      <c r="B3781" s="13">
        <v>2024</v>
      </c>
      <c r="C3781" s="13">
        <f>IFERROR(AVERAGEIFS(Datos!C3781:E3781,Datos!C3781:E3781,"&lt;&gt;"),"")</f>
        <v>254.33</v>
      </c>
      <c r="D3781" s="13">
        <f>IFERROR(AVERAGEIFS(Datos!F3781:H3781,Datos!F3781:H3781,"&lt;&gt;"),"")</f>
        <v>102.97862006666666</v>
      </c>
      <c r="E3781" s="14">
        <f>IFERROR(AVERAGEIFS(Datos!I3781:L3781,Datos!I3781:L3781,"&lt;&gt;"),"")</f>
        <v>35.363719210355988</v>
      </c>
    </row>
    <row r="3782" spans="1:5" x14ac:dyDescent="0.3">
      <c r="A3782" s="12">
        <v>45420</v>
      </c>
      <c r="B3782" s="13">
        <v>2024</v>
      </c>
      <c r="C3782" s="13">
        <f>IFERROR(AVERAGEIFS(Datos!C3782:E3782,Datos!C3782:E3782,"&lt;&gt;"),"")</f>
        <v>254.22</v>
      </c>
      <c r="D3782" s="13">
        <f>IFERROR(AVERAGEIFS(Datos!F3782:H3782,Datos!F3782:H3782,"&lt;&gt;"),"")</f>
        <v>102.4427548</v>
      </c>
      <c r="E3782" s="14">
        <f>IFERROR(AVERAGEIFS(Datos!I3782:L3782,Datos!I3782:L3782,"&lt;&gt;"),"")</f>
        <v>34.001289890710382</v>
      </c>
    </row>
    <row r="3783" spans="1:5" x14ac:dyDescent="0.3">
      <c r="A3783" s="12">
        <v>45421</v>
      </c>
      <c r="B3783" s="13">
        <v>2024</v>
      </c>
      <c r="C3783" s="13">
        <f>IFERROR(AVERAGEIFS(Datos!C3783:E3783,Datos!C3783:E3783,"&lt;&gt;"),"")</f>
        <v>255.61666666666667</v>
      </c>
      <c r="D3783" s="13">
        <f>IFERROR(AVERAGEIFS(Datos!F3783:H3783,Datos!F3783:H3783,"&lt;&gt;"),"")</f>
        <v>103.2532302</v>
      </c>
      <c r="E3783" s="14">
        <f>IFERROR(AVERAGEIFS(Datos!I3783:L3783,Datos!I3783:L3783,"&lt;&gt;"),"")</f>
        <v>33.93508095804151</v>
      </c>
    </row>
    <row r="3784" spans="1:5" x14ac:dyDescent="0.3">
      <c r="A3784" s="12">
        <v>45422</v>
      </c>
      <c r="B3784" s="13">
        <v>2024</v>
      </c>
      <c r="C3784" s="13">
        <f>IFERROR(AVERAGEIFS(Datos!C3784:E3784,Datos!C3784:E3784,"&lt;&gt;"),"")</f>
        <v>255.48</v>
      </c>
      <c r="D3784" s="13">
        <f>IFERROR(AVERAGEIFS(Datos!F3784:H3784,Datos!F3784:H3784,"&lt;&gt;"),"")</f>
        <v>102.643592</v>
      </c>
      <c r="E3784" s="14">
        <f>IFERROR(AVERAGEIFS(Datos!I3784:L3784,Datos!I3784:L3784,"&lt;&gt;"),"")</f>
        <v>34.307812574600526</v>
      </c>
    </row>
    <row r="3785" spans="1:5" x14ac:dyDescent="0.3">
      <c r="A3785" s="12">
        <v>45423</v>
      </c>
      <c r="B3785" s="13">
        <v>2024</v>
      </c>
      <c r="C3785" s="13" t="str">
        <f>IFERROR(AVERAGEIFS(Datos!C3785:E3785,Datos!C3785:E3785,"&lt;&gt;"),"")</f>
        <v/>
      </c>
      <c r="D3785" s="13" t="str">
        <f>IFERROR(AVERAGEIFS(Datos!F3785:H3785,Datos!F3785:H3785,"&lt;&gt;"),"")</f>
        <v/>
      </c>
      <c r="E3785" s="14" t="str">
        <f>IFERROR(AVERAGEIFS(Datos!I3785:L3785,Datos!I3785:L3785,"&lt;&gt;"),"")</f>
        <v/>
      </c>
    </row>
    <row r="3786" spans="1:5" x14ac:dyDescent="0.3">
      <c r="A3786" s="12">
        <v>45424</v>
      </c>
      <c r="B3786" s="13">
        <v>2024</v>
      </c>
      <c r="C3786" s="13" t="str">
        <f>IFERROR(AVERAGEIFS(Datos!C3786:E3786,Datos!C3786:E3786,"&lt;&gt;"),"")</f>
        <v/>
      </c>
      <c r="D3786" s="13" t="str">
        <f>IFERROR(AVERAGEIFS(Datos!F3786:H3786,Datos!F3786:H3786,"&lt;&gt;"),"")</f>
        <v/>
      </c>
      <c r="E3786" s="14" t="str">
        <f>IFERROR(AVERAGEIFS(Datos!I3786:L3786,Datos!I3786:L3786,"&lt;&gt;"),"")</f>
        <v/>
      </c>
    </row>
    <row r="3787" spans="1:5" x14ac:dyDescent="0.3">
      <c r="A3787" s="12">
        <v>45425</v>
      </c>
      <c r="B3787" s="13">
        <v>2024</v>
      </c>
      <c r="C3787" s="13">
        <f>IFERROR(AVERAGEIFS(Datos!C3787:E3787,Datos!C3787:E3787,"&lt;&gt;"),"")</f>
        <v>256.38</v>
      </c>
      <c r="D3787" s="13">
        <f>IFERROR(AVERAGEIFS(Datos!F3787:H3787,Datos!F3787:H3787,"&lt;&gt;"),"")</f>
        <v>103.5384244</v>
      </c>
      <c r="E3787" s="14">
        <f>IFERROR(AVERAGEIFS(Datos!I3787:L3787,Datos!I3787:L3787,"&lt;&gt;"),"")</f>
        <v>34.64793939316349</v>
      </c>
    </row>
    <row r="3788" spans="1:5" x14ac:dyDescent="0.3">
      <c r="A3788" s="12">
        <v>45426</v>
      </c>
      <c r="B3788" s="13">
        <v>2024</v>
      </c>
      <c r="C3788" s="13">
        <f>IFERROR(AVERAGEIFS(Datos!C3788:E3788,Datos!C3788:E3788,"&lt;&gt;"),"")</f>
        <v>258.11</v>
      </c>
      <c r="D3788" s="13">
        <f>IFERROR(AVERAGEIFS(Datos!F3788:H3788,Datos!F3788:H3788,"&lt;&gt;"),"")</f>
        <v>103.355925</v>
      </c>
      <c r="E3788" s="14">
        <f>IFERROR(AVERAGEIFS(Datos!I3788:L3788,Datos!I3788:L3788,"&lt;&gt;"),"")</f>
        <v>35.870324559077261</v>
      </c>
    </row>
    <row r="3789" spans="1:5" x14ac:dyDescent="0.3">
      <c r="A3789" s="12">
        <v>45427</v>
      </c>
      <c r="B3789" s="13">
        <v>2024</v>
      </c>
      <c r="C3789" s="13">
        <f>IFERROR(AVERAGEIFS(Datos!C3789:E3789,Datos!C3789:E3789,"&lt;&gt;"),"")</f>
        <v>261.77</v>
      </c>
      <c r="D3789" s="13">
        <f>IFERROR(AVERAGEIFS(Datos!F3789:H3789,Datos!F3789:H3789,"&lt;&gt;"),"")</f>
        <v>104.07404860000001</v>
      </c>
      <c r="E3789" s="14">
        <f>IFERROR(AVERAGEIFS(Datos!I3789:L3789,Datos!I3789:L3789,"&lt;&gt;"),"")</f>
        <v>36.38740874628985</v>
      </c>
    </row>
    <row r="3790" spans="1:5" x14ac:dyDescent="0.3">
      <c r="A3790" s="12">
        <v>45428</v>
      </c>
      <c r="B3790" s="13">
        <v>2024</v>
      </c>
      <c r="C3790" s="13">
        <f>IFERROR(AVERAGEIFS(Datos!C3790:E3790,Datos!C3790:E3790,"&lt;&gt;"),"")</f>
        <v>261.67</v>
      </c>
      <c r="D3790" s="13">
        <f>IFERROR(AVERAGEIFS(Datos!F3790:H3790,Datos!F3790:H3790,"&lt;&gt;"),"")</f>
        <v>101.95903483333332</v>
      </c>
      <c r="E3790" s="14">
        <f>IFERROR(AVERAGEIFS(Datos!I3790:L3790,Datos!I3790:L3790,"&lt;&gt;"),"")</f>
        <v>36.989891046242029</v>
      </c>
    </row>
    <row r="3791" spans="1:5" x14ac:dyDescent="0.3">
      <c r="A3791" s="12">
        <v>45429</v>
      </c>
      <c r="B3791" s="13">
        <v>2024</v>
      </c>
      <c r="C3791" s="13">
        <f>IFERROR(AVERAGEIFS(Datos!C3791:E3791,Datos!C3791:E3791,"&lt;&gt;"),"")</f>
        <v>262.04666666666662</v>
      </c>
      <c r="D3791" s="13">
        <f>IFERROR(AVERAGEIFS(Datos!F3791:H3791,Datos!F3791:H3791,"&lt;&gt;"),"")</f>
        <v>101.87325766666667</v>
      </c>
      <c r="E3791" s="14">
        <f>IFERROR(AVERAGEIFS(Datos!I3791:L3791,Datos!I3791:L3791,"&lt;&gt;"),"")</f>
        <v>36.927160155497013</v>
      </c>
    </row>
    <row r="3792" spans="1:5" x14ac:dyDescent="0.3">
      <c r="A3792" s="12">
        <v>45430</v>
      </c>
      <c r="B3792" s="13">
        <v>2024</v>
      </c>
      <c r="C3792" s="13" t="str">
        <f>IFERROR(AVERAGEIFS(Datos!C3792:E3792,Datos!C3792:E3792,"&lt;&gt;"),"")</f>
        <v/>
      </c>
      <c r="D3792" s="13" t="str">
        <f>IFERROR(AVERAGEIFS(Datos!F3792:H3792,Datos!F3792:H3792,"&lt;&gt;"),"")</f>
        <v/>
      </c>
      <c r="E3792" s="14" t="str">
        <f>IFERROR(AVERAGEIFS(Datos!I3792:L3792,Datos!I3792:L3792,"&lt;&gt;"),"")</f>
        <v/>
      </c>
    </row>
    <row r="3793" spans="1:5" x14ac:dyDescent="0.3">
      <c r="A3793" s="12">
        <v>45431</v>
      </c>
      <c r="B3793" s="13">
        <v>2024</v>
      </c>
      <c r="C3793" s="13" t="str">
        <f>IFERROR(AVERAGEIFS(Datos!C3793:E3793,Datos!C3793:E3793,"&lt;&gt;"),"")</f>
        <v/>
      </c>
      <c r="D3793" s="13" t="str">
        <f>IFERROR(AVERAGEIFS(Datos!F3793:H3793,Datos!F3793:H3793,"&lt;&gt;"),"")</f>
        <v/>
      </c>
      <c r="E3793" s="14" t="str">
        <f>IFERROR(AVERAGEIFS(Datos!I3793:L3793,Datos!I3793:L3793,"&lt;&gt;"),"")</f>
        <v/>
      </c>
    </row>
    <row r="3794" spans="1:5" x14ac:dyDescent="0.3">
      <c r="A3794" s="12">
        <v>45432</v>
      </c>
      <c r="B3794" s="13">
        <v>2024</v>
      </c>
      <c r="C3794" s="13">
        <f>IFERROR(AVERAGEIFS(Datos!C3794:E3794,Datos!C3794:E3794,"&lt;&gt;"),"")</f>
        <v>264.43333333333334</v>
      </c>
      <c r="D3794" s="13">
        <f>IFERROR(AVERAGEIFS(Datos!F3794:H3794,Datos!F3794:H3794,"&lt;&gt;"),"")</f>
        <v>102.32931626666668</v>
      </c>
      <c r="E3794" s="14">
        <f>IFERROR(AVERAGEIFS(Datos!I3794:L3794,Datos!I3794:L3794,"&lt;&gt;"),"")</f>
        <v>36.260039877330087</v>
      </c>
    </row>
    <row r="3795" spans="1:5" x14ac:dyDescent="0.3">
      <c r="A3795" s="12">
        <v>45433</v>
      </c>
      <c r="B3795" s="13">
        <v>2024</v>
      </c>
      <c r="C3795" s="13">
        <f>IFERROR(AVERAGEIFS(Datos!C3795:E3795,Datos!C3795:E3795,"&lt;&gt;"),"")</f>
        <v>266.41333333333336</v>
      </c>
      <c r="D3795" s="13">
        <f>IFERROR(AVERAGEIFS(Datos!F3795:H3795,Datos!F3795:H3795,"&lt;&gt;"),"")</f>
        <v>102.38533319999999</v>
      </c>
      <c r="E3795" s="14">
        <f>IFERROR(AVERAGEIFS(Datos!I3795:L3795,Datos!I3795:L3795,"&lt;&gt;"),"")</f>
        <v>35.994634819369722</v>
      </c>
    </row>
    <row r="3796" spans="1:5" x14ac:dyDescent="0.3">
      <c r="A3796" s="12">
        <v>45434</v>
      </c>
      <c r="B3796" s="13">
        <v>2024</v>
      </c>
      <c r="C3796" s="13">
        <f>IFERROR(AVERAGEIFS(Datos!C3796:E3796,Datos!C3796:E3796,"&lt;&gt;"),"")</f>
        <v>265.93333333333334</v>
      </c>
      <c r="D3796" s="13">
        <f>IFERROR(AVERAGEIFS(Datos!F3796:H3796,Datos!F3796:H3796,"&lt;&gt;"),"")</f>
        <v>101.44082639999999</v>
      </c>
      <c r="E3796" s="14">
        <f>IFERROR(AVERAGEIFS(Datos!I3796:L3796,Datos!I3796:L3796,"&lt;&gt;"),"")</f>
        <v>36.031977560866508</v>
      </c>
    </row>
    <row r="3797" spans="1:5" x14ac:dyDescent="0.3">
      <c r="A3797" s="12">
        <v>45435</v>
      </c>
      <c r="B3797" s="13">
        <v>2024</v>
      </c>
      <c r="C3797" s="13">
        <f>IFERROR(AVERAGEIFS(Datos!C3797:E3797,Datos!C3797:E3797,"&lt;&gt;"),"")</f>
        <v>262.47666666666669</v>
      </c>
      <c r="D3797" s="13">
        <f>IFERROR(AVERAGEIFS(Datos!F3797:H3797,Datos!F3797:H3797,"&lt;&gt;"),"")</f>
        <v>101.76294026666666</v>
      </c>
      <c r="E3797" s="14">
        <f>IFERROR(AVERAGEIFS(Datos!I3797:L3797,Datos!I3797:L3797,"&lt;&gt;"),"")</f>
        <v>36.408601287806427</v>
      </c>
    </row>
    <row r="3798" spans="1:5" x14ac:dyDescent="0.3">
      <c r="A3798" s="12">
        <v>45436</v>
      </c>
      <c r="B3798" s="13">
        <v>2024</v>
      </c>
      <c r="C3798" s="13">
        <f>IFERROR(AVERAGEIFS(Datos!C3798:E3798,Datos!C3798:E3798,"&lt;&gt;"),"")</f>
        <v>265.04333333333335</v>
      </c>
      <c r="D3798" s="13">
        <f>IFERROR(AVERAGEIFS(Datos!F3798:H3798,Datos!F3798:H3798,"&lt;&gt;"),"")</f>
        <v>101.6147952</v>
      </c>
      <c r="E3798" s="14">
        <f>IFERROR(AVERAGEIFS(Datos!I3798:L3798,Datos!I3798:L3798,"&lt;&gt;"),"")</f>
        <v>35.962681318506249</v>
      </c>
    </row>
    <row r="3799" spans="1:5" x14ac:dyDescent="0.3">
      <c r="A3799" s="12">
        <v>45437</v>
      </c>
      <c r="B3799" s="13">
        <v>2024</v>
      </c>
      <c r="C3799" s="13" t="str">
        <f>IFERROR(AVERAGEIFS(Datos!C3799:E3799,Datos!C3799:E3799,"&lt;&gt;"),"")</f>
        <v/>
      </c>
      <c r="D3799" s="13" t="str">
        <f>IFERROR(AVERAGEIFS(Datos!F3799:H3799,Datos!F3799:H3799,"&lt;&gt;"),"")</f>
        <v/>
      </c>
      <c r="E3799" s="14" t="str">
        <f>IFERROR(AVERAGEIFS(Datos!I3799:L3799,Datos!I3799:L3799,"&lt;&gt;"),"")</f>
        <v/>
      </c>
    </row>
    <row r="3800" spans="1:5" x14ac:dyDescent="0.3">
      <c r="A3800" s="12">
        <v>45438</v>
      </c>
      <c r="B3800" s="13">
        <v>2024</v>
      </c>
      <c r="C3800" s="13" t="str">
        <f>IFERROR(AVERAGEIFS(Datos!C3800:E3800,Datos!C3800:E3800,"&lt;&gt;"),"")</f>
        <v/>
      </c>
      <c r="D3800" s="13" t="str">
        <f>IFERROR(AVERAGEIFS(Datos!F3800:H3800,Datos!F3800:H3800,"&lt;&gt;"),"")</f>
        <v/>
      </c>
      <c r="E3800" s="14" t="str">
        <f>IFERROR(AVERAGEIFS(Datos!I3800:L3800,Datos!I3800:L3800,"&lt;&gt;"),"")</f>
        <v/>
      </c>
    </row>
    <row r="3801" spans="1:5" x14ac:dyDescent="0.3">
      <c r="A3801" s="12">
        <v>45439</v>
      </c>
      <c r="B3801" s="13">
        <v>2024</v>
      </c>
      <c r="C3801" s="13" t="str">
        <f>IFERROR(AVERAGEIFS(Datos!C3801:E3801,Datos!C3801:E3801,"&lt;&gt;"),"")</f>
        <v/>
      </c>
      <c r="D3801" s="13">
        <f>IFERROR(AVERAGEIFS(Datos!F3801:H3801,Datos!F3801:H3801,"&lt;&gt;"),"")</f>
        <v>148.84716</v>
      </c>
      <c r="E3801" s="14">
        <f>IFERROR(AVERAGEIFS(Datos!I3801:L3801,Datos!I3801:L3801,"&lt;&gt;"),"")</f>
        <v>36.234757882409177</v>
      </c>
    </row>
    <row r="3802" spans="1:5" x14ac:dyDescent="0.3">
      <c r="A3802" s="12">
        <v>45440</v>
      </c>
      <c r="B3802" s="13">
        <v>2024</v>
      </c>
      <c r="C3802" s="13">
        <f>IFERROR(AVERAGEIFS(Datos!C3802:E3802,Datos!C3802:E3802,"&lt;&gt;"),"")</f>
        <v>265.57</v>
      </c>
      <c r="D3802" s="13">
        <f>IFERROR(AVERAGEIFS(Datos!F3802:H3802,Datos!F3802:H3802,"&lt;&gt;"),"")</f>
        <v>101.174942</v>
      </c>
      <c r="E3802" s="14">
        <f>IFERROR(AVERAGEIFS(Datos!I3802:L3802,Datos!I3802:L3802,"&lt;&gt;"),"")</f>
        <v>36.251676963751031</v>
      </c>
    </row>
    <row r="3803" spans="1:5" x14ac:dyDescent="0.3">
      <c r="A3803" s="12">
        <v>45441</v>
      </c>
      <c r="B3803" s="13">
        <v>2024</v>
      </c>
      <c r="C3803" s="13">
        <f>IFERROR(AVERAGEIFS(Datos!C3803:E3803,Datos!C3803:E3803,"&lt;&gt;"),"")</f>
        <v>265.12</v>
      </c>
      <c r="D3803" s="13">
        <f>IFERROR(AVERAGEIFS(Datos!F3803:H3803,Datos!F3803:H3803,"&lt;&gt;"),"")</f>
        <v>99.397280233333333</v>
      </c>
      <c r="E3803" s="14">
        <f>IFERROR(AVERAGEIFS(Datos!I3803:L3803,Datos!I3803:L3803,"&lt;&gt;"),"")</f>
        <v>36.476548584157783</v>
      </c>
    </row>
    <row r="3804" spans="1:5" x14ac:dyDescent="0.3">
      <c r="A3804" s="12">
        <v>45442</v>
      </c>
      <c r="B3804" s="13">
        <v>2024</v>
      </c>
      <c r="C3804" s="13">
        <f>IFERROR(AVERAGEIFS(Datos!C3804:E3804,Datos!C3804:E3804,"&lt;&gt;"),"")</f>
        <v>259.35666666666668</v>
      </c>
      <c r="D3804" s="13">
        <f>IFERROR(AVERAGEIFS(Datos!F3804:H3804,Datos!F3804:H3804,"&lt;&gt;"),"")</f>
        <v>97.315361600000003</v>
      </c>
      <c r="E3804" s="14">
        <f>IFERROR(AVERAGEIFS(Datos!I3804:L3804,Datos!I3804:L3804,"&lt;&gt;"),"")</f>
        <v>36.469457259093808</v>
      </c>
    </row>
    <row r="3805" spans="1:5" x14ac:dyDescent="0.3">
      <c r="A3805" s="12">
        <v>45443</v>
      </c>
      <c r="B3805" s="13">
        <v>2024</v>
      </c>
      <c r="C3805" s="13">
        <f>IFERROR(AVERAGEIFS(Datos!C3805:E3805,Datos!C3805:E3805,"&lt;&gt;"),"")</f>
        <v>259.95999999999998</v>
      </c>
      <c r="D3805" s="13">
        <f>IFERROR(AVERAGEIFS(Datos!F3805:H3805,Datos!F3805:H3805,"&lt;&gt;"),"")</f>
        <v>96.651443333333319</v>
      </c>
      <c r="E3805" s="14">
        <f>IFERROR(AVERAGEIFS(Datos!I3805:L3805,Datos!I3805:L3805,"&lt;&gt;"),"")</f>
        <v>37.310393948021371</v>
      </c>
    </row>
    <row r="3806" spans="1:5" x14ac:dyDescent="0.3">
      <c r="A3806" s="12">
        <v>45444</v>
      </c>
      <c r="B3806" s="13">
        <v>2024</v>
      </c>
      <c r="C3806" s="13" t="str">
        <f>IFERROR(AVERAGEIFS(Datos!C3806:E3806,Datos!C3806:E3806,"&lt;&gt;"),"")</f>
        <v/>
      </c>
      <c r="D3806" s="13" t="str">
        <f>IFERROR(AVERAGEIFS(Datos!F3806:H3806,Datos!F3806:H3806,"&lt;&gt;"),"")</f>
        <v/>
      </c>
      <c r="E3806" s="14" t="str">
        <f>IFERROR(AVERAGEIFS(Datos!I3806:L3806,Datos!I3806:L3806,"&lt;&gt;"),"")</f>
        <v/>
      </c>
    </row>
    <row r="3807" spans="1:5" x14ac:dyDescent="0.3">
      <c r="A3807" s="12">
        <v>45445</v>
      </c>
      <c r="B3807" s="13">
        <v>2024</v>
      </c>
      <c r="C3807" s="13" t="str">
        <f>IFERROR(AVERAGEIFS(Datos!C3807:E3807,Datos!C3807:E3807,"&lt;&gt;"),"")</f>
        <v/>
      </c>
      <c r="D3807" s="13" t="str">
        <f>IFERROR(AVERAGEIFS(Datos!F3807:H3807,Datos!F3807:H3807,"&lt;&gt;"),"")</f>
        <v/>
      </c>
      <c r="E3807" s="14" t="str">
        <f>IFERROR(AVERAGEIFS(Datos!I3807:L3807,Datos!I3807:L3807,"&lt;&gt;"),"")</f>
        <v/>
      </c>
    </row>
    <row r="3808" spans="1:5" x14ac:dyDescent="0.3">
      <c r="A3808" s="12">
        <v>45446</v>
      </c>
      <c r="B3808" s="13">
        <v>2024</v>
      </c>
      <c r="C3808" s="13">
        <f>IFERROR(AVERAGEIFS(Datos!C3808:E3808,Datos!C3808:E3808,"&lt;&gt;"),"")</f>
        <v>260.23999999999995</v>
      </c>
      <c r="D3808" s="13">
        <f>IFERROR(AVERAGEIFS(Datos!F3808:H3808,Datos!F3808:H3808,"&lt;&gt;"),"")</f>
        <v>97.841400233333331</v>
      </c>
      <c r="E3808" s="14">
        <f>IFERROR(AVERAGEIFS(Datos!I3808:L3808,Datos!I3808:L3808,"&lt;&gt;"),"")</f>
        <v>37.80841034311527</v>
      </c>
    </row>
    <row r="3809" spans="1:5" x14ac:dyDescent="0.3">
      <c r="A3809" s="12">
        <v>45447</v>
      </c>
      <c r="B3809" s="13">
        <v>2024</v>
      </c>
      <c r="C3809" s="13">
        <f>IFERROR(AVERAGEIFS(Datos!C3809:E3809,Datos!C3809:E3809,"&lt;&gt;"),"")</f>
        <v>261.40333333333331</v>
      </c>
      <c r="D3809" s="13">
        <f>IFERROR(AVERAGEIFS(Datos!F3809:H3809,Datos!F3809:H3809,"&lt;&gt;"),"")</f>
        <v>97.467302466666681</v>
      </c>
      <c r="E3809" s="14">
        <f>IFERROR(AVERAGEIFS(Datos!I3809:L3809,Datos!I3809:L3809,"&lt;&gt;"),"")</f>
        <v>38.273157119782923</v>
      </c>
    </row>
    <row r="3810" spans="1:5" x14ac:dyDescent="0.3">
      <c r="A3810" s="12">
        <v>45448</v>
      </c>
      <c r="B3810" s="13">
        <v>2024</v>
      </c>
      <c r="C3810" s="13">
        <f>IFERROR(AVERAGEIFS(Datos!C3810:E3810,Datos!C3810:E3810,"&lt;&gt;"),"")</f>
        <v>265.09666666666664</v>
      </c>
      <c r="D3810" s="13">
        <f>IFERROR(AVERAGEIFS(Datos!F3810:H3810,Datos!F3810:H3810,"&lt;&gt;"),"")</f>
        <v>98.139111666666665</v>
      </c>
      <c r="E3810" s="14">
        <f>IFERROR(AVERAGEIFS(Datos!I3810:L3810,Datos!I3810:L3810,"&lt;&gt;"),"")</f>
        <v>38.356390595375352</v>
      </c>
    </row>
    <row r="3811" spans="1:5" x14ac:dyDescent="0.3">
      <c r="A3811" s="12">
        <v>45449</v>
      </c>
      <c r="B3811" s="13">
        <v>2024</v>
      </c>
      <c r="C3811" s="13">
        <f>IFERROR(AVERAGEIFS(Datos!C3811:E3811,Datos!C3811:E3811,"&lt;&gt;"),"")</f>
        <v>265.24333333333334</v>
      </c>
      <c r="D3811" s="13">
        <f>IFERROR(AVERAGEIFS(Datos!F3811:H3811,Datos!F3811:H3811,"&lt;&gt;"),"")</f>
        <v>100.60360926666665</v>
      </c>
      <c r="E3811" s="14">
        <f>IFERROR(AVERAGEIFS(Datos!I3811:L3811,Datos!I3811:L3811,"&lt;&gt;"),"")</f>
        <v>38.848691519576377</v>
      </c>
    </row>
    <row r="3812" spans="1:5" x14ac:dyDescent="0.3">
      <c r="A3812" s="12">
        <v>45450</v>
      </c>
      <c r="B3812" s="13">
        <v>2024</v>
      </c>
      <c r="C3812" s="13">
        <f>IFERROR(AVERAGEIFS(Datos!C3812:E3812,Datos!C3812:E3812,"&lt;&gt;"),"")</f>
        <v>265.06666666666666</v>
      </c>
      <c r="D3812" s="13">
        <f>IFERROR(AVERAGEIFS(Datos!F3812:H3812,Datos!F3812:H3812,"&lt;&gt;"),"")</f>
        <v>99.665186800000015</v>
      </c>
      <c r="E3812" s="14">
        <f>IFERROR(AVERAGEIFS(Datos!I3812:L3812,Datos!I3812:L3812,"&lt;&gt;"),"")</f>
        <v>38.346351000510637</v>
      </c>
    </row>
    <row r="3813" spans="1:5" x14ac:dyDescent="0.3">
      <c r="A3813" s="12">
        <v>45451</v>
      </c>
      <c r="B3813" s="13">
        <v>2024</v>
      </c>
      <c r="C3813" s="13" t="str">
        <f>IFERROR(AVERAGEIFS(Datos!C3813:E3813,Datos!C3813:E3813,"&lt;&gt;"),"")</f>
        <v/>
      </c>
      <c r="D3813" s="13" t="str">
        <f>IFERROR(AVERAGEIFS(Datos!F3813:H3813,Datos!F3813:H3813,"&lt;&gt;"),"")</f>
        <v/>
      </c>
      <c r="E3813" s="14" t="str">
        <f>IFERROR(AVERAGEIFS(Datos!I3813:L3813,Datos!I3813:L3813,"&lt;&gt;"),"")</f>
        <v/>
      </c>
    </row>
    <row r="3814" spans="1:5" x14ac:dyDescent="0.3">
      <c r="A3814" s="12">
        <v>45452</v>
      </c>
      <c r="B3814" s="13">
        <v>2024</v>
      </c>
      <c r="C3814" s="13" t="str">
        <f>IFERROR(AVERAGEIFS(Datos!C3814:E3814,Datos!C3814:E3814,"&lt;&gt;"),"")</f>
        <v/>
      </c>
      <c r="D3814" s="13" t="str">
        <f>IFERROR(AVERAGEIFS(Datos!F3814:H3814,Datos!F3814:H3814,"&lt;&gt;"),"")</f>
        <v/>
      </c>
      <c r="E3814" s="14" t="str">
        <f>IFERROR(AVERAGEIFS(Datos!I3814:L3814,Datos!I3814:L3814,"&lt;&gt;"),"")</f>
        <v/>
      </c>
    </row>
    <row r="3815" spans="1:5" x14ac:dyDescent="0.3">
      <c r="A3815" s="12">
        <v>45453</v>
      </c>
      <c r="B3815" s="13">
        <v>2024</v>
      </c>
      <c r="C3815" s="13">
        <f>IFERROR(AVERAGEIFS(Datos!C3815:E3815,Datos!C3815:E3815,"&lt;&gt;"),"")</f>
        <v>265.33333333333331</v>
      </c>
      <c r="D3815" s="13">
        <f>IFERROR(AVERAGEIFS(Datos!F3815:H3815,Datos!F3815:H3815,"&lt;&gt;"),"")</f>
        <v>99.055027466666672</v>
      </c>
      <c r="E3815" s="14">
        <f>IFERROR(AVERAGEIFS(Datos!I3815:L3815,Datos!I3815:L3815,"&lt;&gt;"),"")</f>
        <v>38.670444206637356</v>
      </c>
    </row>
    <row r="3816" spans="1:5" x14ac:dyDescent="0.3">
      <c r="A3816" s="12">
        <v>45454</v>
      </c>
      <c r="B3816" s="13">
        <v>2024</v>
      </c>
      <c r="C3816" s="13">
        <f>IFERROR(AVERAGEIFS(Datos!C3816:E3816,Datos!C3816:E3816,"&lt;&gt;"),"")</f>
        <v>272.15000000000003</v>
      </c>
      <c r="D3816" s="13">
        <f>IFERROR(AVERAGEIFS(Datos!F3816:H3816,Datos!F3816:H3816,"&lt;&gt;"),"")</f>
        <v>98.262564800000007</v>
      </c>
      <c r="E3816" s="14">
        <f>IFERROR(AVERAGEIFS(Datos!I3816:L3816,Datos!I3816:L3816,"&lt;&gt;"),"")</f>
        <v>38.350929336637442</v>
      </c>
    </row>
    <row r="3817" spans="1:5" x14ac:dyDescent="0.3">
      <c r="A3817" s="12">
        <v>45455</v>
      </c>
      <c r="B3817" s="13">
        <v>2024</v>
      </c>
      <c r="C3817" s="13">
        <f>IFERROR(AVERAGEIFS(Datos!C3817:E3817,Datos!C3817:E3817,"&lt;&gt;"),"")</f>
        <v>277.30666666666667</v>
      </c>
      <c r="D3817" s="13">
        <f>IFERROR(AVERAGEIFS(Datos!F3817:H3817,Datos!F3817:H3817,"&lt;&gt;"),"")</f>
        <v>101.11550226666668</v>
      </c>
      <c r="E3817" s="14">
        <f>IFERROR(AVERAGEIFS(Datos!I3817:L3817,Datos!I3817:L3817,"&lt;&gt;"),"")</f>
        <v>38.441671240372266</v>
      </c>
    </row>
    <row r="3818" spans="1:5" x14ac:dyDescent="0.3">
      <c r="A3818" s="12">
        <v>45456</v>
      </c>
      <c r="B3818" s="13">
        <v>2024</v>
      </c>
      <c r="C3818" s="13">
        <f>IFERROR(AVERAGEIFS(Datos!C3818:E3818,Datos!C3818:E3818,"&lt;&gt;"),"")</f>
        <v>276.99333333333328</v>
      </c>
      <c r="D3818" s="13">
        <f>IFERROR(AVERAGEIFS(Datos!F3818:H3818,Datos!F3818:H3818,"&lt;&gt;"),"")</f>
        <v>98.129749066666662</v>
      </c>
      <c r="E3818" s="14">
        <f>IFERROR(AVERAGEIFS(Datos!I3818:L3818,Datos!I3818:L3818,"&lt;&gt;"),"")</f>
        <v>37.92376535065349</v>
      </c>
    </row>
    <row r="3819" spans="1:5" x14ac:dyDescent="0.3">
      <c r="A3819" s="12">
        <v>45457</v>
      </c>
      <c r="B3819" s="13">
        <v>2024</v>
      </c>
      <c r="C3819" s="13">
        <f>IFERROR(AVERAGEIFS(Datos!C3819:E3819,Datos!C3819:E3819,"&lt;&gt;"),"")</f>
        <v>277.2833333333333</v>
      </c>
      <c r="D3819" s="13">
        <f>IFERROR(AVERAGEIFS(Datos!F3819:H3819,Datos!F3819:H3819,"&lt;&gt;"),"")</f>
        <v>96.203443199999995</v>
      </c>
      <c r="E3819" s="14">
        <f>IFERROR(AVERAGEIFS(Datos!I3819:L3819,Datos!I3819:L3819,"&lt;&gt;"),"")</f>
        <v>38.430423085113148</v>
      </c>
    </row>
    <row r="3820" spans="1:5" x14ac:dyDescent="0.3">
      <c r="A3820" s="12">
        <v>45458</v>
      </c>
      <c r="B3820" s="13">
        <v>2024</v>
      </c>
      <c r="C3820" s="13" t="str">
        <f>IFERROR(AVERAGEIFS(Datos!C3820:E3820,Datos!C3820:E3820,"&lt;&gt;"),"")</f>
        <v/>
      </c>
      <c r="D3820" s="13" t="str">
        <f>IFERROR(AVERAGEIFS(Datos!F3820:H3820,Datos!F3820:H3820,"&lt;&gt;"),"")</f>
        <v/>
      </c>
      <c r="E3820" s="14" t="str">
        <f>IFERROR(AVERAGEIFS(Datos!I3820:L3820,Datos!I3820:L3820,"&lt;&gt;"),"")</f>
        <v/>
      </c>
    </row>
    <row r="3821" spans="1:5" x14ac:dyDescent="0.3">
      <c r="A3821" s="12">
        <v>45459</v>
      </c>
      <c r="B3821" s="13">
        <v>2024</v>
      </c>
      <c r="C3821" s="13" t="str">
        <f>IFERROR(AVERAGEIFS(Datos!C3821:E3821,Datos!C3821:E3821,"&lt;&gt;"),"")</f>
        <v/>
      </c>
      <c r="D3821" s="13" t="str">
        <f>IFERROR(AVERAGEIFS(Datos!F3821:H3821,Datos!F3821:H3821,"&lt;&gt;"),"")</f>
        <v/>
      </c>
      <c r="E3821" s="14" t="str">
        <f>IFERROR(AVERAGEIFS(Datos!I3821:L3821,Datos!I3821:L3821,"&lt;&gt;"),"")</f>
        <v/>
      </c>
    </row>
    <row r="3822" spans="1:5" x14ac:dyDescent="0.3">
      <c r="A3822" s="12">
        <v>45460</v>
      </c>
      <c r="B3822" s="13">
        <v>2024</v>
      </c>
      <c r="C3822" s="13">
        <f>IFERROR(AVERAGEIFS(Datos!C3822:E3822,Datos!C3822:E3822,"&lt;&gt;"),"")</f>
        <v>280.76</v>
      </c>
      <c r="D3822" s="13">
        <f>IFERROR(AVERAGEIFS(Datos!F3822:H3822,Datos!F3822:H3822,"&lt;&gt;"),"")</f>
        <v>97.213256000000001</v>
      </c>
      <c r="E3822" s="14">
        <f>IFERROR(AVERAGEIFS(Datos!I3822:L3822,Datos!I3822:L3822,"&lt;&gt;"),"")</f>
        <v>38.007224480321952</v>
      </c>
    </row>
    <row r="3823" spans="1:5" x14ac:dyDescent="0.3">
      <c r="A3823" s="12">
        <v>45461</v>
      </c>
      <c r="B3823" s="13">
        <v>2024</v>
      </c>
      <c r="C3823" s="13">
        <f>IFERROR(AVERAGEIFS(Datos!C3823:E3823,Datos!C3823:E3823,"&lt;&gt;"),"")</f>
        <v>278.57333333333332</v>
      </c>
      <c r="D3823" s="13">
        <f>IFERROR(AVERAGEIFS(Datos!F3823:H3823,Datos!F3823:H3823,"&lt;&gt;"),"")</f>
        <v>97.259495000000015</v>
      </c>
      <c r="E3823" s="14">
        <f>IFERROR(AVERAGEIFS(Datos!I3823:L3823,Datos!I3823:L3823,"&lt;&gt;"),"")</f>
        <v>38.458407889480696</v>
      </c>
    </row>
    <row r="3824" spans="1:5" x14ac:dyDescent="0.3">
      <c r="A3824" s="12">
        <v>45462</v>
      </c>
      <c r="B3824" s="13">
        <v>2024</v>
      </c>
      <c r="C3824" s="13" t="str">
        <f>IFERROR(AVERAGEIFS(Datos!C3824:E3824,Datos!C3824:E3824,"&lt;&gt;"),"")</f>
        <v/>
      </c>
      <c r="D3824" s="13">
        <f>IFERROR(AVERAGEIFS(Datos!F3824:H3824,Datos!F3824:H3824,"&lt;&gt;"),"")</f>
        <v>97.805902333333336</v>
      </c>
      <c r="E3824" s="14">
        <f>IFERROR(AVERAGEIFS(Datos!I3824:L3824,Datos!I3824:L3824,"&lt;&gt;"),"")</f>
        <v>38.541450009497275</v>
      </c>
    </row>
    <row r="3825" spans="1:5" x14ac:dyDescent="0.3">
      <c r="A3825" s="12">
        <v>45463</v>
      </c>
      <c r="B3825" s="13">
        <v>2024</v>
      </c>
      <c r="C3825" s="13">
        <f>IFERROR(AVERAGEIFS(Datos!C3825:E3825,Datos!C3825:E3825,"&lt;&gt;"),"")</f>
        <v>277.22666666666669</v>
      </c>
      <c r="D3825" s="13">
        <f>IFERROR(AVERAGEIFS(Datos!F3825:H3825,Datos!F3825:H3825,"&lt;&gt;"),"")</f>
        <v>98.619788999999983</v>
      </c>
      <c r="E3825" s="14">
        <f>IFERROR(AVERAGEIFS(Datos!I3825:L3825,Datos!I3825:L3825,"&lt;&gt;"),"")</f>
        <v>38.119594836648616</v>
      </c>
    </row>
    <row r="3826" spans="1:5" x14ac:dyDescent="0.3">
      <c r="A3826" s="12">
        <v>45464</v>
      </c>
      <c r="B3826" s="13">
        <v>2024</v>
      </c>
      <c r="C3826" s="13">
        <f>IFERROR(AVERAGEIFS(Datos!C3826:E3826,Datos!C3826:E3826,"&lt;&gt;"),"")</f>
        <v>278.96666666666664</v>
      </c>
      <c r="D3826" s="13">
        <f>IFERROR(AVERAGEIFS(Datos!F3826:H3826,Datos!F3826:H3826,"&lt;&gt;"),"")</f>
        <v>98.509676099999993</v>
      </c>
      <c r="E3826" s="14">
        <f>IFERROR(AVERAGEIFS(Datos!I3826:L3826,Datos!I3826:L3826,"&lt;&gt;"),"")</f>
        <v>37.44760577188363</v>
      </c>
    </row>
    <row r="3827" spans="1:5" x14ac:dyDescent="0.3">
      <c r="A3827" s="12">
        <v>45465</v>
      </c>
      <c r="B3827" s="13">
        <v>2024</v>
      </c>
      <c r="C3827" s="13" t="str">
        <f>IFERROR(AVERAGEIFS(Datos!C3827:E3827,Datos!C3827:E3827,"&lt;&gt;"),"")</f>
        <v/>
      </c>
      <c r="D3827" s="13" t="str">
        <f>IFERROR(AVERAGEIFS(Datos!F3827:H3827,Datos!F3827:H3827,"&lt;&gt;"),"")</f>
        <v/>
      </c>
      <c r="E3827" s="14" t="str">
        <f>IFERROR(AVERAGEIFS(Datos!I3827:L3827,Datos!I3827:L3827,"&lt;&gt;"),"")</f>
        <v/>
      </c>
    </row>
    <row r="3828" spans="1:5" x14ac:dyDescent="0.3">
      <c r="A3828" s="12">
        <v>45466</v>
      </c>
      <c r="B3828" s="13">
        <v>2024</v>
      </c>
      <c r="C3828" s="13" t="str">
        <f>IFERROR(AVERAGEIFS(Datos!C3828:E3828,Datos!C3828:E3828,"&lt;&gt;"),"")</f>
        <v/>
      </c>
      <c r="D3828" s="13" t="str">
        <f>IFERROR(AVERAGEIFS(Datos!F3828:H3828,Datos!F3828:H3828,"&lt;&gt;"),"")</f>
        <v/>
      </c>
      <c r="E3828" s="14" t="str">
        <f>IFERROR(AVERAGEIFS(Datos!I3828:L3828,Datos!I3828:L3828,"&lt;&gt;"),"")</f>
        <v/>
      </c>
    </row>
    <row r="3829" spans="1:5" x14ac:dyDescent="0.3">
      <c r="A3829" s="12">
        <v>45467</v>
      </c>
      <c r="B3829" s="13">
        <v>2024</v>
      </c>
      <c r="C3829" s="13">
        <f>IFERROR(AVERAGEIFS(Datos!C3829:E3829,Datos!C3829:E3829,"&lt;&gt;"),"")</f>
        <v>278.34333333333331</v>
      </c>
      <c r="D3829" s="13">
        <f>IFERROR(AVERAGEIFS(Datos!F3829:H3829,Datos!F3829:H3829,"&lt;&gt;"),"")</f>
        <v>99.149518666666665</v>
      </c>
      <c r="E3829" s="14">
        <f>IFERROR(AVERAGEIFS(Datos!I3829:L3829,Datos!I3829:L3829,"&lt;&gt;"),"")</f>
        <v>37.687838140925315</v>
      </c>
    </row>
    <row r="3830" spans="1:5" x14ac:dyDescent="0.3">
      <c r="A3830" s="12">
        <v>45468</v>
      </c>
      <c r="B3830" s="13">
        <v>2024</v>
      </c>
      <c r="C3830" s="13">
        <f>IFERROR(AVERAGEIFS(Datos!C3830:E3830,Datos!C3830:E3830,"&lt;&gt;"),"")</f>
        <v>281.34999999999997</v>
      </c>
      <c r="D3830" s="13">
        <f>IFERROR(AVERAGEIFS(Datos!F3830:H3830,Datos!F3830:H3830,"&lt;&gt;"),"")</f>
        <v>99.947884333333334</v>
      </c>
      <c r="E3830" s="14">
        <f>IFERROR(AVERAGEIFS(Datos!I3830:L3830,Datos!I3830:L3830,"&lt;&gt;"),"")</f>
        <v>38.150623815336466</v>
      </c>
    </row>
    <row r="3831" spans="1:5" x14ac:dyDescent="0.3">
      <c r="A3831" s="12">
        <v>45469</v>
      </c>
      <c r="B3831" s="13">
        <v>2024</v>
      </c>
      <c r="C3831" s="13">
        <f>IFERROR(AVERAGEIFS(Datos!C3831:E3831,Datos!C3831:E3831,"&lt;&gt;"),"")</f>
        <v>283.09666666666669</v>
      </c>
      <c r="D3831" s="13">
        <f>IFERROR(AVERAGEIFS(Datos!F3831:H3831,Datos!F3831:H3831,"&lt;&gt;"),"")</f>
        <v>100.45112886666668</v>
      </c>
      <c r="E3831" s="14">
        <f>IFERROR(AVERAGEIFS(Datos!I3831:L3831,Datos!I3831:L3831,"&lt;&gt;"),"")</f>
        <v>38.274953893799804</v>
      </c>
    </row>
    <row r="3832" spans="1:5" x14ac:dyDescent="0.3">
      <c r="A3832" s="12">
        <v>45470</v>
      </c>
      <c r="B3832" s="13">
        <v>2024</v>
      </c>
      <c r="C3832" s="13">
        <f>IFERROR(AVERAGEIFS(Datos!C3832:E3832,Datos!C3832:E3832,"&lt;&gt;"),"")</f>
        <v>284.12</v>
      </c>
      <c r="D3832" s="13">
        <f>IFERROR(AVERAGEIFS(Datos!F3832:H3832,Datos!F3832:H3832,"&lt;&gt;"),"")</f>
        <v>101.24700409999998</v>
      </c>
      <c r="E3832" s="14">
        <f>IFERROR(AVERAGEIFS(Datos!I3832:L3832,Datos!I3832:L3832,"&lt;&gt;"),"")</f>
        <v>38.231784832928881</v>
      </c>
    </row>
    <row r="3833" spans="1:5" x14ac:dyDescent="0.3">
      <c r="A3833" s="12">
        <v>45471</v>
      </c>
      <c r="B3833" s="13">
        <v>2024</v>
      </c>
      <c r="C3833" s="13">
        <f>IFERROR(AVERAGEIFS(Datos!C3833:E3833,Datos!C3833:E3833,"&lt;&gt;"),"")</f>
        <v>279.90666666666664</v>
      </c>
      <c r="D3833" s="13">
        <f>IFERROR(AVERAGEIFS(Datos!F3833:H3833,Datos!F3833:H3833,"&lt;&gt;"),"")</f>
        <v>102.14783460000001</v>
      </c>
      <c r="E3833" s="14">
        <f>IFERROR(AVERAGEIFS(Datos!I3833:L3833,Datos!I3833:L3833,"&lt;&gt;"),"")</f>
        <v>38.604139968915135</v>
      </c>
    </row>
    <row r="3834" spans="1:5" x14ac:dyDescent="0.3">
      <c r="A3834" s="12">
        <v>45472</v>
      </c>
      <c r="B3834" s="13">
        <v>2024</v>
      </c>
      <c r="C3834" s="13" t="str">
        <f>IFERROR(AVERAGEIFS(Datos!C3834:E3834,Datos!C3834:E3834,"&lt;&gt;"),"")</f>
        <v/>
      </c>
      <c r="D3834" s="13" t="str">
        <f>IFERROR(AVERAGEIFS(Datos!F3834:H3834,Datos!F3834:H3834,"&lt;&gt;"),"")</f>
        <v/>
      </c>
      <c r="E3834" s="14" t="str">
        <f>IFERROR(AVERAGEIFS(Datos!I3834:L3834,Datos!I3834:L3834,"&lt;&gt;"),"")</f>
        <v/>
      </c>
    </row>
    <row r="3835" spans="1:5" x14ac:dyDescent="0.3">
      <c r="A3835" s="12">
        <v>45473</v>
      </c>
      <c r="B3835" s="13">
        <v>2024</v>
      </c>
      <c r="C3835" s="13" t="str">
        <f>IFERROR(AVERAGEIFS(Datos!C3835:E3835,Datos!C3835:E3835,"&lt;&gt;"),"")</f>
        <v/>
      </c>
      <c r="D3835" s="13" t="str">
        <f>IFERROR(AVERAGEIFS(Datos!F3835:H3835,Datos!F3835:H3835,"&lt;&gt;"),"")</f>
        <v/>
      </c>
      <c r="E3835" s="14" t="str">
        <f>IFERROR(AVERAGEIFS(Datos!I3835:L3835,Datos!I3835:L3835,"&lt;&gt;"),"")</f>
        <v/>
      </c>
    </row>
    <row r="3836" spans="1:5" x14ac:dyDescent="0.3">
      <c r="A3836" s="12">
        <v>45474</v>
      </c>
      <c r="B3836" s="13">
        <v>2024</v>
      </c>
      <c r="C3836" s="13">
        <f>IFERROR(AVERAGEIFS(Datos!C3836:E3836,Datos!C3836:E3836,"&lt;&gt;"),"")</f>
        <v>285.49</v>
      </c>
      <c r="D3836" s="13">
        <f>IFERROR(AVERAGEIFS(Datos!F3836:H3836,Datos!F3836:H3836,"&lt;&gt;"),"")</f>
        <v>101.2159484</v>
      </c>
      <c r="E3836" s="14">
        <f>IFERROR(AVERAGEIFS(Datos!I3836:L3836,Datos!I3836:L3836,"&lt;&gt;"),"")</f>
        <v>38.943918322808315</v>
      </c>
    </row>
    <row r="3837" spans="1:5" x14ac:dyDescent="0.3">
      <c r="A3837" s="12">
        <v>45475</v>
      </c>
      <c r="B3837" s="13">
        <v>2024</v>
      </c>
      <c r="C3837" s="13">
        <f>IFERROR(AVERAGEIFS(Datos!C3837:E3837,Datos!C3837:E3837,"&lt;&gt;"),"")</f>
        <v>288.26333333333332</v>
      </c>
      <c r="D3837" s="13">
        <f>IFERROR(AVERAGEIFS(Datos!F3837:H3837,Datos!F3837:H3837,"&lt;&gt;"),"")</f>
        <v>100.6488964</v>
      </c>
      <c r="E3837" s="14">
        <f>IFERROR(AVERAGEIFS(Datos!I3837:L3837,Datos!I3837:L3837,"&lt;&gt;"),"")</f>
        <v>39.331825386805292</v>
      </c>
    </row>
    <row r="3838" spans="1:5" x14ac:dyDescent="0.3">
      <c r="A3838" s="12">
        <v>45476</v>
      </c>
      <c r="B3838" s="13">
        <v>2024</v>
      </c>
      <c r="C3838" s="13">
        <f>IFERROR(AVERAGEIFS(Datos!C3838:E3838,Datos!C3838:E3838,"&lt;&gt;"),"")</f>
        <v>289.37999999999994</v>
      </c>
      <c r="D3838" s="13">
        <f>IFERROR(AVERAGEIFS(Datos!F3838:H3838,Datos!F3838:H3838,"&lt;&gt;"),"")</f>
        <v>102.2726254</v>
      </c>
      <c r="E3838" s="14">
        <f>IFERROR(AVERAGEIFS(Datos!I3838:L3838,Datos!I3838:L3838,"&lt;&gt;"),"")</f>
        <v>39.572872994304817</v>
      </c>
    </row>
    <row r="3839" spans="1:5" x14ac:dyDescent="0.3">
      <c r="A3839" s="12">
        <v>45477</v>
      </c>
      <c r="B3839" s="13">
        <v>2024</v>
      </c>
      <c r="C3839" s="13" t="str">
        <f>IFERROR(AVERAGEIFS(Datos!C3839:E3839,Datos!C3839:E3839,"&lt;&gt;"),"")</f>
        <v/>
      </c>
      <c r="D3839" s="13">
        <f>IFERROR(AVERAGEIFS(Datos!F3839:H3839,Datos!F3839:H3839,"&lt;&gt;"),"")</f>
        <v>102.11543176666667</v>
      </c>
      <c r="E3839" s="14">
        <f>IFERROR(AVERAGEIFS(Datos!I3839:L3839,Datos!I3839:L3839,"&lt;&gt;"),"")</f>
        <v>40.438999303400777</v>
      </c>
    </row>
    <row r="3840" spans="1:5" x14ac:dyDescent="0.3">
      <c r="A3840" s="12">
        <v>45478</v>
      </c>
      <c r="B3840" s="13">
        <v>2024</v>
      </c>
      <c r="C3840" s="13">
        <f>IFERROR(AVERAGEIFS(Datos!C3840:E3840,Datos!C3840:E3840,"&lt;&gt;"),"")</f>
        <v>294.83333333333331</v>
      </c>
      <c r="D3840" s="13">
        <f>IFERROR(AVERAGEIFS(Datos!F3840:H3840,Datos!F3840:H3840,"&lt;&gt;"),"")</f>
        <v>102.75425360000001</v>
      </c>
      <c r="E3840" s="14">
        <f>IFERROR(AVERAGEIFS(Datos!I3840:L3840,Datos!I3840:L3840,"&lt;&gt;"),"")</f>
        <v>40.569199871029902</v>
      </c>
    </row>
    <row r="3841" spans="1:5" x14ac:dyDescent="0.3">
      <c r="A3841" s="12">
        <v>45479</v>
      </c>
      <c r="B3841" s="13">
        <v>2024</v>
      </c>
      <c r="C3841" s="13" t="str">
        <f>IFERROR(AVERAGEIFS(Datos!C3841:E3841,Datos!C3841:E3841,"&lt;&gt;"),"")</f>
        <v/>
      </c>
      <c r="D3841" s="13" t="str">
        <f>IFERROR(AVERAGEIFS(Datos!F3841:H3841,Datos!F3841:H3841,"&lt;&gt;"),"")</f>
        <v/>
      </c>
      <c r="E3841" s="14" t="str">
        <f>IFERROR(AVERAGEIFS(Datos!I3841:L3841,Datos!I3841:L3841,"&lt;&gt;"),"")</f>
        <v/>
      </c>
    </row>
    <row r="3842" spans="1:5" x14ac:dyDescent="0.3">
      <c r="A3842" s="12">
        <v>45480</v>
      </c>
      <c r="B3842" s="13">
        <v>2024</v>
      </c>
      <c r="C3842" s="13" t="str">
        <f>IFERROR(AVERAGEIFS(Datos!C3842:E3842,Datos!C3842:E3842,"&lt;&gt;"),"")</f>
        <v/>
      </c>
      <c r="D3842" s="13" t="str">
        <f>IFERROR(AVERAGEIFS(Datos!F3842:H3842,Datos!F3842:H3842,"&lt;&gt;"),"")</f>
        <v/>
      </c>
      <c r="E3842" s="14" t="str">
        <f>IFERROR(AVERAGEIFS(Datos!I3842:L3842,Datos!I3842:L3842,"&lt;&gt;"),"")</f>
        <v/>
      </c>
    </row>
    <row r="3843" spans="1:5" x14ac:dyDescent="0.3">
      <c r="A3843" s="12">
        <v>45481</v>
      </c>
      <c r="B3843" s="13">
        <v>2024</v>
      </c>
      <c r="C3843" s="13">
        <f>IFERROR(AVERAGEIFS(Datos!C3843:E3843,Datos!C3843:E3843,"&lt;&gt;"),"")</f>
        <v>294.36333333333329</v>
      </c>
      <c r="D3843" s="13">
        <f>IFERROR(AVERAGEIFS(Datos!F3843:H3843,Datos!F3843:H3843,"&lt;&gt;"),"")</f>
        <v>102.15464096666666</v>
      </c>
      <c r="E3843" s="14">
        <f>IFERROR(AVERAGEIFS(Datos!I3843:L3843,Datos!I3843:L3843,"&lt;&gt;"),"")</f>
        <v>40.439568863933303</v>
      </c>
    </row>
    <row r="3844" spans="1:5" x14ac:dyDescent="0.3">
      <c r="A3844" s="12">
        <v>45482</v>
      </c>
      <c r="B3844" s="13">
        <v>2024</v>
      </c>
      <c r="C3844" s="13">
        <f>IFERROR(AVERAGEIFS(Datos!C3844:E3844,Datos!C3844:E3844,"&lt;&gt;"),"")</f>
        <v>292.40000000000003</v>
      </c>
      <c r="D3844" s="13">
        <f>IFERROR(AVERAGEIFS(Datos!F3844:H3844,Datos!F3844:H3844,"&lt;&gt;"),"")</f>
        <v>101.02915949999999</v>
      </c>
      <c r="E3844" s="14">
        <f>IFERROR(AVERAGEIFS(Datos!I3844:L3844,Datos!I3844:L3844,"&lt;&gt;"),"")</f>
        <v>41.431599642015868</v>
      </c>
    </row>
    <row r="3845" spans="1:5" x14ac:dyDescent="0.3">
      <c r="A3845" s="12">
        <v>45483</v>
      </c>
      <c r="B3845" s="13">
        <v>2024</v>
      </c>
      <c r="C3845" s="13">
        <f>IFERROR(AVERAGEIFS(Datos!C3845:E3845,Datos!C3845:E3845,"&lt;&gt;"),"")</f>
        <v>296.80333333333334</v>
      </c>
      <c r="D3845" s="13">
        <f>IFERROR(AVERAGEIFS(Datos!F3845:H3845,Datos!F3845:H3845,"&lt;&gt;"),"")</f>
        <v>102.22685100000001</v>
      </c>
      <c r="E3845" s="14">
        <f>IFERROR(AVERAGEIFS(Datos!I3845:L3845,Datos!I3845:L3845,"&lt;&gt;"),"")</f>
        <v>41.665786246830358</v>
      </c>
    </row>
    <row r="3846" spans="1:5" x14ac:dyDescent="0.3">
      <c r="A3846" s="12">
        <v>45484</v>
      </c>
      <c r="B3846" s="13">
        <v>2024</v>
      </c>
      <c r="C3846" s="13">
        <f>IFERROR(AVERAGEIFS(Datos!C3846:E3846,Datos!C3846:E3846,"&lt;&gt;"),"")</f>
        <v>289.27999999999997</v>
      </c>
      <c r="D3846" s="13">
        <f>IFERROR(AVERAGEIFS(Datos!F3846:H3846,Datos!F3846:H3846,"&lt;&gt;"),"")</f>
        <v>103.38613513333333</v>
      </c>
      <c r="E3846" s="14">
        <f>IFERROR(AVERAGEIFS(Datos!I3846:L3846,Datos!I3846:L3846,"&lt;&gt;"),"")</f>
        <v>42.942892810746045</v>
      </c>
    </row>
    <row r="3847" spans="1:5" x14ac:dyDescent="0.3">
      <c r="A3847" s="12">
        <v>45485</v>
      </c>
      <c r="B3847" s="13">
        <v>2024</v>
      </c>
      <c r="C3847" s="13">
        <f>IFERROR(AVERAGEIFS(Datos!C3847:E3847,Datos!C3847:E3847,"&lt;&gt;"),"")</f>
        <v>289.72000000000003</v>
      </c>
      <c r="D3847" s="13">
        <f>IFERROR(AVERAGEIFS(Datos!F3847:H3847,Datos!F3847:H3847,"&lt;&gt;"),"")</f>
        <v>105.01961189999999</v>
      </c>
      <c r="E3847" s="14">
        <f>IFERROR(AVERAGEIFS(Datos!I3847:L3847,Datos!I3847:L3847,"&lt;&gt;"),"")</f>
        <v>41.918043734165188</v>
      </c>
    </row>
    <row r="3848" spans="1:5" x14ac:dyDescent="0.3">
      <c r="A3848" s="12">
        <v>45486</v>
      </c>
      <c r="B3848" s="13">
        <v>2024</v>
      </c>
      <c r="C3848" s="13" t="str">
        <f>IFERROR(AVERAGEIFS(Datos!C3848:E3848,Datos!C3848:E3848,"&lt;&gt;"),"")</f>
        <v/>
      </c>
      <c r="D3848" s="13" t="str">
        <f>IFERROR(AVERAGEIFS(Datos!F3848:H3848,Datos!F3848:H3848,"&lt;&gt;"),"")</f>
        <v/>
      </c>
      <c r="E3848" s="14" t="str">
        <f>IFERROR(AVERAGEIFS(Datos!I3848:L3848,Datos!I3848:L3848,"&lt;&gt;"),"")</f>
        <v/>
      </c>
    </row>
    <row r="3849" spans="1:5" x14ac:dyDescent="0.3">
      <c r="A3849" s="12">
        <v>45487</v>
      </c>
      <c r="B3849" s="13">
        <v>2024</v>
      </c>
      <c r="C3849" s="13" t="str">
        <f>IFERROR(AVERAGEIFS(Datos!C3849:E3849,Datos!C3849:E3849,"&lt;&gt;"),"")</f>
        <v/>
      </c>
      <c r="D3849" s="13" t="str">
        <f>IFERROR(AVERAGEIFS(Datos!F3849:H3849,Datos!F3849:H3849,"&lt;&gt;"),"")</f>
        <v/>
      </c>
      <c r="E3849" s="14" t="str">
        <f>IFERROR(AVERAGEIFS(Datos!I3849:L3849,Datos!I3849:L3849,"&lt;&gt;"),"")</f>
        <v/>
      </c>
    </row>
    <row r="3850" spans="1:5" x14ac:dyDescent="0.3">
      <c r="A3850" s="12">
        <v>45488</v>
      </c>
      <c r="B3850" s="13">
        <v>2024</v>
      </c>
      <c r="C3850" s="13">
        <f>IFERROR(AVERAGEIFS(Datos!C3850:E3850,Datos!C3850:E3850,"&lt;&gt;"),"")</f>
        <v>291.63</v>
      </c>
      <c r="D3850" s="13">
        <f>IFERROR(AVERAGEIFS(Datos!F3850:H3850,Datos!F3850:H3850,"&lt;&gt;"),"")</f>
        <v>103.7809602</v>
      </c>
      <c r="E3850" s="14" t="str">
        <f>IFERROR(AVERAGEIFS(Datos!I3850:L3850,Datos!I3850:L3850,"&lt;&gt;"),"")</f>
        <v/>
      </c>
    </row>
    <row r="3851" spans="1:5" x14ac:dyDescent="0.3">
      <c r="A3851" s="12">
        <v>45489</v>
      </c>
      <c r="B3851" s="13">
        <v>2024</v>
      </c>
      <c r="C3851" s="13">
        <f>IFERROR(AVERAGEIFS(Datos!C3851:E3851,Datos!C3851:E3851,"&lt;&gt;"),"")</f>
        <v>289.41999999999996</v>
      </c>
      <c r="D3851" s="13">
        <f>IFERROR(AVERAGEIFS(Datos!F3851:H3851,Datos!F3851:H3851,"&lt;&gt;"),"")</f>
        <v>103.08247</v>
      </c>
      <c r="E3851" s="14">
        <f>IFERROR(AVERAGEIFS(Datos!I3851:L3851,Datos!I3851:L3851,"&lt;&gt;"),"")</f>
        <v>41.62893676674657</v>
      </c>
    </row>
    <row r="3852" spans="1:5" x14ac:dyDescent="0.3">
      <c r="A3852" s="12">
        <v>45490</v>
      </c>
      <c r="B3852" s="13">
        <v>2024</v>
      </c>
      <c r="C3852" s="13">
        <f>IFERROR(AVERAGEIFS(Datos!C3852:E3852,Datos!C3852:E3852,"&lt;&gt;"),"")</f>
        <v>284.4733333333333</v>
      </c>
      <c r="D3852" s="13">
        <f>IFERROR(AVERAGEIFS(Datos!F3852:H3852,Datos!F3852:H3852,"&lt;&gt;"),"")</f>
        <v>102.33834893333334</v>
      </c>
      <c r="E3852" s="14">
        <f>IFERROR(AVERAGEIFS(Datos!I3852:L3852,Datos!I3852:L3852,"&lt;&gt;"),"")</f>
        <v>41.976360762955849</v>
      </c>
    </row>
    <row r="3853" spans="1:5" x14ac:dyDescent="0.3">
      <c r="A3853" s="12">
        <v>45491</v>
      </c>
      <c r="B3853" s="13">
        <v>2024</v>
      </c>
      <c r="C3853" s="13">
        <f>IFERROR(AVERAGEIFS(Datos!C3853:E3853,Datos!C3853:E3853,"&lt;&gt;"),"")</f>
        <v>280.74666666666667</v>
      </c>
      <c r="D3853" s="13">
        <f>IFERROR(AVERAGEIFS(Datos!F3853:H3853,Datos!F3853:H3853,"&lt;&gt;"),"")</f>
        <v>101.80432066666667</v>
      </c>
      <c r="E3853" s="14">
        <f>IFERROR(AVERAGEIFS(Datos!I3853:L3853,Datos!I3853:L3853,"&lt;&gt;"),"")</f>
        <v>39.995687674196631</v>
      </c>
    </row>
    <row r="3854" spans="1:5" x14ac:dyDescent="0.3">
      <c r="A3854" s="12">
        <v>45492</v>
      </c>
      <c r="B3854" s="13">
        <v>2024</v>
      </c>
      <c r="C3854" s="13">
        <f>IFERROR(AVERAGEIFS(Datos!C3854:E3854,Datos!C3854:E3854,"&lt;&gt;"),"")</f>
        <v>279.69333333333333</v>
      </c>
      <c r="D3854" s="13">
        <f>IFERROR(AVERAGEIFS(Datos!F3854:H3854,Datos!F3854:H3854,"&lt;&gt;"),"")</f>
        <v>101.16208713333333</v>
      </c>
      <c r="E3854" s="14">
        <f>IFERROR(AVERAGEIFS(Datos!I3854:L3854,Datos!I3854:L3854,"&lt;&gt;"),"")</f>
        <v>39.727133969635375</v>
      </c>
    </row>
    <row r="3855" spans="1:5" x14ac:dyDescent="0.3">
      <c r="A3855" s="12">
        <v>45493</v>
      </c>
      <c r="B3855" s="13">
        <v>2024</v>
      </c>
      <c r="C3855" s="13" t="str">
        <f>IFERROR(AVERAGEIFS(Datos!C3855:E3855,Datos!C3855:E3855,"&lt;&gt;"),"")</f>
        <v/>
      </c>
      <c r="D3855" s="13" t="str">
        <f>IFERROR(AVERAGEIFS(Datos!F3855:H3855,Datos!F3855:H3855,"&lt;&gt;"),"")</f>
        <v/>
      </c>
      <c r="E3855" s="14" t="str">
        <f>IFERROR(AVERAGEIFS(Datos!I3855:L3855,Datos!I3855:L3855,"&lt;&gt;"),"")</f>
        <v/>
      </c>
    </row>
    <row r="3856" spans="1:5" x14ac:dyDescent="0.3">
      <c r="A3856" s="12">
        <v>45494</v>
      </c>
      <c r="B3856" s="13">
        <v>2024</v>
      </c>
      <c r="C3856" s="13" t="str">
        <f>IFERROR(AVERAGEIFS(Datos!C3856:E3856,Datos!C3856:E3856,"&lt;&gt;"),"")</f>
        <v/>
      </c>
      <c r="D3856" s="13" t="str">
        <f>IFERROR(AVERAGEIFS(Datos!F3856:H3856,Datos!F3856:H3856,"&lt;&gt;"),"")</f>
        <v/>
      </c>
      <c r="E3856" s="14" t="str">
        <f>IFERROR(AVERAGEIFS(Datos!I3856:L3856,Datos!I3856:L3856,"&lt;&gt;"),"")</f>
        <v/>
      </c>
    </row>
    <row r="3857" spans="1:5" x14ac:dyDescent="0.3">
      <c r="A3857" s="12">
        <v>45495</v>
      </c>
      <c r="B3857" s="13">
        <v>2024</v>
      </c>
      <c r="C3857" s="13">
        <f>IFERROR(AVERAGEIFS(Datos!C3857:E3857,Datos!C3857:E3857,"&lt;&gt;"),"")</f>
        <v>282.85666666666663</v>
      </c>
      <c r="D3857" s="13">
        <f>IFERROR(AVERAGEIFS(Datos!F3857:H3857,Datos!F3857:H3857,"&lt;&gt;"),"")</f>
        <v>102.49610026666669</v>
      </c>
      <c r="E3857" s="14">
        <f>IFERROR(AVERAGEIFS(Datos!I3857:L3857,Datos!I3857:L3857,"&lt;&gt;"),"")</f>
        <v>39.598171447669969</v>
      </c>
    </row>
    <row r="3858" spans="1:5" x14ac:dyDescent="0.3">
      <c r="A3858" s="12">
        <v>45496</v>
      </c>
      <c r="B3858" s="13">
        <v>2024</v>
      </c>
      <c r="C3858" s="13">
        <f>IFERROR(AVERAGEIFS(Datos!C3858:E3858,Datos!C3858:E3858,"&lt;&gt;"),"")</f>
        <v>283.88333333333333</v>
      </c>
      <c r="D3858" s="13">
        <f>IFERROR(AVERAGEIFS(Datos!F3858:H3858,Datos!F3858:H3858,"&lt;&gt;"),"")</f>
        <v>106.60665966666666</v>
      </c>
      <c r="E3858" s="14">
        <f>IFERROR(AVERAGEIFS(Datos!I3858:L3858,Datos!I3858:L3858,"&lt;&gt;"),"")</f>
        <v>39.667725768662947</v>
      </c>
    </row>
    <row r="3859" spans="1:5" x14ac:dyDescent="0.3">
      <c r="A3859" s="12">
        <v>45497</v>
      </c>
      <c r="B3859" s="13">
        <v>2024</v>
      </c>
      <c r="C3859" s="13">
        <f>IFERROR(AVERAGEIFS(Datos!C3859:E3859,Datos!C3859:E3859,"&lt;&gt;"),"")</f>
        <v>273.35666666666663</v>
      </c>
      <c r="D3859" s="13">
        <f>IFERROR(AVERAGEIFS(Datos!F3859:H3859,Datos!F3859:H3859,"&lt;&gt;"),"")</f>
        <v>105.18880999999999</v>
      </c>
      <c r="E3859" s="14">
        <f>IFERROR(AVERAGEIFS(Datos!I3859:L3859,Datos!I3859:L3859,"&lt;&gt;"),"")</f>
        <v>40.116741625399101</v>
      </c>
    </row>
    <row r="3860" spans="1:5" x14ac:dyDescent="0.3">
      <c r="A3860" s="12">
        <v>45498</v>
      </c>
      <c r="B3860" s="13">
        <v>2024</v>
      </c>
      <c r="C3860" s="13">
        <f>IFERROR(AVERAGEIFS(Datos!C3860:E3860,Datos!C3860:E3860,"&lt;&gt;"),"")</f>
        <v>267.7233333333333</v>
      </c>
      <c r="D3860" s="13">
        <f>IFERROR(AVERAGEIFS(Datos!F3860:H3860,Datos!F3860:H3860,"&lt;&gt;"),"")</f>
        <v>105.455489</v>
      </c>
      <c r="E3860" s="14">
        <f>IFERROR(AVERAGEIFS(Datos!I3860:L3860,Datos!I3860:L3860,"&lt;&gt;"),"")</f>
        <v>37.693929252418357</v>
      </c>
    </row>
    <row r="3861" spans="1:5" x14ac:dyDescent="0.3">
      <c r="A3861" s="12">
        <v>45499</v>
      </c>
      <c r="B3861" s="13">
        <v>2024</v>
      </c>
      <c r="C3861" s="13">
        <f>IFERROR(AVERAGEIFS(Datos!C3861:E3861,Datos!C3861:E3861,"&lt;&gt;"),"")</f>
        <v>270.07666666666665</v>
      </c>
      <c r="D3861" s="13">
        <f>IFERROR(AVERAGEIFS(Datos!F3861:H3861,Datos!F3861:H3861,"&lt;&gt;"),"")</f>
        <v>105.47089826666667</v>
      </c>
      <c r="E3861" s="14">
        <f>IFERROR(AVERAGEIFS(Datos!I3861:L3861,Datos!I3861:L3861,"&lt;&gt;"),"")</f>
        <v>37.147711795305284</v>
      </c>
    </row>
    <row r="3862" spans="1:5" x14ac:dyDescent="0.3">
      <c r="A3862" s="12">
        <v>45500</v>
      </c>
      <c r="B3862" s="13">
        <v>2024</v>
      </c>
      <c r="C3862" s="13" t="str">
        <f>IFERROR(AVERAGEIFS(Datos!C3862:E3862,Datos!C3862:E3862,"&lt;&gt;"),"")</f>
        <v/>
      </c>
      <c r="D3862" s="13" t="str">
        <f>IFERROR(AVERAGEIFS(Datos!F3862:H3862,Datos!F3862:H3862,"&lt;&gt;"),"")</f>
        <v/>
      </c>
      <c r="E3862" s="14" t="str">
        <f>IFERROR(AVERAGEIFS(Datos!I3862:L3862,Datos!I3862:L3862,"&lt;&gt;"),"")</f>
        <v/>
      </c>
    </row>
    <row r="3863" spans="1:5" x14ac:dyDescent="0.3">
      <c r="A3863" s="12">
        <v>45501</v>
      </c>
      <c r="B3863" s="13">
        <v>2024</v>
      </c>
      <c r="C3863" s="13" t="str">
        <f>IFERROR(AVERAGEIFS(Datos!C3863:E3863,Datos!C3863:E3863,"&lt;&gt;"),"")</f>
        <v/>
      </c>
      <c r="D3863" s="13" t="str">
        <f>IFERROR(AVERAGEIFS(Datos!F3863:H3863,Datos!F3863:H3863,"&lt;&gt;"),"")</f>
        <v/>
      </c>
      <c r="E3863" s="14" t="str">
        <f>IFERROR(AVERAGEIFS(Datos!I3863:L3863,Datos!I3863:L3863,"&lt;&gt;"),"")</f>
        <v/>
      </c>
    </row>
    <row r="3864" spans="1:5" x14ac:dyDescent="0.3">
      <c r="A3864" s="12">
        <v>45502</v>
      </c>
      <c r="B3864" s="13">
        <v>2024</v>
      </c>
      <c r="C3864" s="13">
        <f>IFERROR(AVERAGEIFS(Datos!C3864:E3864,Datos!C3864:E3864,"&lt;&gt;"),"")</f>
        <v>271.5</v>
      </c>
      <c r="D3864" s="13">
        <f>IFERROR(AVERAGEIFS(Datos!F3864:H3864,Datos!F3864:H3864,"&lt;&gt;"),"")</f>
        <v>103.681264</v>
      </c>
      <c r="E3864" s="14">
        <f>IFERROR(AVERAGEIFS(Datos!I3864:L3864,Datos!I3864:L3864,"&lt;&gt;"),"")</f>
        <v>37.738129811939721</v>
      </c>
    </row>
    <row r="3865" spans="1:5" x14ac:dyDescent="0.3">
      <c r="A3865" s="12">
        <v>45503</v>
      </c>
      <c r="B3865" s="13">
        <v>2024</v>
      </c>
      <c r="C3865" s="13">
        <f>IFERROR(AVERAGEIFS(Datos!C3865:E3865,Datos!C3865:E3865,"&lt;&gt;"),"")</f>
        <v>270.67</v>
      </c>
      <c r="D3865" s="13">
        <f>IFERROR(AVERAGEIFS(Datos!F3865:H3865,Datos!F3865:H3865,"&lt;&gt;"),"")</f>
        <v>103.38667553333335</v>
      </c>
      <c r="E3865" s="14">
        <f>IFERROR(AVERAGEIFS(Datos!I3865:L3865,Datos!I3865:L3865,"&lt;&gt;"),"")</f>
        <v>37.918304058992426</v>
      </c>
    </row>
    <row r="3866" spans="1:5" x14ac:dyDescent="0.3">
      <c r="A3866" s="12">
        <v>45504</v>
      </c>
      <c r="B3866" s="13">
        <v>2024</v>
      </c>
      <c r="C3866" s="13">
        <f>IFERROR(AVERAGEIFS(Datos!C3866:E3866,Datos!C3866:E3866,"&lt;&gt;"),"")</f>
        <v>270.65666666666669</v>
      </c>
      <c r="D3866" s="13">
        <f>IFERROR(AVERAGEIFS(Datos!F3866:H3866,Datos!F3866:H3866,"&lt;&gt;"),"")</f>
        <v>104.19906800000001</v>
      </c>
      <c r="E3866" s="14">
        <f>IFERROR(AVERAGEIFS(Datos!I3866:L3866,Datos!I3866:L3866,"&lt;&gt;"),"")</f>
        <v>38.323460019261425</v>
      </c>
    </row>
    <row r="3867" spans="1:5" x14ac:dyDescent="0.3">
      <c r="A3867" s="12">
        <v>45505</v>
      </c>
      <c r="B3867" s="13">
        <v>2024</v>
      </c>
      <c r="C3867" s="13">
        <f>IFERROR(AVERAGEIFS(Datos!C3867:E3867,Datos!C3867:E3867,"&lt;&gt;"),"")</f>
        <v>268.74333333333334</v>
      </c>
      <c r="D3867" s="13">
        <f>IFERROR(AVERAGEIFS(Datos!F3867:H3867,Datos!F3867:H3867,"&lt;&gt;"),"")</f>
        <v>101.54892833333334</v>
      </c>
      <c r="E3867" s="14">
        <f>IFERROR(AVERAGEIFS(Datos!I3867:L3867,Datos!I3867:L3867,"&lt;&gt;"),"")</f>
        <v>36.449356919613074</v>
      </c>
    </row>
    <row r="3868" spans="1:5" x14ac:dyDescent="0.3">
      <c r="A3868" s="12">
        <v>45506</v>
      </c>
      <c r="B3868" s="13">
        <v>2024</v>
      </c>
      <c r="C3868" s="13">
        <f>IFERROR(AVERAGEIFS(Datos!C3868:E3868,Datos!C3868:E3868,"&lt;&gt;"),"")</f>
        <v>265.00333333333333</v>
      </c>
      <c r="D3868" s="13">
        <f>IFERROR(AVERAGEIFS(Datos!F3868:H3868,Datos!F3868:H3868,"&lt;&gt;"),"")</f>
        <v>100.27310156666665</v>
      </c>
      <c r="E3868" s="14">
        <f>IFERROR(AVERAGEIFS(Datos!I3868:L3868,Datos!I3868:L3868,"&lt;&gt;"),"")</f>
        <v>35.236767468505278</v>
      </c>
    </row>
    <row r="3869" spans="1:5" x14ac:dyDescent="0.3">
      <c r="A3869" s="12">
        <v>45507</v>
      </c>
      <c r="B3869" s="13">
        <v>2024</v>
      </c>
      <c r="C3869" s="13" t="str">
        <f>IFERROR(AVERAGEIFS(Datos!C3869:E3869,Datos!C3869:E3869,"&lt;&gt;"),"")</f>
        <v/>
      </c>
      <c r="D3869" s="13" t="str">
        <f>IFERROR(AVERAGEIFS(Datos!F3869:H3869,Datos!F3869:H3869,"&lt;&gt;"),"")</f>
        <v/>
      </c>
      <c r="E3869" s="14" t="str">
        <f>IFERROR(AVERAGEIFS(Datos!I3869:L3869,Datos!I3869:L3869,"&lt;&gt;"),"")</f>
        <v/>
      </c>
    </row>
    <row r="3870" spans="1:5" x14ac:dyDescent="0.3">
      <c r="A3870" s="12">
        <v>45508</v>
      </c>
      <c r="B3870" s="13">
        <v>2024</v>
      </c>
      <c r="C3870" s="13" t="str">
        <f>IFERROR(AVERAGEIFS(Datos!C3870:E3870,Datos!C3870:E3870,"&lt;&gt;"),"")</f>
        <v/>
      </c>
      <c r="D3870" s="13" t="str">
        <f>IFERROR(AVERAGEIFS(Datos!F3870:H3870,Datos!F3870:H3870,"&lt;&gt;"),"")</f>
        <v/>
      </c>
      <c r="E3870" s="14" t="str">
        <f>IFERROR(AVERAGEIFS(Datos!I3870:L3870,Datos!I3870:L3870,"&lt;&gt;"),"")</f>
        <v/>
      </c>
    </row>
    <row r="3871" spans="1:5" x14ac:dyDescent="0.3">
      <c r="A3871" s="12">
        <v>45509</v>
      </c>
      <c r="B3871" s="13">
        <v>2024</v>
      </c>
      <c r="C3871" s="13">
        <f>IFERROR(AVERAGEIFS(Datos!C3871:E3871,Datos!C3871:E3871,"&lt;&gt;"),"")</f>
        <v>254.55666666666664</v>
      </c>
      <c r="D3871" s="13">
        <f>IFERROR(AVERAGEIFS(Datos!F3871:H3871,Datos!F3871:H3871,"&lt;&gt;"),"")</f>
        <v>98.029600933333327</v>
      </c>
      <c r="E3871" s="14">
        <f>IFERROR(AVERAGEIFS(Datos!I3871:L3871,Datos!I3871:L3871,"&lt;&gt;"),"")</f>
        <v>30.154093017893061</v>
      </c>
    </row>
    <row r="3872" spans="1:5" x14ac:dyDescent="0.3">
      <c r="A3872" s="12">
        <v>45510</v>
      </c>
      <c r="B3872" s="13">
        <v>2024</v>
      </c>
      <c r="C3872" s="13">
        <f>IFERROR(AVERAGEIFS(Datos!C3872:E3872,Datos!C3872:E3872,"&lt;&gt;"),"")</f>
        <v>255.04333333333332</v>
      </c>
      <c r="D3872" s="13">
        <f>IFERROR(AVERAGEIFS(Datos!F3872:H3872,Datos!F3872:H3872,"&lt;&gt;"),"")</f>
        <v>99.168390666666667</v>
      </c>
      <c r="E3872" s="14">
        <f>IFERROR(AVERAGEIFS(Datos!I3872:L3872,Datos!I3872:L3872,"&lt;&gt;"),"")</f>
        <v>33.614488462199901</v>
      </c>
    </row>
    <row r="3873" spans="1:5" x14ac:dyDescent="0.3">
      <c r="A3873" s="12">
        <v>45511</v>
      </c>
      <c r="B3873" s="13">
        <v>2024</v>
      </c>
      <c r="C3873" s="13">
        <f>IFERROR(AVERAGEIFS(Datos!C3873:E3873,Datos!C3873:E3873,"&lt;&gt;"),"")</f>
        <v>255.73000000000002</v>
      </c>
      <c r="D3873" s="13">
        <f>IFERROR(AVERAGEIFS(Datos!F3873:H3873,Datos!F3873:H3873,"&lt;&gt;"),"")</f>
        <v>100.4217936</v>
      </c>
      <c r="E3873" s="14">
        <f>IFERROR(AVERAGEIFS(Datos!I3873:L3873,Datos!I3873:L3873,"&lt;&gt;"),"")</f>
        <v>34.039518271844003</v>
      </c>
    </row>
    <row r="3874" spans="1:5" x14ac:dyDescent="0.3">
      <c r="A3874" s="12">
        <v>45512</v>
      </c>
      <c r="B3874" s="13">
        <v>2024</v>
      </c>
      <c r="C3874" s="13">
        <f>IFERROR(AVERAGEIFS(Datos!C3874:E3874,Datos!C3874:E3874,"&lt;&gt;"),"")</f>
        <v>259.34333333333331</v>
      </c>
      <c r="D3874" s="13">
        <f>IFERROR(AVERAGEIFS(Datos!F3874:H3874,Datos!F3874:H3874,"&lt;&gt;"),"")</f>
        <v>100.20669106666666</v>
      </c>
      <c r="E3874" s="14">
        <f>IFERROR(AVERAGEIFS(Datos!I3874:L3874,Datos!I3874:L3874,"&lt;&gt;"),"")</f>
        <v>33.270600791171475</v>
      </c>
    </row>
    <row r="3875" spans="1:5" x14ac:dyDescent="0.3">
      <c r="A3875" s="12">
        <v>45513</v>
      </c>
      <c r="B3875" s="13">
        <v>2024</v>
      </c>
      <c r="C3875" s="13">
        <f>IFERROR(AVERAGEIFS(Datos!C3875:E3875,Datos!C3875:E3875,"&lt;&gt;"),"")</f>
        <v>261.97666666666663</v>
      </c>
      <c r="D3875" s="13">
        <f>IFERROR(AVERAGEIFS(Datos!F3875:H3875,Datos!F3875:H3875,"&lt;&gt;"),"")</f>
        <v>100.865031</v>
      </c>
      <c r="E3875" s="14">
        <f>IFERROR(AVERAGEIFS(Datos!I3875:L3875,Datos!I3875:L3875,"&lt;&gt;"),"")</f>
        <v>34.423914304958728</v>
      </c>
    </row>
    <row r="3876" spans="1:5" x14ac:dyDescent="0.3">
      <c r="A3876" s="12">
        <v>45514</v>
      </c>
      <c r="B3876" s="13">
        <v>2024</v>
      </c>
      <c r="C3876" s="13" t="str">
        <f>IFERROR(AVERAGEIFS(Datos!C3876:E3876,Datos!C3876:E3876,"&lt;&gt;"),"")</f>
        <v/>
      </c>
      <c r="D3876" s="13" t="str">
        <f>IFERROR(AVERAGEIFS(Datos!F3876:H3876,Datos!F3876:H3876,"&lt;&gt;"),"")</f>
        <v/>
      </c>
      <c r="E3876" s="14" t="str">
        <f>IFERROR(AVERAGEIFS(Datos!I3876:L3876,Datos!I3876:L3876,"&lt;&gt;"),"")</f>
        <v/>
      </c>
    </row>
    <row r="3877" spans="1:5" x14ac:dyDescent="0.3">
      <c r="A3877" s="12">
        <v>45515</v>
      </c>
      <c r="B3877" s="13">
        <v>2024</v>
      </c>
      <c r="C3877" s="13" t="str">
        <f>IFERROR(AVERAGEIFS(Datos!C3877:E3877,Datos!C3877:E3877,"&lt;&gt;"),"")</f>
        <v/>
      </c>
      <c r="D3877" s="13" t="str">
        <f>IFERROR(AVERAGEIFS(Datos!F3877:H3877,Datos!F3877:H3877,"&lt;&gt;"),"")</f>
        <v/>
      </c>
      <c r="E3877" s="14" t="str">
        <f>IFERROR(AVERAGEIFS(Datos!I3877:L3877,Datos!I3877:L3877,"&lt;&gt;"),"")</f>
        <v/>
      </c>
    </row>
    <row r="3878" spans="1:5" x14ac:dyDescent="0.3">
      <c r="A3878" s="12">
        <v>45516</v>
      </c>
      <c r="B3878" s="13">
        <v>2024</v>
      </c>
      <c r="C3878" s="13">
        <f>IFERROR(AVERAGEIFS(Datos!C3878:E3878,Datos!C3878:E3878,"&lt;&gt;"),"")</f>
        <v>262.20999999999998</v>
      </c>
      <c r="D3878" s="13">
        <f>IFERROR(AVERAGEIFS(Datos!F3878:H3878,Datos!F3878:H3878,"&lt;&gt;"),"")</f>
        <v>100.41904006666668</v>
      </c>
      <c r="E3878" s="14" t="str">
        <f>IFERROR(AVERAGEIFS(Datos!I3878:L3878,Datos!I3878:L3878,"&lt;&gt;"),"")</f>
        <v/>
      </c>
    </row>
    <row r="3879" spans="1:5" x14ac:dyDescent="0.3">
      <c r="A3879" s="12">
        <v>45517</v>
      </c>
      <c r="B3879" s="13">
        <v>2024</v>
      </c>
      <c r="C3879" s="13">
        <f>IFERROR(AVERAGEIFS(Datos!C3879:E3879,Datos!C3879:E3879,"&lt;&gt;"),"")</f>
        <v>266.47999999999996</v>
      </c>
      <c r="D3879" s="13">
        <f>IFERROR(AVERAGEIFS(Datos!F3879:H3879,Datos!F3879:H3879,"&lt;&gt;"),"")</f>
        <v>101.84097583333333</v>
      </c>
      <c r="E3879" s="14">
        <f>IFERROR(AVERAGEIFS(Datos!I3879:L3879,Datos!I3879:L3879,"&lt;&gt;"),"")</f>
        <v>35.140944277293173</v>
      </c>
    </row>
    <row r="3880" spans="1:5" x14ac:dyDescent="0.3">
      <c r="A3880" s="12">
        <v>45518</v>
      </c>
      <c r="B3880" s="13">
        <v>2024</v>
      </c>
      <c r="C3880" s="13">
        <f>IFERROR(AVERAGEIFS(Datos!C3880:E3880,Datos!C3880:E3880,"&lt;&gt;"),"")</f>
        <v>266.31666666666666</v>
      </c>
      <c r="D3880" s="13">
        <f>IFERROR(AVERAGEIFS(Datos!F3880:H3880,Datos!F3880:H3880,"&lt;&gt;"),"")</f>
        <v>102.72131613333333</v>
      </c>
      <c r="E3880" s="14">
        <f>IFERROR(AVERAGEIFS(Datos!I3880:L3880,Datos!I3880:L3880,"&lt;&gt;"),"")</f>
        <v>35.894999373936727</v>
      </c>
    </row>
    <row r="3881" spans="1:5" x14ac:dyDescent="0.3">
      <c r="A3881" s="12">
        <v>45519</v>
      </c>
      <c r="B3881" s="13">
        <v>2024</v>
      </c>
      <c r="C3881" s="13">
        <f>IFERROR(AVERAGEIFS(Datos!C3881:E3881,Datos!C3881:E3881,"&lt;&gt;"),"")</f>
        <v>269.01666666666665</v>
      </c>
      <c r="D3881" s="13">
        <f>IFERROR(AVERAGEIFS(Datos!F3881:H3881,Datos!F3881:H3881,"&lt;&gt;"),"")</f>
        <v>104.34130986666666</v>
      </c>
      <c r="E3881" s="14">
        <f>IFERROR(AVERAGEIFS(Datos!I3881:L3881,Datos!I3881:L3881,"&lt;&gt;"),"")</f>
        <v>35.559966371443906</v>
      </c>
    </row>
    <row r="3882" spans="1:5" x14ac:dyDescent="0.3">
      <c r="A3882" s="12">
        <v>45520</v>
      </c>
      <c r="B3882" s="13">
        <v>2024</v>
      </c>
      <c r="C3882" s="13">
        <f>IFERROR(AVERAGEIFS(Datos!C3882:E3882,Datos!C3882:E3882,"&lt;&gt;"),"")</f>
        <v>269.16000000000003</v>
      </c>
      <c r="D3882" s="13">
        <f>IFERROR(AVERAGEIFS(Datos!F3882:H3882,Datos!F3882:H3882,"&lt;&gt;"),"")</f>
        <v>104.99644819999999</v>
      </c>
      <c r="E3882" s="14">
        <f>IFERROR(AVERAGEIFS(Datos!I3882:L3882,Datos!I3882:L3882,"&lt;&gt;"),"")</f>
        <v>36.935407143581081</v>
      </c>
    </row>
    <row r="3883" spans="1:5" x14ac:dyDescent="0.3">
      <c r="A3883" s="12">
        <v>45521</v>
      </c>
      <c r="B3883" s="13">
        <v>2024</v>
      </c>
      <c r="C3883" s="13" t="str">
        <f>IFERROR(AVERAGEIFS(Datos!C3883:E3883,Datos!C3883:E3883,"&lt;&gt;"),"")</f>
        <v/>
      </c>
      <c r="D3883" s="13" t="str">
        <f>IFERROR(AVERAGEIFS(Datos!F3883:H3883,Datos!F3883:H3883,"&lt;&gt;"),"")</f>
        <v/>
      </c>
      <c r="E3883" s="14" t="str">
        <f>IFERROR(AVERAGEIFS(Datos!I3883:L3883,Datos!I3883:L3883,"&lt;&gt;"),"")</f>
        <v/>
      </c>
    </row>
    <row r="3884" spans="1:5" x14ac:dyDescent="0.3">
      <c r="A3884" s="12">
        <v>45522</v>
      </c>
      <c r="B3884" s="13">
        <v>2024</v>
      </c>
      <c r="C3884" s="13" t="str">
        <f>IFERROR(AVERAGEIFS(Datos!C3884:E3884,Datos!C3884:E3884,"&lt;&gt;"),"")</f>
        <v/>
      </c>
      <c r="D3884" s="13" t="str">
        <f>IFERROR(AVERAGEIFS(Datos!F3884:H3884,Datos!F3884:H3884,"&lt;&gt;"),"")</f>
        <v/>
      </c>
      <c r="E3884" s="14" t="str">
        <f>IFERROR(AVERAGEIFS(Datos!I3884:L3884,Datos!I3884:L3884,"&lt;&gt;"),"")</f>
        <v/>
      </c>
    </row>
    <row r="3885" spans="1:5" x14ac:dyDescent="0.3">
      <c r="A3885" s="12">
        <v>45523</v>
      </c>
      <c r="B3885" s="13">
        <v>2024</v>
      </c>
      <c r="C3885" s="13">
        <f>IFERROR(AVERAGEIFS(Datos!C3885:E3885,Datos!C3885:E3885,"&lt;&gt;"),"")</f>
        <v>271.36333333333329</v>
      </c>
      <c r="D3885" s="13">
        <f>IFERROR(AVERAGEIFS(Datos!F3885:H3885,Datos!F3885:H3885,"&lt;&gt;"),"")</f>
        <v>106.2141864</v>
      </c>
      <c r="E3885" s="14">
        <f>IFERROR(AVERAGEIFS(Datos!I3885:L3885,Datos!I3885:L3885,"&lt;&gt;"),"")</f>
        <v>36.732412870307172</v>
      </c>
    </row>
    <row r="3886" spans="1:5" x14ac:dyDescent="0.3">
      <c r="A3886" s="12">
        <v>45524</v>
      </c>
      <c r="B3886" s="13">
        <v>2024</v>
      </c>
      <c r="C3886" s="13">
        <f>IFERROR(AVERAGEIFS(Datos!C3886:E3886,Datos!C3886:E3886,"&lt;&gt;"),"")</f>
        <v>272.83</v>
      </c>
      <c r="D3886" s="13">
        <f>IFERROR(AVERAGEIFS(Datos!F3886:H3886,Datos!F3886:H3886,"&lt;&gt;"),"")</f>
        <v>106.03333916666666</v>
      </c>
      <c r="E3886" s="14">
        <f>IFERROR(AVERAGEIFS(Datos!I3886:L3886,Datos!I3886:L3886,"&lt;&gt;"),"")</f>
        <v>37.646705911279227</v>
      </c>
    </row>
    <row r="3887" spans="1:5" x14ac:dyDescent="0.3">
      <c r="A3887" s="12">
        <v>45525</v>
      </c>
      <c r="B3887" s="13">
        <v>2024</v>
      </c>
      <c r="C3887" s="13">
        <f>IFERROR(AVERAGEIFS(Datos!C3887:E3887,Datos!C3887:E3887,"&lt;&gt;"),"")</f>
        <v>272.13</v>
      </c>
      <c r="D3887" s="13">
        <f>IFERROR(AVERAGEIFS(Datos!F3887:H3887,Datos!F3887:H3887,"&lt;&gt;"),"")</f>
        <v>106.90284583333334</v>
      </c>
      <c r="E3887" s="14">
        <f>IFERROR(AVERAGEIFS(Datos!I3887:L3887,Datos!I3887:L3887,"&lt;&gt;"),"")</f>
        <v>37.926585793732784</v>
      </c>
    </row>
    <row r="3888" spans="1:5" x14ac:dyDescent="0.3">
      <c r="A3888" s="12">
        <v>45526</v>
      </c>
      <c r="B3888" s="13">
        <v>2024</v>
      </c>
      <c r="C3888" s="13">
        <f>IFERROR(AVERAGEIFS(Datos!C3888:E3888,Datos!C3888:E3888,"&lt;&gt;"),"")</f>
        <v>267.96000000000004</v>
      </c>
      <c r="D3888" s="13">
        <f>IFERROR(AVERAGEIFS(Datos!F3888:H3888,Datos!F3888:H3888,"&lt;&gt;"),"")</f>
        <v>106.45763753333334</v>
      </c>
      <c r="E3888" s="14">
        <f>IFERROR(AVERAGEIFS(Datos!I3888:L3888,Datos!I3888:L3888,"&lt;&gt;"),"")</f>
        <v>37.434906885122665</v>
      </c>
    </row>
    <row r="3889" spans="1:5" x14ac:dyDescent="0.3">
      <c r="A3889" s="12">
        <v>45527</v>
      </c>
      <c r="B3889" s="13">
        <v>2024</v>
      </c>
      <c r="C3889" s="13">
        <f>IFERROR(AVERAGEIFS(Datos!C3889:E3889,Datos!C3889:E3889,"&lt;&gt;"),"")</f>
        <v>269.75</v>
      </c>
      <c r="D3889" s="13">
        <f>IFERROR(AVERAGEIFS(Datos!F3889:H3889,Datos!F3889:H3889,"&lt;&gt;"),"")</f>
        <v>107.19917989999999</v>
      </c>
      <c r="E3889" s="14">
        <f>IFERROR(AVERAGEIFS(Datos!I3889:L3889,Datos!I3889:L3889,"&lt;&gt;"),"")</f>
        <v>37.865084421815673</v>
      </c>
    </row>
    <row r="3890" spans="1:5" x14ac:dyDescent="0.3">
      <c r="A3890" s="12">
        <v>45528</v>
      </c>
      <c r="B3890" s="13">
        <v>2024</v>
      </c>
      <c r="C3890" s="13" t="str">
        <f>IFERROR(AVERAGEIFS(Datos!C3890:E3890,Datos!C3890:E3890,"&lt;&gt;"),"")</f>
        <v/>
      </c>
      <c r="D3890" s="13" t="str">
        <f>IFERROR(AVERAGEIFS(Datos!F3890:H3890,Datos!F3890:H3890,"&lt;&gt;"),"")</f>
        <v/>
      </c>
      <c r="E3890" s="14" t="str">
        <f>IFERROR(AVERAGEIFS(Datos!I3890:L3890,Datos!I3890:L3890,"&lt;&gt;"),"")</f>
        <v/>
      </c>
    </row>
    <row r="3891" spans="1:5" x14ac:dyDescent="0.3">
      <c r="A3891" s="12">
        <v>45529</v>
      </c>
      <c r="B3891" s="13">
        <v>2024</v>
      </c>
      <c r="C3891" s="13" t="str">
        <f>IFERROR(AVERAGEIFS(Datos!C3891:E3891,Datos!C3891:E3891,"&lt;&gt;"),"")</f>
        <v/>
      </c>
      <c r="D3891" s="13" t="str">
        <f>IFERROR(AVERAGEIFS(Datos!F3891:H3891,Datos!F3891:H3891,"&lt;&gt;"),"")</f>
        <v/>
      </c>
      <c r="E3891" s="14" t="str">
        <f>IFERROR(AVERAGEIFS(Datos!I3891:L3891,Datos!I3891:L3891,"&lt;&gt;"),"")</f>
        <v/>
      </c>
    </row>
    <row r="3892" spans="1:5" x14ac:dyDescent="0.3">
      <c r="A3892" s="12">
        <v>45530</v>
      </c>
      <c r="B3892" s="13">
        <v>2024</v>
      </c>
      <c r="C3892" s="13">
        <f>IFERROR(AVERAGEIFS(Datos!C3892:E3892,Datos!C3892:E3892,"&lt;&gt;"),"")</f>
        <v>268.94333333333333</v>
      </c>
      <c r="D3892" s="13">
        <f>IFERROR(AVERAGEIFS(Datos!F3892:H3892,Datos!F3892:H3892,"&lt;&gt;"),"")</f>
        <v>155.83545000000001</v>
      </c>
      <c r="E3892" s="14">
        <f>IFERROR(AVERAGEIFS(Datos!I3892:L3892,Datos!I3892:L3892,"&lt;&gt;"),"")</f>
        <v>37.682788245881213</v>
      </c>
    </row>
    <row r="3893" spans="1:5" x14ac:dyDescent="0.3">
      <c r="A3893" s="12">
        <v>45531</v>
      </c>
      <c r="B3893" s="13">
        <v>2024</v>
      </c>
      <c r="C3893" s="13">
        <f>IFERROR(AVERAGEIFS(Datos!C3893:E3893,Datos!C3893:E3893,"&lt;&gt;"),"")</f>
        <v>268.84999999999997</v>
      </c>
      <c r="D3893" s="13">
        <f>IFERROR(AVERAGEIFS(Datos!F3893:H3893,Datos!F3893:H3893,"&lt;&gt;"),"")</f>
        <v>107.14611789999999</v>
      </c>
      <c r="E3893" s="14">
        <f>IFERROR(AVERAGEIFS(Datos!I3893:L3893,Datos!I3893:L3893,"&lt;&gt;"),"")</f>
        <v>37.917318946857222</v>
      </c>
    </row>
    <row r="3894" spans="1:5" x14ac:dyDescent="0.3">
      <c r="A3894" s="12">
        <v>45532</v>
      </c>
      <c r="B3894" s="13">
        <v>2024</v>
      </c>
      <c r="C3894" s="13">
        <f>IFERROR(AVERAGEIFS(Datos!C3894:E3894,Datos!C3894:E3894,"&lt;&gt;"),"")</f>
        <v>266.6466666666667</v>
      </c>
      <c r="D3894" s="13">
        <f>IFERROR(AVERAGEIFS(Datos!F3894:H3894,Datos!F3894:H3894,"&lt;&gt;"),"")</f>
        <v>106.17277139999999</v>
      </c>
      <c r="E3894" s="14">
        <f>IFERROR(AVERAGEIFS(Datos!I3894:L3894,Datos!I3894:L3894,"&lt;&gt;"),"")</f>
        <v>37.562521353806822</v>
      </c>
    </row>
    <row r="3895" spans="1:5" x14ac:dyDescent="0.3">
      <c r="A3895" s="12">
        <v>45533</v>
      </c>
      <c r="B3895" s="13">
        <v>2024</v>
      </c>
      <c r="C3895" s="13">
        <f>IFERROR(AVERAGEIFS(Datos!C3895:E3895,Datos!C3895:E3895,"&lt;&gt;"),"")</f>
        <v>268.22999999999996</v>
      </c>
      <c r="D3895" s="13">
        <f>IFERROR(AVERAGEIFS(Datos!F3895:H3895,Datos!F3895:H3895,"&lt;&gt;"),"")</f>
        <v>107.39964746666668</v>
      </c>
      <c r="E3895" s="14">
        <f>IFERROR(AVERAGEIFS(Datos!I3895:L3895,Datos!I3895:L3895,"&lt;&gt;"),"")</f>
        <v>36.90702689655172</v>
      </c>
    </row>
    <row r="3896" spans="1:5" x14ac:dyDescent="0.3">
      <c r="A3896" s="12">
        <v>45534</v>
      </c>
      <c r="B3896" s="13">
        <v>2024</v>
      </c>
      <c r="C3896" s="13">
        <f>IFERROR(AVERAGEIFS(Datos!C3896:E3896,Datos!C3896:E3896,"&lt;&gt;"),"")</f>
        <v>269.83999999999997</v>
      </c>
      <c r="D3896" s="13">
        <f>IFERROR(AVERAGEIFS(Datos!F3896:H3896,Datos!F3896:H3896,"&lt;&gt;"),"")</f>
        <v>106.61604576666666</v>
      </c>
      <c r="E3896" s="14">
        <f>IFERROR(AVERAGEIFS(Datos!I3896:L3896,Datos!I3896:L3896,"&lt;&gt;"),"")</f>
        <v>37.227700677015662</v>
      </c>
    </row>
    <row r="3897" spans="1:5" x14ac:dyDescent="0.3">
      <c r="A3897" s="12">
        <v>45535</v>
      </c>
      <c r="B3897" s="13">
        <v>2024</v>
      </c>
      <c r="C3897" s="13" t="str">
        <f>IFERROR(AVERAGEIFS(Datos!C3897:E3897,Datos!C3897:E3897,"&lt;&gt;"),"")</f>
        <v/>
      </c>
      <c r="D3897" s="13" t="str">
        <f>IFERROR(AVERAGEIFS(Datos!F3897:H3897,Datos!F3897:H3897,"&lt;&gt;"),"")</f>
        <v/>
      </c>
      <c r="E3897" s="14" t="str">
        <f>IFERROR(AVERAGEIFS(Datos!I3897:L3897,Datos!I3897:L3897,"&lt;&gt;"),"")</f>
        <v/>
      </c>
    </row>
    <row r="3898" spans="1:5" x14ac:dyDescent="0.3">
      <c r="A3898" s="12">
        <v>45536</v>
      </c>
      <c r="B3898" s="13">
        <v>2024</v>
      </c>
      <c r="C3898" s="13" t="str">
        <f>IFERROR(AVERAGEIFS(Datos!C3898:E3898,Datos!C3898:E3898,"&lt;&gt;"),"")</f>
        <v/>
      </c>
      <c r="D3898" s="13" t="str">
        <f>IFERROR(AVERAGEIFS(Datos!F3898:H3898,Datos!F3898:H3898,"&lt;&gt;"),"")</f>
        <v/>
      </c>
      <c r="E3898" s="14" t="str">
        <f>IFERROR(AVERAGEIFS(Datos!I3898:L3898,Datos!I3898:L3898,"&lt;&gt;"),"")</f>
        <v/>
      </c>
    </row>
    <row r="3899" spans="1:5" x14ac:dyDescent="0.3">
      <c r="A3899" s="12">
        <v>45537</v>
      </c>
      <c r="B3899" s="13">
        <v>2024</v>
      </c>
      <c r="C3899" s="13" t="str">
        <f>IFERROR(AVERAGEIFS(Datos!C3899:E3899,Datos!C3899:E3899,"&lt;&gt;"),"")</f>
        <v/>
      </c>
      <c r="D3899" s="13">
        <f>IFERROR(AVERAGEIFS(Datos!F3899:H3899,Datos!F3899:H3899,"&lt;&gt;"),"")</f>
        <v>107.30635260000001</v>
      </c>
      <c r="E3899" s="14">
        <f>IFERROR(AVERAGEIFS(Datos!I3899:L3899,Datos!I3899:L3899,"&lt;&gt;"),"")</f>
        <v>37.24252453514508</v>
      </c>
    </row>
    <row r="3900" spans="1:5" x14ac:dyDescent="0.3">
      <c r="A3900" s="12">
        <v>45538</v>
      </c>
      <c r="B3900" s="13">
        <v>2024</v>
      </c>
      <c r="C3900" s="13">
        <f>IFERROR(AVERAGEIFS(Datos!C3900:E3900,Datos!C3900:E3900,"&lt;&gt;"),"")</f>
        <v>263.19</v>
      </c>
      <c r="D3900" s="13">
        <f>IFERROR(AVERAGEIFS(Datos!F3900:H3900,Datos!F3900:H3900,"&lt;&gt;"),"")</f>
        <v>105.81802640000001</v>
      </c>
      <c r="E3900" s="14">
        <f>IFERROR(AVERAGEIFS(Datos!I3900:L3900,Datos!I3900:L3900,"&lt;&gt;"),"")</f>
        <v>37.447619186046509</v>
      </c>
    </row>
    <row r="3901" spans="1:5" x14ac:dyDescent="0.3">
      <c r="A3901" s="12">
        <v>45539</v>
      </c>
      <c r="B3901" s="13">
        <v>2024</v>
      </c>
      <c r="C3901" s="13">
        <f>IFERROR(AVERAGEIFS(Datos!C3901:E3901,Datos!C3901:E3901,"&lt;&gt;"),"")</f>
        <v>262.06666666666666</v>
      </c>
      <c r="D3901" s="13">
        <f>IFERROR(AVERAGEIFS(Datos!F3901:H3901,Datos!F3901:H3901,"&lt;&gt;"),"")</f>
        <v>104.17486123333333</v>
      </c>
      <c r="E3901" s="14">
        <f>IFERROR(AVERAGEIFS(Datos!I3901:L3901,Datos!I3901:L3901,"&lt;&gt;"),"")</f>
        <v>36.056728132592845</v>
      </c>
    </row>
    <row r="3902" spans="1:5" x14ac:dyDescent="0.3">
      <c r="A3902" s="12">
        <v>45540</v>
      </c>
      <c r="B3902" s="13">
        <v>2024</v>
      </c>
      <c r="C3902" s="13">
        <f>IFERROR(AVERAGEIFS(Datos!C3902:E3902,Datos!C3902:E3902,"&lt;&gt;"),"")</f>
        <v>262.67</v>
      </c>
      <c r="D3902" s="13">
        <f>IFERROR(AVERAGEIFS(Datos!F3902:H3902,Datos!F3902:H3902,"&lt;&gt;"),"")</f>
        <v>103.45486989999999</v>
      </c>
      <c r="E3902" s="14">
        <f>IFERROR(AVERAGEIFS(Datos!I3902:L3902,Datos!I3902:L3902,"&lt;&gt;"),"")</f>
        <v>36.209962555772456</v>
      </c>
    </row>
    <row r="3903" spans="1:5" x14ac:dyDescent="0.3">
      <c r="A3903" s="12">
        <v>45541</v>
      </c>
      <c r="B3903" s="13">
        <v>2024</v>
      </c>
      <c r="C3903" s="13">
        <f>IFERROR(AVERAGEIFS(Datos!C3903:E3903,Datos!C3903:E3903,"&lt;&gt;"),"")</f>
        <v>257.81333333333333</v>
      </c>
      <c r="D3903" s="13">
        <f>IFERROR(AVERAGEIFS(Datos!F3903:H3903,Datos!F3903:H3903,"&lt;&gt;"),"")</f>
        <v>102.13164666666667</v>
      </c>
      <c r="E3903" s="14">
        <f>IFERROR(AVERAGEIFS(Datos!I3903:L3903,Datos!I3903:L3903,"&lt;&gt;"),"")</f>
        <v>36.101294319059321</v>
      </c>
    </row>
    <row r="3904" spans="1:5" x14ac:dyDescent="0.3">
      <c r="A3904" s="12">
        <v>45542</v>
      </c>
      <c r="B3904" s="13">
        <v>2024</v>
      </c>
      <c r="C3904" s="13" t="str">
        <f>IFERROR(AVERAGEIFS(Datos!C3904:E3904,Datos!C3904:E3904,"&lt;&gt;"),"")</f>
        <v/>
      </c>
      <c r="D3904" s="13" t="str">
        <f>IFERROR(AVERAGEIFS(Datos!F3904:H3904,Datos!F3904:H3904,"&lt;&gt;"),"")</f>
        <v/>
      </c>
      <c r="E3904" s="14" t="str">
        <f>IFERROR(AVERAGEIFS(Datos!I3904:L3904,Datos!I3904:L3904,"&lt;&gt;"),"")</f>
        <v/>
      </c>
    </row>
    <row r="3905" spans="1:5" x14ac:dyDescent="0.3">
      <c r="A3905" s="12">
        <v>45543</v>
      </c>
      <c r="B3905" s="13">
        <v>2024</v>
      </c>
      <c r="C3905" s="13" t="str">
        <f>IFERROR(AVERAGEIFS(Datos!C3905:E3905,Datos!C3905:E3905,"&lt;&gt;"),"")</f>
        <v/>
      </c>
      <c r="D3905" s="13" t="str">
        <f>IFERROR(AVERAGEIFS(Datos!F3905:H3905,Datos!F3905:H3905,"&lt;&gt;"),"")</f>
        <v/>
      </c>
      <c r="E3905" s="14" t="str">
        <f>IFERROR(AVERAGEIFS(Datos!I3905:L3905,Datos!I3905:L3905,"&lt;&gt;"),"")</f>
        <v/>
      </c>
    </row>
    <row r="3906" spans="1:5" x14ac:dyDescent="0.3">
      <c r="A3906" s="12">
        <v>45544</v>
      </c>
      <c r="B3906" s="13">
        <v>2024</v>
      </c>
      <c r="C3906" s="13">
        <f>IFERROR(AVERAGEIFS(Datos!C3906:E3906,Datos!C3906:E3906,"&lt;&gt;"),"")</f>
        <v>258.44666666666666</v>
      </c>
      <c r="D3906" s="13">
        <f>IFERROR(AVERAGEIFS(Datos!F3906:H3906,Datos!F3906:H3906,"&lt;&gt;"),"")</f>
        <v>102.40816823333334</v>
      </c>
      <c r="E3906" s="14">
        <f>IFERROR(AVERAGEIFS(Datos!I3906:L3906,Datos!I3906:L3906,"&lt;&gt;"),"")</f>
        <v>35.723719554871224</v>
      </c>
    </row>
    <row r="3907" spans="1:5" x14ac:dyDescent="0.3">
      <c r="A3907" s="12">
        <v>45545</v>
      </c>
      <c r="B3907" s="13">
        <v>2024</v>
      </c>
      <c r="C3907" s="13">
        <f>IFERROR(AVERAGEIFS(Datos!C3907:E3907,Datos!C3907:E3907,"&lt;&gt;"),"")</f>
        <v>260.98999999999995</v>
      </c>
      <c r="D3907" s="13">
        <f>IFERROR(AVERAGEIFS(Datos!F3907:H3907,Datos!F3907:H3907,"&lt;&gt;"),"")</f>
        <v>98.95307866666667</v>
      </c>
      <c r="E3907" s="14">
        <f>IFERROR(AVERAGEIFS(Datos!I3907:L3907,Datos!I3907:L3907,"&lt;&gt;"),"")</f>
        <v>36.070682126561834</v>
      </c>
    </row>
    <row r="3908" spans="1:5" x14ac:dyDescent="0.3">
      <c r="A3908" s="12">
        <v>45546</v>
      </c>
      <c r="B3908" s="13">
        <v>2024</v>
      </c>
      <c r="C3908" s="13">
        <f>IFERROR(AVERAGEIFS(Datos!C3908:E3908,Datos!C3908:E3908,"&lt;&gt;"),"")</f>
        <v>265.62</v>
      </c>
      <c r="D3908" s="13">
        <f>IFERROR(AVERAGEIFS(Datos!F3908:H3908,Datos!F3908:H3908,"&lt;&gt;"),"")</f>
        <v>100.31237223333333</v>
      </c>
      <c r="E3908" s="14">
        <f>IFERROR(AVERAGEIFS(Datos!I3908:L3908,Datos!I3908:L3908,"&lt;&gt;"),"")</f>
        <v>35.831879295526598</v>
      </c>
    </row>
    <row r="3909" spans="1:5" x14ac:dyDescent="0.3">
      <c r="A3909" s="12">
        <v>45547</v>
      </c>
      <c r="B3909" s="13">
        <v>2024</v>
      </c>
      <c r="C3909" s="13">
        <f>IFERROR(AVERAGEIFS(Datos!C3909:E3909,Datos!C3909:E3909,"&lt;&gt;"),"")</f>
        <v>268.15333333333336</v>
      </c>
      <c r="D3909" s="13">
        <f>IFERROR(AVERAGEIFS(Datos!F3909:H3909,Datos!F3909:H3909,"&lt;&gt;"),"")</f>
        <v>102.47386640000001</v>
      </c>
      <c r="E3909" s="14">
        <f>IFERROR(AVERAGEIFS(Datos!I3909:L3909,Datos!I3909:L3909,"&lt;&gt;"),"")</f>
        <v>37.177969063991014</v>
      </c>
    </row>
    <row r="3910" spans="1:5" x14ac:dyDescent="0.3">
      <c r="A3910" s="12">
        <v>45548</v>
      </c>
      <c r="B3910" s="13">
        <v>2024</v>
      </c>
      <c r="C3910" s="13">
        <f>IFERROR(AVERAGEIFS(Datos!C3910:E3910,Datos!C3910:E3910,"&lt;&gt;"),"")</f>
        <v>270.18333333333334</v>
      </c>
      <c r="D3910" s="13">
        <f>IFERROR(AVERAGEIFS(Datos!F3910:H3910,Datos!F3910:H3910,"&lt;&gt;"),"")</f>
        <v>104.10591256666667</v>
      </c>
      <c r="E3910" s="14">
        <f>IFERROR(AVERAGEIFS(Datos!I3910:L3910,Datos!I3910:L3910,"&lt;&gt;"),"")</f>
        <v>37.225427024003977</v>
      </c>
    </row>
    <row r="3911" spans="1:5" x14ac:dyDescent="0.3">
      <c r="A3911" s="12">
        <v>45549</v>
      </c>
      <c r="B3911" s="13">
        <v>2024</v>
      </c>
      <c r="C3911" s="13" t="str">
        <f>IFERROR(AVERAGEIFS(Datos!C3911:E3911,Datos!C3911:E3911,"&lt;&gt;"),"")</f>
        <v/>
      </c>
      <c r="D3911" s="13" t="str">
        <f>IFERROR(AVERAGEIFS(Datos!F3911:H3911,Datos!F3911:H3911,"&lt;&gt;"),"")</f>
        <v/>
      </c>
      <c r="E3911" s="14" t="str">
        <f>IFERROR(AVERAGEIFS(Datos!I3911:L3911,Datos!I3911:L3911,"&lt;&gt;"),"")</f>
        <v/>
      </c>
    </row>
    <row r="3912" spans="1:5" x14ac:dyDescent="0.3">
      <c r="A3912" s="12">
        <v>45550</v>
      </c>
      <c r="B3912" s="13">
        <v>2024</v>
      </c>
      <c r="C3912" s="13" t="str">
        <f>IFERROR(AVERAGEIFS(Datos!C3912:E3912,Datos!C3912:E3912,"&lt;&gt;"),"")</f>
        <v/>
      </c>
      <c r="D3912" s="13" t="str">
        <f>IFERROR(AVERAGEIFS(Datos!F3912:H3912,Datos!F3912:H3912,"&lt;&gt;"),"")</f>
        <v/>
      </c>
      <c r="E3912" s="14" t="str">
        <f>IFERROR(AVERAGEIFS(Datos!I3912:L3912,Datos!I3912:L3912,"&lt;&gt;"),"")</f>
        <v/>
      </c>
    </row>
    <row r="3913" spans="1:5" x14ac:dyDescent="0.3">
      <c r="A3913" s="12">
        <v>45551</v>
      </c>
      <c r="B3913" s="13">
        <v>2024</v>
      </c>
      <c r="C3913" s="13">
        <f>IFERROR(AVERAGEIFS(Datos!C3913:E3913,Datos!C3913:E3913,"&lt;&gt;"),"")</f>
        <v>268.57333333333332</v>
      </c>
      <c r="D3913" s="13">
        <f>IFERROR(AVERAGEIFS(Datos!F3913:H3913,Datos!F3913:H3913,"&lt;&gt;"),"")</f>
        <v>104.03368863333333</v>
      </c>
      <c r="E3913" s="14" t="str">
        <f>IFERROR(AVERAGEIFS(Datos!I3913:L3913,Datos!I3913:L3913,"&lt;&gt;"),"")</f>
        <v/>
      </c>
    </row>
    <row r="3914" spans="1:5" x14ac:dyDescent="0.3">
      <c r="A3914" s="12">
        <v>45552</v>
      </c>
      <c r="B3914" s="13">
        <v>2024</v>
      </c>
      <c r="C3914" s="13">
        <f>IFERROR(AVERAGEIFS(Datos!C3914:E3914,Datos!C3914:E3914,"&lt;&gt;"),"")</f>
        <v>270.42</v>
      </c>
      <c r="D3914" s="13">
        <f>IFERROR(AVERAGEIFS(Datos!F3914:H3914,Datos!F3914:H3914,"&lt;&gt;"),"")</f>
        <v>104.29681579999999</v>
      </c>
      <c r="E3914" s="14">
        <f>IFERROR(AVERAGEIFS(Datos!I3914:L3914,Datos!I3914:L3914,"&lt;&gt;"),"")</f>
        <v>36.268207452024832</v>
      </c>
    </row>
    <row r="3915" spans="1:5" x14ac:dyDescent="0.3">
      <c r="A3915" s="12">
        <v>45553</v>
      </c>
      <c r="B3915" s="13">
        <v>2024</v>
      </c>
      <c r="C3915" s="13">
        <f>IFERROR(AVERAGEIFS(Datos!C3915:E3915,Datos!C3915:E3915,"&lt;&gt;"),"")</f>
        <v>270.43666666666667</v>
      </c>
      <c r="D3915" s="13">
        <f>IFERROR(AVERAGEIFS(Datos!F3915:H3915,Datos!F3915:H3915,"&lt;&gt;"),"")</f>
        <v>104.53521376666667</v>
      </c>
      <c r="E3915" s="14">
        <f>IFERROR(AVERAGEIFS(Datos!I3915:L3915,Datos!I3915:L3915,"&lt;&gt;"),"")</f>
        <v>36.445546719058356</v>
      </c>
    </row>
    <row r="3916" spans="1:5" x14ac:dyDescent="0.3">
      <c r="A3916" s="12">
        <v>45554</v>
      </c>
      <c r="B3916" s="13">
        <v>2024</v>
      </c>
      <c r="C3916" s="13">
        <f>IFERROR(AVERAGEIFS(Datos!C3916:E3916,Datos!C3916:E3916,"&lt;&gt;"),"")</f>
        <v>276.56666666666666</v>
      </c>
      <c r="D3916" s="13">
        <f>IFERROR(AVERAGEIFS(Datos!F3916:H3916,Datos!F3916:H3916,"&lt;&gt;"),"")</f>
        <v>107.91863910000001</v>
      </c>
      <c r="E3916" s="14">
        <f>IFERROR(AVERAGEIFS(Datos!I3916:L3916,Datos!I3916:L3916,"&lt;&gt;"),"")</f>
        <v>37.055548089695193</v>
      </c>
    </row>
    <row r="3917" spans="1:5" x14ac:dyDescent="0.3">
      <c r="A3917" s="12">
        <v>45555</v>
      </c>
      <c r="B3917" s="13">
        <v>2024</v>
      </c>
      <c r="C3917" s="13">
        <f>IFERROR(AVERAGEIFS(Datos!C3917:E3917,Datos!C3917:E3917,"&lt;&gt;"),"")</f>
        <v>275.68666666666667</v>
      </c>
      <c r="D3917" s="13">
        <f>IFERROR(AVERAGEIFS(Datos!F3917:H3917,Datos!F3917:H3917,"&lt;&gt;"),"")</f>
        <v>106.53181966666666</v>
      </c>
      <c r="E3917" s="14">
        <f>IFERROR(AVERAGEIFS(Datos!I3917:L3917,Datos!I3917:L3917,"&lt;&gt;"),"")</f>
        <v>37.245992906086954</v>
      </c>
    </row>
    <row r="3918" spans="1:5" x14ac:dyDescent="0.3">
      <c r="A3918" s="12">
        <v>45556</v>
      </c>
      <c r="B3918" s="13">
        <v>2024</v>
      </c>
      <c r="C3918" s="13" t="str">
        <f>IFERROR(AVERAGEIFS(Datos!C3918:E3918,Datos!C3918:E3918,"&lt;&gt;"),"")</f>
        <v/>
      </c>
      <c r="D3918" s="13" t="str">
        <f>IFERROR(AVERAGEIFS(Datos!F3918:H3918,Datos!F3918:H3918,"&lt;&gt;"),"")</f>
        <v/>
      </c>
      <c r="E3918" s="14" t="str">
        <f>IFERROR(AVERAGEIFS(Datos!I3918:L3918,Datos!I3918:L3918,"&lt;&gt;"),"")</f>
        <v/>
      </c>
    </row>
    <row r="3919" spans="1:5" x14ac:dyDescent="0.3">
      <c r="A3919" s="12">
        <v>45557</v>
      </c>
      <c r="B3919" s="13">
        <v>2024</v>
      </c>
      <c r="C3919" s="13" t="str">
        <f>IFERROR(AVERAGEIFS(Datos!C3919:E3919,Datos!C3919:E3919,"&lt;&gt;"),"")</f>
        <v/>
      </c>
      <c r="D3919" s="13" t="str">
        <f>IFERROR(AVERAGEIFS(Datos!F3919:H3919,Datos!F3919:H3919,"&lt;&gt;"),"")</f>
        <v/>
      </c>
      <c r="E3919" s="14" t="str">
        <f>IFERROR(AVERAGEIFS(Datos!I3919:L3919,Datos!I3919:L3919,"&lt;&gt;"),"")</f>
        <v/>
      </c>
    </row>
    <row r="3920" spans="1:5" x14ac:dyDescent="0.3">
      <c r="A3920" s="12">
        <v>45558</v>
      </c>
      <c r="B3920" s="13">
        <v>2024</v>
      </c>
      <c r="C3920" s="13">
        <f>IFERROR(AVERAGEIFS(Datos!C3920:E3920,Datos!C3920:E3920,"&lt;&gt;"),"")</f>
        <v>273.94333333333333</v>
      </c>
      <c r="D3920" s="13">
        <f>IFERROR(AVERAGEIFS(Datos!F3920:H3920,Datos!F3920:H3920,"&lt;&gt;"),"")</f>
        <v>107.66559169999999</v>
      </c>
      <c r="E3920" s="14" t="str">
        <f>IFERROR(AVERAGEIFS(Datos!I3920:L3920,Datos!I3920:L3920,"&lt;&gt;"),"")</f>
        <v/>
      </c>
    </row>
    <row r="3921" spans="1:5" x14ac:dyDescent="0.3">
      <c r="A3921" s="12">
        <v>45559</v>
      </c>
      <c r="B3921" s="13">
        <v>2024</v>
      </c>
      <c r="C3921" s="13">
        <f>IFERROR(AVERAGEIFS(Datos!C3921:E3921,Datos!C3921:E3921,"&lt;&gt;"),"")</f>
        <v>272.94333333333333</v>
      </c>
      <c r="D3921" s="13">
        <f>IFERROR(AVERAGEIFS(Datos!F3921:H3921,Datos!F3921:H3921,"&lt;&gt;"),"")</f>
        <v>108.99981773333333</v>
      </c>
      <c r="E3921" s="14">
        <f>IFERROR(AVERAGEIFS(Datos!I3921:L3921,Datos!I3921:L3921,"&lt;&gt;"),"")</f>
        <v>37.69838374285515</v>
      </c>
    </row>
    <row r="3922" spans="1:5" x14ac:dyDescent="0.3">
      <c r="A3922" s="12">
        <v>45560</v>
      </c>
      <c r="B3922" s="13">
        <v>2024</v>
      </c>
      <c r="C3922" s="13">
        <f>IFERROR(AVERAGEIFS(Datos!C3922:E3922,Datos!C3922:E3922,"&lt;&gt;"),"")</f>
        <v>273.32333333333332</v>
      </c>
      <c r="D3922" s="13">
        <f>IFERROR(AVERAGEIFS(Datos!F3922:H3922,Datos!F3922:H3922,"&lt;&gt;"),"")</f>
        <v>105.94294046666666</v>
      </c>
      <c r="E3922" s="14">
        <f>IFERROR(AVERAGEIFS(Datos!I3922:L3922,Datos!I3922:L3922,"&lt;&gt;"),"")</f>
        <v>37.085159186038467</v>
      </c>
    </row>
    <row r="3923" spans="1:5" x14ac:dyDescent="0.3">
      <c r="A3923" s="12">
        <v>45561</v>
      </c>
      <c r="B3923" s="13">
        <v>2024</v>
      </c>
      <c r="C3923" s="13">
        <f>IFERROR(AVERAGEIFS(Datos!C3923:E3923,Datos!C3923:E3923,"&lt;&gt;"),"")</f>
        <v>273.85333333333335</v>
      </c>
      <c r="D3923" s="13">
        <f>IFERROR(AVERAGEIFS(Datos!F3923:H3923,Datos!F3923:H3923,"&lt;&gt;"),"")</f>
        <v>108.41449799999999</v>
      </c>
      <c r="E3923" s="14">
        <f>IFERROR(AVERAGEIFS(Datos!I3923:L3923,Datos!I3923:L3923,"&lt;&gt;"),"")</f>
        <v>38.538687173823</v>
      </c>
    </row>
    <row r="3924" spans="1:5" x14ac:dyDescent="0.3">
      <c r="A3924" s="12">
        <v>45562</v>
      </c>
      <c r="B3924" s="13">
        <v>2024</v>
      </c>
      <c r="C3924" s="13">
        <f>IFERROR(AVERAGEIFS(Datos!C3924:E3924,Datos!C3924:E3924,"&lt;&gt;"),"")</f>
        <v>273.25333333333333</v>
      </c>
      <c r="D3924" s="13">
        <f>IFERROR(AVERAGEIFS(Datos!F3924:H3924,Datos!F3924:H3924,"&lt;&gt;"),"")</f>
        <v>109.66548423333332</v>
      </c>
      <c r="E3924" s="14">
        <f>IFERROR(AVERAGEIFS(Datos!I3924:L3924,Datos!I3924:L3924,"&lt;&gt;"),"")</f>
        <v>39.683629213739387</v>
      </c>
    </row>
    <row r="3925" spans="1:5" x14ac:dyDescent="0.3">
      <c r="A3925" s="12">
        <v>45563</v>
      </c>
      <c r="B3925" s="13">
        <v>2024</v>
      </c>
      <c r="C3925" s="13" t="str">
        <f>IFERROR(AVERAGEIFS(Datos!C3925:E3925,Datos!C3925:E3925,"&lt;&gt;"),"")</f>
        <v/>
      </c>
      <c r="D3925" s="13" t="str">
        <f>IFERROR(AVERAGEIFS(Datos!F3925:H3925,Datos!F3925:H3925,"&lt;&gt;"),"")</f>
        <v/>
      </c>
      <c r="E3925" s="14" t="str">
        <f>IFERROR(AVERAGEIFS(Datos!I3925:L3925,Datos!I3925:L3925,"&lt;&gt;"),"")</f>
        <v/>
      </c>
    </row>
    <row r="3926" spans="1:5" x14ac:dyDescent="0.3">
      <c r="A3926" s="12">
        <v>45564</v>
      </c>
      <c r="B3926" s="13">
        <v>2024</v>
      </c>
      <c r="C3926" s="13" t="str">
        <f>IFERROR(AVERAGEIFS(Datos!C3926:E3926,Datos!C3926:E3926,"&lt;&gt;"),"")</f>
        <v/>
      </c>
      <c r="D3926" s="13" t="str">
        <f>IFERROR(AVERAGEIFS(Datos!F3926:H3926,Datos!F3926:H3926,"&lt;&gt;"),"")</f>
        <v/>
      </c>
      <c r="E3926" s="14" t="str">
        <f>IFERROR(AVERAGEIFS(Datos!I3926:L3926,Datos!I3926:L3926,"&lt;&gt;"),"")</f>
        <v/>
      </c>
    </row>
    <row r="3927" spans="1:5" x14ac:dyDescent="0.3">
      <c r="A3927" s="12">
        <v>45565</v>
      </c>
      <c r="B3927" s="13">
        <v>2024</v>
      </c>
      <c r="C3927" s="13">
        <f>IFERROR(AVERAGEIFS(Datos!C3927:E3927,Datos!C3927:E3927,"&lt;&gt;"),"")</f>
        <v>276.38333333333333</v>
      </c>
      <c r="D3927" s="13">
        <f>IFERROR(AVERAGEIFS(Datos!F3927:H3927,Datos!F3927:H3927,"&lt;&gt;"),"")</f>
        <v>108.36786746666667</v>
      </c>
      <c r="E3927" s="14">
        <f>IFERROR(AVERAGEIFS(Datos!I3927:L3927,Datos!I3927:L3927,"&lt;&gt;"),"")</f>
        <v>37.127263166398819</v>
      </c>
    </row>
    <row r="3928" spans="1:5" x14ac:dyDescent="0.3">
      <c r="A3928" s="12">
        <v>45566</v>
      </c>
      <c r="B3928" s="13">
        <v>2024</v>
      </c>
      <c r="C3928" s="13">
        <f>IFERROR(AVERAGEIFS(Datos!C3928:E3928,Datos!C3928:E3928,"&lt;&gt;"),"")</f>
        <v>271.29666666666668</v>
      </c>
      <c r="D3928" s="13">
        <f>IFERROR(AVERAGEIFS(Datos!F3928:H3928,Datos!F3928:H3928,"&lt;&gt;"),"")</f>
        <v>106.85920483333332</v>
      </c>
      <c r="E3928" s="14">
        <f>IFERROR(AVERAGEIFS(Datos!I3928:L3928,Datos!I3928:L3928,"&lt;&gt;"),"")</f>
        <v>37.728007550125312</v>
      </c>
    </row>
    <row r="3929" spans="1:5" x14ac:dyDescent="0.3">
      <c r="A3929" s="12">
        <v>45567</v>
      </c>
      <c r="B3929" s="13">
        <v>2024</v>
      </c>
      <c r="C3929" s="13">
        <f>IFERROR(AVERAGEIFS(Datos!C3929:E3929,Datos!C3929:E3929,"&lt;&gt;"),"")</f>
        <v>269.92333333333335</v>
      </c>
      <c r="D3929" s="13">
        <f>IFERROR(AVERAGEIFS(Datos!F3929:H3929,Datos!F3929:H3929,"&lt;&gt;"),"")</f>
        <v>106.60021166666667</v>
      </c>
      <c r="E3929" s="14">
        <f>IFERROR(AVERAGEIFS(Datos!I3929:L3929,Datos!I3929:L3929,"&lt;&gt;"),"")</f>
        <v>36.535067517804556</v>
      </c>
    </row>
    <row r="3930" spans="1:5" x14ac:dyDescent="0.3">
      <c r="A3930" s="12">
        <v>45568</v>
      </c>
      <c r="B3930" s="13">
        <v>2024</v>
      </c>
      <c r="C3930" s="13">
        <f>IFERROR(AVERAGEIFS(Datos!C3930:E3930,Datos!C3930:E3930,"&lt;&gt;"),"")</f>
        <v>269.35666666666668</v>
      </c>
      <c r="D3930" s="13">
        <f>IFERROR(AVERAGEIFS(Datos!F3930:H3930,Datos!F3930:H3930,"&lt;&gt;"),"")</f>
        <v>104.92142833333332</v>
      </c>
      <c r="E3930" s="14">
        <f>IFERROR(AVERAGEIFS(Datos!I3930:L3930,Datos!I3930:L3930,"&lt;&gt;"),"")</f>
        <v>36.97178309023991</v>
      </c>
    </row>
    <row r="3931" spans="1:5" x14ac:dyDescent="0.3">
      <c r="A3931" s="12">
        <v>45569</v>
      </c>
      <c r="B3931" s="13">
        <v>2024</v>
      </c>
      <c r="C3931" s="13">
        <f>IFERROR(AVERAGEIFS(Datos!C3931:E3931,Datos!C3931:E3931,"&lt;&gt;"),"")</f>
        <v>269.97333333333336</v>
      </c>
      <c r="D3931" s="13">
        <f>IFERROR(AVERAGEIFS(Datos!F3931:H3931,Datos!F3931:H3931,"&lt;&gt;"),"")</f>
        <v>104.75503900000001</v>
      </c>
      <c r="E3931" s="14">
        <f>IFERROR(AVERAGEIFS(Datos!I3931:L3931,Datos!I3931:L3931,"&lt;&gt;"),"")</f>
        <v>36.13720451020545</v>
      </c>
    </row>
    <row r="3932" spans="1:5" x14ac:dyDescent="0.3">
      <c r="A3932" s="12">
        <v>45570</v>
      </c>
      <c r="B3932" s="13">
        <v>2024</v>
      </c>
      <c r="C3932" s="13" t="str">
        <f>IFERROR(AVERAGEIFS(Datos!C3932:E3932,Datos!C3932:E3932,"&lt;&gt;"),"")</f>
        <v/>
      </c>
      <c r="D3932" s="13" t="str">
        <f>IFERROR(AVERAGEIFS(Datos!F3932:H3932,Datos!F3932:H3932,"&lt;&gt;"),"")</f>
        <v/>
      </c>
      <c r="E3932" s="14" t="str">
        <f>IFERROR(AVERAGEIFS(Datos!I3932:L3932,Datos!I3932:L3932,"&lt;&gt;"),"")</f>
        <v/>
      </c>
    </row>
    <row r="3933" spans="1:5" x14ac:dyDescent="0.3">
      <c r="A3933" s="12">
        <v>45571</v>
      </c>
      <c r="B3933" s="13">
        <v>2024</v>
      </c>
      <c r="C3933" s="13" t="str">
        <f>IFERROR(AVERAGEIFS(Datos!C3933:E3933,Datos!C3933:E3933,"&lt;&gt;"),"")</f>
        <v/>
      </c>
      <c r="D3933" s="13" t="str">
        <f>IFERROR(AVERAGEIFS(Datos!F3933:H3933,Datos!F3933:H3933,"&lt;&gt;"),"")</f>
        <v/>
      </c>
      <c r="E3933" s="14" t="str">
        <f>IFERROR(AVERAGEIFS(Datos!I3933:L3933,Datos!I3933:L3933,"&lt;&gt;"),"")</f>
        <v/>
      </c>
    </row>
    <row r="3934" spans="1:5" x14ac:dyDescent="0.3">
      <c r="A3934" s="12">
        <v>45572</v>
      </c>
      <c r="B3934" s="13">
        <v>2024</v>
      </c>
      <c r="C3934" s="13">
        <f>IFERROR(AVERAGEIFS(Datos!C3934:E3934,Datos!C3934:E3934,"&lt;&gt;"),"")</f>
        <v>264.73666666666668</v>
      </c>
      <c r="D3934" s="13">
        <f>IFERROR(AVERAGEIFS(Datos!F3934:H3934,Datos!F3934:H3934,"&lt;&gt;"),"")</f>
        <v>104.86971466666667</v>
      </c>
      <c r="E3934" s="14">
        <f>IFERROR(AVERAGEIFS(Datos!I3934:L3934,Datos!I3934:L3934,"&lt;&gt;"),"")</f>
        <v>37.539447754374706</v>
      </c>
    </row>
    <row r="3935" spans="1:5" x14ac:dyDescent="0.3">
      <c r="A3935" s="12">
        <v>45573</v>
      </c>
      <c r="B3935" s="13">
        <v>2024</v>
      </c>
      <c r="C3935" s="13">
        <f>IFERROR(AVERAGEIFS(Datos!C3935:E3935,Datos!C3935:E3935,"&lt;&gt;"),"")</f>
        <v>268.28666666666669</v>
      </c>
      <c r="D3935" s="13">
        <f>IFERROR(AVERAGEIFS(Datos!F3935:H3935,Datos!F3935:H3935,"&lt;&gt;"),"")</f>
        <v>105.80919466666667</v>
      </c>
      <c r="E3935" s="14">
        <f>IFERROR(AVERAGEIFS(Datos!I3935:L3935,Datos!I3935:L3935,"&lt;&gt;"),"")</f>
        <v>36.901097297502531</v>
      </c>
    </row>
    <row r="3936" spans="1:5" x14ac:dyDescent="0.3">
      <c r="A3936" s="12">
        <v>45574</v>
      </c>
      <c r="B3936" s="13">
        <v>2024</v>
      </c>
      <c r="C3936" s="13">
        <f>IFERROR(AVERAGEIFS(Datos!C3936:E3936,Datos!C3936:E3936,"&lt;&gt;"),"")</f>
        <v>269.62</v>
      </c>
      <c r="D3936" s="13">
        <f>IFERROR(AVERAGEIFS(Datos!F3936:H3936,Datos!F3936:H3936,"&lt;&gt;"),"")</f>
        <v>106.88314306666666</v>
      </c>
      <c r="E3936" s="14">
        <f>IFERROR(AVERAGEIFS(Datos!I3936:L3936,Datos!I3936:L3936,"&lt;&gt;"),"")</f>
        <v>36.56216687885285</v>
      </c>
    </row>
    <row r="3937" spans="1:5" x14ac:dyDescent="0.3">
      <c r="A3937" s="12">
        <v>45575</v>
      </c>
      <c r="B3937" s="13">
        <v>2024</v>
      </c>
      <c r="C3937" s="13">
        <f>IFERROR(AVERAGEIFS(Datos!C3937:E3937,Datos!C3937:E3937,"&lt;&gt;"),"")</f>
        <v>268.98666666666668</v>
      </c>
      <c r="D3937" s="13">
        <f>IFERROR(AVERAGEIFS(Datos!F3937:H3937,Datos!F3937:H3937,"&lt;&gt;"),"")</f>
        <v>105.68794700000001</v>
      </c>
      <c r="E3937" s="14">
        <f>IFERROR(AVERAGEIFS(Datos!I3937:L3937,Datos!I3937:L3937,"&lt;&gt;"),"")</f>
        <v>37.319322122616171</v>
      </c>
    </row>
    <row r="3938" spans="1:5" x14ac:dyDescent="0.3">
      <c r="A3938" s="12">
        <v>45576</v>
      </c>
      <c r="B3938" s="13">
        <v>2024</v>
      </c>
      <c r="C3938" s="13">
        <f>IFERROR(AVERAGEIFS(Datos!C3938:E3938,Datos!C3938:E3938,"&lt;&gt;"),"")</f>
        <v>269.03666666666669</v>
      </c>
      <c r="D3938" s="13">
        <f>IFERROR(AVERAGEIFS(Datos!F3938:H3938,Datos!F3938:H3938,"&lt;&gt;"),"")</f>
        <v>106.68488453333333</v>
      </c>
      <c r="E3938" s="14">
        <f>IFERROR(AVERAGEIFS(Datos!I3938:L3938,Datos!I3938:L3938,"&lt;&gt;"),"")</f>
        <v>37.045104454697984</v>
      </c>
    </row>
    <row r="3939" spans="1:5" x14ac:dyDescent="0.3">
      <c r="A3939" s="12">
        <v>45577</v>
      </c>
      <c r="B3939" s="13">
        <v>2024</v>
      </c>
      <c r="C3939" s="13" t="str">
        <f>IFERROR(AVERAGEIFS(Datos!C3939:E3939,Datos!C3939:E3939,"&lt;&gt;"),"")</f>
        <v/>
      </c>
      <c r="D3939" s="13" t="str">
        <f>IFERROR(AVERAGEIFS(Datos!F3939:H3939,Datos!F3939:H3939,"&lt;&gt;"),"")</f>
        <v/>
      </c>
      <c r="E3939" s="14" t="str">
        <f>IFERROR(AVERAGEIFS(Datos!I3939:L3939,Datos!I3939:L3939,"&lt;&gt;"),"")</f>
        <v/>
      </c>
    </row>
    <row r="3940" spans="1:5" x14ac:dyDescent="0.3">
      <c r="A3940" s="12">
        <v>45578</v>
      </c>
      <c r="B3940" s="13">
        <v>2024</v>
      </c>
      <c r="C3940" s="13" t="str">
        <f>IFERROR(AVERAGEIFS(Datos!C3940:E3940,Datos!C3940:E3940,"&lt;&gt;"),"")</f>
        <v/>
      </c>
      <c r="D3940" s="13" t="str">
        <f>IFERROR(AVERAGEIFS(Datos!F3940:H3940,Datos!F3940:H3940,"&lt;&gt;"),"")</f>
        <v/>
      </c>
      <c r="E3940" s="14" t="str">
        <f>IFERROR(AVERAGEIFS(Datos!I3940:L3940,Datos!I3940:L3940,"&lt;&gt;"),"")</f>
        <v/>
      </c>
    </row>
    <row r="3941" spans="1:5" x14ac:dyDescent="0.3">
      <c r="A3941" s="12">
        <v>45579</v>
      </c>
      <c r="B3941" s="13">
        <v>2024</v>
      </c>
      <c r="C3941" s="13">
        <f>IFERROR(AVERAGEIFS(Datos!C3941:E3941,Datos!C3941:E3941,"&lt;&gt;"),"")</f>
        <v>271.8</v>
      </c>
      <c r="D3941" s="13">
        <f>IFERROR(AVERAGEIFS(Datos!F3941:H3941,Datos!F3941:H3941,"&lt;&gt;"),"")</f>
        <v>107.52306653333333</v>
      </c>
      <c r="E3941" s="14" t="str">
        <f>IFERROR(AVERAGEIFS(Datos!I3941:L3941,Datos!I3941:L3941,"&lt;&gt;"),"")</f>
        <v/>
      </c>
    </row>
    <row r="3942" spans="1:5" x14ac:dyDescent="0.3">
      <c r="A3942" s="12">
        <v>45580</v>
      </c>
      <c r="B3942" s="13">
        <v>2024</v>
      </c>
      <c r="C3942" s="13">
        <f>IFERROR(AVERAGEIFS(Datos!C3942:E3942,Datos!C3942:E3942,"&lt;&gt;"),"")</f>
        <v>272.68333333333334</v>
      </c>
      <c r="D3942" s="13">
        <f>IFERROR(AVERAGEIFS(Datos!F3942:H3942,Datos!F3942:H3942,"&lt;&gt;"),"")</f>
        <v>106.39952133333333</v>
      </c>
      <c r="E3942" s="14">
        <f>IFERROR(AVERAGEIFS(Datos!I3942:L3942,Datos!I3942:L3942,"&lt;&gt;"),"")</f>
        <v>37.893824821010377</v>
      </c>
    </row>
    <row r="3943" spans="1:5" x14ac:dyDescent="0.3">
      <c r="A3943" s="12">
        <v>45581</v>
      </c>
      <c r="B3943" s="13">
        <v>2024</v>
      </c>
      <c r="C3943" s="13">
        <f>IFERROR(AVERAGEIFS(Datos!C3943:E3943,Datos!C3943:E3943,"&lt;&gt;"),"")</f>
        <v>271.02</v>
      </c>
      <c r="D3943" s="13">
        <f>IFERROR(AVERAGEIFS(Datos!F3943:H3943,Datos!F3943:H3943,"&lt;&gt;"),"")</f>
        <v>106.30364773333332</v>
      </c>
      <c r="E3943" s="14">
        <f>IFERROR(AVERAGEIFS(Datos!I3943:L3943,Datos!I3943:L3943,"&lt;&gt;"),"")</f>
        <v>37.04982760016695</v>
      </c>
    </row>
    <row r="3944" spans="1:5" x14ac:dyDescent="0.3">
      <c r="A3944" s="12">
        <v>45582</v>
      </c>
      <c r="B3944" s="13">
        <v>2024</v>
      </c>
      <c r="C3944" s="13">
        <f>IFERROR(AVERAGEIFS(Datos!C3944:E3944,Datos!C3944:E3944,"&lt;&gt;"),"")</f>
        <v>270.59999999999997</v>
      </c>
      <c r="D3944" s="13">
        <f>IFERROR(AVERAGEIFS(Datos!F3944:H3944,Datos!F3944:H3944,"&lt;&gt;"),"")</f>
        <v>106.26849333333332</v>
      </c>
      <c r="E3944" s="14">
        <f>IFERROR(AVERAGEIFS(Datos!I3944:L3944,Datos!I3944:L3944,"&lt;&gt;"),"")</f>
        <v>37.254793777877637</v>
      </c>
    </row>
    <row r="3945" spans="1:5" x14ac:dyDescent="0.3">
      <c r="A3945" s="12">
        <v>45583</v>
      </c>
      <c r="B3945" s="13">
        <v>2024</v>
      </c>
      <c r="C3945" s="13">
        <f>IFERROR(AVERAGEIFS(Datos!C3945:E3945,Datos!C3945:E3945,"&lt;&gt;"),"")</f>
        <v>272.19333333333333</v>
      </c>
      <c r="D3945" s="13">
        <f>IFERROR(AVERAGEIFS(Datos!F3945:H3945,Datos!F3945:H3945,"&lt;&gt;"),"")</f>
        <v>107.26433713333331</v>
      </c>
      <c r="E3945" s="14">
        <f>IFERROR(AVERAGEIFS(Datos!I3945:L3945,Datos!I3945:L3945,"&lt;&gt;"),"")</f>
        <v>37.201623503379736</v>
      </c>
    </row>
    <row r="3946" spans="1:5" x14ac:dyDescent="0.3">
      <c r="A3946" s="12">
        <v>45584</v>
      </c>
      <c r="B3946" s="13">
        <v>2024</v>
      </c>
      <c r="C3946" s="13" t="str">
        <f>IFERROR(AVERAGEIFS(Datos!C3946:E3946,Datos!C3946:E3946,"&lt;&gt;"),"")</f>
        <v/>
      </c>
      <c r="D3946" s="13" t="str">
        <f>IFERROR(AVERAGEIFS(Datos!F3946:H3946,Datos!F3946:H3946,"&lt;&gt;"),"")</f>
        <v/>
      </c>
      <c r="E3946" s="14" t="str">
        <f>IFERROR(AVERAGEIFS(Datos!I3946:L3946,Datos!I3946:L3946,"&lt;&gt;"),"")</f>
        <v/>
      </c>
    </row>
    <row r="3947" spans="1:5" x14ac:dyDescent="0.3">
      <c r="A3947" s="12">
        <v>45585</v>
      </c>
      <c r="B3947" s="13">
        <v>2024</v>
      </c>
      <c r="C3947" s="13" t="str">
        <f>IFERROR(AVERAGEIFS(Datos!C3947:E3947,Datos!C3947:E3947,"&lt;&gt;"),"")</f>
        <v/>
      </c>
      <c r="D3947" s="13" t="str">
        <f>IFERROR(AVERAGEIFS(Datos!F3947:H3947,Datos!F3947:H3947,"&lt;&gt;"),"")</f>
        <v/>
      </c>
      <c r="E3947" s="14" t="str">
        <f>IFERROR(AVERAGEIFS(Datos!I3947:L3947,Datos!I3947:L3947,"&lt;&gt;"),"")</f>
        <v/>
      </c>
    </row>
    <row r="3948" spans="1:5" x14ac:dyDescent="0.3">
      <c r="A3948" s="12">
        <v>45586</v>
      </c>
      <c r="B3948" s="13">
        <v>2024</v>
      </c>
      <c r="C3948" s="13">
        <f>IFERROR(AVERAGEIFS(Datos!C3948:E3948,Datos!C3948:E3948,"&lt;&gt;"),"")</f>
        <v>273.10999999999996</v>
      </c>
      <c r="D3948" s="13">
        <f>IFERROR(AVERAGEIFS(Datos!F3948:H3948,Datos!F3948:H3948,"&lt;&gt;"),"")</f>
        <v>105.93150559999999</v>
      </c>
      <c r="E3948" s="14">
        <f>IFERROR(AVERAGEIFS(Datos!I3948:L3948,Datos!I3948:L3948,"&lt;&gt;"),"")</f>
        <v>37.058589672468763</v>
      </c>
    </row>
    <row r="3949" spans="1:5" x14ac:dyDescent="0.3">
      <c r="A3949" s="12">
        <v>45587</v>
      </c>
      <c r="B3949" s="13">
        <v>2024</v>
      </c>
      <c r="C3949" s="13">
        <f>IFERROR(AVERAGEIFS(Datos!C3949:E3949,Datos!C3949:E3949,"&lt;&gt;"),"")</f>
        <v>276.17</v>
      </c>
      <c r="D3949" s="13">
        <f>IFERROR(AVERAGEIFS(Datos!F3949:H3949,Datos!F3949:H3949,"&lt;&gt;"),"")</f>
        <v>107.59414616666668</v>
      </c>
      <c r="E3949" s="14">
        <f>IFERROR(AVERAGEIFS(Datos!I3949:L3949,Datos!I3949:L3949,"&lt;&gt;"),"")</f>
        <v>36.633810914537271</v>
      </c>
    </row>
    <row r="3950" spans="1:5" x14ac:dyDescent="0.3">
      <c r="A3950" s="12">
        <v>45588</v>
      </c>
      <c r="B3950" s="13">
        <v>2024</v>
      </c>
      <c r="C3950" s="13">
        <f>IFERROR(AVERAGEIFS(Datos!C3950:E3950,Datos!C3950:E3950,"&lt;&gt;"),"")</f>
        <v>272.71333333333331</v>
      </c>
      <c r="D3950" s="13">
        <f>IFERROR(AVERAGEIFS(Datos!F3950:H3950,Datos!F3950:H3950,"&lt;&gt;"),"")</f>
        <v>108.58095336666668</v>
      </c>
      <c r="E3950" s="14">
        <f>IFERROR(AVERAGEIFS(Datos!I3950:L3950,Datos!I3950:L3950,"&lt;&gt;"),"")</f>
        <v>36.336227282317154</v>
      </c>
    </row>
    <row r="3951" spans="1:5" x14ac:dyDescent="0.3">
      <c r="A3951" s="12">
        <v>45589</v>
      </c>
      <c r="B3951" s="13">
        <v>2024</v>
      </c>
      <c r="C3951" s="13">
        <f>IFERROR(AVERAGEIFS(Datos!C3951:E3951,Datos!C3951:E3951,"&lt;&gt;"),"")</f>
        <v>272.67333333333335</v>
      </c>
      <c r="D3951" s="13">
        <f>IFERROR(AVERAGEIFS(Datos!F3951:H3951,Datos!F3951:H3951,"&lt;&gt;"),"")</f>
        <v>109.436329</v>
      </c>
      <c r="E3951" s="14">
        <f>IFERROR(AVERAGEIFS(Datos!I3951:L3951,Datos!I3951:L3951,"&lt;&gt;"),"")</f>
        <v>36.297571290955247</v>
      </c>
    </row>
    <row r="3952" spans="1:5" x14ac:dyDescent="0.3">
      <c r="A3952" s="12">
        <v>45590</v>
      </c>
      <c r="B3952" s="13">
        <v>2024</v>
      </c>
      <c r="C3952" s="13">
        <f>IFERROR(AVERAGEIFS(Datos!C3952:E3952,Datos!C3952:E3952,"&lt;&gt;"),"")</f>
        <v>274.94333333333333</v>
      </c>
      <c r="D3952" s="13">
        <f>IFERROR(AVERAGEIFS(Datos!F3952:H3952,Datos!F3952:H3952,"&lt;&gt;"),"")</f>
        <v>109.93804556666667</v>
      </c>
      <c r="E3952" s="14">
        <f>IFERROR(AVERAGEIFS(Datos!I3952:L3952,Datos!I3952:L3952,"&lt;&gt;"),"")</f>
        <v>35.932556118593958</v>
      </c>
    </row>
    <row r="3953" spans="1:5" x14ac:dyDescent="0.3">
      <c r="A3953" s="12">
        <v>45591</v>
      </c>
      <c r="B3953" s="13">
        <v>2024</v>
      </c>
      <c r="C3953" s="13" t="str">
        <f>IFERROR(AVERAGEIFS(Datos!C3953:E3953,Datos!C3953:E3953,"&lt;&gt;"),"")</f>
        <v/>
      </c>
      <c r="D3953" s="13" t="str">
        <f>IFERROR(AVERAGEIFS(Datos!F3953:H3953,Datos!F3953:H3953,"&lt;&gt;"),"")</f>
        <v/>
      </c>
      <c r="E3953" s="14" t="str">
        <f>IFERROR(AVERAGEIFS(Datos!I3953:L3953,Datos!I3953:L3953,"&lt;&gt;"),"")</f>
        <v/>
      </c>
    </row>
    <row r="3954" spans="1:5" x14ac:dyDescent="0.3">
      <c r="A3954" s="12">
        <v>45592</v>
      </c>
      <c r="B3954" s="13">
        <v>2024</v>
      </c>
      <c r="C3954" s="13" t="str">
        <f>IFERROR(AVERAGEIFS(Datos!C3954:E3954,Datos!C3954:E3954,"&lt;&gt;"),"")</f>
        <v/>
      </c>
      <c r="D3954" s="13" t="str">
        <f>IFERROR(AVERAGEIFS(Datos!F3954:H3954,Datos!F3954:H3954,"&lt;&gt;"),"")</f>
        <v/>
      </c>
      <c r="E3954" s="14" t="str">
        <f>IFERROR(AVERAGEIFS(Datos!I3954:L3954,Datos!I3954:L3954,"&lt;&gt;"),"")</f>
        <v/>
      </c>
    </row>
    <row r="3955" spans="1:5" x14ac:dyDescent="0.3">
      <c r="A3955" s="12">
        <v>45593</v>
      </c>
      <c r="B3955" s="13">
        <v>2024</v>
      </c>
      <c r="C3955" s="13">
        <f>IFERROR(AVERAGEIFS(Datos!C3955:E3955,Datos!C3955:E3955,"&lt;&gt;"),"")</f>
        <v>275.57</v>
      </c>
      <c r="D3955" s="13">
        <f>IFERROR(AVERAGEIFS(Datos!F3955:H3955,Datos!F3955:H3955,"&lt;&gt;"),"")</f>
        <v>110.49170183333332</v>
      </c>
      <c r="E3955" s="14">
        <f>IFERROR(AVERAGEIFS(Datos!I3955:L3955,Datos!I3955:L3955,"&lt;&gt;"),"")</f>
        <v>36.614839421320454</v>
      </c>
    </row>
    <row r="3956" spans="1:5" x14ac:dyDescent="0.3">
      <c r="A3956" s="12">
        <v>45594</v>
      </c>
      <c r="B3956" s="13">
        <v>2024</v>
      </c>
      <c r="C3956" s="13">
        <f>IFERROR(AVERAGEIFS(Datos!C3956:E3956,Datos!C3956:E3956,"&lt;&gt;"),"")</f>
        <v>278.43333333333334</v>
      </c>
      <c r="D3956" s="13">
        <f>IFERROR(AVERAGEIFS(Datos!F3956:H3956,Datos!F3956:H3956,"&lt;&gt;"),"")</f>
        <v>110.5401221</v>
      </c>
      <c r="E3956" s="14">
        <f>IFERROR(AVERAGEIFS(Datos!I3956:L3956,Datos!I3956:L3956,"&lt;&gt;"),"")</f>
        <v>36.992451548852827</v>
      </c>
    </row>
    <row r="3957" spans="1:5" x14ac:dyDescent="0.3">
      <c r="A3957" s="12">
        <v>45595</v>
      </c>
      <c r="B3957" s="13">
        <v>2024</v>
      </c>
      <c r="C3957" s="13">
        <f>IFERROR(AVERAGEIFS(Datos!C3957:E3957,Datos!C3957:E3957,"&lt;&gt;"),"")</f>
        <v>279.03000000000003</v>
      </c>
      <c r="D3957" s="13">
        <f>IFERROR(AVERAGEIFS(Datos!F3957:H3957,Datos!F3957:H3957,"&lt;&gt;"),"")</f>
        <v>109.17599919999999</v>
      </c>
      <c r="E3957" s="14">
        <f>IFERROR(AVERAGEIFS(Datos!I3957:L3957,Datos!I3957:L3957,"&lt;&gt;"),"")</f>
        <v>37.475342214318346</v>
      </c>
    </row>
    <row r="3958" spans="1:5" x14ac:dyDescent="0.3">
      <c r="A3958" s="12">
        <v>45596</v>
      </c>
      <c r="B3958" s="13">
        <v>2024</v>
      </c>
      <c r="C3958" s="13">
        <f>IFERROR(AVERAGEIFS(Datos!C3958:E3958,Datos!C3958:E3958,"&lt;&gt;"),"")</f>
        <v>267.79000000000002</v>
      </c>
      <c r="D3958" s="13">
        <f>IFERROR(AVERAGEIFS(Datos!F3958:H3958,Datos!F3958:H3958,"&lt;&gt;"),"")</f>
        <v>107.007402</v>
      </c>
      <c r="E3958" s="14">
        <f>IFERROR(AVERAGEIFS(Datos!I3958:L3958,Datos!I3958:L3958,"&lt;&gt;"),"")</f>
        <v>37.660366135736353</v>
      </c>
    </row>
    <row r="3959" spans="1:5" x14ac:dyDescent="0.3">
      <c r="A3959" s="12">
        <v>45597</v>
      </c>
      <c r="B3959" s="13">
        <v>2024</v>
      </c>
      <c r="C3959" s="13">
        <f>IFERROR(AVERAGEIFS(Datos!C3959:E3959,Datos!C3959:E3959,"&lt;&gt;"),"")</f>
        <v>268.19</v>
      </c>
      <c r="D3959" s="13">
        <f>IFERROR(AVERAGEIFS(Datos!F3959:H3959,Datos!F3959:H3959,"&lt;&gt;"),"")</f>
        <v>107.77339493333334</v>
      </c>
      <c r="E3959" s="14">
        <f>IFERROR(AVERAGEIFS(Datos!I3959:L3959,Datos!I3959:L3959,"&lt;&gt;"),"")</f>
        <v>36.121536502681316</v>
      </c>
    </row>
    <row r="3960" spans="1:5" x14ac:dyDescent="0.3">
      <c r="A3960" s="12">
        <v>45598</v>
      </c>
      <c r="B3960" s="13">
        <v>2024</v>
      </c>
      <c r="C3960" s="13" t="str">
        <f>IFERROR(AVERAGEIFS(Datos!C3960:E3960,Datos!C3960:E3960,"&lt;&gt;"),"")</f>
        <v/>
      </c>
      <c r="D3960" s="13" t="str">
        <f>IFERROR(AVERAGEIFS(Datos!F3960:H3960,Datos!F3960:H3960,"&lt;&gt;"),"")</f>
        <v/>
      </c>
      <c r="E3960" s="14" t="str">
        <f>IFERROR(AVERAGEIFS(Datos!I3960:L3960,Datos!I3960:L3960,"&lt;&gt;"),"")</f>
        <v/>
      </c>
    </row>
    <row r="3961" spans="1:5" x14ac:dyDescent="0.3">
      <c r="A3961" s="12">
        <v>45599</v>
      </c>
      <c r="B3961" s="13">
        <v>2024</v>
      </c>
      <c r="C3961" s="13" t="str">
        <f>IFERROR(AVERAGEIFS(Datos!C3961:E3961,Datos!C3961:E3961,"&lt;&gt;"),"")</f>
        <v/>
      </c>
      <c r="D3961" s="13" t="str">
        <f>IFERROR(AVERAGEIFS(Datos!F3961:H3961,Datos!F3961:H3961,"&lt;&gt;"),"")</f>
        <v/>
      </c>
      <c r="E3961" s="14" t="str">
        <f>IFERROR(AVERAGEIFS(Datos!I3961:L3961,Datos!I3961:L3961,"&lt;&gt;"),"")</f>
        <v/>
      </c>
    </row>
    <row r="3962" spans="1:5" x14ac:dyDescent="0.3">
      <c r="A3962" s="12">
        <v>45600</v>
      </c>
      <c r="B3962" s="13">
        <v>2024</v>
      </c>
      <c r="C3962" s="13">
        <f>IFERROR(AVERAGEIFS(Datos!C3962:E3962,Datos!C3962:E3962,"&lt;&gt;"),"")</f>
        <v>266.57</v>
      </c>
      <c r="D3962" s="13">
        <f>IFERROR(AVERAGEIFS(Datos!F3962:H3962,Datos!F3962:H3962,"&lt;&gt;"),"")</f>
        <v>107.08945706666667</v>
      </c>
      <c r="E3962" s="14" t="str">
        <f>IFERROR(AVERAGEIFS(Datos!I3962:L3962,Datos!I3962:L3962,"&lt;&gt;"),"")</f>
        <v/>
      </c>
    </row>
    <row r="3963" spans="1:5" x14ac:dyDescent="0.3">
      <c r="A3963" s="12">
        <v>45601</v>
      </c>
      <c r="B3963" s="13">
        <v>2024</v>
      </c>
      <c r="C3963" s="13">
        <f>IFERROR(AVERAGEIFS(Datos!C3963:E3963,Datos!C3963:E3963,"&lt;&gt;"),"")</f>
        <v>268.21666666666664</v>
      </c>
      <c r="D3963" s="13">
        <f>IFERROR(AVERAGEIFS(Datos!F3963:H3963,Datos!F3963:H3963,"&lt;&gt;"),"")</f>
        <v>108.1649572</v>
      </c>
      <c r="E3963" s="14">
        <f>IFERROR(AVERAGEIFS(Datos!I3963:L3963,Datos!I3963:L3963,"&lt;&gt;"),"")</f>
        <v>36.00240727930511</v>
      </c>
    </row>
    <row r="3964" spans="1:5" x14ac:dyDescent="0.3">
      <c r="A3964" s="12">
        <v>45602</v>
      </c>
      <c r="B3964" s="13">
        <v>2024</v>
      </c>
      <c r="C3964" s="13">
        <f>IFERROR(AVERAGEIFS(Datos!C3964:E3964,Datos!C3964:E3964,"&lt;&gt;"),"")</f>
        <v>273.13666666666666</v>
      </c>
      <c r="D3964" s="13">
        <f>IFERROR(AVERAGEIFS(Datos!F3964:H3964,Datos!F3964:H3964,"&lt;&gt;"),"")</f>
        <v>103.51279033333333</v>
      </c>
      <c r="E3964" s="14">
        <f>IFERROR(AVERAGEIFS(Datos!I3964:L3964,Datos!I3964:L3964,"&lt;&gt;"),"")</f>
        <v>36.910445281082303</v>
      </c>
    </row>
    <row r="3965" spans="1:5" x14ac:dyDescent="0.3">
      <c r="A3965" s="12">
        <v>45603</v>
      </c>
      <c r="B3965" s="13">
        <v>2024</v>
      </c>
      <c r="C3965" s="13">
        <f>IFERROR(AVERAGEIFS(Datos!C3965:E3965,Datos!C3965:E3965,"&lt;&gt;"),"")</f>
        <v>277.88666666666666</v>
      </c>
      <c r="D3965" s="13">
        <f>IFERROR(AVERAGEIFS(Datos!F3965:H3965,Datos!F3965:H3965,"&lt;&gt;"),"")</f>
        <v>107.69815133333333</v>
      </c>
      <c r="E3965" s="14">
        <f>IFERROR(AVERAGEIFS(Datos!I3965:L3965,Datos!I3965:L3965,"&lt;&gt;"),"")</f>
        <v>37.308635871127954</v>
      </c>
    </row>
    <row r="3966" spans="1:5" x14ac:dyDescent="0.3">
      <c r="A3966" s="12">
        <v>45604</v>
      </c>
      <c r="B3966" s="13">
        <v>2024</v>
      </c>
      <c r="C3966" s="13">
        <f>IFERROR(AVERAGEIFS(Datos!C3966:E3966,Datos!C3966:E3966,"&lt;&gt;"),"")</f>
        <v>275.95</v>
      </c>
      <c r="D3966" s="13">
        <f>IFERROR(AVERAGEIFS(Datos!F3966:H3966,Datos!F3966:H3966,"&lt;&gt;"),"")</f>
        <v>106.12253733333334</v>
      </c>
      <c r="E3966" s="14">
        <f>IFERROR(AVERAGEIFS(Datos!I3966:L3966,Datos!I3966:L3966,"&lt;&gt;"),"")</f>
        <v>37.50052628963055</v>
      </c>
    </row>
    <row r="3967" spans="1:5" x14ac:dyDescent="0.3">
      <c r="A3967" s="12">
        <v>45605</v>
      </c>
      <c r="B3967" s="13">
        <v>2024</v>
      </c>
      <c r="C3967" s="13" t="str">
        <f>IFERROR(AVERAGEIFS(Datos!C3967:E3967,Datos!C3967:E3967,"&lt;&gt;"),"")</f>
        <v/>
      </c>
      <c r="D3967" s="13" t="str">
        <f>IFERROR(AVERAGEIFS(Datos!F3967:H3967,Datos!F3967:H3967,"&lt;&gt;"),"")</f>
        <v/>
      </c>
      <c r="E3967" s="14" t="str">
        <f>IFERROR(AVERAGEIFS(Datos!I3967:L3967,Datos!I3967:L3967,"&lt;&gt;"),"")</f>
        <v/>
      </c>
    </row>
    <row r="3968" spans="1:5" x14ac:dyDescent="0.3">
      <c r="A3968" s="12">
        <v>45606</v>
      </c>
      <c r="B3968" s="13">
        <v>2024</v>
      </c>
      <c r="C3968" s="13" t="str">
        <f>IFERROR(AVERAGEIFS(Datos!C3968:E3968,Datos!C3968:E3968,"&lt;&gt;"),"")</f>
        <v/>
      </c>
      <c r="D3968" s="13" t="str">
        <f>IFERROR(AVERAGEIFS(Datos!F3968:H3968,Datos!F3968:H3968,"&lt;&gt;"),"")</f>
        <v/>
      </c>
      <c r="E3968" s="14" t="str">
        <f>IFERROR(AVERAGEIFS(Datos!I3968:L3968,Datos!I3968:L3968,"&lt;&gt;"),"")</f>
        <v/>
      </c>
    </row>
    <row r="3969" spans="1:5" x14ac:dyDescent="0.3">
      <c r="A3969" s="12">
        <v>45607</v>
      </c>
      <c r="B3969" s="13">
        <v>2024</v>
      </c>
      <c r="C3969" s="13">
        <f>IFERROR(AVERAGEIFS(Datos!C3969:E3969,Datos!C3969:E3969,"&lt;&gt;"),"")</f>
        <v>274.19666666666666</v>
      </c>
      <c r="D3969" s="13">
        <f>IFERROR(AVERAGEIFS(Datos!F3969:H3969,Datos!F3969:H3969,"&lt;&gt;"),"")</f>
        <v>105.73972160000001</v>
      </c>
      <c r="E3969" s="14">
        <f>IFERROR(AVERAGEIFS(Datos!I3969:L3969,Datos!I3969:L3969,"&lt;&gt;"),"")</f>
        <v>37.779416712698207</v>
      </c>
    </row>
    <row r="3970" spans="1:5" x14ac:dyDescent="0.3">
      <c r="A3970" s="12">
        <v>45608</v>
      </c>
      <c r="B3970" s="13">
        <v>2024</v>
      </c>
      <c r="C3970" s="13">
        <f>IFERROR(AVERAGEIFS(Datos!C3970:E3970,Datos!C3970:E3970,"&lt;&gt;"),"")</f>
        <v>276.29333333333335</v>
      </c>
      <c r="D3970" s="13">
        <f>IFERROR(AVERAGEIFS(Datos!F3970:H3970,Datos!F3970:H3970,"&lt;&gt;"),"")</f>
        <v>104.63798756666665</v>
      </c>
      <c r="E3970" s="14">
        <f>IFERROR(AVERAGEIFS(Datos!I3970:L3970,Datos!I3970:L3970,"&lt;&gt;"),"")</f>
        <v>37.554077487240782</v>
      </c>
    </row>
    <row r="3971" spans="1:5" x14ac:dyDescent="0.3">
      <c r="A3971" s="12">
        <v>45609</v>
      </c>
      <c r="B3971" s="13">
        <v>2024</v>
      </c>
      <c r="C3971" s="13">
        <f>IFERROR(AVERAGEIFS(Datos!C3971:E3971,Datos!C3971:E3971,"&lt;&gt;"),"")</f>
        <v>276.39999999999998</v>
      </c>
      <c r="D3971" s="13">
        <f>IFERROR(AVERAGEIFS(Datos!F3971:H3971,Datos!F3971:H3971,"&lt;&gt;"),"")</f>
        <v>103.51899899999999</v>
      </c>
      <c r="E3971" s="14">
        <f>IFERROR(AVERAGEIFS(Datos!I3971:L3971,Datos!I3971:L3971,"&lt;&gt;"),"")</f>
        <v>36.390664079692428</v>
      </c>
    </row>
    <row r="3972" spans="1:5" x14ac:dyDescent="0.3">
      <c r="A3972" s="12">
        <v>45610</v>
      </c>
      <c r="B3972" s="13">
        <v>2024</v>
      </c>
      <c r="C3972" s="13">
        <f>IFERROR(AVERAGEIFS(Datos!C3972:E3972,Datos!C3972:E3972,"&lt;&gt;"),"")</f>
        <v>276.8966666666667</v>
      </c>
      <c r="D3972" s="13">
        <f>IFERROR(AVERAGEIFS(Datos!F3972:H3972,Datos!F3972:H3972,"&lt;&gt;"),"")</f>
        <v>104.59954320000001</v>
      </c>
      <c r="E3972" s="14">
        <f>IFERROR(AVERAGEIFS(Datos!I3972:L3972,Datos!I3972:L3972,"&lt;&gt;"),"")</f>
        <v>35.881870755746753</v>
      </c>
    </row>
    <row r="3973" spans="1:5" x14ac:dyDescent="0.3">
      <c r="A3973" s="12">
        <v>45611</v>
      </c>
      <c r="B3973" s="13">
        <v>2024</v>
      </c>
      <c r="C3973" s="13">
        <f>IFERROR(AVERAGEIFS(Datos!C3973:E3973,Datos!C3973:E3973,"&lt;&gt;"),"")</f>
        <v>270.83</v>
      </c>
      <c r="D3973" s="13">
        <f>IFERROR(AVERAGEIFS(Datos!F3973:H3973,Datos!F3973:H3973,"&lt;&gt;"),"")</f>
        <v>103.30987053333332</v>
      </c>
      <c r="E3973" s="14">
        <f>IFERROR(AVERAGEIFS(Datos!I3973:L3973,Datos!I3973:L3973,"&lt;&gt;"),"")</f>
        <v>36.684824088507909</v>
      </c>
    </row>
    <row r="3974" spans="1:5" x14ac:dyDescent="0.3">
      <c r="A3974" s="12">
        <v>45612</v>
      </c>
      <c r="B3974" s="13">
        <v>2024</v>
      </c>
      <c r="C3974" s="13" t="str">
        <f>IFERROR(AVERAGEIFS(Datos!C3974:E3974,Datos!C3974:E3974,"&lt;&gt;"),"")</f>
        <v/>
      </c>
      <c r="D3974" s="13" t="str">
        <f>IFERROR(AVERAGEIFS(Datos!F3974:H3974,Datos!F3974:H3974,"&lt;&gt;"),"")</f>
        <v/>
      </c>
      <c r="E3974" s="14" t="str">
        <f>IFERROR(AVERAGEIFS(Datos!I3974:L3974,Datos!I3974:L3974,"&lt;&gt;"),"")</f>
        <v/>
      </c>
    </row>
    <row r="3975" spans="1:5" x14ac:dyDescent="0.3">
      <c r="A3975" s="12">
        <v>45613</v>
      </c>
      <c r="B3975" s="13">
        <v>2024</v>
      </c>
      <c r="C3975" s="13" t="str">
        <f>IFERROR(AVERAGEIFS(Datos!C3975:E3975,Datos!C3975:E3975,"&lt;&gt;"),"")</f>
        <v/>
      </c>
      <c r="D3975" s="13" t="str">
        <f>IFERROR(AVERAGEIFS(Datos!F3975:H3975,Datos!F3975:H3975,"&lt;&gt;"),"")</f>
        <v/>
      </c>
      <c r="E3975" s="14" t="str">
        <f>IFERROR(AVERAGEIFS(Datos!I3975:L3975,Datos!I3975:L3975,"&lt;&gt;"),"")</f>
        <v/>
      </c>
    </row>
    <row r="3976" spans="1:5" x14ac:dyDescent="0.3">
      <c r="A3976" s="12">
        <v>45614</v>
      </c>
      <c r="B3976" s="13">
        <v>2024</v>
      </c>
      <c r="C3976" s="13">
        <f>IFERROR(AVERAGEIFS(Datos!C3976:E3976,Datos!C3976:E3976,"&lt;&gt;"),"")</f>
        <v>273.02666666666664</v>
      </c>
      <c r="D3976" s="13">
        <f>IFERROR(AVERAGEIFS(Datos!F3976:H3976,Datos!F3976:H3976,"&lt;&gt;"),"")</f>
        <v>104.50630893333334</v>
      </c>
      <c r="E3976" s="14">
        <f>IFERROR(AVERAGEIFS(Datos!I3976:L3976,Datos!I3976:L3976,"&lt;&gt;"),"")</f>
        <v>36.187208140756304</v>
      </c>
    </row>
    <row r="3977" spans="1:5" x14ac:dyDescent="0.3">
      <c r="A3977" s="12">
        <v>45615</v>
      </c>
      <c r="B3977" s="13">
        <v>2024</v>
      </c>
      <c r="C3977" s="13">
        <f>IFERROR(AVERAGEIFS(Datos!C3977:E3977,Datos!C3977:E3977,"&lt;&gt;"),"")</f>
        <v>274.73</v>
      </c>
      <c r="D3977" s="13">
        <f>IFERROR(AVERAGEIFS(Datos!F3977:H3977,Datos!F3977:H3977,"&lt;&gt;"),"")</f>
        <v>104.96576176666667</v>
      </c>
      <c r="E3977" s="14">
        <f>IFERROR(AVERAGEIFS(Datos!I3977:L3977,Datos!I3977:L3977,"&lt;&gt;"),"")</f>
        <v>36.175578866412458</v>
      </c>
    </row>
    <row r="3978" spans="1:5" x14ac:dyDescent="0.3">
      <c r="A3978" s="12">
        <v>45616</v>
      </c>
      <c r="B3978" s="13">
        <v>2024</v>
      </c>
      <c r="C3978" s="13">
        <f>IFERROR(AVERAGEIFS(Datos!C3978:E3978,Datos!C3978:E3978,"&lt;&gt;"),"")</f>
        <v>273.49</v>
      </c>
      <c r="D3978" s="13">
        <f>IFERROR(AVERAGEIFS(Datos!F3978:H3978,Datos!F3978:H3978,"&lt;&gt;"),"")</f>
        <v>104.54087833333334</v>
      </c>
      <c r="E3978" s="14">
        <f>IFERROR(AVERAGEIFS(Datos!I3978:L3978,Datos!I3978:L3978,"&lt;&gt;"),"")</f>
        <v>36.156743631619641</v>
      </c>
    </row>
    <row r="3979" spans="1:5" x14ac:dyDescent="0.3">
      <c r="A3979" s="12">
        <v>45617</v>
      </c>
      <c r="B3979" s="13">
        <v>2024</v>
      </c>
      <c r="C3979" s="13">
        <f>IFERROR(AVERAGEIFS(Datos!C3979:E3979,Datos!C3979:E3979,"&lt;&gt;"),"")</f>
        <v>269.67333333333335</v>
      </c>
      <c r="D3979" s="13">
        <f>IFERROR(AVERAGEIFS(Datos!F3979:H3979,Datos!F3979:H3979,"&lt;&gt;"),"")</f>
        <v>105.35992399999999</v>
      </c>
      <c r="E3979" s="14">
        <f>IFERROR(AVERAGEIFS(Datos!I3979:L3979,Datos!I3979:L3979,"&lt;&gt;"),"")</f>
        <v>36.00520075029138</v>
      </c>
    </row>
    <row r="3980" spans="1:5" x14ac:dyDescent="0.3">
      <c r="A3980" s="12">
        <v>45618</v>
      </c>
      <c r="B3980" s="13">
        <v>2024</v>
      </c>
      <c r="C3980" s="13">
        <f>IFERROR(AVERAGEIFS(Datos!C3980:E3980,Datos!C3980:E3980,"&lt;&gt;"),"")</f>
        <v>270.54333333333335</v>
      </c>
      <c r="D3980" s="13">
        <f>IFERROR(AVERAGEIFS(Datos!F3980:H3980,Datos!F3980:H3980,"&lt;&gt;"),"")</f>
        <v>105.02758733333333</v>
      </c>
      <c r="E3980" s="14">
        <f>IFERROR(AVERAGEIFS(Datos!I3980:L3980,Datos!I3980:L3980,"&lt;&gt;"),"")</f>
        <v>35.907590133109331</v>
      </c>
    </row>
    <row r="3981" spans="1:5" x14ac:dyDescent="0.3">
      <c r="A3981" s="12">
        <v>45619</v>
      </c>
      <c r="B3981" s="13">
        <v>2024</v>
      </c>
      <c r="C3981" s="13" t="str">
        <f>IFERROR(AVERAGEIFS(Datos!C3981:E3981,Datos!C3981:E3981,"&lt;&gt;"),"")</f>
        <v/>
      </c>
      <c r="D3981" s="13" t="str">
        <f>IFERROR(AVERAGEIFS(Datos!F3981:H3981,Datos!F3981:H3981,"&lt;&gt;"),"")</f>
        <v/>
      </c>
      <c r="E3981" s="14" t="str">
        <f>IFERROR(AVERAGEIFS(Datos!I3981:L3981,Datos!I3981:L3981,"&lt;&gt;"),"")</f>
        <v/>
      </c>
    </row>
    <row r="3982" spans="1:5" x14ac:dyDescent="0.3">
      <c r="A3982" s="12">
        <v>45620</v>
      </c>
      <c r="B3982" s="13">
        <v>2024</v>
      </c>
      <c r="C3982" s="13" t="str">
        <f>IFERROR(AVERAGEIFS(Datos!C3982:E3982,Datos!C3982:E3982,"&lt;&gt;"),"")</f>
        <v/>
      </c>
      <c r="D3982" s="13" t="str">
        <f>IFERROR(AVERAGEIFS(Datos!F3982:H3982,Datos!F3982:H3982,"&lt;&gt;"),"")</f>
        <v/>
      </c>
      <c r="E3982" s="14" t="str">
        <f>IFERROR(AVERAGEIFS(Datos!I3982:L3982,Datos!I3982:L3982,"&lt;&gt;"),"")</f>
        <v/>
      </c>
    </row>
    <row r="3983" spans="1:5" x14ac:dyDescent="0.3">
      <c r="A3983" s="12">
        <v>45621</v>
      </c>
      <c r="B3983" s="13">
        <v>2024</v>
      </c>
      <c r="C3983" s="13">
        <f>IFERROR(AVERAGEIFS(Datos!C3983:E3983,Datos!C3983:E3983,"&lt;&gt;"),"")</f>
        <v>273.10333333333335</v>
      </c>
      <c r="D3983" s="13">
        <f>IFERROR(AVERAGEIFS(Datos!F3983:H3983,Datos!F3983:H3983,"&lt;&gt;"),"")</f>
        <v>105.41364993333333</v>
      </c>
      <c r="E3983" s="14">
        <f>IFERROR(AVERAGEIFS(Datos!I3983:L3983,Datos!I3983:L3983,"&lt;&gt;"),"")</f>
        <v>36.624175443072829</v>
      </c>
    </row>
    <row r="3984" spans="1:5" x14ac:dyDescent="0.3">
      <c r="A3984" s="12">
        <v>45622</v>
      </c>
      <c r="B3984" s="13">
        <v>2024</v>
      </c>
      <c r="C3984" s="13">
        <f>IFERROR(AVERAGEIFS(Datos!C3984:E3984,Datos!C3984:E3984,"&lt;&gt;"),"")</f>
        <v>277.39</v>
      </c>
      <c r="D3984" s="13">
        <f>IFERROR(AVERAGEIFS(Datos!F3984:H3984,Datos!F3984:H3984,"&lt;&gt;"),"")</f>
        <v>104.85785540000001</v>
      </c>
      <c r="E3984" s="14">
        <f>IFERROR(AVERAGEIFS(Datos!I3984:L3984,Datos!I3984:L3984,"&lt;&gt;"),"")</f>
        <v>36.9556133682254</v>
      </c>
    </row>
    <row r="3985" spans="1:5" x14ac:dyDescent="0.3">
      <c r="A3985" s="12">
        <v>45623</v>
      </c>
      <c r="B3985" s="13">
        <v>2024</v>
      </c>
      <c r="C3985" s="13">
        <f>IFERROR(AVERAGEIFS(Datos!C3985:E3985,Datos!C3985:E3985,"&lt;&gt;"),"")</f>
        <v>275.7166666666667</v>
      </c>
      <c r="D3985" s="13">
        <f>IFERROR(AVERAGEIFS(Datos!F3985:H3985,Datos!F3985:H3985,"&lt;&gt;"),"")</f>
        <v>104.81577083333333</v>
      </c>
      <c r="E3985" s="14">
        <f>IFERROR(AVERAGEIFS(Datos!I3985:L3985,Datos!I3985:L3985,"&lt;&gt;"),"")</f>
        <v>38.069612274475993</v>
      </c>
    </row>
    <row r="3986" spans="1:5" x14ac:dyDescent="0.3">
      <c r="A3986" s="12">
        <v>45624</v>
      </c>
      <c r="B3986" s="13">
        <v>2024</v>
      </c>
      <c r="C3986" s="13" t="str">
        <f>IFERROR(AVERAGEIFS(Datos!C3986:E3986,Datos!C3986:E3986,"&lt;&gt;"),"")</f>
        <v/>
      </c>
      <c r="D3986" s="13">
        <f>IFERROR(AVERAGEIFS(Datos!F3986:H3986,Datos!F3986:H3986,"&lt;&gt;"),"")</f>
        <v>105.13240606666666</v>
      </c>
      <c r="E3986" s="14">
        <f>IFERROR(AVERAGEIFS(Datos!I3986:L3986,Datos!I3986:L3986,"&lt;&gt;"),"")</f>
        <v>38.544871057495541</v>
      </c>
    </row>
    <row r="3987" spans="1:5" x14ac:dyDescent="0.3">
      <c r="A3987" s="12">
        <v>45625</v>
      </c>
      <c r="B3987" s="13">
        <v>2024</v>
      </c>
      <c r="C3987" s="13">
        <f>IFERROR(AVERAGEIFS(Datos!C3987:E3987,Datos!C3987:E3987,"&lt;&gt;"),"")</f>
        <v>276.58</v>
      </c>
      <c r="D3987" s="13">
        <f>IFERROR(AVERAGEIFS(Datos!F3987:H3987,Datos!F3987:H3987,"&lt;&gt;"),"")</f>
        <v>106.99811026666667</v>
      </c>
      <c r="E3987" s="14">
        <f>IFERROR(AVERAGEIFS(Datos!I3987:L3987,Datos!I3987:L3987,"&lt;&gt;"),"")</f>
        <v>38.712412164104279</v>
      </c>
    </row>
    <row r="3988" spans="1:5" x14ac:dyDescent="0.3">
      <c r="A3988" s="12">
        <v>45626</v>
      </c>
      <c r="B3988" s="13">
        <v>2024</v>
      </c>
      <c r="C3988" s="13" t="str">
        <f>IFERROR(AVERAGEIFS(Datos!C3988:E3988,Datos!C3988:E3988,"&lt;&gt;"),"")</f>
        <v/>
      </c>
      <c r="D3988" s="13" t="str">
        <f>IFERROR(AVERAGEIFS(Datos!F3988:H3988,Datos!F3988:H3988,"&lt;&gt;"),"")</f>
        <v/>
      </c>
      <c r="E3988" s="14" t="str">
        <f>IFERROR(AVERAGEIFS(Datos!I3988:L3988,Datos!I3988:L3988,"&lt;&gt;"),"")</f>
        <v/>
      </c>
    </row>
    <row r="3989" spans="1:5" x14ac:dyDescent="0.3">
      <c r="A3989" s="12">
        <v>45627</v>
      </c>
      <c r="B3989" s="13">
        <v>2024</v>
      </c>
      <c r="C3989" s="13" t="str">
        <f>IFERROR(AVERAGEIFS(Datos!C3989:E3989,Datos!C3989:E3989,"&lt;&gt;"),"")</f>
        <v/>
      </c>
      <c r="D3989" s="13" t="str">
        <f>IFERROR(AVERAGEIFS(Datos!F3989:H3989,Datos!F3989:H3989,"&lt;&gt;"),"")</f>
        <v/>
      </c>
      <c r="E3989" s="14" t="str">
        <f>IFERROR(AVERAGEIFS(Datos!I3989:L3989,Datos!I3989:L3989,"&lt;&gt;"),"")</f>
        <v/>
      </c>
    </row>
    <row r="3990" spans="1:5" x14ac:dyDescent="0.3">
      <c r="A3990" s="12">
        <v>45628</v>
      </c>
      <c r="B3990" s="13">
        <v>2024</v>
      </c>
      <c r="C3990" s="13">
        <f>IFERROR(AVERAGEIFS(Datos!C3990:E3990,Datos!C3990:E3990,"&lt;&gt;"),"")</f>
        <v>280.68666666666667</v>
      </c>
      <c r="D3990" s="13">
        <f>IFERROR(AVERAGEIFS(Datos!F3990:H3990,Datos!F3990:H3990,"&lt;&gt;"),"")</f>
        <v>109.01433053333334</v>
      </c>
      <c r="E3990" s="14">
        <f>IFERROR(AVERAGEIFS(Datos!I3990:L3990,Datos!I3990:L3990,"&lt;&gt;"),"")</f>
        <v>38.848067977941177</v>
      </c>
    </row>
    <row r="3991" spans="1:5" x14ac:dyDescent="0.3">
      <c r="A3991" s="12">
        <v>45629</v>
      </c>
      <c r="B3991" s="13">
        <v>2024</v>
      </c>
      <c r="C3991" s="13">
        <f>IFERROR(AVERAGEIFS(Datos!C3991:E3991,Datos!C3991:E3991,"&lt;&gt;"),"")</f>
        <v>281.73</v>
      </c>
      <c r="D3991" s="13">
        <f>IFERROR(AVERAGEIFS(Datos!F3991:H3991,Datos!F3991:H3991,"&lt;&gt;"),"")</f>
        <v>110.10343846666666</v>
      </c>
      <c r="E3991" s="14">
        <f>IFERROR(AVERAGEIFS(Datos!I3991:L3991,Datos!I3991:L3991,"&lt;&gt;"),"")</f>
        <v>39.659029874003075</v>
      </c>
    </row>
    <row r="3992" spans="1:5" x14ac:dyDescent="0.3">
      <c r="A3992" s="12">
        <v>45630</v>
      </c>
      <c r="B3992" s="13">
        <v>2024</v>
      </c>
      <c r="C3992" s="13">
        <f>IFERROR(AVERAGEIFS(Datos!C3992:E3992,Datos!C3992:E3992,"&lt;&gt;"),"")</f>
        <v>284.93333333333334</v>
      </c>
      <c r="D3992" s="13">
        <f>IFERROR(AVERAGEIFS(Datos!F3992:H3992,Datos!F3992:H3992,"&lt;&gt;"),"")</f>
        <v>113.84233646666667</v>
      </c>
      <c r="E3992" s="14">
        <f>IFERROR(AVERAGEIFS(Datos!I3992:L3992,Datos!I3992:L3992,"&lt;&gt;"),"")</f>
        <v>39.66916343144436</v>
      </c>
    </row>
    <row r="3993" spans="1:5" x14ac:dyDescent="0.3">
      <c r="A3993" s="12">
        <v>45631</v>
      </c>
      <c r="B3993" s="13">
        <v>2024</v>
      </c>
      <c r="C3993" s="13">
        <f>IFERROR(AVERAGEIFS(Datos!C3993:E3993,Datos!C3993:E3993,"&lt;&gt;"),"")</f>
        <v>286.09999999999997</v>
      </c>
      <c r="D3993" s="13">
        <f>IFERROR(AVERAGEIFS(Datos!F3993:H3993,Datos!F3993:H3993,"&lt;&gt;"),"")</f>
        <v>114.70228703333333</v>
      </c>
      <c r="E3993" s="14">
        <f>IFERROR(AVERAGEIFS(Datos!I3993:L3993,Datos!I3993:L3993,"&lt;&gt;"),"")</f>
        <v>40.037986676546993</v>
      </c>
    </row>
    <row r="3994" spans="1:5" x14ac:dyDescent="0.3">
      <c r="A3994" s="12">
        <v>45632</v>
      </c>
      <c r="B3994" s="13">
        <v>2024</v>
      </c>
      <c r="C3994" s="13">
        <f>IFERROR(AVERAGEIFS(Datos!C3994:E3994,Datos!C3994:E3994,"&lt;&gt;"),"")</f>
        <v>287.04000000000002</v>
      </c>
      <c r="D3994" s="13">
        <f>IFERROR(AVERAGEIFS(Datos!F3994:H3994,Datos!F3994:H3994,"&lt;&gt;"),"")</f>
        <v>115.43155493333332</v>
      </c>
      <c r="E3994" s="14">
        <f>IFERROR(AVERAGEIFS(Datos!I3994:L3994,Datos!I3994:L3994,"&lt;&gt;"),"")</f>
        <v>39.570010149373161</v>
      </c>
    </row>
    <row r="3995" spans="1:5" x14ac:dyDescent="0.3">
      <c r="A3995" s="12">
        <v>45633</v>
      </c>
      <c r="B3995" s="13">
        <v>2024</v>
      </c>
      <c r="C3995" s="13" t="str">
        <f>IFERROR(AVERAGEIFS(Datos!C3995:E3995,Datos!C3995:E3995,"&lt;&gt;"),"")</f>
        <v/>
      </c>
      <c r="D3995" s="13" t="str">
        <f>IFERROR(AVERAGEIFS(Datos!F3995:H3995,Datos!F3995:H3995,"&lt;&gt;"),"")</f>
        <v/>
      </c>
      <c r="E3995" s="14" t="str">
        <f>IFERROR(AVERAGEIFS(Datos!I3995:L3995,Datos!I3995:L3995,"&lt;&gt;"),"")</f>
        <v/>
      </c>
    </row>
    <row r="3996" spans="1:5" x14ac:dyDescent="0.3">
      <c r="A3996" s="12">
        <v>45634</v>
      </c>
      <c r="B3996" s="13">
        <v>2024</v>
      </c>
      <c r="C3996" s="13" t="str">
        <f>IFERROR(AVERAGEIFS(Datos!C3996:E3996,Datos!C3996:E3996,"&lt;&gt;"),"")</f>
        <v/>
      </c>
      <c r="D3996" s="13" t="str">
        <f>IFERROR(AVERAGEIFS(Datos!F3996:H3996,Datos!F3996:H3996,"&lt;&gt;"),"")</f>
        <v/>
      </c>
      <c r="E3996" s="14" t="str">
        <f>IFERROR(AVERAGEIFS(Datos!I3996:L3996,Datos!I3996:L3996,"&lt;&gt;"),"")</f>
        <v/>
      </c>
    </row>
    <row r="3997" spans="1:5" x14ac:dyDescent="0.3">
      <c r="A3997" s="12">
        <v>45635</v>
      </c>
      <c r="B3997" s="13">
        <v>2024</v>
      </c>
      <c r="C3997" s="13">
        <f>IFERROR(AVERAGEIFS(Datos!C3997:E3997,Datos!C3997:E3997,"&lt;&gt;"),"")</f>
        <v>289.38</v>
      </c>
      <c r="D3997" s="13">
        <f>IFERROR(AVERAGEIFS(Datos!F3997:H3997,Datos!F3997:H3997,"&lt;&gt;"),"")</f>
        <v>115.80217236666665</v>
      </c>
      <c r="E3997" s="14">
        <f>IFERROR(AVERAGEIFS(Datos!I3997:L3997,Datos!I3997:L3997,"&lt;&gt;"),"")</f>
        <v>39.895111778893806</v>
      </c>
    </row>
    <row r="3998" spans="1:5" x14ac:dyDescent="0.3">
      <c r="A3998" s="12">
        <v>45636</v>
      </c>
      <c r="B3998" s="13">
        <v>2024</v>
      </c>
      <c r="C3998" s="13">
        <f>IFERROR(AVERAGEIFS(Datos!C3998:E3998,Datos!C3998:E3998,"&lt;&gt;"),"")</f>
        <v>292.08999999999997</v>
      </c>
      <c r="D3998" s="13">
        <f>IFERROR(AVERAGEIFS(Datos!F3998:H3998,Datos!F3998:H3998,"&lt;&gt;"),"")</f>
        <v>115.19857666666667</v>
      </c>
      <c r="E3998" s="14">
        <f>IFERROR(AVERAGEIFS(Datos!I3998:L3998,Datos!I3998:L3998,"&lt;&gt;"),"")</f>
        <v>39.723239146012752</v>
      </c>
    </row>
    <row r="3999" spans="1:5" x14ac:dyDescent="0.3">
      <c r="A3999" s="12">
        <v>45637</v>
      </c>
      <c r="B3999" s="13">
        <v>2024</v>
      </c>
      <c r="C3999" s="13">
        <f>IFERROR(AVERAGEIFS(Datos!C3999:E3999,Datos!C3999:E3999,"&lt;&gt;"),"")</f>
        <v>296.95999999999998</v>
      </c>
      <c r="D3999" s="13">
        <f>IFERROR(AVERAGEIFS(Datos!F3999:H3999,Datos!F3999:H3999,"&lt;&gt;"),"")</f>
        <v>114.06197923333333</v>
      </c>
      <c r="E3999" s="14">
        <f>IFERROR(AVERAGEIFS(Datos!I3999:L3999,Datos!I3999:L3999,"&lt;&gt;"),"")</f>
        <v>39.605079137704919</v>
      </c>
    </row>
    <row r="4000" spans="1:5" x14ac:dyDescent="0.3">
      <c r="A4000" s="12">
        <v>45638</v>
      </c>
      <c r="B4000" s="13">
        <v>2024</v>
      </c>
      <c r="C4000" s="13">
        <f>IFERROR(AVERAGEIFS(Datos!C4000:E4000,Datos!C4000:E4000,"&lt;&gt;"),"")</f>
        <v>296.49333333333334</v>
      </c>
      <c r="D4000" s="13">
        <f>IFERROR(AVERAGEIFS(Datos!F4000:H4000,Datos!F4000:H4000,"&lt;&gt;"),"")</f>
        <v>115.75146710000001</v>
      </c>
      <c r="E4000" s="14">
        <f>IFERROR(AVERAGEIFS(Datos!I4000:L4000,Datos!I4000:L4000,"&lt;&gt;"),"")</f>
        <v>40.230307962829187</v>
      </c>
    </row>
    <row r="4001" spans="1:5" x14ac:dyDescent="0.3">
      <c r="A4001" s="12">
        <v>45639</v>
      </c>
      <c r="B4001" s="13">
        <v>2024</v>
      </c>
      <c r="C4001" s="13">
        <f>IFERROR(AVERAGEIFS(Datos!C4001:E4001,Datos!C4001:E4001,"&lt;&gt;"),"")</f>
        <v>295.07333333333332</v>
      </c>
      <c r="D4001" s="13">
        <f>IFERROR(AVERAGEIFS(Datos!F4001:H4001,Datos!F4001:H4001,"&lt;&gt;"),"")</f>
        <v>115.6040754</v>
      </c>
      <c r="E4001" s="14">
        <f>IFERROR(AVERAGEIFS(Datos!I4001:L4001,Datos!I4001:L4001,"&lt;&gt;"),"")</f>
        <v>39.614293652807604</v>
      </c>
    </row>
    <row r="4002" spans="1:5" x14ac:dyDescent="0.3">
      <c r="A4002" s="12">
        <v>45640</v>
      </c>
      <c r="B4002" s="13">
        <v>2024</v>
      </c>
      <c r="C4002" s="13" t="str">
        <f>IFERROR(AVERAGEIFS(Datos!C4002:E4002,Datos!C4002:E4002,"&lt;&gt;"),"")</f>
        <v/>
      </c>
      <c r="D4002" s="13" t="str">
        <f>IFERROR(AVERAGEIFS(Datos!F4002:H4002,Datos!F4002:H4002,"&lt;&gt;"),"")</f>
        <v/>
      </c>
      <c r="E4002" s="14" t="str">
        <f>IFERROR(AVERAGEIFS(Datos!I4002:L4002,Datos!I4002:L4002,"&lt;&gt;"),"")</f>
        <v/>
      </c>
    </row>
    <row r="4003" spans="1:5" x14ac:dyDescent="0.3">
      <c r="A4003" s="12">
        <v>45641</v>
      </c>
      <c r="B4003" s="13">
        <v>2024</v>
      </c>
      <c r="C4003" s="13" t="str">
        <f>IFERROR(AVERAGEIFS(Datos!C4003:E4003,Datos!C4003:E4003,"&lt;&gt;"),"")</f>
        <v/>
      </c>
      <c r="D4003" s="13" t="str">
        <f>IFERROR(AVERAGEIFS(Datos!F4003:H4003,Datos!F4003:H4003,"&lt;&gt;"),"")</f>
        <v/>
      </c>
      <c r="E4003" s="14" t="str">
        <f>IFERROR(AVERAGEIFS(Datos!I4003:L4003,Datos!I4003:L4003,"&lt;&gt;"),"")</f>
        <v/>
      </c>
    </row>
    <row r="4004" spans="1:5" x14ac:dyDescent="0.3">
      <c r="A4004" s="12">
        <v>45642</v>
      </c>
      <c r="B4004" s="13">
        <v>2024</v>
      </c>
      <c r="C4004" s="13">
        <f>IFERROR(AVERAGEIFS(Datos!C4004:E4004,Datos!C4004:E4004,"&lt;&gt;"),"")</f>
        <v>299.76333333333332</v>
      </c>
      <c r="D4004" s="13">
        <f>IFERROR(AVERAGEIFS(Datos!F4004:H4004,Datos!F4004:H4004,"&lt;&gt;"),"")</f>
        <v>114.73056716666667</v>
      </c>
      <c r="E4004" s="14">
        <f>IFERROR(AVERAGEIFS(Datos!I4004:L4004,Datos!I4004:L4004,"&lt;&gt;"),"")</f>
        <v>39.6810813298735</v>
      </c>
    </row>
    <row r="4005" spans="1:5" x14ac:dyDescent="0.3">
      <c r="A4005" s="12">
        <v>45643</v>
      </c>
      <c r="B4005" s="13">
        <v>2024</v>
      </c>
      <c r="C4005" s="13">
        <f>IFERROR(AVERAGEIFS(Datos!C4005:E4005,Datos!C4005:E4005,"&lt;&gt;"),"")</f>
        <v>301.11999999999995</v>
      </c>
      <c r="D4005" s="13">
        <f>IFERROR(AVERAGEIFS(Datos!F4005:H4005,Datos!F4005:H4005,"&lt;&gt;"),"")</f>
        <v>114.30614800000001</v>
      </c>
      <c r="E4005" s="14">
        <f>IFERROR(AVERAGEIFS(Datos!I4005:L4005,Datos!I4005:L4005,"&lt;&gt;"),"")</f>
        <v>41.141884028185551</v>
      </c>
    </row>
    <row r="4006" spans="1:5" x14ac:dyDescent="0.3">
      <c r="A4006" s="12">
        <v>45644</v>
      </c>
      <c r="B4006" s="13">
        <v>2024</v>
      </c>
      <c r="C4006" s="13">
        <f>IFERROR(AVERAGEIFS(Datos!C4006:E4006,Datos!C4006:E4006,"&lt;&gt;"),"")</f>
        <v>291.28000000000003</v>
      </c>
      <c r="D4006" s="13">
        <f>IFERROR(AVERAGEIFS(Datos!F4006:H4006,Datos!F4006:H4006,"&lt;&gt;"),"")</f>
        <v>114.39180649999999</v>
      </c>
      <c r="E4006" s="14">
        <f>IFERROR(AVERAGEIFS(Datos!I4006:L4006,Datos!I4006:L4006,"&lt;&gt;"),"")</f>
        <v>39.92130941136319</v>
      </c>
    </row>
    <row r="4007" spans="1:5" x14ac:dyDescent="0.3">
      <c r="A4007" s="12">
        <v>45645</v>
      </c>
      <c r="B4007" s="13">
        <v>2024</v>
      </c>
      <c r="C4007" s="13">
        <f>IFERROR(AVERAGEIFS(Datos!C4007:E4007,Datos!C4007:E4007,"&lt;&gt;"),"")</f>
        <v>291.77666666666664</v>
      </c>
      <c r="D4007" s="13">
        <f>IFERROR(AVERAGEIFS(Datos!F4007:H4007,Datos!F4007:H4007,"&lt;&gt;"),"")</f>
        <v>111.760049</v>
      </c>
      <c r="E4007" s="14">
        <f>IFERROR(AVERAGEIFS(Datos!I4007:L4007,Datos!I4007:L4007,"&lt;&gt;"),"")</f>
        <v>38.472278091312624</v>
      </c>
    </row>
    <row r="4008" spans="1:5" x14ac:dyDescent="0.3">
      <c r="A4008" s="12">
        <v>45646</v>
      </c>
      <c r="B4008" s="13">
        <v>2024</v>
      </c>
      <c r="C4008" s="13">
        <f>IFERROR(AVERAGEIFS(Datos!C4008:E4008,Datos!C4008:E4008,"&lt;&gt;"),"")</f>
        <v>294.16666666666669</v>
      </c>
      <c r="D4008" s="13">
        <f>IFERROR(AVERAGEIFS(Datos!F4008:H4008,Datos!F4008:H4008,"&lt;&gt;"),"")</f>
        <v>112.46796006666666</v>
      </c>
      <c r="E4008" s="14">
        <f>IFERROR(AVERAGEIFS(Datos!I4008:L4008,Datos!I4008:L4008,"&lt;&gt;"),"")</f>
        <v>38.115434849746904</v>
      </c>
    </row>
    <row r="4009" spans="1:5" x14ac:dyDescent="0.3">
      <c r="A4009" s="12">
        <v>45647</v>
      </c>
      <c r="B4009" s="13">
        <v>2024</v>
      </c>
      <c r="C4009" s="13" t="str">
        <f>IFERROR(AVERAGEIFS(Datos!C4009:E4009,Datos!C4009:E4009,"&lt;&gt;"),"")</f>
        <v/>
      </c>
      <c r="D4009" s="13" t="str">
        <f>IFERROR(AVERAGEIFS(Datos!F4009:H4009,Datos!F4009:H4009,"&lt;&gt;"),"")</f>
        <v/>
      </c>
      <c r="E4009" s="14" t="str">
        <f>IFERROR(AVERAGEIFS(Datos!I4009:L4009,Datos!I4009:L4009,"&lt;&gt;"),"")</f>
        <v/>
      </c>
    </row>
    <row r="4010" spans="1:5" x14ac:dyDescent="0.3">
      <c r="A4010" s="12">
        <v>45648</v>
      </c>
      <c r="B4010" s="13">
        <v>2024</v>
      </c>
      <c r="C4010" s="13" t="str">
        <f>IFERROR(AVERAGEIFS(Datos!C4010:E4010,Datos!C4010:E4010,"&lt;&gt;"),"")</f>
        <v/>
      </c>
      <c r="D4010" s="13" t="str">
        <f>IFERROR(AVERAGEIFS(Datos!F4010:H4010,Datos!F4010:H4010,"&lt;&gt;"),"")</f>
        <v/>
      </c>
      <c r="E4010" s="14" t="str">
        <f>IFERROR(AVERAGEIFS(Datos!I4010:L4010,Datos!I4010:L4010,"&lt;&gt;"),"")</f>
        <v/>
      </c>
    </row>
    <row r="4011" spans="1:5" x14ac:dyDescent="0.3">
      <c r="A4011" s="12">
        <v>45649</v>
      </c>
      <c r="B4011" s="13">
        <v>2024</v>
      </c>
      <c r="C4011" s="13">
        <f>IFERROR(AVERAGEIFS(Datos!C4011:E4011,Datos!C4011:E4011,"&lt;&gt;"),"")</f>
        <v>295.05</v>
      </c>
      <c r="D4011" s="13">
        <f>IFERROR(AVERAGEIFS(Datos!F4011:H4011,Datos!F4011:H4011,"&lt;&gt;"),"")</f>
        <v>111.77958636666666</v>
      </c>
      <c r="E4011" s="14">
        <f>IFERROR(AVERAGEIFS(Datos!I4011:L4011,Datos!I4011:L4011,"&lt;&gt;"),"")</f>
        <v>38.324665749872736</v>
      </c>
    </row>
    <row r="4012" spans="1:5" x14ac:dyDescent="0.3">
      <c r="A4012" s="12">
        <v>45650</v>
      </c>
      <c r="B4012" s="13">
        <v>2024</v>
      </c>
      <c r="C4012" s="13">
        <f>IFERROR(AVERAGEIFS(Datos!C4012:E4012,Datos!C4012:E4012,"&lt;&gt;"),"")</f>
        <v>297.88</v>
      </c>
      <c r="D4012" s="13">
        <f>IFERROR(AVERAGEIFS(Datos!F4012:H4012,Datos!F4012:H4012,"&lt;&gt;"),"")</f>
        <v>9.6654400000000003</v>
      </c>
      <c r="E4012" s="14">
        <f>IFERROR(AVERAGEIFS(Datos!I4012:L4012,Datos!I4012:L4012,"&lt;&gt;"),"")</f>
        <v>38.169150953531243</v>
      </c>
    </row>
    <row r="4013" spans="1:5" x14ac:dyDescent="0.3">
      <c r="A4013" s="12">
        <v>45651</v>
      </c>
      <c r="B4013" s="13">
        <v>2024</v>
      </c>
      <c r="C4013" s="13" t="str">
        <f>IFERROR(AVERAGEIFS(Datos!C4013:E4013,Datos!C4013:E4013,"&lt;&gt;"),"")</f>
        <v/>
      </c>
      <c r="D4013" s="13" t="str">
        <f>IFERROR(AVERAGEIFS(Datos!F4013:H4013,Datos!F4013:H4013,"&lt;&gt;"),"")</f>
        <v/>
      </c>
      <c r="E4013" s="14">
        <f>IFERROR(AVERAGEIFS(Datos!I4013:L4013,Datos!I4013:L4013,"&lt;&gt;"),"")</f>
        <v>38.560730853060967</v>
      </c>
    </row>
    <row r="4014" spans="1:5" x14ac:dyDescent="0.3">
      <c r="A4014" s="12">
        <v>45652</v>
      </c>
      <c r="B4014" s="13">
        <v>2024</v>
      </c>
      <c r="C4014" s="13">
        <f>IFERROR(AVERAGEIFS(Datos!C4014:E4014,Datos!C4014:E4014,"&lt;&gt;"),"")</f>
        <v>297.57666666666665</v>
      </c>
      <c r="D4014" s="13" t="str">
        <f>IFERROR(AVERAGEIFS(Datos!F4014:H4014,Datos!F4014:H4014,"&lt;&gt;"),"")</f>
        <v/>
      </c>
      <c r="E4014" s="14">
        <f>IFERROR(AVERAGEIFS(Datos!I4014:L4014,Datos!I4014:L4014,"&lt;&gt;"),"")</f>
        <v>39.082119953809169</v>
      </c>
    </row>
    <row r="4015" spans="1:5" x14ac:dyDescent="0.3">
      <c r="A4015" s="12">
        <v>45653</v>
      </c>
      <c r="B4015" s="13">
        <v>2024</v>
      </c>
      <c r="C4015" s="13">
        <f>IFERROR(AVERAGEIFS(Datos!C4015:E4015,Datos!C4015:E4015,"&lt;&gt;"),"")</f>
        <v>292.95999999999998</v>
      </c>
      <c r="D4015" s="13">
        <f>IFERROR(AVERAGEIFS(Datos!F4015:H4015,Datos!F4015:H4015,"&lt;&gt;"),"")</f>
        <v>113.66048000000001</v>
      </c>
      <c r="E4015" s="14">
        <f>IFERROR(AVERAGEIFS(Datos!I4015:L4015,Datos!I4015:L4015,"&lt;&gt;"),"")</f>
        <v>39.680440995057971</v>
      </c>
    </row>
    <row r="4016" spans="1:5" x14ac:dyDescent="0.3">
      <c r="A4016" s="12">
        <v>45654</v>
      </c>
      <c r="B4016" s="13">
        <v>2024</v>
      </c>
      <c r="C4016" s="13" t="str">
        <f>IFERROR(AVERAGEIFS(Datos!C4016:E4016,Datos!C4016:E4016,"&lt;&gt;"),"")</f>
        <v/>
      </c>
      <c r="D4016" s="13" t="str">
        <f>IFERROR(AVERAGEIFS(Datos!F4016:H4016,Datos!F4016:H4016,"&lt;&gt;"),"")</f>
        <v/>
      </c>
      <c r="E4016" s="14" t="str">
        <f>IFERROR(AVERAGEIFS(Datos!I4016:L4016,Datos!I4016:L4016,"&lt;&gt;"),"")</f>
        <v/>
      </c>
    </row>
    <row r="4017" spans="1:5" x14ac:dyDescent="0.3">
      <c r="A4017" s="12">
        <v>45655</v>
      </c>
      <c r="B4017" s="13">
        <v>2024</v>
      </c>
      <c r="C4017" s="13" t="str">
        <f>IFERROR(AVERAGEIFS(Datos!C4017:E4017,Datos!C4017:E4017,"&lt;&gt;"),"")</f>
        <v/>
      </c>
      <c r="D4017" s="13" t="str">
        <f>IFERROR(AVERAGEIFS(Datos!F4017:H4017,Datos!F4017:H4017,"&lt;&gt;"),"")</f>
        <v/>
      </c>
      <c r="E4017" s="14" t="str">
        <f>IFERROR(AVERAGEIFS(Datos!I4017:L4017,Datos!I4017:L4017,"&lt;&gt;"),"")</f>
        <v/>
      </c>
    </row>
    <row r="4018" spans="1:5" x14ac:dyDescent="0.3">
      <c r="A4018" s="12">
        <v>45656</v>
      </c>
      <c r="B4018" s="13">
        <v>2024</v>
      </c>
      <c r="C4018" s="13">
        <f>IFERROR(AVERAGEIFS(Datos!C4018:E4018,Datos!C4018:E4018,"&lt;&gt;"),"")</f>
        <v>289.42333333333335</v>
      </c>
      <c r="D4018" s="13">
        <f>IFERROR(AVERAGEIFS(Datos!F4018:H4018,Datos!F4018:H4018,"&lt;&gt;"),"")</f>
        <v>112.5028195</v>
      </c>
      <c r="E4018" s="14">
        <f>IFERROR(AVERAGEIFS(Datos!I4018:L4018,Datos!I4018:L4018,"&lt;&gt;"),"")</f>
        <v>39.465915865415212</v>
      </c>
    </row>
    <row r="4019" spans="1:5" ht="15" thickBot="1" x14ac:dyDescent="0.35">
      <c r="A4019" s="15">
        <v>45657</v>
      </c>
      <c r="B4019" s="16">
        <v>2024</v>
      </c>
      <c r="C4019" s="16">
        <f>IFERROR(AVERAGEIFS(Datos!C4019:E4019,Datos!C4019:E4019,"&lt;&gt;"),"")</f>
        <v>287.07333333333332</v>
      </c>
      <c r="D4019" s="16">
        <f>IFERROR(AVERAGEIFS(Datos!F4019:H4019,Datos!F4019:H4019,"&lt;&gt;"),"")</f>
        <v>9.8311706999999995</v>
      </c>
      <c r="E4019" s="17" t="str">
        <f>IFERROR(AVERAGEIFS(Datos!I4019:L4019,Datos!I4019:L4019,"&lt;&gt;"),"")</f>
        <v/>
      </c>
    </row>
  </sheetData>
  <mergeCells count="1"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1BD2-86B7-4932-8571-D15C60C1679B}">
  <dimension ref="A3:D15"/>
  <sheetViews>
    <sheetView workbookViewId="0">
      <selection activeCell="A3" sqref="A3:D15"/>
    </sheetView>
  </sheetViews>
  <sheetFormatPr baseColWidth="10" defaultRowHeight="14.4" x14ac:dyDescent="0.3"/>
  <cols>
    <col min="1" max="1" width="12.5546875" bestFit="1" customWidth="1"/>
    <col min="2" max="2" width="20.33203125" bestFit="1" customWidth="1"/>
    <col min="3" max="3" width="16.6640625" bestFit="1" customWidth="1"/>
    <col min="4" max="4" width="19.109375" bestFit="1" customWidth="1"/>
  </cols>
  <sheetData>
    <row r="3" spans="1:4" x14ac:dyDescent="0.3">
      <c r="A3" s="6" t="s">
        <v>1</v>
      </c>
      <c r="B3" t="s">
        <v>49</v>
      </c>
      <c r="C3" t="s">
        <v>50</v>
      </c>
      <c r="D3" t="s">
        <v>51</v>
      </c>
    </row>
    <row r="4" spans="1:4" x14ac:dyDescent="0.3">
      <c r="A4" s="7">
        <v>2014</v>
      </c>
      <c r="B4" s="8">
        <v>31.308458344841146</v>
      </c>
      <c r="C4" s="8">
        <v>15.695854619982141</v>
      </c>
      <c r="D4" s="8">
        <v>67.063853152473953</v>
      </c>
    </row>
    <row r="5" spans="1:4" x14ac:dyDescent="0.3">
      <c r="A5" s="7">
        <v>2015</v>
      </c>
      <c r="B5" s="8">
        <v>35.907728835978865</v>
      </c>
      <c r="C5" s="8">
        <v>15.617124555205192</v>
      </c>
      <c r="D5" s="8">
        <v>62.857423822265581</v>
      </c>
    </row>
    <row r="6" spans="1:4" x14ac:dyDescent="0.3">
      <c r="A6" s="7">
        <v>2016</v>
      </c>
      <c r="B6" s="8">
        <v>39.857005952380945</v>
      </c>
      <c r="C6" s="8">
        <v>15.864244557105987</v>
      </c>
      <c r="D6" s="8">
        <v>58.254850577626492</v>
      </c>
    </row>
    <row r="7" spans="1:4" x14ac:dyDescent="0.3">
      <c r="A7" s="7">
        <v>2017</v>
      </c>
      <c r="B7" s="8">
        <v>52.203485391766279</v>
      </c>
      <c r="C7" s="8">
        <v>22.171542192613654</v>
      </c>
      <c r="D7" s="8">
        <v>69.123087075816954</v>
      </c>
    </row>
    <row r="8" spans="1:4" x14ac:dyDescent="0.3">
      <c r="A8" s="7">
        <v>2018</v>
      </c>
      <c r="B8" s="8">
        <v>68.133173306772903</v>
      </c>
      <c r="C8" s="8">
        <v>25.010193968939177</v>
      </c>
      <c r="D8" s="8">
        <v>72.212438162239522</v>
      </c>
    </row>
    <row r="9" spans="1:4" x14ac:dyDescent="0.3">
      <c r="A9" s="7">
        <v>2019</v>
      </c>
      <c r="B9" s="8">
        <v>80.668957671957656</v>
      </c>
      <c r="C9" s="8">
        <v>25.538284926698143</v>
      </c>
      <c r="D9" s="8">
        <v>68.050772080468761</v>
      </c>
    </row>
    <row r="10" spans="1:4" x14ac:dyDescent="0.3">
      <c r="A10" s="7">
        <v>2020</v>
      </c>
      <c r="B10" s="8">
        <v>120.77420026350461</v>
      </c>
      <c r="C10" s="8">
        <v>31.991635947309579</v>
      </c>
      <c r="D10" s="8">
        <v>69.240204593669219</v>
      </c>
    </row>
    <row r="11" spans="1:4" x14ac:dyDescent="0.3">
      <c r="A11" s="7">
        <v>2021</v>
      </c>
      <c r="B11" s="8">
        <v>180.38499537037052</v>
      </c>
      <c r="C11" s="8">
        <v>40.571747135497517</v>
      </c>
      <c r="D11" s="8">
        <v>80.586757770736426</v>
      </c>
    </row>
    <row r="12" spans="1:4" x14ac:dyDescent="0.3">
      <c r="A12" s="7">
        <v>2022</v>
      </c>
      <c r="B12" s="8">
        <v>179.5041739707836</v>
      </c>
      <c r="C12" s="8">
        <v>29.911422085086343</v>
      </c>
      <c r="D12" s="8">
        <v>65.386650992931251</v>
      </c>
    </row>
    <row r="13" spans="1:4" x14ac:dyDescent="0.3">
      <c r="A13" s="7">
        <v>2023</v>
      </c>
      <c r="B13" s="8">
        <v>201.76487333333344</v>
      </c>
      <c r="C13" s="8">
        <v>29.647324931047258</v>
      </c>
      <c r="D13" s="8">
        <v>83.115174638300672</v>
      </c>
    </row>
    <row r="14" spans="1:4" x14ac:dyDescent="0.3">
      <c r="A14" s="7">
        <v>2024</v>
      </c>
      <c r="B14" s="8">
        <v>263.77544312169323</v>
      </c>
      <c r="C14" s="8">
        <v>37.238433705333605</v>
      </c>
      <c r="D14" s="8">
        <v>102.50820541348897</v>
      </c>
    </row>
    <row r="15" spans="1:4" x14ac:dyDescent="0.3">
      <c r="A15" s="7" t="s">
        <v>48</v>
      </c>
      <c r="B15" s="8">
        <v>113.97998284064319</v>
      </c>
      <c r="C15" s="8">
        <v>26.295684923209766</v>
      </c>
      <c r="D15" s="8">
        <v>72.585542874754765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/>
  </sheetViews>
  <sheetFormatPr baseColWidth="10" defaultColWidth="8.88671875" defaultRowHeight="14.4" x14ac:dyDescent="0.3"/>
  <cols>
    <col min="1" max="4" width="18.6640625" customWidth="1"/>
  </cols>
  <sheetData>
    <row r="1" spans="1:4" x14ac:dyDescent="0.3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t="s">
        <v>26</v>
      </c>
      <c r="B2" t="s">
        <v>2</v>
      </c>
      <c r="C2">
        <f>AVERAGEIFS(Datos!M2:M4019,Datos!B2:B4019,2015)</f>
        <v>207435261.14285713</v>
      </c>
      <c r="D2">
        <f t="shared" ref="D2:D11" si="0">IFERROR(C2/SUMIF($A$2:$A$11,A2,$C$2:$C$11),"")</f>
        <v>0.72329294654024234</v>
      </c>
    </row>
    <row r="3" spans="1:4" x14ac:dyDescent="0.3">
      <c r="A3" t="s">
        <v>26</v>
      </c>
      <c r="B3" t="s">
        <v>3</v>
      </c>
      <c r="C3">
        <f>AVERAGEIFS(Datos!N2:N4019,Datos!B2:B4019,2015)</f>
        <v>35953713.150793649</v>
      </c>
      <c r="D3">
        <f t="shared" si="0"/>
        <v>0.12536473780121188</v>
      </c>
    </row>
    <row r="4" spans="1:4" x14ac:dyDescent="0.3">
      <c r="A4" t="s">
        <v>26</v>
      </c>
      <c r="B4" t="s">
        <v>4</v>
      </c>
      <c r="C4">
        <f>AVERAGEIFS(Datos!O2:O4019,Datos!B2:B4019,2015)</f>
        <v>43403897.301587299</v>
      </c>
      <c r="D4">
        <f t="shared" si="0"/>
        <v>0.15134231565854575</v>
      </c>
    </row>
    <row r="5" spans="1:4" x14ac:dyDescent="0.3">
      <c r="A5" t="s">
        <v>27</v>
      </c>
      <c r="B5" t="s">
        <v>5</v>
      </c>
      <c r="C5">
        <f>AVERAGEIFS(Datos!P2:P4019,Datos!B2:B4019,2015)</f>
        <v>2040055.3992094861</v>
      </c>
      <c r="D5">
        <f t="shared" si="0"/>
        <v>6.5704247369624158E-2</v>
      </c>
    </row>
    <row r="6" spans="1:4" x14ac:dyDescent="0.3">
      <c r="A6" t="s">
        <v>27</v>
      </c>
      <c r="B6" t="s">
        <v>7</v>
      </c>
      <c r="C6">
        <f>AVERAGEIFS(Datos!Q2:Q4019,Datos!B2:B4019,2015)</f>
        <v>3178102.0711462451</v>
      </c>
      <c r="D6">
        <f t="shared" si="0"/>
        <v>0.10235741869040553</v>
      </c>
    </row>
    <row r="7" spans="1:4" x14ac:dyDescent="0.3">
      <c r="A7" t="s">
        <v>27</v>
      </c>
      <c r="B7" t="s">
        <v>6</v>
      </c>
      <c r="C7">
        <f>AVERAGEIFS(Datos!R2:R4019,Datos!B2:B4019,2015)</f>
        <v>25830906.796875</v>
      </c>
      <c r="D7">
        <f t="shared" si="0"/>
        <v>0.8319383339399703</v>
      </c>
    </row>
    <row r="8" spans="1:4" x14ac:dyDescent="0.3">
      <c r="A8" t="s">
        <v>28</v>
      </c>
      <c r="B8" t="s">
        <v>8</v>
      </c>
      <c r="C8">
        <f>AVERAGEIFS(Datos!S2:S4019,Datos!B2:B4019,2015)</f>
        <v>44206963.114754096</v>
      </c>
      <c r="D8">
        <f t="shared" si="0"/>
        <v>0.37230406007236411</v>
      </c>
    </row>
    <row r="9" spans="1:4" x14ac:dyDescent="0.3">
      <c r="A9" t="s">
        <v>28</v>
      </c>
      <c r="B9" t="s">
        <v>9</v>
      </c>
      <c r="C9">
        <f>AVERAGEIFS(Datos!T2:T4019,Datos!B2:B4019,2015)</f>
        <v>51089284.836065575</v>
      </c>
      <c r="D9">
        <f t="shared" si="0"/>
        <v>0.43026588642350089</v>
      </c>
    </row>
    <row r="10" spans="1:4" x14ac:dyDescent="0.3">
      <c r="A10" t="s">
        <v>28</v>
      </c>
      <c r="B10" t="s">
        <v>10</v>
      </c>
      <c r="C10">
        <f>AVERAGEIFS(Datos!U2:U4019,Datos!B2:B4019,2015)</f>
        <v>14446330.327868853</v>
      </c>
      <c r="D10">
        <f t="shared" si="0"/>
        <v>0.12166471196518469</v>
      </c>
    </row>
    <row r="11" spans="1:4" x14ac:dyDescent="0.3">
      <c r="A11" t="s">
        <v>28</v>
      </c>
      <c r="B11" t="s">
        <v>11</v>
      </c>
      <c r="C11">
        <f>AVERAGEIFS(Datos!V2:V4019,Datos!B2:B4019,2015)</f>
        <v>8996290.9836065583</v>
      </c>
      <c r="D11">
        <f t="shared" si="0"/>
        <v>7.5765341538950329E-2</v>
      </c>
    </row>
    <row r="14" spans="1:4" x14ac:dyDescent="0.3">
      <c r="A14" s="3" t="s">
        <v>29</v>
      </c>
    </row>
    <row r="15" spans="1:4" x14ac:dyDescent="0.3">
      <c r="A15" s="3" t="s">
        <v>30</v>
      </c>
      <c r="D15">
        <f>SUMIF($A$2:$A$11,"America",$D$2:$D$11)</f>
        <v>0.99999999999999989</v>
      </c>
    </row>
    <row r="16" spans="1:4" x14ac:dyDescent="0.3">
      <c r="A16" s="3" t="s">
        <v>31</v>
      </c>
      <c r="D16">
        <f>SUMIF($A$2:$A$11,"Europa",$D$2:$D$11)</f>
        <v>1</v>
      </c>
    </row>
    <row r="17" spans="1:4" x14ac:dyDescent="0.3">
      <c r="A17" s="3" t="s">
        <v>32</v>
      </c>
      <c r="D17">
        <f>SUMIF($A$2:$A$11,"Asia",$D$2:$D$11)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4" workbookViewId="0">
      <selection activeCell="C5" sqref="C5"/>
    </sheetView>
  </sheetViews>
  <sheetFormatPr baseColWidth="10" defaultColWidth="8.88671875" defaultRowHeight="14.4" x14ac:dyDescent="0.3"/>
  <sheetData>
    <row r="1" spans="1:10" x14ac:dyDescent="0.3">
      <c r="A1" s="1" t="s">
        <v>22</v>
      </c>
      <c r="B1" s="1" t="s">
        <v>1</v>
      </c>
      <c r="C1" s="1" t="s">
        <v>33</v>
      </c>
      <c r="D1" s="1" t="s">
        <v>34</v>
      </c>
    </row>
    <row r="2" spans="1:10" x14ac:dyDescent="0.3">
      <c r="A2" s="3" t="s">
        <v>26</v>
      </c>
      <c r="G2" s="1" t="s">
        <v>35</v>
      </c>
      <c r="H2" s="1" t="s">
        <v>2</v>
      </c>
      <c r="I2" s="1" t="s">
        <v>3</v>
      </c>
      <c r="J2" s="1" t="s">
        <v>4</v>
      </c>
    </row>
    <row r="3" spans="1:10" x14ac:dyDescent="0.3">
      <c r="G3" s="1" t="s">
        <v>36</v>
      </c>
      <c r="H3">
        <f>INDEX(Pesos_2015!$D:$D, MATCH("AAPL US Equity", Pesos_2015!$B:$B, 0))</f>
        <v>0.72329294654024234</v>
      </c>
      <c r="I3">
        <f>INDEX(Pesos_2015!$D:$D, MATCH("MSFT US Equity", Pesos_2015!$B:$B, 0))</f>
        <v>0.12536473780121188</v>
      </c>
      <c r="J3">
        <f>INDEX(Pesos_2015!$D:$D, MATCH("GOOGL US Equity", Pesos_2015!$B:$B, 0))</f>
        <v>0.15134231565854575</v>
      </c>
    </row>
    <row r="4" spans="1:10" x14ac:dyDescent="0.3">
      <c r="A4" t="s">
        <v>26</v>
      </c>
      <c r="B4">
        <v>2015</v>
      </c>
      <c r="C4" s="4">
        <f>IFERROR(AVERAGE(H4:J4),"")</f>
        <v>35.907728835978837</v>
      </c>
      <c r="D4" s="4">
        <f>IFERROR(SUMPRODUCT(H3:J3,H4:J4),"")</f>
        <v>32.253783445673911</v>
      </c>
      <c r="H4">
        <f>AVERAGEIFS(Datos!C2:C4019,Datos!B2:B4019,2015)</f>
        <v>30.009965277777777</v>
      </c>
      <c r="I4">
        <f>AVERAGEIFS(Datos!D2:D4019,Datos!B2:B4019,2015)</f>
        <v>46.713809523809516</v>
      </c>
      <c r="J4">
        <f>AVERAGEIFS(Datos!E2:E4019,Datos!B2:B4019,2015)</f>
        <v>30.999411706349211</v>
      </c>
    </row>
    <row r="5" spans="1:10" x14ac:dyDescent="0.3">
      <c r="A5" t="s">
        <v>26</v>
      </c>
      <c r="B5">
        <v>2016</v>
      </c>
      <c r="C5" s="4">
        <f t="shared" ref="C5:C13" si="0">IFERROR(AVERAGE(H5:J5),"")</f>
        <v>39.857005952380966</v>
      </c>
      <c r="D5" s="4">
        <f>IFERROR(SUMPRODUCT(H3:J3,H5:J5),"")</f>
        <v>31.61773389874762</v>
      </c>
      <c r="H5">
        <f>AVERAGEIFS(Datos!C2:C4019,Datos!B2:B4019,2016)</f>
        <v>26.151001984126996</v>
      </c>
      <c r="I5">
        <f>AVERAGEIFS(Datos!D2:D4019,Datos!B2:B4019,2016)</f>
        <v>55.259305555555585</v>
      </c>
      <c r="J5">
        <f>AVERAGEIFS(Datos!E2:E4019,Datos!B2:B4019,2016)</f>
        <v>38.160710317460307</v>
      </c>
    </row>
    <row r="6" spans="1:10" x14ac:dyDescent="0.3">
      <c r="A6" t="s">
        <v>26</v>
      </c>
      <c r="B6">
        <v>2017</v>
      </c>
      <c r="C6" s="4">
        <f t="shared" si="0"/>
        <v>52.203485391766272</v>
      </c>
      <c r="D6" s="4">
        <f>IFERROR(SUMPRODUCT(H3:J3,H6:J6),"")</f>
        <v>43.358761341325433</v>
      </c>
      <c r="H6">
        <f>AVERAGEIFS(Datos!C2:C4019,Datos!B2:B4019,2017)</f>
        <v>37.637763944223131</v>
      </c>
      <c r="I6">
        <f>AVERAGEIFS(Datos!D2:D4019,Datos!B2:B4019,2017)</f>
        <v>71.984023904382482</v>
      </c>
      <c r="J6">
        <f>AVERAGEIFS(Datos!E2:E4019,Datos!B2:B4019,2017)</f>
        <v>46.988668326693222</v>
      </c>
    </row>
    <row r="7" spans="1:10" x14ac:dyDescent="0.3">
      <c r="A7" t="s">
        <v>26</v>
      </c>
      <c r="B7">
        <v>2018</v>
      </c>
      <c r="C7" s="4">
        <f t="shared" si="0"/>
        <v>68.133173306772889</v>
      </c>
      <c r="D7" s="4">
        <f>IFERROR(SUMPRODUCT(H3:J3,H7:J7),"")</f>
        <v>55.341985086900792</v>
      </c>
      <c r="H7">
        <f>AVERAGEIFS(Datos!C2:C4019,Datos!B2:B4019,2018)</f>
        <v>47.263356573705202</v>
      </c>
      <c r="I7">
        <f>AVERAGEIFS(Datos!D2:D4019,Datos!B2:B4019,2018)</f>
        <v>101.03398406374497</v>
      </c>
      <c r="J7">
        <f>AVERAGEIFS(Datos!E2:E4019,Datos!B2:B4019,2018)</f>
        <v>56.102179282868498</v>
      </c>
    </row>
    <row r="8" spans="1:10" x14ac:dyDescent="0.3">
      <c r="A8" t="s">
        <v>26</v>
      </c>
      <c r="B8">
        <v>2019</v>
      </c>
      <c r="C8" s="4">
        <f t="shared" si="0"/>
        <v>80.668957671957642</v>
      </c>
      <c r="D8" s="4">
        <f>IFERROR(SUMPRODUCT(H3:J3,H8:J8),"")</f>
        <v>63.016898877600916</v>
      </c>
      <c r="H8">
        <f>AVERAGEIFS(Datos!C2:C4019,Datos!B2:B4019,2019)</f>
        <v>52.06398313492064</v>
      </c>
      <c r="I8">
        <f>AVERAGEIFS(Datos!D2:D4019,Datos!B2:B4019,2019)</f>
        <v>130.38204365079358</v>
      </c>
      <c r="J8">
        <f>AVERAGEIFS(Datos!E2:E4019,Datos!B2:B4019,2019)</f>
        <v>59.560846230158688</v>
      </c>
    </row>
    <row r="9" spans="1:10" x14ac:dyDescent="0.3">
      <c r="A9" t="s">
        <v>26</v>
      </c>
      <c r="B9">
        <v>2020</v>
      </c>
      <c r="C9" s="4">
        <f t="shared" si="0"/>
        <v>120.77420026350467</v>
      </c>
      <c r="D9" s="4">
        <f>IFERROR(SUMPRODUCT(H3:J3,H9:J9),"")</f>
        <v>104.35402909140882</v>
      </c>
      <c r="H9">
        <f>AVERAGEIFS(Datos!C2:C4019,Datos!B2:B4019,2020)</f>
        <v>95.346758893280622</v>
      </c>
      <c r="I9">
        <f>AVERAGEIFS(Datos!D2:D4019,Datos!B2:B4019,2020)</f>
        <v>193.02612648221364</v>
      </c>
      <c r="J9">
        <f>AVERAGEIFS(Datos!E2:E4019,Datos!B2:B4019,2020)</f>
        <v>73.949715415019753</v>
      </c>
    </row>
    <row r="10" spans="1:10" x14ac:dyDescent="0.3">
      <c r="A10" t="s">
        <v>26</v>
      </c>
      <c r="B10">
        <v>2021</v>
      </c>
      <c r="C10" s="4">
        <f t="shared" si="0"/>
        <v>180.38499537037038</v>
      </c>
      <c r="D10" s="4">
        <f>IFERROR(SUMPRODUCT(H3:J3,H10:J10),"")</f>
        <v>155.37030940087291</v>
      </c>
      <c r="H10">
        <f>AVERAGEIFS(Datos!C2:C4019,Datos!B2:B4019,2021)</f>
        <v>140.98932539682534</v>
      </c>
      <c r="I10">
        <f>AVERAGEIFS(Datos!D2:D4019,Datos!B2:B4019,2021)</f>
        <v>275.94077380952393</v>
      </c>
      <c r="J10">
        <f>AVERAGEIFS(Datos!E2:E4019,Datos!B2:B4019,2021)</f>
        <v>124.22488690476183</v>
      </c>
    </row>
    <row r="11" spans="1:10" x14ac:dyDescent="0.3">
      <c r="A11" t="s">
        <v>26</v>
      </c>
      <c r="B11">
        <v>2022</v>
      </c>
      <c r="C11" s="4">
        <f t="shared" si="0"/>
        <v>179.50417397078363</v>
      </c>
      <c r="D11" s="4">
        <f>IFERROR(SUMPRODUCT(H3:J3,H11:J11),"")</f>
        <v>163.07192750514642</v>
      </c>
      <c r="H11">
        <f>AVERAGEIFS(Datos!C2:C4019,Datos!B2:B4019,2022)</f>
        <v>154.83505976095614</v>
      </c>
      <c r="I11">
        <f>AVERAGEIFS(Datos!D2:D4019,Datos!B2:B4019,2022)</f>
        <v>268.91709163346633</v>
      </c>
      <c r="J11">
        <f>AVERAGEIFS(Datos!E2:E4019,Datos!B2:B4019,2022)</f>
        <v>114.76037051792832</v>
      </c>
    </row>
    <row r="12" spans="1:10" x14ac:dyDescent="0.3">
      <c r="A12" t="s">
        <v>26</v>
      </c>
      <c r="B12">
        <v>2023</v>
      </c>
      <c r="C12" s="4">
        <f t="shared" si="0"/>
        <v>201.76487333333338</v>
      </c>
      <c r="D12" s="4">
        <f>IFERROR(SUMPRODUCT(H3:J3,H12:J12),"")</f>
        <v>182.14048995010393</v>
      </c>
      <c r="H12">
        <f>AVERAGEIFS(Datos!C2:C4019,Datos!B2:B4019,2023)</f>
        <v>172.54896000000008</v>
      </c>
      <c r="I12">
        <f>AVERAGEIFS(Datos!D2:D4019,Datos!B2:B4019,2023)</f>
        <v>313.95097999999996</v>
      </c>
      <c r="J12">
        <f>AVERAGEIFS(Datos!E2:E4019,Datos!B2:B4019,2023)</f>
        <v>118.79468000000004</v>
      </c>
    </row>
    <row r="13" spans="1:10" x14ac:dyDescent="0.3">
      <c r="A13" t="s">
        <v>26</v>
      </c>
      <c r="B13">
        <v>2024</v>
      </c>
      <c r="C13" s="4">
        <f t="shared" si="0"/>
        <v>263.77544312169312</v>
      </c>
      <c r="D13" s="4">
        <f>IFERROR(SUMPRODUCT(H3:J3,H13:J13),"")</f>
        <v>227.35401607908378</v>
      </c>
      <c r="H13">
        <f>AVERAGEIFS(Datos!C2:C4019,Datos!B2:B4019,2024)</f>
        <v>207.20591269841279</v>
      </c>
      <c r="I13">
        <f>AVERAGEIFS(Datos!D2:D4019,Datos!B2:B4019,2024)</f>
        <v>420.31230158730136</v>
      </c>
      <c r="J13">
        <f>AVERAGEIFS(Datos!E2:E4019,Datos!B2:B4019,2024)</f>
        <v>163.80811507936511</v>
      </c>
    </row>
    <row r="16" spans="1:10" x14ac:dyDescent="0.3">
      <c r="A16" s="3" t="s">
        <v>27</v>
      </c>
      <c r="G16" s="1" t="s">
        <v>35</v>
      </c>
      <c r="H16" s="1" t="s">
        <v>5</v>
      </c>
      <c r="I16" s="1" t="s">
        <v>7</v>
      </c>
      <c r="J16" s="1" t="s">
        <v>6</v>
      </c>
    </row>
    <row r="17" spans="1:11" x14ac:dyDescent="0.3">
      <c r="G17" s="1" t="s">
        <v>36</v>
      </c>
      <c r="H17">
        <f>INDEX(Pesos_2015!$D:$D, MATCH("BMW GY Equity", Pesos_2015!$B:$B, 0))</f>
        <v>6.5704247369624158E-2</v>
      </c>
      <c r="I17">
        <f>INDEX(Pesos_2015!$D:$D, MATCH("SAP GY Equity", Pesos_2015!$B:$B, 0))</f>
        <v>0.10235741869040553</v>
      </c>
      <c r="J17">
        <f>INDEX(Pesos_2015!$D:$D, MATCH("HSBA LN Equity", Pesos_2015!$B:$B, 0))</f>
        <v>0.8319383339399703</v>
      </c>
    </row>
    <row r="18" spans="1:11" x14ac:dyDescent="0.3">
      <c r="A18" t="s">
        <v>27</v>
      </c>
      <c r="B18">
        <v>2015</v>
      </c>
      <c r="C18" s="4">
        <f t="shared" ref="C18:C27" si="1">IFERROR(AVERAGE(H18:J18),"")</f>
        <v>63.178097411989455</v>
      </c>
      <c r="D18" s="4">
        <f>IFERROR(SUMPRODUCT(H17:J17,H18:J18),"")</f>
        <v>21.73179533949655</v>
      </c>
      <c r="H18">
        <f>AVERAGEIFS(Datos!F2:F4019,Datos!B2:B4019,2015)</f>
        <v>108.83649310671935</v>
      </c>
      <c r="I18">
        <f>AVERAGEIFS(Datos!H2:H4019,Datos!B2:B4019,2015)</f>
        <v>72.034254169960477</v>
      </c>
      <c r="J18">
        <f>AVERAGEIFS(Datos!G2:G4019,Datos!B2:B4019,2015)</f>
        <v>8.6635449592885383</v>
      </c>
    </row>
    <row r="19" spans="1:11" x14ac:dyDescent="0.3">
      <c r="A19" t="s">
        <v>27</v>
      </c>
      <c r="B19">
        <v>2016</v>
      </c>
      <c r="C19" s="4">
        <f t="shared" si="1"/>
        <v>58.242196159834883</v>
      </c>
      <c r="D19" s="4">
        <f>IFERROR(SUMPRODUCT(H17:J17,H19:J19),"")</f>
        <v>19.809209092020087</v>
      </c>
      <c r="H19">
        <f>AVERAGEIFS(Datos!F2:F4019,Datos!B2:B4019,2016)</f>
        <v>85.744046160784251</v>
      </c>
      <c r="I19">
        <f>AVERAGEIFS(Datos!H2:H4019,Datos!B2:B4019,2016)</f>
        <v>82.036859356862706</v>
      </c>
      <c r="J19">
        <f>AVERAGEIFS(Datos!G2:G4019,Datos!B2:B4019,2016)</f>
        <v>6.9456829618577078</v>
      </c>
    </row>
    <row r="20" spans="1:11" x14ac:dyDescent="0.3">
      <c r="A20" t="s">
        <v>27</v>
      </c>
      <c r="B20">
        <v>2017</v>
      </c>
      <c r="C20" s="4">
        <f t="shared" si="1"/>
        <v>69.485400746825405</v>
      </c>
      <c r="D20" s="4">
        <f>IFERROR(SUMPRODUCT(H17:J17,H20:J20),"")</f>
        <v>24.474074251262302</v>
      </c>
      <c r="H20">
        <f>AVERAGEIFS(Datos!F2:F4019,Datos!B2:B4019,2017)</f>
        <v>95.73885647222221</v>
      </c>
      <c r="I20">
        <f>AVERAGEIFS(Datos!H2:H4019,Datos!B2:B4019,2017)</f>
        <v>103.60777608333336</v>
      </c>
      <c r="J20">
        <f>AVERAGEIFS(Datos!G2:G4019,Datos!B2:B4019,2017)</f>
        <v>9.1095696849206398</v>
      </c>
    </row>
    <row r="21" spans="1:11" x14ac:dyDescent="0.3">
      <c r="A21" t="s">
        <v>27</v>
      </c>
      <c r="B21">
        <v>2018</v>
      </c>
      <c r="C21" s="4">
        <f t="shared" si="1"/>
        <v>73.070225263528755</v>
      </c>
      <c r="D21" s="4">
        <f>IFERROR(SUMPRODUCT(H17:J17,H21:J21),"")</f>
        <v>25.634439393651693</v>
      </c>
      <c r="H21">
        <f>AVERAGEIFS(Datos!F2:F4019,Datos!B2:B4019,2018)</f>
        <v>98.30492084860559</v>
      </c>
      <c r="I21">
        <f>AVERAGEIFS(Datos!H2:H4019,Datos!B2:B4019,2018)</f>
        <v>111.58562686055774</v>
      </c>
      <c r="J21">
        <f>AVERAGEIFS(Datos!G2:G4019,Datos!B2:B4019,2018)</f>
        <v>9.3201280814229239</v>
      </c>
    </row>
    <row r="22" spans="1:11" x14ac:dyDescent="0.3">
      <c r="A22" t="s">
        <v>27</v>
      </c>
      <c r="B22">
        <v>2019</v>
      </c>
      <c r="C22" s="4">
        <f t="shared" si="1"/>
        <v>68.885199416663752</v>
      </c>
      <c r="D22" s="4">
        <f>IFERROR(SUMPRODUCT(H17:J17,H22:J22),"")</f>
        <v>24.167757636404346</v>
      </c>
      <c r="H22">
        <f>AVERAGEIFS(Datos!F2:F4019,Datos!B2:B4019,2019)</f>
        <v>77.110206780876482</v>
      </c>
      <c r="I22">
        <f>AVERAGEIFS(Datos!H2:H4019,Datos!B2:B4019,2019)</f>
        <v>121.53893524302784</v>
      </c>
      <c r="J22">
        <f>AVERAGEIFS(Datos!G2:G4019,Datos!B2:B4019,2019)</f>
        <v>8.0064562260869554</v>
      </c>
    </row>
    <row r="23" spans="1:11" x14ac:dyDescent="0.3">
      <c r="A23" t="s">
        <v>27</v>
      </c>
      <c r="B23">
        <v>2020</v>
      </c>
      <c r="C23" s="4">
        <f t="shared" si="1"/>
        <v>69.750163469291351</v>
      </c>
      <c r="D23" s="4">
        <f>IFERROR(SUMPRODUCT(H17:J17,H23:J23),"")</f>
        <v>22.727831677687554</v>
      </c>
      <c r="H23">
        <f>AVERAGEIFS(Datos!F2:F4019,Datos!B2:B4019,2020)</f>
        <v>69.275809651574804</v>
      </c>
      <c r="I23">
        <f>AVERAGEIFS(Datos!H2:H4019,Datos!B2:B4019,2020)</f>
        <v>134.69950200787406</v>
      </c>
      <c r="J23">
        <f>AVERAGEIFS(Datos!G2:G4019,Datos!B2:B4019,2020)</f>
        <v>5.2751787484252004</v>
      </c>
    </row>
    <row r="24" spans="1:11" x14ac:dyDescent="0.3">
      <c r="A24" t="s">
        <v>27</v>
      </c>
      <c r="B24">
        <v>2021</v>
      </c>
      <c r="C24" s="4">
        <f t="shared" si="1"/>
        <v>80.707522541963087</v>
      </c>
      <c r="D24" s="4">
        <f>IFERROR(SUMPRODUCT(H17:J17,H24:J24),"")</f>
        <v>25.388336402464983</v>
      </c>
      <c r="H24">
        <f>AVERAGEIFS(Datos!F2:F4019,Datos!B2:B4019,2021)</f>
        <v>98.556300654901946</v>
      </c>
      <c r="I24">
        <f>AVERAGEIFS(Datos!H2:H4019,Datos!B2:B4019,2021)</f>
        <v>137.78528194509801</v>
      </c>
      <c r="J24">
        <f>AVERAGEIFS(Datos!G2:G4019,Datos!B2:B4019,2021)</f>
        <v>5.7809850258893283</v>
      </c>
    </row>
    <row r="25" spans="1:11" x14ac:dyDescent="0.3">
      <c r="A25" t="s">
        <v>27</v>
      </c>
      <c r="B25">
        <v>2022</v>
      </c>
      <c r="C25" s="4">
        <f t="shared" si="1"/>
        <v>64.590170700191152</v>
      </c>
      <c r="D25" s="4">
        <f>IFERROR(SUMPRODUCT(H17:J17,H25:J25),"")</f>
        <v>21.32518655075614</v>
      </c>
      <c r="H25">
        <f>AVERAGEIFS(Datos!F2:F4019,Datos!B2:B4019,2022)</f>
        <v>85.00938001945525</v>
      </c>
      <c r="I25">
        <f>AVERAGEIFS(Datos!H2:H4019,Datos!B2:B4019,2022)</f>
        <v>102.44627325291823</v>
      </c>
      <c r="J25">
        <f>AVERAGEIFS(Datos!G2:G4019,Datos!B2:B4019,2022)</f>
        <v>6.3148588281999984</v>
      </c>
    </row>
    <row r="26" spans="1:11" x14ac:dyDescent="0.3">
      <c r="A26" t="s">
        <v>27</v>
      </c>
      <c r="B26">
        <v>2023</v>
      </c>
      <c r="C26" s="4">
        <f t="shared" si="1"/>
        <v>82.542759550959602</v>
      </c>
      <c r="D26" s="4">
        <f>IFERROR(SUMPRODUCT(H17:J17,H26:J26),"")</f>
        <v>26.897926218669923</v>
      </c>
      <c r="H26">
        <f>AVERAGEIFS(Datos!F2:F4019,Datos!B2:B4019,2023)</f>
        <v>107.66950869019612</v>
      </c>
      <c r="I26">
        <f>AVERAGEIFS(Datos!H2:H4019,Datos!B2:B4019,2023)</f>
        <v>132.42326066666675</v>
      </c>
      <c r="J26">
        <f>AVERAGEIFS(Datos!G2:G4019,Datos!B2:B4019,2023)</f>
        <v>7.5355092960159391</v>
      </c>
    </row>
    <row r="27" spans="1:11" x14ac:dyDescent="0.3">
      <c r="A27" t="s">
        <v>27</v>
      </c>
      <c r="B27">
        <v>2024</v>
      </c>
      <c r="C27" s="4">
        <f t="shared" si="1"/>
        <v>103.05098456220473</v>
      </c>
      <c r="D27" s="4">
        <f>IFERROR(SUMPRODUCT(H17:J17,H27:J27),"")</f>
        <v>34.327677657127921</v>
      </c>
      <c r="H27">
        <f>AVERAGEIFS(Datos!F2:F4019,Datos!B2:B4019,2024)</f>
        <v>96.673091157480343</v>
      </c>
      <c r="I27">
        <f>AVERAGEIFS(Datos!H2:H4019,Datos!B2:B4019,2024)</f>
        <v>203.94488775196848</v>
      </c>
      <c r="J27">
        <f>AVERAGEIFS(Datos!G2:G4019,Datos!B2:B4019,2024)</f>
        <v>8.5349747771653561</v>
      </c>
    </row>
    <row r="30" spans="1:11" x14ac:dyDescent="0.3">
      <c r="A30" s="3" t="s">
        <v>28</v>
      </c>
      <c r="G30" s="1" t="s">
        <v>35</v>
      </c>
      <c r="H30" s="1" t="s">
        <v>8</v>
      </c>
      <c r="I30" s="1" t="s">
        <v>9</v>
      </c>
      <c r="J30" s="1" t="s">
        <v>10</v>
      </c>
      <c r="K30" s="1" t="s">
        <v>11</v>
      </c>
    </row>
    <row r="31" spans="1:11" x14ac:dyDescent="0.3">
      <c r="G31" s="1" t="s">
        <v>36</v>
      </c>
      <c r="H31">
        <f>INDEX(Pesos_2015!$D:$D, MATCH("7203 JT Equity", Pesos_2015!$B:$B, 0))</f>
        <v>0.37230406007236411</v>
      </c>
      <c r="I31">
        <f>INDEX(Pesos_2015!$D:$D, MATCH("6758 JT Equity", Pesos_2015!$B:$B, 0))</f>
        <v>0.43026588642350089</v>
      </c>
      <c r="J31">
        <f>INDEX(Pesos_2015!$D:$D, MATCH("9984 JT Equity", Pesos_2015!$B:$B, 0))</f>
        <v>0.12166471196518469</v>
      </c>
      <c r="K31">
        <f>INDEX(Pesos_2015!$D:$D, MATCH("7974 JT Equity", Pesos_2015!$B:$B, 0))</f>
        <v>7.5765341538950329E-2</v>
      </c>
    </row>
    <row r="32" spans="1:11" x14ac:dyDescent="0.3">
      <c r="A32" t="s">
        <v>28</v>
      </c>
      <c r="B32">
        <v>2015</v>
      </c>
      <c r="C32" s="4">
        <f t="shared" ref="C32:C41" si="2">IFERROR(AVERAGE(H32:K32),"")</f>
        <v>15.617124555205189</v>
      </c>
      <c r="D32" s="4">
        <f>IFERROR(SUMPRODUCT(H31:K31,H32:K32),"")</f>
        <v>11.750732610180124</v>
      </c>
      <c r="H32">
        <f>AVERAGEIFS(Datos!I2:I4019,Datos!B2:B4019,2015)</f>
        <v>13.014051908559946</v>
      </c>
      <c r="I32">
        <f>AVERAGEIFS(Datos!J2:J4019,Datos!B2:B4019,2015)</f>
        <v>5.2076708249530483</v>
      </c>
      <c r="J32">
        <f>AVERAGEIFS(Datos!K2:K4019,Datos!B2:B4019,2015)</f>
        <v>28.595012828045903</v>
      </c>
      <c r="K32">
        <f>AVERAGEIFS(Datos!L2:L4019,Datos!B2:B4019,2015)</f>
        <v>15.651762659261857</v>
      </c>
    </row>
    <row r="33" spans="1:11" x14ac:dyDescent="0.3">
      <c r="A33" t="s">
        <v>28</v>
      </c>
      <c r="B33">
        <v>2016</v>
      </c>
      <c r="C33" s="4">
        <f t="shared" si="2"/>
        <v>15.864244557105996</v>
      </c>
      <c r="D33" s="4">
        <f>IFERROR(SUMPRODUCT(H31:K31,H33:K33),"")</f>
        <v>11.298611092387036</v>
      </c>
      <c r="H33">
        <f>AVERAGEIFS(Datos!I2:I4019,Datos!B2:B4019,2016)</f>
        <v>11.116081916006358</v>
      </c>
      <c r="I33">
        <f>AVERAGEIFS(Datos!J2:J4019,Datos!B2:B4019,2016)</f>
        <v>5.3549539552813243</v>
      </c>
      <c r="J33">
        <f>AVERAGEIFS(Datos!K2:K4019,Datos!B2:B4019,2016)</f>
        <v>28.237613509314539</v>
      </c>
      <c r="K33">
        <f>AVERAGEIFS(Datos!L2:L4019,Datos!B2:B4019,2016)</f>
        <v>18.74832884782176</v>
      </c>
    </row>
    <row r="34" spans="1:11" x14ac:dyDescent="0.3">
      <c r="A34" t="s">
        <v>28</v>
      </c>
      <c r="B34">
        <v>2017</v>
      </c>
      <c r="C34" s="4">
        <f t="shared" si="2"/>
        <v>22.171542192613664</v>
      </c>
      <c r="D34" s="4">
        <f>IFERROR(SUMPRODUCT(H31:K31,H34:K34),"")</f>
        <v>14.458982779518021</v>
      </c>
      <c r="H34">
        <f>AVERAGEIFS(Datos!I2:I4019,Datos!B2:B4019,2017)</f>
        <v>11.4906910791857</v>
      </c>
      <c r="I34">
        <f>AVERAGEIFS(Datos!J2:J4019,Datos!B2:B4019,2017)</f>
        <v>7.0897046404004902</v>
      </c>
      <c r="J34">
        <f>AVERAGEIFS(Datos!K2:K4019,Datos!B2:B4019,2017)</f>
        <v>39.628124093535597</v>
      </c>
      <c r="K34">
        <f>AVERAGEIFS(Datos!L2:L4019,Datos!B2:B4019,2017)</f>
        <v>30.477648957332875</v>
      </c>
    </row>
    <row r="35" spans="1:11" x14ac:dyDescent="0.3">
      <c r="A35" t="s">
        <v>28</v>
      </c>
      <c r="B35">
        <v>2018</v>
      </c>
      <c r="C35" s="4">
        <f t="shared" si="2"/>
        <v>25.010193968939184</v>
      </c>
      <c r="D35" s="4">
        <f>IFERROR(SUMPRODUCT(H31:K31,H35:K35),"")</f>
        <v>16.714139879372823</v>
      </c>
      <c r="H35">
        <f>AVERAGEIFS(Datos!I2:I4019,Datos!B2:B4019,2018)</f>
        <v>12.768726544363799</v>
      </c>
      <c r="I35">
        <f>AVERAGEIFS(Datos!J2:J4019,Datos!B2:B4019,2018)</f>
        <v>9.8268281722537356</v>
      </c>
      <c r="J35">
        <f>AVERAGEIFS(Datos!K2:K4019,Datos!B2:B4019,2018)</f>
        <v>40.621005510324792</v>
      </c>
      <c r="K35">
        <f>AVERAGEIFS(Datos!L2:L4019,Datos!B2:B4019,2018)</f>
        <v>36.824215648814402</v>
      </c>
    </row>
    <row r="36" spans="1:11" x14ac:dyDescent="0.3">
      <c r="A36" t="s">
        <v>28</v>
      </c>
      <c r="B36">
        <v>2019</v>
      </c>
      <c r="C36" s="4">
        <f t="shared" si="2"/>
        <v>25.53828492669815</v>
      </c>
      <c r="D36" s="4">
        <f>IFERROR(SUMPRODUCT(H31:K31,H36:K36),"")</f>
        <v>17.223477351056495</v>
      </c>
      <c r="H36">
        <f>AVERAGEIFS(Datos!I2:I4019,Datos!B2:B4019,2019)</f>
        <v>12.860003331493054</v>
      </c>
      <c r="I36">
        <f>AVERAGEIFS(Datos!J2:J4019,Datos!B2:B4019,2019)</f>
        <v>10.252532021456418</v>
      </c>
      <c r="J36">
        <f>AVERAGEIFS(Datos!K2:K4019,Datos!B2:B4019,2019)</f>
        <v>44.353391270540754</v>
      </c>
      <c r="K36">
        <f>AVERAGEIFS(Datos!L2:L4019,Datos!B2:B4019,2019)</f>
        <v>34.687213083302382</v>
      </c>
    </row>
    <row r="37" spans="1:11" x14ac:dyDescent="0.3">
      <c r="A37" t="s">
        <v>28</v>
      </c>
      <c r="B37">
        <v>2020</v>
      </c>
      <c r="C37" s="4">
        <f t="shared" si="2"/>
        <v>31.991635947309568</v>
      </c>
      <c r="D37" s="4">
        <f>IFERROR(SUMPRODUCT(H31:K31,H37:K37),"")</f>
        <v>21.091890465476876</v>
      </c>
      <c r="H37">
        <f>AVERAGEIFS(Datos!I2:I4019,Datos!B2:B4019,2020)</f>
        <v>13.184168550636139</v>
      </c>
      <c r="I37">
        <f>AVERAGEIFS(Datos!J2:J4019,Datos!B2:B4019,2020)</f>
        <v>14.104309898458546</v>
      </c>
      <c r="J37">
        <f>AVERAGEIFS(Datos!K2:K4019,Datos!B2:B4019,2020)</f>
        <v>54.180690398892892</v>
      </c>
      <c r="K37">
        <f>AVERAGEIFS(Datos!L2:L4019,Datos!B2:B4019,2020)</f>
        <v>46.497374941250698</v>
      </c>
    </row>
    <row r="38" spans="1:11" x14ac:dyDescent="0.3">
      <c r="A38" t="s">
        <v>28</v>
      </c>
      <c r="B38">
        <v>2021</v>
      </c>
      <c r="C38" s="4">
        <f t="shared" si="2"/>
        <v>40.571747135497489</v>
      </c>
      <c r="D38" s="4">
        <f>IFERROR(SUMPRODUCT(H31:K31,H38:K38),"")</f>
        <v>27.828404344052917</v>
      </c>
      <c r="H38">
        <f>AVERAGEIFS(Datos!I2:I4019,Datos!B2:B4019,2021)</f>
        <v>16.832440415230149</v>
      </c>
      <c r="I38">
        <f>AVERAGEIFS(Datos!J2:J4019,Datos!B2:B4019,2021)</f>
        <v>20.527241079566753</v>
      </c>
      <c r="J38">
        <f>AVERAGEIFS(Datos!K2:K4019,Datos!B2:B4019,2021)</f>
        <v>71.11833433275693</v>
      </c>
      <c r="K38">
        <f>AVERAGEIFS(Datos!L2:L4019,Datos!B2:B4019,2021)</f>
        <v>53.808972714436116</v>
      </c>
    </row>
    <row r="39" spans="1:11" x14ac:dyDescent="0.3">
      <c r="A39" t="s">
        <v>28</v>
      </c>
      <c r="B39">
        <v>2022</v>
      </c>
      <c r="C39" s="4">
        <f t="shared" si="2"/>
        <v>29.911422085086347</v>
      </c>
      <c r="D39" s="4">
        <f>IFERROR(SUMPRODUCT(H31:K31,H39:K39),"")</f>
        <v>21.695921019417639</v>
      </c>
      <c r="H39">
        <f>AVERAGEIFS(Datos!I2:I4019,Datos!B2:B4019,2022)</f>
        <v>16.055680602914119</v>
      </c>
      <c r="I39">
        <f>AVERAGEIFS(Datos!J2:J4019,Datos!B2:B4019,2022)</f>
        <v>16.778342140005503</v>
      </c>
      <c r="J39">
        <f>AVERAGEIFS(Datos!K2:K4019,Datos!B2:B4019,2022)</f>
        <v>41.871210405291116</v>
      </c>
      <c r="K39">
        <f>AVERAGEIFS(Datos!L2:L4019,Datos!B2:B4019,2022)</f>
        <v>44.94045519213465</v>
      </c>
    </row>
    <row r="40" spans="1:11" x14ac:dyDescent="0.3">
      <c r="A40" t="s">
        <v>28</v>
      </c>
      <c r="B40">
        <v>2023</v>
      </c>
      <c r="C40" s="4">
        <f t="shared" si="2"/>
        <v>29.647324931047233</v>
      </c>
      <c r="D40" s="4">
        <f>IFERROR(SUMPRODUCT(H31:K31,H40:K40),"")</f>
        <v>21.680783135672144</v>
      </c>
      <c r="H40">
        <f>AVERAGEIFS(Datos!I2:I4019,Datos!B2:B4019,2023)</f>
        <v>15.945449846086557</v>
      </c>
      <c r="I40">
        <f>AVERAGEIFS(Datos!J2:J4019,Datos!B2:B4019,2023)</f>
        <v>16.928121044068359</v>
      </c>
      <c r="J40">
        <f>AVERAGEIFS(Datos!K2:K4019,Datos!B2:B4019,2023)</f>
        <v>42.840520973441009</v>
      </c>
      <c r="K40">
        <f>AVERAGEIFS(Datos!L2:L4019,Datos!B2:B4019,2023)</f>
        <v>42.875207860593008</v>
      </c>
    </row>
    <row r="41" spans="1:11" x14ac:dyDescent="0.3">
      <c r="A41" t="s">
        <v>28</v>
      </c>
      <c r="B41">
        <v>2024</v>
      </c>
      <c r="C41" s="4">
        <f t="shared" si="2"/>
        <v>37.238433705333584</v>
      </c>
      <c r="D41" s="4">
        <f>IFERROR(SUMPRODUCT(H31:K31,H41:K41),"")</f>
        <v>26.013465366907035</v>
      </c>
      <c r="H41">
        <f>AVERAGEIFS(Datos!I2:I4019,Datos!B2:B4019,2024)</f>
        <v>20.095449477032897</v>
      </c>
      <c r="I41">
        <f>AVERAGEIFS(Datos!J2:J4019,Datos!B2:B4019,2024)</f>
        <v>17.337563228841141</v>
      </c>
      <c r="J41">
        <f>AVERAGEIFS(Datos!K2:K4019,Datos!B2:B4019,2024)</f>
        <v>57.139788682167826</v>
      </c>
      <c r="K41">
        <f>AVERAGEIFS(Datos!L2:L4019,Datos!B2:B4019,2024)</f>
        <v>54.380933433292476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6" sqref="B6"/>
    </sheetView>
  </sheetViews>
  <sheetFormatPr baseColWidth="10" defaultColWidth="8.88671875" defaultRowHeight="14.4" x14ac:dyDescent="0.3"/>
  <cols>
    <col min="1" max="5" width="22.6640625" customWidth="1"/>
  </cols>
  <sheetData>
    <row r="1" spans="1:5" x14ac:dyDescent="0.3">
      <c r="A1" s="1" t="s">
        <v>1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3">
      <c r="A2">
        <v>2015</v>
      </c>
      <c r="B2">
        <f>AVERAGE(AVERAGEIFS(Indice_por_region!$D:$D,Indice_por_region!$A:$A,"America",Indice_por_region!$B:$B,2015),AVERAGEIFS(Indice_por_region!$D:$D,Indice_por_region!$A:$A,"Europa",Indice_por_region!$B:$B,2015),AVERAGEIFS(Indice_por_region!$D:$D,Indice_por_region!$A:$A,"Asia",Indice_por_region!$B:$B,2015))</f>
        <v>21.912103798450193</v>
      </c>
      <c r="C2">
        <f>AVERAGE(AVERAGEIFS(Indice_por_region!$C:$C,Indice_por_region!$A:$A,"America",Indice_por_region!$B:$B,2015),AVERAGEIFS(Indice_por_region!$C:$C,Indice_por_region!$A:$A,"Europa",Indice_por_region!$B:$B,2015),AVERAGEIFS(Indice_por_region!$C:$C,Indice_por_region!$A:$A,"Asia",Indice_por_region!$B:$B,2015))</f>
        <v>38.234316934391167</v>
      </c>
    </row>
    <row r="3" spans="1:5" x14ac:dyDescent="0.3">
      <c r="A3">
        <v>2016</v>
      </c>
      <c r="B3">
        <f>AVERAGE(AVERAGEIFS(Indice_por_region!$D:$D,Indice_por_region!$A:$A,"America",Indice_por_region!$B:$B,2016),AVERAGEIFS(Indice_por_region!$D:$D,Indice_por_region!$A:$A,"Europa",Indice_por_region!$B:$B,2016),AVERAGEIFS(Indice_por_region!$D:$D,Indice_por_region!$A:$A,"Asia",Indice_por_region!$B:$B,2016))</f>
        <v>20.908518027718248</v>
      </c>
      <c r="C3">
        <f>AVERAGE(AVERAGEIFS(Indice_por_region!$C:$C,Indice_por_region!$A:$A,"America",Indice_por_region!$B:$B,2016),AVERAGEIFS(Indice_por_region!$C:$C,Indice_por_region!$A:$A,"Europa",Indice_por_region!$B:$B,2016),AVERAGEIFS(Indice_por_region!$C:$C,Indice_por_region!$A:$A,"Asia",Indice_por_region!$B:$B,2016))</f>
        <v>37.987815556440616</v>
      </c>
      <c r="D3" s="5">
        <f t="shared" ref="D3:D11" si="0">IFERROR(B3/B2-1,"")</f>
        <v>-4.5800521025412766E-2</v>
      </c>
      <c r="E3" s="5">
        <f t="shared" ref="E3:E11" si="1">IFERROR(C3/C2-1,"")</f>
        <v>-6.4471238854231228E-3</v>
      </c>
    </row>
    <row r="4" spans="1:5" x14ac:dyDescent="0.3">
      <c r="A4">
        <v>2017</v>
      </c>
      <c r="B4">
        <f>AVERAGE(AVERAGEIFS(Indice_por_region!$D:$D,Indice_por_region!$A:$A,"America",Indice_por_region!$B:$B,2017),AVERAGEIFS(Indice_por_region!$D:$D,Indice_por_region!$A:$A,"Europa",Indice_por_region!$B:$B,2017),AVERAGEIFS(Indice_por_region!$D:$D,Indice_por_region!$A:$A,"Asia",Indice_por_region!$B:$B,2017))</f>
        <v>27.430606124035254</v>
      </c>
      <c r="C4">
        <f>AVERAGE(AVERAGEIFS(Indice_por_region!$C:$C,Indice_por_region!$A:$A,"America",Indice_por_region!$B:$B,2017),AVERAGEIFS(Indice_por_region!$C:$C,Indice_por_region!$A:$A,"Europa",Indice_por_region!$B:$B,2017),AVERAGEIFS(Indice_por_region!$C:$C,Indice_por_region!$A:$A,"Asia",Indice_por_region!$B:$B,2017))</f>
        <v>47.953476110401773</v>
      </c>
      <c r="D4" s="5">
        <f t="shared" si="0"/>
        <v>0.31193449902430803</v>
      </c>
      <c r="E4" s="5">
        <f t="shared" si="1"/>
        <v>0.26233834212326901</v>
      </c>
    </row>
    <row r="5" spans="1:5" x14ac:dyDescent="0.3">
      <c r="A5">
        <v>2018</v>
      </c>
      <c r="B5">
        <f>AVERAGE(AVERAGEIFS(Indice_por_region!$D:$D,Indice_por_region!$A:$A,"America",Indice_por_region!$B:$B,2018),AVERAGEIFS(Indice_por_region!$D:$D,Indice_por_region!$A:$A,"Europa",Indice_por_region!$B:$B,2018),AVERAGEIFS(Indice_por_region!$D:$D,Indice_por_region!$A:$A,"Asia",Indice_por_region!$B:$B,2018))</f>
        <v>32.563521453308432</v>
      </c>
      <c r="C5">
        <f>AVERAGE(AVERAGEIFS(Indice_por_region!$C:$C,Indice_por_region!$A:$A,"America",Indice_por_region!$B:$B,2018),AVERAGEIFS(Indice_por_region!$C:$C,Indice_por_region!$A:$A,"Europa",Indice_por_region!$B:$B,2018),AVERAGEIFS(Indice_por_region!$C:$C,Indice_por_region!$A:$A,"Asia",Indice_por_region!$B:$B,2018))</f>
        <v>55.404530846413614</v>
      </c>
      <c r="D5" s="5">
        <f t="shared" si="0"/>
        <v>0.18712365691313004</v>
      </c>
      <c r="E5" s="5">
        <f t="shared" si="1"/>
        <v>0.15538090958948447</v>
      </c>
    </row>
    <row r="6" spans="1:5" x14ac:dyDescent="0.3">
      <c r="A6">
        <v>2019</v>
      </c>
      <c r="B6">
        <f>AVERAGE(AVERAGEIFS(Indice_por_region!$D:$D,Indice_por_region!$A:$A,"America",Indice_por_region!$B:$B,2019),AVERAGEIFS(Indice_por_region!$D:$D,Indice_por_region!$A:$A,"Europa",Indice_por_region!$B:$B,2019),AVERAGEIFS(Indice_por_region!$D:$D,Indice_por_region!$A:$A,"Asia",Indice_por_region!$B:$B,2019))</f>
        <v>34.802711288353919</v>
      </c>
      <c r="C6">
        <f>AVERAGE(AVERAGEIFS(Indice_por_region!$C:$C,Indice_por_region!$A:$A,"America",Indice_por_region!$B:$B,2019),AVERAGEIFS(Indice_por_region!$C:$C,Indice_por_region!$A:$A,"Europa",Indice_por_region!$B:$B,2019),AVERAGEIFS(Indice_por_region!$C:$C,Indice_por_region!$A:$A,"Asia",Indice_por_region!$B:$B,2019))</f>
        <v>58.364147338439842</v>
      </c>
      <c r="D6" s="5">
        <f t="shared" si="0"/>
        <v>6.8763749591891354E-2</v>
      </c>
      <c r="E6" s="5">
        <f t="shared" si="1"/>
        <v>5.3418311585934353E-2</v>
      </c>
    </row>
    <row r="7" spans="1:5" x14ac:dyDescent="0.3">
      <c r="A7">
        <v>2020</v>
      </c>
      <c r="B7">
        <f>AVERAGE(AVERAGEIFS(Indice_por_region!$D:$D,Indice_por_region!$A:$A,"America",Indice_por_region!$B:$B,2020),AVERAGEIFS(Indice_por_region!$D:$D,Indice_por_region!$A:$A,"Europa",Indice_por_region!$B:$B,2020),AVERAGEIFS(Indice_por_region!$D:$D,Indice_por_region!$A:$A,"Asia",Indice_por_region!$B:$B,2020))</f>
        <v>49.391250411524418</v>
      </c>
      <c r="C7">
        <f>AVERAGE(AVERAGEIFS(Indice_por_region!$C:$C,Indice_por_region!$A:$A,"America",Indice_por_region!$B:$B,2020),AVERAGEIFS(Indice_por_region!$C:$C,Indice_por_region!$A:$A,"Europa",Indice_por_region!$B:$B,2020),AVERAGEIFS(Indice_por_region!$C:$C,Indice_por_region!$A:$A,"Asia",Indice_por_region!$B:$B,2020))</f>
        <v>74.171999893368522</v>
      </c>
      <c r="D7" s="5">
        <f t="shared" si="0"/>
        <v>0.41917823592244896</v>
      </c>
      <c r="E7" s="5">
        <f t="shared" si="1"/>
        <v>0.27084868495144265</v>
      </c>
    </row>
    <row r="8" spans="1:5" x14ac:dyDescent="0.3">
      <c r="A8">
        <v>2021</v>
      </c>
      <c r="B8">
        <f>AVERAGE(AVERAGEIFS(Indice_por_region!$D:$D,Indice_por_region!$A:$A,"America",Indice_por_region!$B:$B,2021),AVERAGEIFS(Indice_por_region!$D:$D,Indice_por_region!$A:$A,"Europa",Indice_por_region!$B:$B,2021),AVERAGEIFS(Indice_por_region!$D:$D,Indice_por_region!$A:$A,"Asia",Indice_por_region!$B:$B,2021))</f>
        <v>69.529016715796942</v>
      </c>
      <c r="C8">
        <f>AVERAGE(AVERAGEIFS(Indice_por_region!$C:$C,Indice_por_region!$A:$A,"America",Indice_por_region!$B:$B,2021),AVERAGEIFS(Indice_por_region!$C:$C,Indice_por_region!$A:$A,"Europa",Indice_por_region!$B:$B,2021),AVERAGEIFS(Indice_por_region!$C:$C,Indice_por_region!$A:$A,"Asia",Indice_por_region!$B:$B,2021))</f>
        <v>100.55475501594366</v>
      </c>
      <c r="D8" s="5">
        <f t="shared" si="0"/>
        <v>0.40771930527140077</v>
      </c>
      <c r="E8" s="5">
        <f t="shared" si="1"/>
        <v>0.35569696328134093</v>
      </c>
    </row>
    <row r="9" spans="1:5" x14ac:dyDescent="0.3">
      <c r="A9">
        <v>2022</v>
      </c>
      <c r="B9">
        <f>AVERAGE(AVERAGEIFS(Indice_por_region!$D:$D,Indice_por_region!$A:$A,"America",Indice_por_region!$B:$B,2022),AVERAGEIFS(Indice_por_region!$D:$D,Indice_por_region!$A:$A,"Europa",Indice_por_region!$B:$B,2022),AVERAGEIFS(Indice_por_region!$D:$D,Indice_por_region!$A:$A,"Asia",Indice_por_region!$B:$B,2022))</f>
        <v>68.697678358440058</v>
      </c>
      <c r="C9">
        <f>AVERAGE(AVERAGEIFS(Indice_por_region!$C:$C,Indice_por_region!$A:$A,"America",Indice_por_region!$B:$B,2022),AVERAGEIFS(Indice_por_region!$C:$C,Indice_por_region!$A:$A,"Europa",Indice_por_region!$B:$B,2022),AVERAGEIFS(Indice_por_region!$C:$C,Indice_por_region!$A:$A,"Asia",Indice_por_region!$B:$B,2022))</f>
        <v>91.335255585353707</v>
      </c>
      <c r="D9" s="5">
        <f t="shared" si="0"/>
        <v>-1.195671097658435E-2</v>
      </c>
      <c r="E9" s="5">
        <f t="shared" si="1"/>
        <v>-9.1686359626932945E-2</v>
      </c>
    </row>
    <row r="10" spans="1:5" x14ac:dyDescent="0.3">
      <c r="A10">
        <v>2023</v>
      </c>
      <c r="B10">
        <f>AVERAGE(AVERAGEIFS(Indice_por_region!$D:$D,Indice_por_region!$A:$A,"America",Indice_por_region!$B:$B,2023),AVERAGEIFS(Indice_por_region!$D:$D,Indice_por_region!$A:$A,"Europa",Indice_por_region!$B:$B,2023),AVERAGEIFS(Indice_por_region!$D:$D,Indice_por_region!$A:$A,"Asia",Indice_por_region!$B:$B,2023))</f>
        <v>76.90639976814866</v>
      </c>
      <c r="C10">
        <f>AVERAGE(AVERAGEIFS(Indice_por_region!$C:$C,Indice_por_region!$A:$A,"America",Indice_por_region!$B:$B,2023),AVERAGEIFS(Indice_por_region!$C:$C,Indice_por_region!$A:$A,"Europa",Indice_por_region!$B:$B,2023),AVERAGEIFS(Indice_por_region!$C:$C,Indice_por_region!$A:$A,"Asia",Indice_por_region!$B:$B,2023))</f>
        <v>104.6516526051134</v>
      </c>
      <c r="D10" s="5">
        <f t="shared" si="0"/>
        <v>0.11949052145370054</v>
      </c>
      <c r="E10" s="5">
        <f t="shared" si="1"/>
        <v>0.14579689884718605</v>
      </c>
    </row>
    <row r="11" spans="1:5" x14ac:dyDescent="0.3">
      <c r="A11">
        <v>2024</v>
      </c>
      <c r="B11">
        <f>AVERAGE(AVERAGEIFS(Indice_por_region!$D:$D,Indice_por_region!$A:$A,"America",Indice_por_region!$B:$B,2024),AVERAGEIFS(Indice_por_region!$D:$D,Indice_por_region!$A:$A,"Europa",Indice_por_region!$B:$B,2024),AVERAGEIFS(Indice_por_region!$D:$D,Indice_por_region!$A:$A,"Asia",Indice_por_region!$B:$B,2024))</f>
        <v>95.898386367706237</v>
      </c>
      <c r="C11">
        <f>AVERAGE(AVERAGEIFS(Indice_por_region!$C:$C,Indice_por_region!$A:$A,"America",Indice_por_region!$B:$B,2024),AVERAGEIFS(Indice_por_region!$C:$C,Indice_por_region!$A:$A,"Europa",Indice_por_region!$B:$B,2024),AVERAGEIFS(Indice_por_region!$C:$C,Indice_por_region!$A:$A,"Asia",Indice_por_region!$B:$B,2024))</f>
        <v>134.68828712974383</v>
      </c>
      <c r="D11" s="5">
        <f t="shared" si="0"/>
        <v>0.24694936516093735</v>
      </c>
      <c r="E11" s="5">
        <f t="shared" si="1"/>
        <v>0.28701538654118508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tabSelected="1" topLeftCell="A62" zoomScale="80" zoomScaleNormal="80" workbookViewId="0">
      <selection activeCell="S84" sqref="S84"/>
    </sheetView>
  </sheetViews>
  <sheetFormatPr baseColWidth="10" defaultColWidth="8.88671875" defaultRowHeight="14.4" x14ac:dyDescent="0.3"/>
  <sheetData>
    <row r="1" spans="1:7" x14ac:dyDescent="0.3">
      <c r="A1" s="1" t="s">
        <v>1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3">
      <c r="A2">
        <v>2015</v>
      </c>
      <c r="B2">
        <f>AVERAGEIFS(Indice_por_region!$D:$D,Indice_por_region!$A:$A,"America",Indice_por_region!$B:$B,2015)</f>
        <v>32.253783445673911</v>
      </c>
      <c r="C2">
        <f>AVERAGEIFS(Indice_por_region!$D:$D,Indice_por_region!$A:$A,"Europa",Indice_por_region!$B:$B,2015)</f>
        <v>21.73179533949655</v>
      </c>
      <c r="D2">
        <f>AVERAGEIFS(Indice_por_region!$D:$D,Indice_por_region!$A:$A,"Asia",Indice_por_region!$B:$B,2015)</f>
        <v>11.750732610180124</v>
      </c>
      <c r="E2">
        <f>AVERAGEIFS(Indice_por_region!$C:$C,Indice_por_region!$A:$A,"America",Indice_por_region!$B:$B,2015)</f>
        <v>35.907728835978837</v>
      </c>
      <c r="F2">
        <f>AVERAGEIFS(Indice_por_region!$C:$C,Indice_por_region!$A:$A,"Europa",Indice_por_region!$B:$B,2015)</f>
        <v>63.178097411989455</v>
      </c>
      <c r="G2">
        <f>AVERAGEIFS(Indice_por_region!$C:$C,Indice_por_region!$A:$A,"Asia",Indice_por_region!$B:$B,2015)</f>
        <v>15.617124555205189</v>
      </c>
    </row>
    <row r="3" spans="1:7" x14ac:dyDescent="0.3">
      <c r="A3">
        <v>2016</v>
      </c>
      <c r="B3">
        <f>AVERAGEIFS(Indice_por_region!$D:$D,Indice_por_region!$A:$A,"America",Indice_por_region!$B:$B,2016)</f>
        <v>31.61773389874762</v>
      </c>
      <c r="C3">
        <f>AVERAGEIFS(Indice_por_region!$D:$D,Indice_por_region!$A:$A,"Europa",Indice_por_region!$B:$B,2016)</f>
        <v>19.809209092020087</v>
      </c>
      <c r="D3">
        <f>AVERAGEIFS(Indice_por_region!$D:$D,Indice_por_region!$A:$A,"Asia",Indice_por_region!$B:$B,2016)</f>
        <v>11.298611092387036</v>
      </c>
      <c r="E3">
        <f>AVERAGEIFS(Indice_por_region!$C:$C,Indice_por_region!$A:$A,"America",Indice_por_region!$B:$B,2016)</f>
        <v>39.857005952380966</v>
      </c>
      <c r="F3">
        <f>AVERAGEIFS(Indice_por_region!$C:$C,Indice_por_region!$A:$A,"Europa",Indice_por_region!$B:$B,2016)</f>
        <v>58.242196159834883</v>
      </c>
      <c r="G3">
        <f>AVERAGEIFS(Indice_por_region!$C:$C,Indice_por_region!$A:$A,"Asia",Indice_por_region!$B:$B,2016)</f>
        <v>15.864244557105996</v>
      </c>
    </row>
    <row r="4" spans="1:7" x14ac:dyDescent="0.3">
      <c r="A4">
        <v>2017</v>
      </c>
      <c r="B4">
        <f>AVERAGEIFS(Indice_por_region!$D:$D,Indice_por_region!$A:$A,"America",Indice_por_region!$B:$B,2017)</f>
        <v>43.358761341325433</v>
      </c>
      <c r="C4">
        <f>AVERAGEIFS(Indice_por_region!$D:$D,Indice_por_region!$A:$A,"Europa",Indice_por_region!$B:$B,2017)</f>
        <v>24.474074251262302</v>
      </c>
      <c r="D4">
        <f>AVERAGEIFS(Indice_por_region!$D:$D,Indice_por_region!$A:$A,"Asia",Indice_por_region!$B:$B,2017)</f>
        <v>14.458982779518021</v>
      </c>
      <c r="E4">
        <f>AVERAGEIFS(Indice_por_region!$C:$C,Indice_por_region!$A:$A,"America",Indice_por_region!$B:$B,2017)</f>
        <v>52.203485391766272</v>
      </c>
      <c r="F4">
        <f>AVERAGEIFS(Indice_por_region!$C:$C,Indice_por_region!$A:$A,"Europa",Indice_por_region!$B:$B,2017)</f>
        <v>69.485400746825405</v>
      </c>
      <c r="G4">
        <f>AVERAGEIFS(Indice_por_region!$C:$C,Indice_por_region!$A:$A,"Asia",Indice_por_region!$B:$B,2017)</f>
        <v>22.171542192613664</v>
      </c>
    </row>
    <row r="5" spans="1:7" x14ac:dyDescent="0.3">
      <c r="A5">
        <v>2018</v>
      </c>
      <c r="B5">
        <f>AVERAGEIFS(Indice_por_region!$D:$D,Indice_por_region!$A:$A,"America",Indice_por_region!$B:$B,2018)</f>
        <v>55.341985086900792</v>
      </c>
      <c r="C5">
        <f>AVERAGEIFS(Indice_por_region!$D:$D,Indice_por_region!$A:$A,"Europa",Indice_por_region!$B:$B,2018)</f>
        <v>25.634439393651693</v>
      </c>
      <c r="D5">
        <f>AVERAGEIFS(Indice_por_region!$D:$D,Indice_por_region!$A:$A,"Asia",Indice_por_region!$B:$B,2018)</f>
        <v>16.714139879372823</v>
      </c>
      <c r="E5">
        <f>AVERAGEIFS(Indice_por_region!$C:$C,Indice_por_region!$A:$A,"America",Indice_por_region!$B:$B,2018)</f>
        <v>68.133173306772889</v>
      </c>
      <c r="F5">
        <f>AVERAGEIFS(Indice_por_region!$C:$C,Indice_por_region!$A:$A,"Europa",Indice_por_region!$B:$B,2018)</f>
        <v>73.070225263528755</v>
      </c>
      <c r="G5">
        <f>AVERAGEIFS(Indice_por_region!$C:$C,Indice_por_region!$A:$A,"Asia",Indice_por_region!$B:$B,2018)</f>
        <v>25.010193968939184</v>
      </c>
    </row>
    <row r="6" spans="1:7" x14ac:dyDescent="0.3">
      <c r="A6">
        <v>2019</v>
      </c>
      <c r="B6">
        <f>AVERAGEIFS(Indice_por_region!$D:$D,Indice_por_region!$A:$A,"America",Indice_por_region!$B:$B,2019)</f>
        <v>63.016898877600916</v>
      </c>
      <c r="C6">
        <f>AVERAGEIFS(Indice_por_region!$D:$D,Indice_por_region!$A:$A,"Europa",Indice_por_region!$B:$B,2019)</f>
        <v>24.167757636404346</v>
      </c>
      <c r="D6">
        <f>AVERAGEIFS(Indice_por_region!$D:$D,Indice_por_region!$A:$A,"Asia",Indice_por_region!$B:$B,2019)</f>
        <v>17.223477351056495</v>
      </c>
      <c r="E6">
        <f>AVERAGEIFS(Indice_por_region!$C:$C,Indice_por_region!$A:$A,"America",Indice_por_region!$B:$B,2019)</f>
        <v>80.668957671957642</v>
      </c>
      <c r="F6">
        <f>AVERAGEIFS(Indice_por_region!$C:$C,Indice_por_region!$A:$A,"Europa",Indice_por_region!$B:$B,2019)</f>
        <v>68.885199416663752</v>
      </c>
      <c r="G6">
        <f>AVERAGEIFS(Indice_por_region!$C:$C,Indice_por_region!$A:$A,"Asia",Indice_por_region!$B:$B,2019)</f>
        <v>25.53828492669815</v>
      </c>
    </row>
    <row r="7" spans="1:7" x14ac:dyDescent="0.3">
      <c r="A7">
        <v>2020</v>
      </c>
      <c r="B7">
        <f>AVERAGEIFS(Indice_por_region!$D:$D,Indice_por_region!$A:$A,"America",Indice_por_region!$B:$B,2020)</f>
        <v>104.35402909140882</v>
      </c>
      <c r="C7">
        <f>AVERAGEIFS(Indice_por_region!$D:$D,Indice_por_region!$A:$A,"Europa",Indice_por_region!$B:$B,2020)</f>
        <v>22.727831677687554</v>
      </c>
      <c r="D7">
        <f>AVERAGEIFS(Indice_por_region!$D:$D,Indice_por_region!$A:$A,"Asia",Indice_por_region!$B:$B,2020)</f>
        <v>21.091890465476876</v>
      </c>
      <c r="E7">
        <f>AVERAGEIFS(Indice_por_region!$C:$C,Indice_por_region!$A:$A,"America",Indice_por_region!$B:$B,2020)</f>
        <v>120.77420026350467</v>
      </c>
      <c r="F7">
        <f>AVERAGEIFS(Indice_por_region!$C:$C,Indice_por_region!$A:$A,"Europa",Indice_por_region!$B:$B,2020)</f>
        <v>69.750163469291351</v>
      </c>
      <c r="G7">
        <f>AVERAGEIFS(Indice_por_region!$C:$C,Indice_por_region!$A:$A,"Asia",Indice_por_region!$B:$B,2020)</f>
        <v>31.991635947309568</v>
      </c>
    </row>
    <row r="8" spans="1:7" x14ac:dyDescent="0.3">
      <c r="A8">
        <v>2021</v>
      </c>
      <c r="B8">
        <f>AVERAGEIFS(Indice_por_region!$D:$D,Indice_por_region!$A:$A,"America",Indice_por_region!$B:$B,2021)</f>
        <v>155.37030940087291</v>
      </c>
      <c r="C8">
        <f>AVERAGEIFS(Indice_por_region!$D:$D,Indice_por_region!$A:$A,"Europa",Indice_por_region!$B:$B,2021)</f>
        <v>25.388336402464983</v>
      </c>
      <c r="D8">
        <f>AVERAGEIFS(Indice_por_region!$D:$D,Indice_por_region!$A:$A,"Asia",Indice_por_region!$B:$B,2021)</f>
        <v>27.828404344052917</v>
      </c>
      <c r="E8">
        <f>AVERAGEIFS(Indice_por_region!$C:$C,Indice_por_region!$A:$A,"America",Indice_por_region!$B:$B,2021)</f>
        <v>180.38499537037038</v>
      </c>
      <c r="F8">
        <f>AVERAGEIFS(Indice_por_region!$C:$C,Indice_por_region!$A:$A,"Europa",Indice_por_region!$B:$B,2021)</f>
        <v>80.707522541963087</v>
      </c>
      <c r="G8">
        <f>AVERAGEIFS(Indice_por_region!$C:$C,Indice_por_region!$A:$A,"Asia",Indice_por_region!$B:$B,2021)</f>
        <v>40.571747135497489</v>
      </c>
    </row>
    <row r="9" spans="1:7" x14ac:dyDescent="0.3">
      <c r="A9">
        <v>2022</v>
      </c>
      <c r="B9">
        <f>AVERAGEIFS(Indice_por_region!$D:$D,Indice_por_region!$A:$A,"America",Indice_por_region!$B:$B,2022)</f>
        <v>163.07192750514642</v>
      </c>
      <c r="C9">
        <f>AVERAGEIFS(Indice_por_region!$D:$D,Indice_por_region!$A:$A,"Europa",Indice_por_region!$B:$B,2022)</f>
        <v>21.32518655075614</v>
      </c>
      <c r="D9">
        <f>AVERAGEIFS(Indice_por_region!$D:$D,Indice_por_region!$A:$A,"Asia",Indice_por_region!$B:$B,2022)</f>
        <v>21.695921019417639</v>
      </c>
      <c r="E9">
        <f>AVERAGEIFS(Indice_por_region!$C:$C,Indice_por_region!$A:$A,"America",Indice_por_region!$B:$B,2022)</f>
        <v>179.50417397078363</v>
      </c>
      <c r="F9">
        <f>AVERAGEIFS(Indice_por_region!$C:$C,Indice_por_region!$A:$A,"Europa",Indice_por_region!$B:$B,2022)</f>
        <v>64.590170700191152</v>
      </c>
      <c r="G9">
        <f>AVERAGEIFS(Indice_por_region!$C:$C,Indice_por_region!$A:$A,"Asia",Indice_por_region!$B:$B,2022)</f>
        <v>29.911422085086347</v>
      </c>
    </row>
    <row r="10" spans="1:7" x14ac:dyDescent="0.3">
      <c r="A10">
        <v>2023</v>
      </c>
      <c r="B10">
        <f>AVERAGEIFS(Indice_por_region!$D:$D,Indice_por_region!$A:$A,"America",Indice_por_region!$B:$B,2023)</f>
        <v>182.14048995010393</v>
      </c>
      <c r="C10">
        <f>AVERAGEIFS(Indice_por_region!$D:$D,Indice_por_region!$A:$A,"Europa",Indice_por_region!$B:$B,2023)</f>
        <v>26.897926218669923</v>
      </c>
      <c r="D10">
        <f>AVERAGEIFS(Indice_por_region!$D:$D,Indice_por_region!$A:$A,"Asia",Indice_por_region!$B:$B,2023)</f>
        <v>21.680783135672144</v>
      </c>
      <c r="E10">
        <f>AVERAGEIFS(Indice_por_region!$C:$C,Indice_por_region!$A:$A,"America",Indice_por_region!$B:$B,2023)</f>
        <v>201.76487333333338</v>
      </c>
      <c r="F10">
        <f>AVERAGEIFS(Indice_por_region!$C:$C,Indice_por_region!$A:$A,"Europa",Indice_por_region!$B:$B,2023)</f>
        <v>82.542759550959602</v>
      </c>
      <c r="G10">
        <f>AVERAGEIFS(Indice_por_region!$C:$C,Indice_por_region!$A:$A,"Asia",Indice_por_region!$B:$B,2023)</f>
        <v>29.647324931047233</v>
      </c>
    </row>
    <row r="11" spans="1:7" x14ac:dyDescent="0.3">
      <c r="A11">
        <v>2024</v>
      </c>
      <c r="B11">
        <f>AVERAGEIFS(Indice_por_region!$D:$D,Indice_por_region!$A:$A,"America",Indice_por_region!$B:$B,2024)</f>
        <v>227.35401607908378</v>
      </c>
      <c r="C11">
        <f>AVERAGEIFS(Indice_por_region!$D:$D,Indice_por_region!$A:$A,"Europa",Indice_por_region!$B:$B,2024)</f>
        <v>34.327677657127921</v>
      </c>
      <c r="D11">
        <f>AVERAGEIFS(Indice_por_region!$D:$D,Indice_por_region!$A:$A,"Asia",Indice_por_region!$B:$B,2024)</f>
        <v>26.013465366907035</v>
      </c>
      <c r="E11">
        <f>AVERAGEIFS(Indice_por_region!$C:$C,Indice_por_region!$A:$A,"America",Indice_por_region!$B:$B,2024)</f>
        <v>263.77544312169312</v>
      </c>
      <c r="F11">
        <f>AVERAGEIFS(Indice_por_region!$C:$C,Indice_por_region!$A:$A,"Europa",Indice_por_region!$B:$B,2024)</f>
        <v>103.05098456220473</v>
      </c>
      <c r="G11">
        <f>AVERAGEIFS(Indice_por_region!$C:$C,Indice_por_region!$A:$A,"Asia",Indice_por_region!$B:$B,2024)</f>
        <v>37.238433705333584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Promedios_Región</vt:lpstr>
      <vt:lpstr>Hoja2</vt:lpstr>
      <vt:lpstr>Pesos_2015</vt:lpstr>
      <vt:lpstr>Indice_por_region</vt:lpstr>
      <vt:lpstr>Resumen_global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ACER</cp:lastModifiedBy>
  <dcterms:created xsi:type="dcterms:W3CDTF">2025-10-05T17:11:25Z</dcterms:created>
  <dcterms:modified xsi:type="dcterms:W3CDTF">2025-10-07T00:52:20Z</dcterms:modified>
</cp:coreProperties>
</file>