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. 2024/BIOL3712 Integrative Physiology/2024/CMLs/BIOL3712-main/Snails/"/>
    </mc:Choice>
  </mc:AlternateContent>
  <xr:revisionPtr revIDLastSave="937" documentId="8_{33A14BB2-996E-4E8A-AA85-A6CA94BDF5B5}" xr6:coauthVersionLast="47" xr6:coauthVersionMax="47" xr10:uidLastSave="{3B3F8919-3EC8-48D0-BB40-D424E3794849}"/>
  <bookViews>
    <workbookView xWindow="-108" yWindow="-108" windowWidth="23256" windowHeight="12456" xr2:uid="{00000000-000D-0000-FFFF-FFFF00000000}"/>
  </bookViews>
  <sheets>
    <sheet name="FOR R" sheetId="2" r:id="rId1"/>
    <sheet name="RAW DATA" sheetId="1" r:id="rId2"/>
    <sheet name="control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" l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J5" i="3"/>
  <c r="H4" i="3"/>
  <c r="J4" i="3" s="1"/>
  <c r="L67" i="1" l="1"/>
  <c r="L68" i="1"/>
  <c r="L69" i="1"/>
  <c r="L28" i="1"/>
  <c r="L29" i="1"/>
  <c r="L30" i="1"/>
  <c r="L31" i="1"/>
  <c r="L32" i="1"/>
  <c r="L33" i="1"/>
  <c r="J28" i="1"/>
  <c r="J29" i="1"/>
  <c r="J30" i="1"/>
  <c r="M30" i="1" s="1"/>
  <c r="J31" i="1"/>
  <c r="J32" i="1"/>
  <c r="J33" i="1"/>
  <c r="L16" i="1"/>
  <c r="L17" i="1"/>
  <c r="L18" i="1"/>
  <c r="L19" i="1"/>
  <c r="L20" i="1"/>
  <c r="L21" i="1"/>
  <c r="L52" i="1"/>
  <c r="L53" i="1"/>
  <c r="L54" i="1"/>
  <c r="L55" i="1"/>
  <c r="L56" i="1"/>
  <c r="L57" i="1"/>
  <c r="L58" i="1"/>
  <c r="L59" i="1"/>
  <c r="L60" i="1"/>
  <c r="L61" i="1"/>
  <c r="L62" i="1"/>
  <c r="L63" i="1"/>
  <c r="L22" i="1"/>
  <c r="L23" i="1"/>
  <c r="L24" i="1"/>
  <c r="L25" i="1"/>
  <c r="L26" i="1"/>
  <c r="L27" i="1"/>
  <c r="L34" i="1"/>
  <c r="L35" i="1"/>
  <c r="L36" i="1"/>
  <c r="L37" i="1"/>
  <c r="L38" i="1"/>
  <c r="L39" i="1"/>
  <c r="J38" i="1"/>
  <c r="J39" i="1"/>
  <c r="M39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34" i="1"/>
  <c r="M34" i="1" s="1"/>
  <c r="J35" i="1"/>
  <c r="M35" i="1" s="1"/>
  <c r="J36" i="1"/>
  <c r="M36" i="1" s="1"/>
  <c r="J37" i="1"/>
  <c r="M37" i="1" s="1"/>
  <c r="L46" i="1"/>
  <c r="H11" i="1"/>
  <c r="J11" i="1" s="1"/>
  <c r="H12" i="1"/>
  <c r="J12" i="1" s="1"/>
  <c r="H71" i="1"/>
  <c r="H72" i="1"/>
  <c r="J72" i="1" s="1"/>
  <c r="M72" i="1" s="1"/>
  <c r="H73" i="1"/>
  <c r="J73" i="1" s="1"/>
  <c r="M73" i="1" s="1"/>
  <c r="H74" i="1"/>
  <c r="J74" i="1" s="1"/>
  <c r="M74" i="1" s="1"/>
  <c r="H75" i="1"/>
  <c r="H64" i="1"/>
  <c r="J64" i="1" s="1"/>
  <c r="H65" i="1"/>
  <c r="H66" i="1"/>
  <c r="H67" i="1"/>
  <c r="J67" i="1" s="1"/>
  <c r="H68" i="1"/>
  <c r="J68" i="1" s="1"/>
  <c r="H69" i="1"/>
  <c r="J69" i="1" s="1"/>
  <c r="M69" i="1" s="1"/>
  <c r="H40" i="1"/>
  <c r="J40" i="1" s="1"/>
  <c r="H41" i="1"/>
  <c r="H42" i="1"/>
  <c r="H43" i="1"/>
  <c r="H44" i="1"/>
  <c r="H45" i="1"/>
  <c r="J45" i="1" s="1"/>
  <c r="H4" i="1"/>
  <c r="J4" i="1" s="1"/>
  <c r="H5" i="1"/>
  <c r="J5" i="1" s="1"/>
  <c r="H6" i="1"/>
  <c r="J6" i="1" s="1"/>
  <c r="H7" i="1"/>
  <c r="H8" i="1"/>
  <c r="J8" i="1" s="1"/>
  <c r="H9" i="1"/>
  <c r="J9" i="1" s="1"/>
  <c r="M9" i="1" s="1"/>
  <c r="K70" i="1"/>
  <c r="L70" i="1" s="1"/>
  <c r="H10" i="1"/>
  <c r="J10" i="1" s="1"/>
  <c r="H13" i="1"/>
  <c r="J13" i="1" s="1"/>
  <c r="H14" i="1"/>
  <c r="J14" i="1" s="1"/>
  <c r="H15" i="1"/>
  <c r="J15" i="1" s="1"/>
  <c r="H46" i="1"/>
  <c r="H47" i="1"/>
  <c r="J47" i="1" s="1"/>
  <c r="H48" i="1"/>
  <c r="H49" i="1"/>
  <c r="H50" i="1"/>
  <c r="J50" i="1" s="1"/>
  <c r="H51" i="1"/>
  <c r="J51" i="1" s="1"/>
  <c r="M51" i="1" s="1"/>
  <c r="H70" i="1"/>
  <c r="J70" i="1" s="1"/>
  <c r="M70" i="1" s="1"/>
  <c r="L44" i="1"/>
  <c r="L43" i="1"/>
  <c r="L42" i="1"/>
  <c r="L41" i="1"/>
  <c r="L40" i="1"/>
  <c r="L66" i="1"/>
  <c r="M66" i="1" s="1"/>
  <c r="L4" i="1"/>
  <c r="L5" i="1"/>
  <c r="L6" i="1"/>
  <c r="L7" i="1"/>
  <c r="L8" i="1"/>
  <c r="L45" i="1"/>
  <c r="L71" i="1"/>
  <c r="L72" i="1"/>
  <c r="L73" i="1"/>
  <c r="L74" i="1"/>
  <c r="L75" i="1"/>
  <c r="L9" i="1"/>
  <c r="L10" i="1"/>
  <c r="L11" i="1"/>
  <c r="M11" i="1" s="1"/>
  <c r="L12" i="1"/>
  <c r="L13" i="1"/>
  <c r="J71" i="1"/>
  <c r="M71" i="1" s="1"/>
  <c r="J75" i="1"/>
  <c r="M75" i="1" s="1"/>
  <c r="J44" i="1"/>
  <c r="J43" i="1"/>
  <c r="J42" i="1"/>
  <c r="J41" i="1"/>
  <c r="J66" i="1"/>
  <c r="J7" i="1"/>
  <c r="M7" i="1" s="1"/>
  <c r="L47" i="1"/>
  <c r="L48" i="1"/>
  <c r="L49" i="1"/>
  <c r="J46" i="1"/>
  <c r="J48" i="1"/>
  <c r="J49" i="1"/>
  <c r="J65" i="1"/>
  <c r="L50" i="1"/>
  <c r="L51" i="1"/>
  <c r="L64" i="1"/>
  <c r="L65" i="1"/>
  <c r="L14" i="1"/>
  <c r="L15" i="1"/>
  <c r="M33" i="1" l="1"/>
  <c r="M67" i="1"/>
  <c r="M31" i="1"/>
  <c r="M68" i="1"/>
  <c r="M38" i="1"/>
  <c r="M45" i="1"/>
  <c r="M41" i="1"/>
  <c r="M28" i="1"/>
  <c r="M43" i="1"/>
  <c r="M32" i="1"/>
  <c r="M29" i="1"/>
  <c r="M8" i="1"/>
  <c r="M42" i="1"/>
  <c r="M47" i="1"/>
  <c r="M6" i="1"/>
  <c r="M44" i="1"/>
  <c r="M5" i="1"/>
  <c r="M13" i="1"/>
  <c r="M4" i="1"/>
  <c r="M12" i="1"/>
  <c r="M40" i="1"/>
  <c r="M10" i="1"/>
  <c r="M49" i="1"/>
  <c r="M48" i="1"/>
  <c r="M46" i="1"/>
  <c r="M15" i="1"/>
  <c r="M14" i="1"/>
  <c r="M65" i="1"/>
  <c r="M64" i="1"/>
  <c r="M50" i="1"/>
</calcChain>
</file>

<file path=xl/sharedStrings.xml><?xml version="1.0" encoding="utf-8"?>
<sst xmlns="http://schemas.openxmlformats.org/spreadsheetml/2006/main" count="118" uniqueCount="34">
  <si>
    <t>Group Name</t>
  </si>
  <si>
    <t>Temp (˚C)</t>
  </si>
  <si>
    <t>Start DO</t>
  </si>
  <si>
    <t>End DO</t>
  </si>
  <si>
    <t>Time (min)</t>
  </si>
  <si>
    <t>Time (hr)</t>
  </si>
  <si>
    <t>Volume (L)</t>
  </si>
  <si>
    <r>
      <t>DO consumed (mg h</t>
    </r>
    <r>
      <rPr>
        <b/>
        <vertAlign val="superscript"/>
        <sz val="12"/>
        <color rgb="FFF79646"/>
        <rFont val="Calibri"/>
        <family val="2"/>
      </rPr>
      <t>-1</t>
    </r>
    <r>
      <rPr>
        <b/>
        <sz val="12"/>
        <color rgb="FFF79646"/>
        <rFont val="Calibri"/>
        <family val="2"/>
      </rPr>
      <t>)</t>
    </r>
  </si>
  <si>
    <t>Snail mass (g)</t>
  </si>
  <si>
    <t>Snail mass (kg)</t>
  </si>
  <si>
    <r>
      <t>Adjusted DO consumed (mg kg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 xml:space="preserve"> h</t>
    </r>
    <r>
      <rPr>
        <b/>
        <vertAlign val="superscript"/>
        <sz val="12"/>
        <color rgb="FF000000"/>
        <rFont val="Calibri"/>
        <family val="2"/>
      </rPr>
      <t>-1</t>
    </r>
    <r>
      <rPr>
        <b/>
        <sz val="12"/>
        <color rgb="FF000000"/>
        <rFont val="Calibri"/>
        <family val="2"/>
      </rPr>
      <t>)</t>
    </r>
  </si>
  <si>
    <r>
      <t>mg L</t>
    </r>
    <r>
      <rPr>
        <vertAlign val="superscript"/>
        <sz val="12"/>
        <color rgb="FFFF0000"/>
        <rFont val="Calibri"/>
        <family val="2"/>
      </rPr>
      <t>-1</t>
    </r>
  </si>
  <si>
    <t>% sat</t>
  </si>
  <si>
    <r>
      <t>mg L</t>
    </r>
    <r>
      <rPr>
        <vertAlign val="superscript"/>
        <sz val="12"/>
        <color rgb="FF00B050"/>
        <rFont val="Calibri"/>
        <family val="2"/>
      </rPr>
      <t>-1</t>
    </r>
  </si>
  <si>
    <r>
      <t>((</t>
    </r>
    <r>
      <rPr>
        <sz val="12"/>
        <color rgb="FFFF0000"/>
        <rFont val="Calibri"/>
        <family val="2"/>
      </rPr>
      <t>Start DO mg L</t>
    </r>
    <r>
      <rPr>
        <vertAlign val="superscript"/>
        <sz val="12"/>
        <color rgb="FFFF0000"/>
        <rFont val="Calibri"/>
        <family val="2"/>
      </rPr>
      <t>-1</t>
    </r>
    <r>
      <rPr>
        <sz val="12"/>
        <color rgb="FF000000"/>
        <rFont val="Calibri"/>
        <family val="2"/>
      </rPr>
      <t>-</t>
    </r>
    <r>
      <rPr>
        <sz val="12"/>
        <color rgb="FF00B050"/>
        <rFont val="Calibri"/>
        <family val="2"/>
      </rPr>
      <t>End DO mg L</t>
    </r>
    <r>
      <rPr>
        <vertAlign val="superscript"/>
        <sz val="12"/>
        <color rgb="FF00B050"/>
        <rFont val="Calibri"/>
        <family val="2"/>
      </rPr>
      <t>-1</t>
    </r>
    <r>
      <rPr>
        <sz val="12"/>
        <color rgb="FF000000"/>
        <rFont val="Calibri"/>
        <family val="2"/>
      </rPr>
      <t>)/</t>
    </r>
    <r>
      <rPr>
        <sz val="12"/>
        <color rgb="FF00B0F0"/>
        <rFont val="Calibri"/>
        <family val="2"/>
      </rPr>
      <t>Time h</t>
    </r>
    <r>
      <rPr>
        <sz val="12"/>
        <color rgb="FF000000"/>
        <rFont val="Calibri"/>
        <family val="2"/>
      </rPr>
      <t>)</t>
    </r>
    <r>
      <rPr>
        <sz val="12"/>
        <color rgb="FF00B0F0"/>
        <rFont val="Calibri"/>
        <family val="2"/>
      </rPr>
      <t xml:space="preserve"> </t>
    </r>
    <r>
      <rPr>
        <sz val="12"/>
        <color rgb="FF000000"/>
        <rFont val="Calibri"/>
        <family val="2"/>
      </rPr>
      <t xml:space="preserve">x </t>
    </r>
    <r>
      <rPr>
        <sz val="12"/>
        <color rgb="FF7030A0"/>
        <rFont val="Calibri"/>
        <family val="2"/>
      </rPr>
      <t>volume L</t>
    </r>
  </si>
  <si>
    <r>
      <t>(</t>
    </r>
    <r>
      <rPr>
        <sz val="12"/>
        <color rgb="FFF79646"/>
        <rFont val="Calibri"/>
        <family val="2"/>
      </rPr>
      <t>DO consumed mg h</t>
    </r>
    <r>
      <rPr>
        <vertAlign val="superscript"/>
        <sz val="12"/>
        <color rgb="FFF79646"/>
        <rFont val="Calibri"/>
        <family val="2"/>
      </rPr>
      <t>-1</t>
    </r>
    <r>
      <rPr>
        <sz val="12"/>
        <color rgb="FF000000"/>
        <rFont val="Calibri"/>
        <family val="2"/>
      </rPr>
      <t>/</t>
    </r>
    <r>
      <rPr>
        <sz val="12"/>
        <color rgb="FF948A54"/>
        <rFont val="Calibri"/>
        <family val="2"/>
      </rPr>
      <t>snail mass kg</t>
    </r>
    <r>
      <rPr>
        <sz val="12"/>
        <color rgb="FF000000"/>
        <rFont val="Calibri"/>
        <family val="2"/>
      </rPr>
      <t>)</t>
    </r>
  </si>
  <si>
    <t>Turbo</t>
  </si>
  <si>
    <t>*Mass forgotten average of others</t>
  </si>
  <si>
    <t>Control</t>
  </si>
  <si>
    <t xml:space="preserve">The DDC </t>
  </si>
  <si>
    <t>Hooly Dooly</t>
  </si>
  <si>
    <t>Bob Marley and the Snailers</t>
  </si>
  <si>
    <t>Dazed and confused 2</t>
  </si>
  <si>
    <t xml:space="preserve">Dazed and confused 2 </t>
  </si>
  <si>
    <t>No Man's Land</t>
  </si>
  <si>
    <t>end group</t>
  </si>
  <si>
    <t>salty snails</t>
  </si>
  <si>
    <t xml:space="preserve">snails on a plane </t>
  </si>
  <si>
    <t>Full of fakes</t>
  </si>
  <si>
    <t>Hobbits +1</t>
  </si>
  <si>
    <t xml:space="preserve">Hobbits +1 </t>
  </si>
  <si>
    <t>Haness Ruisabella II</t>
  </si>
  <si>
    <t>temp</t>
  </si>
  <si>
    <t>do_consumed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</si>
</sst>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vertAlign val="superscript"/>
      <sz val="12"/>
      <color rgb="FFF79646"/>
      <name val="Calibri"/>
      <family val="2"/>
    </font>
    <font>
      <b/>
      <sz val="12"/>
      <color rgb="FFF79646"/>
      <name val="Calibri"/>
      <family val="2"/>
    </font>
    <font>
      <b/>
      <sz val="12"/>
      <color rgb="FF948A54"/>
      <name val="Calibri"/>
      <family val="2"/>
    </font>
    <font>
      <b/>
      <vertAlign val="superscript"/>
      <sz val="12"/>
      <color rgb="FF000000"/>
      <name val="Calibri"/>
      <family val="2"/>
    </font>
    <font>
      <vertAlign val="superscript"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B050"/>
      <name val="Calibri"/>
      <family val="2"/>
    </font>
    <font>
      <sz val="12"/>
      <color rgb="FF00B050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rgb="FF948A54"/>
      <name val="Calibri"/>
      <family val="2"/>
    </font>
    <font>
      <sz val="12"/>
      <color rgb="FFF79646"/>
      <name val="Calibri"/>
      <family val="2"/>
    </font>
    <font>
      <vertAlign val="superscript"/>
      <sz val="12"/>
      <color rgb="FFF7964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EAAE"/>
        <bgColor indexed="64"/>
      </patternFill>
    </fill>
    <fill>
      <patternFill patternType="solid">
        <fgColor rgb="FFEFE1FA"/>
        <bgColor indexed="64"/>
      </patternFill>
    </fill>
    <fill>
      <patternFill patternType="solid">
        <fgColor rgb="FFF2E5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11" fillId="2" borderId="2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1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0" fillId="7" borderId="0" xfId="0" applyFill="1"/>
    <xf numFmtId="0" fontId="10" fillId="8" borderId="2" xfId="0" applyFont="1" applyFill="1" applyBorder="1" applyAlignment="1">
      <alignment horizontal="center" vertical="center" wrapText="1"/>
    </xf>
    <xf numFmtId="0" fontId="0" fillId="8" borderId="3" xfId="0" applyFill="1" applyBorder="1"/>
    <xf numFmtId="0" fontId="0" fillId="8" borderId="1" xfId="0" applyFill="1" applyBorder="1"/>
    <xf numFmtId="0" fontId="13" fillId="9" borderId="2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" xfId="0" applyFill="1" applyBorder="1"/>
    <xf numFmtId="0" fontId="0" fillId="10" borderId="3" xfId="0" applyFill="1" applyBorder="1"/>
    <xf numFmtId="0" fontId="0" fillId="10" borderId="1" xfId="0" applyFill="1" applyBorder="1"/>
    <xf numFmtId="0" fontId="11" fillId="0" borderId="0" xfId="0" applyFont="1" applyAlignment="1">
      <alignment vertical="center" wrapText="1"/>
    </xf>
    <xf numFmtId="20" fontId="0" fillId="0" borderId="0" xfId="0" applyNumberFormat="1"/>
    <xf numFmtId="0" fontId="0" fillId="0" borderId="18" xfId="0" applyBorder="1"/>
    <xf numFmtId="0" fontId="3" fillId="10" borderId="1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172" fontId="0" fillId="0" borderId="3" xfId="0" applyNumberFormat="1" applyBorder="1"/>
    <xf numFmtId="172" fontId="0" fillId="0" borderId="1" xfId="0" applyNumberFormat="1" applyBorder="1"/>
    <xf numFmtId="0" fontId="0" fillId="5" borderId="4" xfId="0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2E5BF"/>
      <color rgb="FFEFE1FA"/>
      <color rgb="FFF2E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586C-D16C-4D4E-AF4B-361FC068ACD6}">
  <dimension ref="A1:B73"/>
  <sheetViews>
    <sheetView tabSelected="1" workbookViewId="0">
      <selection activeCell="J17" sqref="J17"/>
    </sheetView>
  </sheetViews>
  <sheetFormatPr defaultRowHeight="14.4" x14ac:dyDescent="0.3"/>
  <cols>
    <col min="1" max="1" width="8.5546875" customWidth="1"/>
    <col min="2" max="2" width="15.6640625" customWidth="1"/>
  </cols>
  <sheetData>
    <row r="1" spans="1:2" x14ac:dyDescent="0.3">
      <c r="A1" t="s">
        <v>32</v>
      </c>
      <c r="B1" t="s">
        <v>33</v>
      </c>
    </row>
    <row r="2" spans="1:2" ht="15" customHeight="1" x14ac:dyDescent="0.3">
      <c r="A2" s="21">
        <v>15</v>
      </c>
      <c r="B2" s="54">
        <v>9.8887515451174384</v>
      </c>
    </row>
    <row r="3" spans="1:2" x14ac:dyDescent="0.3">
      <c r="A3">
        <v>18</v>
      </c>
      <c r="B3" s="54">
        <v>-8.0489375402446903</v>
      </c>
    </row>
    <row r="4" spans="1:2" x14ac:dyDescent="0.3">
      <c r="A4">
        <v>21</v>
      </c>
      <c r="B4" s="54">
        <v>4.3209876543210051</v>
      </c>
    </row>
    <row r="5" spans="1:2" x14ac:dyDescent="0.3">
      <c r="A5">
        <v>24</v>
      </c>
      <c r="B5" s="54">
        <v>6.9382770870337733</v>
      </c>
    </row>
    <row r="6" spans="1:2" x14ac:dyDescent="0.3">
      <c r="A6">
        <v>27</v>
      </c>
      <c r="B6" s="54">
        <v>-7.7319587628865989</v>
      </c>
    </row>
    <row r="7" spans="1:2" x14ac:dyDescent="0.3">
      <c r="A7">
        <v>30</v>
      </c>
      <c r="B7" s="54">
        <v>9.1030195381882812</v>
      </c>
    </row>
    <row r="8" spans="1:2" x14ac:dyDescent="0.3">
      <c r="A8">
        <v>15</v>
      </c>
      <c r="B8" s="54">
        <v>-5.8770343580470117</v>
      </c>
    </row>
    <row r="9" spans="1:2" x14ac:dyDescent="0.3">
      <c r="A9">
        <v>18</v>
      </c>
      <c r="B9" s="54">
        <v>67.579908675799061</v>
      </c>
    </row>
    <row r="10" spans="1:2" x14ac:dyDescent="0.3">
      <c r="A10">
        <v>21</v>
      </c>
      <c r="B10" s="54">
        <v>9.0506838294448944</v>
      </c>
    </row>
    <row r="11" spans="1:2" x14ac:dyDescent="0.3">
      <c r="A11">
        <v>24</v>
      </c>
      <c r="B11" s="54">
        <v>104.57198443579767</v>
      </c>
    </row>
    <row r="12" spans="1:2" x14ac:dyDescent="0.3">
      <c r="A12">
        <v>27</v>
      </c>
      <c r="B12" s="54">
        <v>12.729844413012726</v>
      </c>
    </row>
    <row r="13" spans="1:2" x14ac:dyDescent="0.3">
      <c r="A13">
        <v>30</v>
      </c>
      <c r="B13" s="54">
        <v>27.075812274368236</v>
      </c>
    </row>
    <row r="14" spans="1:2" x14ac:dyDescent="0.3">
      <c r="A14">
        <v>15</v>
      </c>
      <c r="B14" s="54">
        <v>3.803042433947148</v>
      </c>
    </row>
    <row r="15" spans="1:2" x14ac:dyDescent="0.3">
      <c r="A15">
        <v>18</v>
      </c>
      <c r="B15" s="54">
        <v>54.065040650406488</v>
      </c>
    </row>
    <row r="16" spans="1:2" x14ac:dyDescent="0.3">
      <c r="A16">
        <v>21</v>
      </c>
      <c r="B16" s="54">
        <v>96.421933085501848</v>
      </c>
    </row>
    <row r="17" spans="1:2" x14ac:dyDescent="0.3">
      <c r="A17">
        <v>24</v>
      </c>
      <c r="B17" s="54">
        <v>125.85470085470087</v>
      </c>
    </row>
    <row r="18" spans="1:2" x14ac:dyDescent="0.3">
      <c r="A18">
        <v>27</v>
      </c>
      <c r="B18" s="54">
        <v>16.358737490377205</v>
      </c>
    </row>
    <row r="19" spans="1:2" x14ac:dyDescent="0.3">
      <c r="A19">
        <v>30</v>
      </c>
      <c r="B19" s="54">
        <v>50.141242937853129</v>
      </c>
    </row>
    <row r="20" spans="1:2" x14ac:dyDescent="0.3">
      <c r="A20">
        <v>15</v>
      </c>
      <c r="B20" s="54">
        <v>6.3395810363836942</v>
      </c>
    </row>
    <row r="21" spans="1:2" x14ac:dyDescent="0.3">
      <c r="A21">
        <v>18</v>
      </c>
      <c r="B21" s="54">
        <v>49.680511182108631</v>
      </c>
    </row>
    <row r="22" spans="1:2" x14ac:dyDescent="0.3">
      <c r="A22">
        <v>21</v>
      </c>
      <c r="B22" s="54">
        <v>76.079005120702277</v>
      </c>
    </row>
    <row r="23" spans="1:2" x14ac:dyDescent="0.3">
      <c r="A23">
        <v>24</v>
      </c>
      <c r="B23" s="54">
        <v>110.87645195353745</v>
      </c>
    </row>
    <row r="24" spans="1:2" x14ac:dyDescent="0.3">
      <c r="A24">
        <v>27</v>
      </c>
      <c r="B24" s="54">
        <v>35.13824884792627</v>
      </c>
    </row>
    <row r="25" spans="1:2" x14ac:dyDescent="0.3">
      <c r="A25">
        <v>30</v>
      </c>
      <c r="B25" s="54">
        <v>54.609929078014169</v>
      </c>
    </row>
    <row r="26" spans="1:2" x14ac:dyDescent="0.3">
      <c r="A26">
        <v>15</v>
      </c>
      <c r="B26" s="54">
        <v>-20.571428571428587</v>
      </c>
    </row>
    <row r="27" spans="1:2" x14ac:dyDescent="0.3">
      <c r="A27">
        <v>18</v>
      </c>
      <c r="B27" s="54">
        <v>6.0728744939271397</v>
      </c>
    </row>
    <row r="28" spans="1:2" x14ac:dyDescent="0.3">
      <c r="A28">
        <v>21</v>
      </c>
      <c r="B28" s="54">
        <v>58.732269503546085</v>
      </c>
    </row>
    <row r="29" spans="1:2" x14ac:dyDescent="0.3">
      <c r="A29">
        <v>24</v>
      </c>
      <c r="B29" s="54">
        <v>86.450247000705716</v>
      </c>
    </row>
    <row r="30" spans="1:2" x14ac:dyDescent="0.3">
      <c r="A30">
        <v>27</v>
      </c>
      <c r="B30" s="54">
        <v>138.78143133462282</v>
      </c>
    </row>
    <row r="31" spans="1:2" x14ac:dyDescent="0.3">
      <c r="A31">
        <v>30</v>
      </c>
      <c r="B31" s="54">
        <v>152.44487056567593</v>
      </c>
    </row>
    <row r="32" spans="1:2" x14ac:dyDescent="0.3">
      <c r="A32">
        <v>15</v>
      </c>
      <c r="B32" s="54">
        <v>-3.5256410256410078</v>
      </c>
    </row>
    <row r="33" spans="1:2" x14ac:dyDescent="0.3">
      <c r="A33">
        <v>18</v>
      </c>
      <c r="B33" s="54">
        <v>27.167630057803482</v>
      </c>
    </row>
    <row r="34" spans="1:2" x14ac:dyDescent="0.3">
      <c r="A34">
        <v>21</v>
      </c>
      <c r="B34" s="54">
        <v>73.230088495575203</v>
      </c>
    </row>
    <row r="35" spans="1:2" x14ac:dyDescent="0.3">
      <c r="A35">
        <v>24</v>
      </c>
      <c r="B35" s="54">
        <v>53.47025495750708</v>
      </c>
    </row>
    <row r="36" spans="1:2" x14ac:dyDescent="0.3">
      <c r="A36">
        <v>27</v>
      </c>
      <c r="B36" s="54">
        <v>-22.026431718061655</v>
      </c>
    </row>
    <row r="37" spans="1:2" x14ac:dyDescent="0.3">
      <c r="A37">
        <v>30</v>
      </c>
      <c r="B37" s="54">
        <v>38.95071542130367</v>
      </c>
    </row>
    <row r="38" spans="1:2" x14ac:dyDescent="0.3">
      <c r="A38">
        <v>15</v>
      </c>
      <c r="B38" s="54">
        <v>-12.121799844840963</v>
      </c>
    </row>
    <row r="39" spans="1:2" x14ac:dyDescent="0.3">
      <c r="A39">
        <v>18</v>
      </c>
      <c r="B39" s="54">
        <v>-4.9674229471835947</v>
      </c>
    </row>
    <row r="40" spans="1:2" x14ac:dyDescent="0.3">
      <c r="A40">
        <v>21</v>
      </c>
      <c r="B40" s="54">
        <v>-1.7376194613379301</v>
      </c>
    </row>
    <row r="41" spans="1:2" x14ac:dyDescent="0.3">
      <c r="A41">
        <v>24</v>
      </c>
      <c r="B41" s="54">
        <v>49.875311720698249</v>
      </c>
    </row>
    <row r="42" spans="1:2" x14ac:dyDescent="0.3">
      <c r="A42">
        <v>27</v>
      </c>
      <c r="B42" s="54">
        <v>13.677811550151979</v>
      </c>
    </row>
    <row r="43" spans="1:2" x14ac:dyDescent="0.3">
      <c r="A43">
        <v>30</v>
      </c>
      <c r="B43" s="54">
        <v>41.76904176904177</v>
      </c>
    </row>
    <row r="44" spans="1:2" x14ac:dyDescent="0.3">
      <c r="A44">
        <v>15</v>
      </c>
      <c r="B44" s="54">
        <v>2.1972656250000395</v>
      </c>
    </row>
    <row r="45" spans="1:2" x14ac:dyDescent="0.3">
      <c r="A45">
        <v>18</v>
      </c>
      <c r="B45" s="54">
        <v>11.603375527426147</v>
      </c>
    </row>
    <row r="46" spans="1:2" x14ac:dyDescent="0.3">
      <c r="A46">
        <v>21</v>
      </c>
      <c r="B46" s="54">
        <v>8.333333333333341</v>
      </c>
    </row>
    <row r="47" spans="1:2" x14ac:dyDescent="0.3">
      <c r="A47">
        <v>24</v>
      </c>
      <c r="B47" s="54">
        <v>7.7433628318583896</v>
      </c>
    </row>
    <row r="48" spans="1:2" x14ac:dyDescent="0.3">
      <c r="A48">
        <v>27</v>
      </c>
      <c r="B48" s="54">
        <v>-13.376383763837639</v>
      </c>
    </row>
    <row r="49" spans="1:2" x14ac:dyDescent="0.3">
      <c r="A49">
        <v>30</v>
      </c>
      <c r="B49" s="54">
        <v>-14.603960396039602</v>
      </c>
    </row>
    <row r="50" spans="1:2" x14ac:dyDescent="0.3">
      <c r="A50">
        <v>15</v>
      </c>
      <c r="B50" s="54">
        <v>16.160626836434872</v>
      </c>
    </row>
    <row r="51" spans="1:2" x14ac:dyDescent="0.3">
      <c r="A51">
        <v>18</v>
      </c>
      <c r="B51" s="54">
        <v>71.954813359528487</v>
      </c>
    </row>
    <row r="52" spans="1:2" x14ac:dyDescent="0.3">
      <c r="A52">
        <v>21</v>
      </c>
      <c r="B52" s="54">
        <v>10.999999999999979</v>
      </c>
    </row>
    <row r="53" spans="1:2" x14ac:dyDescent="0.3">
      <c r="A53">
        <v>24</v>
      </c>
      <c r="B53" s="54">
        <v>123.32962138084632</v>
      </c>
    </row>
    <row r="54" spans="1:2" x14ac:dyDescent="0.3">
      <c r="A54">
        <v>27</v>
      </c>
      <c r="B54" s="54">
        <v>28.544243577545199</v>
      </c>
    </row>
    <row r="55" spans="1:2" x14ac:dyDescent="0.3">
      <c r="A55">
        <v>30</v>
      </c>
      <c r="B55" s="54">
        <v>28.387404580152683</v>
      </c>
    </row>
    <row r="56" spans="1:2" x14ac:dyDescent="0.3">
      <c r="A56">
        <v>15</v>
      </c>
      <c r="B56" s="54">
        <v>9.4714908126538777</v>
      </c>
    </row>
    <row r="57" spans="1:2" x14ac:dyDescent="0.3">
      <c r="A57">
        <v>18</v>
      </c>
      <c r="B57" s="54">
        <v>21.908204622631196</v>
      </c>
    </row>
    <row r="58" spans="1:2" x14ac:dyDescent="0.3">
      <c r="A58">
        <v>21</v>
      </c>
      <c r="B58" s="54">
        <v>66.712789088752714</v>
      </c>
    </row>
    <row r="59" spans="1:2" x14ac:dyDescent="0.3">
      <c r="A59">
        <v>24</v>
      </c>
      <c r="B59" s="54">
        <v>14.767932489451482</v>
      </c>
    </row>
    <row r="60" spans="1:2" x14ac:dyDescent="0.3">
      <c r="A60">
        <v>27</v>
      </c>
      <c r="B60" s="54">
        <v>101.03926096997688</v>
      </c>
    </row>
    <row r="61" spans="1:2" x14ac:dyDescent="0.3">
      <c r="A61">
        <v>30</v>
      </c>
      <c r="B61" s="54">
        <v>93.135885256589347</v>
      </c>
    </row>
    <row r="62" spans="1:2" x14ac:dyDescent="0.3">
      <c r="A62">
        <v>15</v>
      </c>
      <c r="B62" s="54">
        <v>-11.111111111111111</v>
      </c>
    </row>
    <row r="63" spans="1:2" x14ac:dyDescent="0.3">
      <c r="A63">
        <v>18</v>
      </c>
      <c r="B63" s="54">
        <v>-11.033099297893688</v>
      </c>
    </row>
    <row r="64" spans="1:2" x14ac:dyDescent="0.3">
      <c r="A64">
        <v>21</v>
      </c>
      <c r="B64" s="54">
        <v>0</v>
      </c>
    </row>
    <row r="65" spans="1:2" x14ac:dyDescent="0.3">
      <c r="A65">
        <v>24</v>
      </c>
      <c r="B65" s="54">
        <v>50.200803212851405</v>
      </c>
    </row>
    <row r="66" spans="1:2" x14ac:dyDescent="0.3">
      <c r="A66">
        <v>27</v>
      </c>
      <c r="B66" s="54">
        <v>16.548463356974008</v>
      </c>
    </row>
    <row r="67" spans="1:2" x14ac:dyDescent="0.3">
      <c r="A67">
        <v>30</v>
      </c>
      <c r="B67" s="54">
        <v>49.953746530989825</v>
      </c>
    </row>
    <row r="68" spans="1:2" x14ac:dyDescent="0.3">
      <c r="A68">
        <v>15</v>
      </c>
      <c r="B68" s="54">
        <v>11.547557460645924</v>
      </c>
    </row>
    <row r="69" spans="1:2" x14ac:dyDescent="0.3">
      <c r="A69">
        <v>18</v>
      </c>
      <c r="B69" s="54">
        <v>7.275055290420207</v>
      </c>
    </row>
    <row r="70" spans="1:2" x14ac:dyDescent="0.3">
      <c r="A70">
        <v>21</v>
      </c>
      <c r="B70" s="54">
        <v>69.217838425788599</v>
      </c>
    </row>
    <row r="71" spans="1:2" x14ac:dyDescent="0.3">
      <c r="A71">
        <v>24</v>
      </c>
      <c r="B71" s="54">
        <v>104.27234810055236</v>
      </c>
    </row>
    <row r="72" spans="1:2" x14ac:dyDescent="0.3">
      <c r="A72">
        <v>27</v>
      </c>
      <c r="B72" s="54">
        <v>58.716339339947368</v>
      </c>
    </row>
    <row r="73" spans="1:2" x14ac:dyDescent="0.3">
      <c r="A73">
        <v>30</v>
      </c>
      <c r="B73" s="54">
        <v>167.07920792079207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zoomScale="70" zoomScaleNormal="70" workbookViewId="0">
      <pane ySplit="3" topLeftCell="A45" activePane="bottomLeft" state="frozen"/>
      <selection pane="bottomLeft" activeCell="M4" sqref="M4:M75"/>
    </sheetView>
  </sheetViews>
  <sheetFormatPr defaultRowHeight="14.4" x14ac:dyDescent="0.3"/>
  <cols>
    <col min="1" max="1" width="14.6640625" style="1" customWidth="1"/>
    <col min="2" max="2" width="12.33203125" style="1" customWidth="1"/>
    <col min="3" max="3" width="9.109375" style="15"/>
    <col min="4" max="4" width="9.109375" style="1"/>
    <col min="5" max="5" width="9.109375" style="18"/>
    <col min="6" max="6" width="9.109375" style="1"/>
    <col min="7" max="7" width="11.5546875" style="1" customWidth="1"/>
    <col min="8" max="8" width="11.5546875" style="20" customWidth="1"/>
    <col min="9" max="9" width="13.33203125" style="8" customWidth="1"/>
    <col min="10" max="10" width="28.88671875" style="11" customWidth="1"/>
    <col min="11" max="11" width="18" style="1" customWidth="1"/>
    <col min="12" max="12" width="19.6640625" style="6" customWidth="1"/>
    <col min="13" max="13" width="20.6640625" style="1" customWidth="1"/>
  </cols>
  <sheetData>
    <row r="1" spans="1:24" ht="15" customHeight="1" x14ac:dyDescent="0.3">
      <c r="A1" s="40" t="s">
        <v>0</v>
      </c>
      <c r="B1" s="43" t="s">
        <v>1</v>
      </c>
      <c r="C1" s="46" t="s">
        <v>2</v>
      </c>
      <c r="D1" s="47"/>
      <c r="E1" s="46" t="s">
        <v>3</v>
      </c>
      <c r="F1" s="47"/>
      <c r="G1" s="43" t="s">
        <v>4</v>
      </c>
      <c r="H1" s="24" t="s">
        <v>5</v>
      </c>
      <c r="I1" s="37" t="s">
        <v>6</v>
      </c>
      <c r="J1" s="27" t="s">
        <v>7</v>
      </c>
      <c r="K1" s="31" t="s">
        <v>8</v>
      </c>
      <c r="L1" s="34" t="s">
        <v>9</v>
      </c>
      <c r="M1" s="29" t="s">
        <v>10</v>
      </c>
    </row>
    <row r="2" spans="1:24" ht="33" customHeight="1" x14ac:dyDescent="0.3">
      <c r="A2" s="41"/>
      <c r="B2" s="44"/>
      <c r="C2" s="48"/>
      <c r="D2" s="49"/>
      <c r="E2" s="48"/>
      <c r="F2" s="49"/>
      <c r="G2" s="44"/>
      <c r="H2" s="25"/>
      <c r="I2" s="38"/>
      <c r="J2" s="28"/>
      <c r="K2" s="32"/>
      <c r="L2" s="35"/>
      <c r="M2" s="30"/>
    </row>
    <row r="3" spans="1:24" ht="34.799999999999997" x14ac:dyDescent="0.3">
      <c r="A3" s="42"/>
      <c r="B3" s="45"/>
      <c r="C3" s="13" t="s">
        <v>11</v>
      </c>
      <c r="D3" s="3" t="s">
        <v>12</v>
      </c>
      <c r="E3" s="16" t="s">
        <v>13</v>
      </c>
      <c r="F3" s="3" t="s">
        <v>12</v>
      </c>
      <c r="G3" s="45"/>
      <c r="H3" s="26"/>
      <c r="I3" s="39"/>
      <c r="J3" s="9" t="s">
        <v>14</v>
      </c>
      <c r="K3" s="33"/>
      <c r="L3" s="36"/>
      <c r="M3" s="4" t="s">
        <v>15</v>
      </c>
    </row>
    <row r="4" spans="1:24" x14ac:dyDescent="0.3">
      <c r="A4" s="2" t="s">
        <v>21</v>
      </c>
      <c r="B4" s="2">
        <v>15</v>
      </c>
      <c r="C4" s="14">
        <v>9.1999999999999993</v>
      </c>
      <c r="D4" s="2">
        <v>97.6</v>
      </c>
      <c r="E4" s="17">
        <v>9.0399999999999991</v>
      </c>
      <c r="F4" s="2">
        <v>99.7</v>
      </c>
      <c r="G4" s="2">
        <v>60</v>
      </c>
      <c r="H4" s="19">
        <f>G4/60</f>
        <v>1</v>
      </c>
      <c r="I4" s="7">
        <v>0.25</v>
      </c>
      <c r="J4" s="10">
        <f>((C4-E4)/H4)*I4</f>
        <v>4.0000000000000036E-2</v>
      </c>
      <c r="K4" s="2">
        <v>4.0449999999999999</v>
      </c>
      <c r="L4" s="5">
        <f>K4/1000</f>
        <v>4.045E-3</v>
      </c>
      <c r="M4" s="51">
        <f>J4/L4</f>
        <v>9.8887515451174384</v>
      </c>
    </row>
    <row r="5" spans="1:24" x14ac:dyDescent="0.3">
      <c r="A5" s="2" t="s">
        <v>21</v>
      </c>
      <c r="B5" s="2">
        <v>18</v>
      </c>
      <c r="C5" s="14">
        <v>7.8</v>
      </c>
      <c r="D5" s="2">
        <v>82</v>
      </c>
      <c r="E5" s="17">
        <v>8.25</v>
      </c>
      <c r="F5" s="2">
        <v>80.3</v>
      </c>
      <c r="G5" s="2">
        <v>60</v>
      </c>
      <c r="H5" s="19">
        <f>G5/60</f>
        <v>1</v>
      </c>
      <c r="I5" s="7">
        <v>0.25</v>
      </c>
      <c r="J5" s="11">
        <f>((C5-E5)/H5)*I5</f>
        <v>-0.11250000000000004</v>
      </c>
      <c r="K5" s="2">
        <v>13.977</v>
      </c>
      <c r="L5" s="6">
        <f>K5/1000</f>
        <v>1.3977E-2</v>
      </c>
      <c r="M5" s="52">
        <f>J5/L5</f>
        <v>-8.0489375402446903</v>
      </c>
    </row>
    <row r="6" spans="1:24" x14ac:dyDescent="0.3">
      <c r="A6" s="2" t="s">
        <v>21</v>
      </c>
      <c r="B6" s="1">
        <v>21</v>
      </c>
      <c r="C6" s="15">
        <v>8.7200000000000006</v>
      </c>
      <c r="D6" s="1">
        <v>99.2</v>
      </c>
      <c r="E6" s="18">
        <v>8.51</v>
      </c>
      <c r="F6" s="1">
        <v>100</v>
      </c>
      <c r="G6" s="2">
        <v>60</v>
      </c>
      <c r="H6" s="19">
        <f>G6/60</f>
        <v>1</v>
      </c>
      <c r="I6" s="7">
        <v>0.25</v>
      </c>
      <c r="J6" s="11">
        <f>((C6-E6)/H6)*I6</f>
        <v>5.2500000000000213E-2</v>
      </c>
      <c r="K6" s="1">
        <v>12.15</v>
      </c>
      <c r="L6" s="6">
        <f>K6/1000</f>
        <v>1.2150000000000001E-2</v>
      </c>
      <c r="M6" s="52">
        <f>J6/L6</f>
        <v>4.3209876543210051</v>
      </c>
    </row>
    <row r="7" spans="1:24" ht="14.25" customHeight="1" x14ac:dyDescent="0.3">
      <c r="A7" s="2" t="s">
        <v>21</v>
      </c>
      <c r="B7" s="1">
        <v>24</v>
      </c>
      <c r="C7" s="15">
        <v>8.0500000000000007</v>
      </c>
      <c r="D7" s="1">
        <v>97.1</v>
      </c>
      <c r="E7" s="18">
        <v>7.8</v>
      </c>
      <c r="F7" s="1">
        <v>98</v>
      </c>
      <c r="G7" s="2">
        <v>60</v>
      </c>
      <c r="H7" s="19">
        <f>G7/60</f>
        <v>1</v>
      </c>
      <c r="I7" s="7">
        <v>0.25</v>
      </c>
      <c r="J7" s="11">
        <f>((C7-E7)/H7)*I7</f>
        <v>6.2500000000000222E-2</v>
      </c>
      <c r="K7" s="1">
        <v>9.0079999999999991</v>
      </c>
      <c r="L7" s="6">
        <f>K7/1000</f>
        <v>9.0079999999999986E-3</v>
      </c>
      <c r="M7" s="52">
        <f>J7/L7</f>
        <v>6.9382770870337733</v>
      </c>
    </row>
    <row r="8" spans="1:24" x14ac:dyDescent="0.3">
      <c r="A8" s="2" t="s">
        <v>21</v>
      </c>
      <c r="B8" s="1">
        <v>27</v>
      </c>
      <c r="C8" s="15">
        <v>8.07</v>
      </c>
      <c r="D8" s="1">
        <v>97</v>
      </c>
      <c r="E8" s="18">
        <v>8.4</v>
      </c>
      <c r="F8" s="1">
        <v>97</v>
      </c>
      <c r="G8" s="2">
        <v>60</v>
      </c>
      <c r="H8" s="19">
        <f>G8/60</f>
        <v>1</v>
      </c>
      <c r="I8" s="7">
        <v>0.25</v>
      </c>
      <c r="J8" s="11">
        <f>((C8-E8)/H8)*I8</f>
        <v>-8.2500000000000018E-2</v>
      </c>
      <c r="K8" s="1">
        <v>10.67</v>
      </c>
      <c r="L8" s="6">
        <f>K8/1000</f>
        <v>1.0670000000000001E-2</v>
      </c>
      <c r="M8" s="52">
        <f>J8/L8</f>
        <v>-7.7319587628865989</v>
      </c>
    </row>
    <row r="9" spans="1:24" ht="12.75" customHeight="1" x14ac:dyDescent="0.3">
      <c r="A9" s="2" t="s">
        <v>21</v>
      </c>
      <c r="B9" s="1">
        <v>30</v>
      </c>
      <c r="C9" s="15">
        <v>8.98</v>
      </c>
      <c r="D9" s="1">
        <v>88.4</v>
      </c>
      <c r="E9" s="18">
        <v>8.57</v>
      </c>
      <c r="F9" s="1">
        <v>103.3</v>
      </c>
      <c r="G9" s="2">
        <v>60</v>
      </c>
      <c r="H9" s="19">
        <f>G9/60</f>
        <v>1</v>
      </c>
      <c r="I9" s="7">
        <v>0.25</v>
      </c>
      <c r="J9" s="11">
        <f>((C9-E9)/H9)*I9</f>
        <v>0.10250000000000004</v>
      </c>
      <c r="K9" s="1">
        <v>11.26</v>
      </c>
      <c r="L9" s="6">
        <f>K9/1000</f>
        <v>1.1259999999999999E-2</v>
      </c>
      <c r="M9" s="52">
        <f>J9/L9</f>
        <v>9.1030195381882812</v>
      </c>
    </row>
    <row r="10" spans="1:24" s="12" customFormat="1" x14ac:dyDescent="0.3">
      <c r="A10" s="1" t="s">
        <v>22</v>
      </c>
      <c r="B10" s="1">
        <v>15</v>
      </c>
      <c r="C10" s="15">
        <v>9.44</v>
      </c>
      <c r="D10" s="1">
        <v>97.9</v>
      </c>
      <c r="E10" s="18">
        <v>9.6999999999999993</v>
      </c>
      <c r="F10" s="1">
        <v>6.9</v>
      </c>
      <c r="G10" s="2">
        <v>60</v>
      </c>
      <c r="H10" s="19">
        <f>G10/60</f>
        <v>1</v>
      </c>
      <c r="I10" s="7">
        <v>0.25</v>
      </c>
      <c r="J10" s="11">
        <f>((C10-E10)/H10)*I10</f>
        <v>-6.4999999999999947E-2</v>
      </c>
      <c r="K10" s="1">
        <v>11.06</v>
      </c>
      <c r="L10" s="6">
        <f>K10/1000</f>
        <v>1.106E-2</v>
      </c>
      <c r="M10" s="52">
        <f>J10/L10</f>
        <v>-5.8770343580470117</v>
      </c>
      <c r="N10"/>
      <c r="O10"/>
      <c r="P10"/>
      <c r="Q10"/>
      <c r="R10"/>
      <c r="S10"/>
      <c r="T10"/>
      <c r="U10"/>
      <c r="V10"/>
      <c r="W10"/>
      <c r="X10"/>
    </row>
    <row r="11" spans="1:24" s="12" customFormat="1" x14ac:dyDescent="0.3">
      <c r="A11" s="1" t="s">
        <v>23</v>
      </c>
      <c r="B11" s="1">
        <v>18</v>
      </c>
      <c r="C11" s="15">
        <v>9.36</v>
      </c>
      <c r="D11" s="1">
        <v>97.7</v>
      </c>
      <c r="E11" s="18">
        <v>6.4</v>
      </c>
      <c r="F11" s="1">
        <v>43</v>
      </c>
      <c r="G11" s="2">
        <v>60</v>
      </c>
      <c r="H11" s="19">
        <f>G11/60</f>
        <v>1</v>
      </c>
      <c r="I11" s="7">
        <v>0.25</v>
      </c>
      <c r="J11" s="11">
        <f>((C11-E11)/H11)*I11</f>
        <v>0.73999999999999977</v>
      </c>
      <c r="K11" s="1">
        <v>10.95</v>
      </c>
      <c r="L11" s="6">
        <f>K11/1000</f>
        <v>1.095E-2</v>
      </c>
      <c r="M11" s="52">
        <f>J11/L11</f>
        <v>67.579908675799061</v>
      </c>
      <c r="N11"/>
      <c r="O11"/>
      <c r="P11"/>
      <c r="Q11"/>
      <c r="R11"/>
      <c r="S11"/>
      <c r="T11"/>
      <c r="U11"/>
      <c r="V11"/>
      <c r="W11"/>
      <c r="X11"/>
    </row>
    <row r="12" spans="1:24" s="12" customFormat="1" x14ac:dyDescent="0.3">
      <c r="A12" s="1" t="s">
        <v>23</v>
      </c>
      <c r="B12" s="1">
        <v>21</v>
      </c>
      <c r="C12" s="15">
        <v>8.34</v>
      </c>
      <c r="D12" s="1">
        <v>101.2</v>
      </c>
      <c r="E12" s="18">
        <v>7.89</v>
      </c>
      <c r="F12" s="1">
        <v>91</v>
      </c>
      <c r="G12" s="2">
        <v>60</v>
      </c>
      <c r="H12" s="19">
        <f>G12/60</f>
        <v>1</v>
      </c>
      <c r="I12" s="7">
        <v>0.25</v>
      </c>
      <c r="J12" s="11">
        <f>((C12-E12)/H12)*I12</f>
        <v>0.11250000000000004</v>
      </c>
      <c r="K12" s="1">
        <v>12.43</v>
      </c>
      <c r="L12" s="6">
        <f>K12/1000</f>
        <v>1.243E-2</v>
      </c>
      <c r="M12" s="52">
        <f>J12/L12</f>
        <v>9.0506838294448944</v>
      </c>
      <c r="N12"/>
      <c r="O12"/>
      <c r="P12"/>
      <c r="Q12"/>
      <c r="R12"/>
      <c r="S12"/>
      <c r="T12"/>
      <c r="U12"/>
      <c r="V12"/>
      <c r="W12"/>
      <c r="X12"/>
    </row>
    <row r="13" spans="1:24" s="12" customFormat="1" x14ac:dyDescent="0.3">
      <c r="A13" s="1" t="s">
        <v>23</v>
      </c>
      <c r="B13" s="1">
        <v>24</v>
      </c>
      <c r="C13" s="15">
        <v>7.8</v>
      </c>
      <c r="D13" s="1">
        <v>97</v>
      </c>
      <c r="E13" s="18">
        <v>3.5</v>
      </c>
      <c r="F13" s="1">
        <v>57</v>
      </c>
      <c r="G13" s="2">
        <v>60</v>
      </c>
      <c r="H13" s="19">
        <f>G13/60</f>
        <v>1</v>
      </c>
      <c r="I13" s="7">
        <v>0.25</v>
      </c>
      <c r="J13" s="11">
        <f>((C13-E13)/H13)*I13</f>
        <v>1.075</v>
      </c>
      <c r="K13" s="1">
        <v>10.28</v>
      </c>
      <c r="L13" s="6">
        <f>K13/1000</f>
        <v>1.0279999999999999E-2</v>
      </c>
      <c r="M13" s="52">
        <f>J13/L13</f>
        <v>104.57198443579767</v>
      </c>
      <c r="N13"/>
      <c r="O13"/>
      <c r="P13"/>
      <c r="Q13"/>
      <c r="R13"/>
      <c r="S13"/>
      <c r="T13"/>
      <c r="U13"/>
      <c r="V13"/>
      <c r="W13"/>
      <c r="X13"/>
    </row>
    <row r="14" spans="1:24" s="12" customFormat="1" x14ac:dyDescent="0.3">
      <c r="A14" s="1" t="s">
        <v>23</v>
      </c>
      <c r="B14" s="1">
        <v>27</v>
      </c>
      <c r="C14" s="15">
        <v>7.83</v>
      </c>
      <c r="D14" s="1">
        <v>97.3</v>
      </c>
      <c r="E14" s="18">
        <v>7.11</v>
      </c>
      <c r="F14" s="1">
        <v>86.2</v>
      </c>
      <c r="G14" s="2">
        <v>60</v>
      </c>
      <c r="H14" s="19">
        <f>G14/60</f>
        <v>1</v>
      </c>
      <c r="I14" s="7">
        <v>0.25</v>
      </c>
      <c r="J14" s="11">
        <f>((C14-E14)/H14)*I14</f>
        <v>0.17999999999999994</v>
      </c>
      <c r="K14" s="1">
        <v>14.14</v>
      </c>
      <c r="L14" s="6">
        <f>K14/1000</f>
        <v>1.414E-2</v>
      </c>
      <c r="M14" s="52">
        <f>J14/L14</f>
        <v>12.729844413012726</v>
      </c>
      <c r="N14"/>
      <c r="O14"/>
      <c r="P14"/>
      <c r="Q14"/>
      <c r="R14"/>
      <c r="S14"/>
      <c r="T14"/>
      <c r="U14"/>
      <c r="V14"/>
      <c r="W14"/>
      <c r="X14"/>
    </row>
    <row r="15" spans="1:24" x14ac:dyDescent="0.3">
      <c r="A15" s="1" t="s">
        <v>23</v>
      </c>
      <c r="B15" s="1">
        <v>30</v>
      </c>
      <c r="C15" s="15">
        <v>5.7</v>
      </c>
      <c r="D15" s="1">
        <v>92</v>
      </c>
      <c r="E15" s="18">
        <v>4.5</v>
      </c>
      <c r="F15" s="1">
        <v>75</v>
      </c>
      <c r="G15" s="2">
        <v>60</v>
      </c>
      <c r="H15" s="19">
        <f>G15/60</f>
        <v>1</v>
      </c>
      <c r="I15" s="7">
        <v>0.25</v>
      </c>
      <c r="J15" s="11">
        <f>((C15-E15)/H15)*I15</f>
        <v>0.30000000000000004</v>
      </c>
      <c r="K15" s="1">
        <v>11.08</v>
      </c>
      <c r="L15" s="6">
        <f>K15/1000</f>
        <v>1.108E-2</v>
      </c>
      <c r="M15" s="52">
        <f>J15/L15</f>
        <v>27.075812274368236</v>
      </c>
    </row>
    <row r="16" spans="1:24" s="12" customFormat="1" x14ac:dyDescent="0.3">
      <c r="A16" s="1" t="s">
        <v>25</v>
      </c>
      <c r="B16" s="1">
        <v>15</v>
      </c>
      <c r="C16" s="15">
        <v>8.91</v>
      </c>
      <c r="D16" s="1">
        <v>94</v>
      </c>
      <c r="E16" s="18">
        <v>8.7200000000000006</v>
      </c>
      <c r="F16" s="1">
        <v>93.1</v>
      </c>
      <c r="G16" s="2">
        <v>60</v>
      </c>
      <c r="H16" s="19">
        <v>1</v>
      </c>
      <c r="I16" s="7">
        <v>0.25</v>
      </c>
      <c r="J16" s="11">
        <f>((C16-E16)/H16)*I16</f>
        <v>4.7499999999999876E-2</v>
      </c>
      <c r="K16" s="1">
        <v>12.49</v>
      </c>
      <c r="L16" s="6">
        <f>K16/1000</f>
        <v>1.2489999999999999E-2</v>
      </c>
      <c r="M16" s="52">
        <f>J16/L16</f>
        <v>3.803042433947148</v>
      </c>
      <c r="N16"/>
      <c r="O16"/>
      <c r="P16"/>
      <c r="Q16"/>
      <c r="R16"/>
      <c r="S16"/>
      <c r="T16"/>
      <c r="U16"/>
      <c r="V16"/>
      <c r="W16"/>
      <c r="X16"/>
    </row>
    <row r="17" spans="1:13" x14ac:dyDescent="0.3">
      <c r="A17" s="1" t="s">
        <v>25</v>
      </c>
      <c r="B17" s="1">
        <v>18</v>
      </c>
      <c r="C17" s="15">
        <v>8.6199999999999992</v>
      </c>
      <c r="D17" s="1">
        <v>95.2</v>
      </c>
      <c r="E17" s="18">
        <v>5.96</v>
      </c>
      <c r="F17" s="1">
        <v>67.2</v>
      </c>
      <c r="G17" s="2">
        <v>60</v>
      </c>
      <c r="H17" s="19">
        <v>1</v>
      </c>
      <c r="I17" s="7">
        <v>0.25</v>
      </c>
      <c r="J17" s="11">
        <f>((C17-E17)/H17)*I17</f>
        <v>0.66499999999999981</v>
      </c>
      <c r="K17" s="1">
        <v>12.3</v>
      </c>
      <c r="L17" s="6">
        <f>K17/1000</f>
        <v>1.23E-2</v>
      </c>
      <c r="M17" s="52">
        <f>J17/L17</f>
        <v>54.065040650406488</v>
      </c>
    </row>
    <row r="18" spans="1:13" x14ac:dyDescent="0.3">
      <c r="A18" s="1" t="s">
        <v>25</v>
      </c>
      <c r="B18" s="1">
        <v>21</v>
      </c>
      <c r="C18" s="15">
        <v>8.36</v>
      </c>
      <c r="D18" s="1">
        <v>96.7</v>
      </c>
      <c r="E18" s="18">
        <v>4.21</v>
      </c>
      <c r="F18" s="1">
        <v>47</v>
      </c>
      <c r="G18" s="2">
        <v>60</v>
      </c>
      <c r="H18" s="19">
        <v>1</v>
      </c>
      <c r="I18" s="7">
        <v>0.25</v>
      </c>
      <c r="J18" s="11">
        <f>((C18-E18)/H18)*I18</f>
        <v>1.0374999999999999</v>
      </c>
      <c r="K18" s="1">
        <v>10.76</v>
      </c>
      <c r="L18" s="6">
        <f>K18/1000</f>
        <v>1.076E-2</v>
      </c>
      <c r="M18" s="52">
        <f>J18/L18</f>
        <v>96.421933085501848</v>
      </c>
    </row>
    <row r="19" spans="1:13" x14ac:dyDescent="0.3">
      <c r="A19" s="1" t="s">
        <v>25</v>
      </c>
      <c r="B19" s="1">
        <v>24</v>
      </c>
      <c r="C19" s="15">
        <v>8.18</v>
      </c>
      <c r="D19" s="1">
        <v>95.1</v>
      </c>
      <c r="E19" s="18">
        <v>2.29</v>
      </c>
      <c r="F19" s="1">
        <v>25.8</v>
      </c>
      <c r="G19" s="2">
        <v>60</v>
      </c>
      <c r="H19" s="19">
        <v>1</v>
      </c>
      <c r="I19" s="7">
        <v>0.25</v>
      </c>
      <c r="J19" s="11">
        <f>((C19-E19)/H19)*I19</f>
        <v>1.4724999999999999</v>
      </c>
      <c r="K19" s="1">
        <v>11.7</v>
      </c>
      <c r="L19" s="6">
        <f>K19/1000</f>
        <v>1.1699999999999999E-2</v>
      </c>
      <c r="M19" s="52">
        <f>J19/L19</f>
        <v>125.85470085470087</v>
      </c>
    </row>
    <row r="20" spans="1:13" x14ac:dyDescent="0.3">
      <c r="A20" s="1" t="s">
        <v>25</v>
      </c>
      <c r="B20" s="1">
        <v>27</v>
      </c>
      <c r="C20" s="15">
        <v>7.67</v>
      </c>
      <c r="D20" s="1">
        <v>95.4</v>
      </c>
      <c r="E20" s="18">
        <v>6.82</v>
      </c>
      <c r="F20" s="1">
        <v>82.1</v>
      </c>
      <c r="G20" s="2">
        <v>60</v>
      </c>
      <c r="H20" s="19">
        <v>1</v>
      </c>
      <c r="I20" s="7">
        <v>0.25</v>
      </c>
      <c r="J20" s="11">
        <f>((C20-E20)/H20)*I20</f>
        <v>0.21249999999999991</v>
      </c>
      <c r="K20" s="1">
        <v>12.99</v>
      </c>
      <c r="L20" s="6">
        <f>K20/1000</f>
        <v>1.299E-2</v>
      </c>
      <c r="M20" s="52">
        <f>J20/L20</f>
        <v>16.358737490377205</v>
      </c>
    </row>
    <row r="21" spans="1:13" x14ac:dyDescent="0.3">
      <c r="A21" s="1" t="s">
        <v>25</v>
      </c>
      <c r="B21" s="1">
        <v>30</v>
      </c>
      <c r="C21" s="15">
        <v>7.4</v>
      </c>
      <c r="D21" s="1">
        <v>92</v>
      </c>
      <c r="E21" s="18">
        <v>5.27</v>
      </c>
      <c r="F21" s="1">
        <v>62.3</v>
      </c>
      <c r="G21" s="2">
        <v>60</v>
      </c>
      <c r="H21" s="19">
        <v>1</v>
      </c>
      <c r="I21" s="7">
        <v>0.25</v>
      </c>
      <c r="J21" s="11">
        <f>((C21-E21)/H21)*I21</f>
        <v>0.5325000000000002</v>
      </c>
      <c r="K21" s="1">
        <v>10.62</v>
      </c>
      <c r="L21" s="6">
        <f>K21/1000</f>
        <v>1.0619999999999999E-2</v>
      </c>
      <c r="M21" s="52">
        <f>J21/L21</f>
        <v>50.141242937853129</v>
      </c>
    </row>
    <row r="22" spans="1:13" x14ac:dyDescent="0.3">
      <c r="A22" s="1" t="s">
        <v>28</v>
      </c>
      <c r="B22" s="1">
        <v>15</v>
      </c>
      <c r="C22" s="15">
        <v>9.39</v>
      </c>
      <c r="D22" s="1">
        <v>97.5</v>
      </c>
      <c r="E22" s="18">
        <v>9.16</v>
      </c>
      <c r="F22" s="1">
        <v>98</v>
      </c>
      <c r="G22" s="2">
        <v>60</v>
      </c>
      <c r="H22" s="19">
        <v>1</v>
      </c>
      <c r="I22" s="7">
        <v>0.25</v>
      </c>
      <c r="J22" s="11">
        <f>((C22-E22)/H22)*I22</f>
        <v>5.7500000000000107E-2</v>
      </c>
      <c r="K22" s="1">
        <v>9.07</v>
      </c>
      <c r="L22" s="6">
        <f>K22/1000</f>
        <v>9.0699999999999999E-3</v>
      </c>
      <c r="M22" s="52">
        <f>J22/L22</f>
        <v>6.3395810363836942</v>
      </c>
    </row>
    <row r="23" spans="1:13" x14ac:dyDescent="0.3">
      <c r="A23" s="1" t="s">
        <v>28</v>
      </c>
      <c r="B23" s="1">
        <v>18</v>
      </c>
      <c r="C23" s="15">
        <v>8.9</v>
      </c>
      <c r="D23" s="1">
        <v>98</v>
      </c>
      <c r="E23" s="18">
        <v>5.79</v>
      </c>
      <c r="F23" s="1">
        <v>62.8</v>
      </c>
      <c r="G23" s="1">
        <v>60</v>
      </c>
      <c r="H23" s="19">
        <v>1</v>
      </c>
      <c r="I23" s="7">
        <v>0.25</v>
      </c>
      <c r="J23" s="11">
        <f>((C23-E23)/H23)*I23</f>
        <v>0.77750000000000008</v>
      </c>
      <c r="K23" s="1">
        <v>15.65</v>
      </c>
      <c r="L23" s="6">
        <f>K23/1000</f>
        <v>1.5650000000000001E-2</v>
      </c>
      <c r="M23" s="52">
        <f>J23/L23</f>
        <v>49.680511182108631</v>
      </c>
    </row>
    <row r="24" spans="1:13" x14ac:dyDescent="0.3">
      <c r="A24" s="1" t="s">
        <v>28</v>
      </c>
      <c r="B24" s="1">
        <v>21</v>
      </c>
      <c r="C24" s="15">
        <v>8.5</v>
      </c>
      <c r="D24" s="1">
        <v>98</v>
      </c>
      <c r="E24" s="18">
        <v>4.34</v>
      </c>
      <c r="F24" s="1">
        <v>48.4</v>
      </c>
      <c r="G24" s="1">
        <v>60</v>
      </c>
      <c r="H24" s="19">
        <v>1</v>
      </c>
      <c r="I24" s="8">
        <v>0.25</v>
      </c>
      <c r="J24" s="11">
        <f>((C24-E24)/H24)*I24</f>
        <v>1.04</v>
      </c>
      <c r="K24" s="1">
        <v>13.67</v>
      </c>
      <c r="L24" s="6">
        <f>K24/1000</f>
        <v>1.367E-2</v>
      </c>
      <c r="M24" s="52">
        <f>J24/L24</f>
        <v>76.079005120702277</v>
      </c>
    </row>
    <row r="25" spans="1:13" x14ac:dyDescent="0.3">
      <c r="A25" s="1" t="s">
        <v>28</v>
      </c>
      <c r="B25" s="1">
        <v>24</v>
      </c>
      <c r="C25" s="15">
        <v>8.1999999999999993</v>
      </c>
      <c r="D25" s="1">
        <v>95</v>
      </c>
      <c r="E25" s="18">
        <v>4</v>
      </c>
      <c r="F25" s="1">
        <v>46</v>
      </c>
      <c r="G25" s="1">
        <v>60</v>
      </c>
      <c r="H25" s="19">
        <v>1</v>
      </c>
      <c r="I25" s="8">
        <v>0.25</v>
      </c>
      <c r="J25" s="11">
        <f>((C25-E25)/H25)*I25</f>
        <v>1.0499999999999998</v>
      </c>
      <c r="K25" s="1">
        <v>9.4700000000000006</v>
      </c>
      <c r="L25" s="6">
        <f>K25/1000</f>
        <v>9.470000000000001E-3</v>
      </c>
      <c r="M25" s="52">
        <f>J25/L25</f>
        <v>110.87645195353745</v>
      </c>
    </row>
    <row r="26" spans="1:13" x14ac:dyDescent="0.3">
      <c r="A26" s="1" t="s">
        <v>28</v>
      </c>
      <c r="B26" s="1">
        <v>27</v>
      </c>
      <c r="C26" s="15">
        <v>11.1</v>
      </c>
      <c r="D26" s="1">
        <v>130.30000000000001</v>
      </c>
      <c r="E26" s="18">
        <v>9.27</v>
      </c>
      <c r="F26" s="1">
        <v>112</v>
      </c>
      <c r="G26" s="1">
        <v>60</v>
      </c>
      <c r="H26" s="19">
        <v>1</v>
      </c>
      <c r="I26" s="8">
        <v>0.25</v>
      </c>
      <c r="J26" s="11">
        <f>((C26-E26)/H26)*I26</f>
        <v>0.45750000000000002</v>
      </c>
      <c r="K26" s="1">
        <v>13.02</v>
      </c>
      <c r="L26" s="6">
        <f>K26/1000</f>
        <v>1.302E-2</v>
      </c>
      <c r="M26" s="52">
        <f>J26/L26</f>
        <v>35.13824884792627</v>
      </c>
    </row>
    <row r="27" spans="1:13" x14ac:dyDescent="0.3">
      <c r="A27" s="1" t="s">
        <v>28</v>
      </c>
      <c r="B27" s="1">
        <v>30</v>
      </c>
      <c r="C27" s="15">
        <v>10.7</v>
      </c>
      <c r="D27" s="1">
        <v>133</v>
      </c>
      <c r="E27" s="18">
        <v>7.62</v>
      </c>
      <c r="F27" s="1">
        <v>93</v>
      </c>
      <c r="G27" s="1">
        <v>60</v>
      </c>
      <c r="H27" s="19">
        <v>1</v>
      </c>
      <c r="I27" s="8">
        <v>0.25</v>
      </c>
      <c r="J27" s="11">
        <f>((C27-E27)/H27)*I27</f>
        <v>0.7699999999999998</v>
      </c>
      <c r="K27" s="1">
        <v>14.1</v>
      </c>
      <c r="L27" s="6">
        <f>K27/1000</f>
        <v>1.41E-2</v>
      </c>
      <c r="M27" s="52">
        <f>J27/L27</f>
        <v>54.609929078014169</v>
      </c>
    </row>
    <row r="28" spans="1:13" x14ac:dyDescent="0.3">
      <c r="A28" s="1" t="s">
        <v>31</v>
      </c>
      <c r="B28" s="1">
        <v>15</v>
      </c>
      <c r="C28" s="15">
        <v>10.039999999999999</v>
      </c>
      <c r="D28" s="1">
        <v>121.5</v>
      </c>
      <c r="E28" s="18">
        <v>10.76</v>
      </c>
      <c r="F28" s="1">
        <v>130.19999999999999</v>
      </c>
      <c r="G28" s="1">
        <v>60</v>
      </c>
      <c r="H28" s="19">
        <v>1</v>
      </c>
      <c r="I28" s="8">
        <v>0.25</v>
      </c>
      <c r="J28" s="11">
        <f>((C28-E28)/H28)*I28</f>
        <v>-0.18000000000000016</v>
      </c>
      <c r="K28" s="1">
        <v>8.75</v>
      </c>
      <c r="L28" s="6">
        <f>K28/1000</f>
        <v>8.7500000000000008E-3</v>
      </c>
      <c r="M28" s="52">
        <f>J28/L28</f>
        <v>-20.571428571428587</v>
      </c>
    </row>
    <row r="29" spans="1:13" x14ac:dyDescent="0.3">
      <c r="A29" s="1" t="s">
        <v>31</v>
      </c>
      <c r="B29" s="1">
        <v>18</v>
      </c>
      <c r="C29" s="15">
        <v>9.82</v>
      </c>
      <c r="D29" s="1">
        <v>118.9</v>
      </c>
      <c r="E29" s="18">
        <v>9.52</v>
      </c>
      <c r="F29" s="1">
        <v>115.2</v>
      </c>
      <c r="G29" s="1">
        <v>60</v>
      </c>
      <c r="H29" s="19">
        <v>1</v>
      </c>
      <c r="I29" s="8">
        <v>0.25</v>
      </c>
      <c r="J29" s="11">
        <f>((C29-E29)/H29)*I29</f>
        <v>7.5000000000000178E-2</v>
      </c>
      <c r="K29" s="1">
        <v>12.35</v>
      </c>
      <c r="L29" s="6">
        <f>K29/1000</f>
        <v>1.235E-2</v>
      </c>
      <c r="M29" s="52">
        <f>J29/L29</f>
        <v>6.0728744939271397</v>
      </c>
    </row>
    <row r="30" spans="1:13" x14ac:dyDescent="0.3">
      <c r="A30" s="1" t="s">
        <v>31</v>
      </c>
      <c r="B30" s="1">
        <v>21</v>
      </c>
      <c r="C30" s="15">
        <v>10.11</v>
      </c>
      <c r="D30" s="1">
        <v>122.4</v>
      </c>
      <c r="E30" s="18">
        <v>7.46</v>
      </c>
      <c r="F30" s="1">
        <v>90.3</v>
      </c>
      <c r="G30" s="1">
        <v>60</v>
      </c>
      <c r="H30" s="19">
        <v>1</v>
      </c>
      <c r="I30" s="8">
        <v>0.25</v>
      </c>
      <c r="J30" s="11">
        <f>((C30-E30)/H30)*I30</f>
        <v>0.66249999999999987</v>
      </c>
      <c r="K30" s="1">
        <v>11.28</v>
      </c>
      <c r="L30" s="6">
        <f>K30/1000</f>
        <v>1.128E-2</v>
      </c>
      <c r="M30" s="52">
        <f>J30/L30</f>
        <v>58.732269503546085</v>
      </c>
    </row>
    <row r="31" spans="1:13" x14ac:dyDescent="0.3">
      <c r="A31" s="1" t="s">
        <v>31</v>
      </c>
      <c r="B31" s="1">
        <v>24</v>
      </c>
      <c r="C31" s="15">
        <v>9.98</v>
      </c>
      <c r="D31" s="1">
        <v>120.8</v>
      </c>
      <c r="E31" s="18">
        <v>5.08</v>
      </c>
      <c r="F31" s="1">
        <v>61.5</v>
      </c>
      <c r="G31" s="1">
        <v>60</v>
      </c>
      <c r="H31" s="19">
        <v>1</v>
      </c>
      <c r="I31" s="8">
        <v>0.25</v>
      </c>
      <c r="J31" s="11">
        <f>((C31-E31)/H31)*I31</f>
        <v>1.2250000000000001</v>
      </c>
      <c r="K31" s="1">
        <v>14.17</v>
      </c>
      <c r="L31" s="6">
        <f>K31/1000</f>
        <v>1.417E-2</v>
      </c>
      <c r="M31" s="52">
        <f>J31/L31</f>
        <v>86.450247000705716</v>
      </c>
    </row>
    <row r="32" spans="1:13" x14ac:dyDescent="0.3">
      <c r="A32" s="1" t="s">
        <v>31</v>
      </c>
      <c r="B32" s="1">
        <v>27</v>
      </c>
      <c r="C32" s="15">
        <v>10</v>
      </c>
      <c r="D32" s="1">
        <v>121</v>
      </c>
      <c r="E32" s="18">
        <v>4.26</v>
      </c>
      <c r="F32" s="1">
        <v>51.5</v>
      </c>
      <c r="G32" s="1">
        <v>60</v>
      </c>
      <c r="H32" s="19">
        <v>1</v>
      </c>
      <c r="I32" s="8">
        <v>0.25</v>
      </c>
      <c r="J32" s="11">
        <f>((C32-E32)/H32)*I32</f>
        <v>1.4350000000000001</v>
      </c>
      <c r="K32" s="1">
        <v>10.34</v>
      </c>
      <c r="L32" s="6">
        <f>K32/1000</f>
        <v>1.034E-2</v>
      </c>
      <c r="M32" s="52">
        <f>J32/L32</f>
        <v>138.78143133462282</v>
      </c>
    </row>
    <row r="33" spans="1:14" x14ac:dyDescent="0.3">
      <c r="A33" s="1" t="s">
        <v>31</v>
      </c>
      <c r="B33" s="1">
        <v>30</v>
      </c>
      <c r="C33" s="15">
        <v>10.25</v>
      </c>
      <c r="D33" s="1">
        <v>124</v>
      </c>
      <c r="E33" s="18">
        <v>3.89</v>
      </c>
      <c r="F33" s="1">
        <v>47.1</v>
      </c>
      <c r="G33" s="1">
        <v>60</v>
      </c>
      <c r="H33" s="19">
        <v>1</v>
      </c>
      <c r="I33" s="8">
        <v>0.25</v>
      </c>
      <c r="J33" s="11">
        <f>((C33-E33)/H33)*I33</f>
        <v>1.5899999999999999</v>
      </c>
      <c r="K33" s="1">
        <v>10.43</v>
      </c>
      <c r="L33" s="6">
        <f>K33/1000</f>
        <v>1.043E-2</v>
      </c>
      <c r="M33" s="52">
        <f>J33/L33</f>
        <v>152.44487056567593</v>
      </c>
    </row>
    <row r="34" spans="1:14" x14ac:dyDescent="0.3">
      <c r="A34" s="1" t="s">
        <v>29</v>
      </c>
      <c r="B34" s="1">
        <v>15</v>
      </c>
      <c r="C34" s="15">
        <v>9.4600000000000009</v>
      </c>
      <c r="D34" s="1">
        <v>97.1</v>
      </c>
      <c r="E34" s="18">
        <v>9.57</v>
      </c>
      <c r="F34" s="1">
        <v>101.3</v>
      </c>
      <c r="G34" s="1">
        <v>60</v>
      </c>
      <c r="H34" s="19">
        <v>1</v>
      </c>
      <c r="I34" s="8">
        <v>0.25</v>
      </c>
      <c r="J34" s="11">
        <f>((C34-E34)/H34)*I34</f>
        <v>-2.7499999999999858E-2</v>
      </c>
      <c r="K34" s="1">
        <v>7.8</v>
      </c>
      <c r="L34" s="6">
        <f>K34/1000</f>
        <v>7.7999999999999996E-3</v>
      </c>
      <c r="M34" s="52">
        <f>J34/L34</f>
        <v>-3.5256410256410078</v>
      </c>
    </row>
    <row r="35" spans="1:14" x14ac:dyDescent="0.3">
      <c r="A35" s="1" t="s">
        <v>30</v>
      </c>
      <c r="B35" s="1">
        <v>18</v>
      </c>
      <c r="C35" s="15">
        <v>8.75</v>
      </c>
      <c r="D35" s="1">
        <v>96.6</v>
      </c>
      <c r="E35" s="18">
        <v>7.81</v>
      </c>
      <c r="F35" s="1">
        <v>86.1</v>
      </c>
      <c r="G35" s="1">
        <v>60</v>
      </c>
      <c r="H35" s="19">
        <v>1</v>
      </c>
      <c r="I35" s="8">
        <v>0.25</v>
      </c>
      <c r="J35" s="11">
        <f>((C35-E35)/H35)*I35</f>
        <v>0.2350000000000001</v>
      </c>
      <c r="K35" s="1">
        <v>8.65</v>
      </c>
      <c r="L35" s="6">
        <f>K35/1000</f>
        <v>8.6499999999999997E-3</v>
      </c>
      <c r="M35" s="52">
        <f>J35/L35</f>
        <v>27.167630057803482</v>
      </c>
    </row>
    <row r="36" spans="1:14" x14ac:dyDescent="0.3">
      <c r="A36" s="1" t="s">
        <v>30</v>
      </c>
      <c r="B36" s="1">
        <v>21</v>
      </c>
      <c r="C36" s="15">
        <v>8.25</v>
      </c>
      <c r="D36" s="1">
        <v>96.3</v>
      </c>
      <c r="E36" s="18">
        <v>4.9400000000000004</v>
      </c>
      <c r="F36" s="1">
        <v>56.5</v>
      </c>
      <c r="G36" s="1">
        <v>60</v>
      </c>
      <c r="H36" s="19">
        <v>1</v>
      </c>
      <c r="I36" s="8">
        <v>0.25</v>
      </c>
      <c r="J36" s="11">
        <f>((C36-E36)/H36)*I36</f>
        <v>0.8274999999999999</v>
      </c>
      <c r="K36" s="1">
        <v>11.3</v>
      </c>
      <c r="L36" s="6">
        <f>K36/1000</f>
        <v>1.1300000000000001E-2</v>
      </c>
      <c r="M36" s="52">
        <f>J36/L36</f>
        <v>73.230088495575203</v>
      </c>
    </row>
    <row r="37" spans="1:14" x14ac:dyDescent="0.3">
      <c r="A37" s="1" t="s">
        <v>30</v>
      </c>
      <c r="B37" s="1">
        <v>24</v>
      </c>
      <c r="C37" s="15">
        <v>7.85</v>
      </c>
      <c r="D37" s="1">
        <v>95</v>
      </c>
      <c r="E37" s="18">
        <v>4.83</v>
      </c>
      <c r="F37" s="1">
        <v>56.4</v>
      </c>
      <c r="G37" s="1">
        <v>60</v>
      </c>
      <c r="H37" s="19">
        <v>1</v>
      </c>
      <c r="I37" s="8">
        <v>0.25</v>
      </c>
      <c r="J37" s="11">
        <f>((C37-E37)/H37)*I37</f>
        <v>0.75499999999999989</v>
      </c>
      <c r="K37" s="1">
        <v>14.12</v>
      </c>
      <c r="L37" s="6">
        <f>K37/1000</f>
        <v>1.4119999999999999E-2</v>
      </c>
      <c r="M37" s="52">
        <f>J37/L37</f>
        <v>53.47025495750708</v>
      </c>
    </row>
    <row r="38" spans="1:14" x14ac:dyDescent="0.3">
      <c r="A38" s="1" t="s">
        <v>30</v>
      </c>
      <c r="B38" s="1">
        <v>27</v>
      </c>
      <c r="C38" s="15">
        <v>7.44</v>
      </c>
      <c r="D38" s="1">
        <v>93.8</v>
      </c>
      <c r="E38" s="18">
        <v>8.44</v>
      </c>
      <c r="F38" s="1">
        <v>72.900000000000006</v>
      </c>
      <c r="G38" s="1">
        <v>60</v>
      </c>
      <c r="H38" s="19">
        <v>1</v>
      </c>
      <c r="I38" s="8">
        <v>0.25</v>
      </c>
      <c r="J38" s="11">
        <f>((C38-E38)/H38)*I38</f>
        <v>-0.24999999999999978</v>
      </c>
      <c r="K38" s="1">
        <v>11.35</v>
      </c>
      <c r="L38" s="6">
        <f>K38/1000</f>
        <v>1.1349999999999999E-2</v>
      </c>
      <c r="M38" s="52">
        <f>J38/L38</f>
        <v>-22.026431718061655</v>
      </c>
    </row>
    <row r="39" spans="1:14" x14ac:dyDescent="0.3">
      <c r="A39" s="1" t="s">
        <v>30</v>
      </c>
      <c r="B39" s="1">
        <v>30</v>
      </c>
      <c r="C39" s="15">
        <v>7.2</v>
      </c>
      <c r="D39" s="1">
        <v>92.2</v>
      </c>
      <c r="E39" s="18">
        <v>6.22</v>
      </c>
      <c r="F39" s="1">
        <v>75.3</v>
      </c>
      <c r="G39" s="1">
        <v>60</v>
      </c>
      <c r="H39" s="19">
        <v>1</v>
      </c>
      <c r="I39" s="8">
        <v>0.25</v>
      </c>
      <c r="J39" s="11">
        <f>((C39-E39)/H39)*I39</f>
        <v>0.24500000000000011</v>
      </c>
      <c r="K39" s="1">
        <v>6.29</v>
      </c>
      <c r="L39" s="6">
        <f>K39/1000</f>
        <v>6.2900000000000005E-3</v>
      </c>
      <c r="M39" s="52">
        <f>J39/L39</f>
        <v>38.95071542130367</v>
      </c>
    </row>
    <row r="40" spans="1:14" x14ac:dyDescent="0.3">
      <c r="A40" s="1" t="s">
        <v>20</v>
      </c>
      <c r="B40" s="1">
        <v>15</v>
      </c>
      <c r="C40" s="15">
        <v>6.6</v>
      </c>
      <c r="D40" s="1">
        <v>97</v>
      </c>
      <c r="E40" s="18">
        <v>7.1</v>
      </c>
      <c r="F40" s="1">
        <v>101</v>
      </c>
      <c r="G40" s="1">
        <v>60</v>
      </c>
      <c r="H40" s="20">
        <f>G40/60</f>
        <v>1</v>
      </c>
      <c r="I40" s="8">
        <v>0.25</v>
      </c>
      <c r="J40" s="11">
        <f>((C40-E40)/H40)*I40</f>
        <v>-0.125</v>
      </c>
      <c r="K40" s="1">
        <v>10.311999999999999</v>
      </c>
      <c r="L40" s="6">
        <f>K40/1000</f>
        <v>1.0312E-2</v>
      </c>
      <c r="M40" s="52">
        <f>J40/L40</f>
        <v>-12.121799844840963</v>
      </c>
    </row>
    <row r="41" spans="1:14" x14ac:dyDescent="0.3">
      <c r="A41" s="1" t="s">
        <v>20</v>
      </c>
      <c r="B41" s="1">
        <v>18</v>
      </c>
      <c r="C41" s="15">
        <v>7.8</v>
      </c>
      <c r="D41" s="1">
        <v>82.4</v>
      </c>
      <c r="E41" s="18">
        <v>8.23</v>
      </c>
      <c r="F41" s="1">
        <v>87.1</v>
      </c>
      <c r="G41" s="1">
        <v>60</v>
      </c>
      <c r="H41" s="20">
        <f>G41/60</f>
        <v>1</v>
      </c>
      <c r="I41" s="8">
        <v>0.25</v>
      </c>
      <c r="J41" s="11">
        <f>((C41-E41)/H41)*I41</f>
        <v>-0.10750000000000015</v>
      </c>
      <c r="K41" s="1">
        <v>21.640999999999998</v>
      </c>
      <c r="L41" s="6">
        <f>K41/1000</f>
        <v>2.1640999999999997E-2</v>
      </c>
      <c r="M41" s="52">
        <f>J41/L41</f>
        <v>-4.9674229471835947</v>
      </c>
    </row>
    <row r="42" spans="1:14" x14ac:dyDescent="0.3">
      <c r="A42" s="1" t="s">
        <v>20</v>
      </c>
      <c r="B42" s="1">
        <v>21</v>
      </c>
      <c r="C42" s="15">
        <v>8.4600000000000009</v>
      </c>
      <c r="D42" s="1">
        <v>97.5</v>
      </c>
      <c r="E42" s="18">
        <v>8.5399999999999991</v>
      </c>
      <c r="F42" s="1">
        <v>102.4</v>
      </c>
      <c r="G42" s="1">
        <v>60</v>
      </c>
      <c r="H42" s="20">
        <f>G42/60</f>
        <v>1</v>
      </c>
      <c r="I42" s="8">
        <v>0.25</v>
      </c>
      <c r="J42" s="11">
        <f>((C42-E42)/H42)*I42</f>
        <v>-1.9999999999999574E-2</v>
      </c>
      <c r="K42" s="1">
        <v>11.51</v>
      </c>
      <c r="L42" s="6">
        <f>K42/1000</f>
        <v>1.1509999999999999E-2</v>
      </c>
      <c r="M42" s="52">
        <f>J42/L42</f>
        <v>-1.7376194613379301</v>
      </c>
    </row>
    <row r="43" spans="1:14" x14ac:dyDescent="0.3">
      <c r="A43" s="1" t="s">
        <v>20</v>
      </c>
      <c r="B43" s="1">
        <v>24</v>
      </c>
      <c r="C43" s="15">
        <v>6.1</v>
      </c>
      <c r="D43" s="1">
        <v>96</v>
      </c>
      <c r="E43" s="18">
        <v>3.7</v>
      </c>
      <c r="F43" s="1">
        <v>38.6</v>
      </c>
      <c r="G43" s="1">
        <v>60</v>
      </c>
      <c r="H43" s="20">
        <f>G43/60</f>
        <v>1</v>
      </c>
      <c r="I43" s="8">
        <v>0.25</v>
      </c>
      <c r="J43" s="11">
        <f>((C43-E43)/H43)*I43</f>
        <v>0.59999999999999987</v>
      </c>
      <c r="K43" s="1">
        <v>12.03</v>
      </c>
      <c r="L43" s="6">
        <f>K43/1000</f>
        <v>1.2029999999999999E-2</v>
      </c>
      <c r="M43" s="52">
        <f>J43/L43</f>
        <v>49.875311720698249</v>
      </c>
    </row>
    <row r="44" spans="1:14" x14ac:dyDescent="0.3">
      <c r="A44" s="1" t="s">
        <v>20</v>
      </c>
      <c r="B44" s="1">
        <v>27</v>
      </c>
      <c r="C44" s="15">
        <v>7.82</v>
      </c>
      <c r="D44" s="1">
        <v>97.3</v>
      </c>
      <c r="E44" s="18">
        <v>7.28</v>
      </c>
      <c r="F44" s="1">
        <v>89</v>
      </c>
      <c r="G44" s="1">
        <v>60</v>
      </c>
      <c r="H44" s="20">
        <f>G44/60</f>
        <v>1</v>
      </c>
      <c r="I44" s="8">
        <v>0.25</v>
      </c>
      <c r="J44" s="11">
        <f>((C44-E44)/H44)*I44</f>
        <v>0.13500000000000001</v>
      </c>
      <c r="K44" s="1">
        <v>9.8699999999999992</v>
      </c>
      <c r="L44" s="6">
        <f>K44/1000</f>
        <v>9.8699999999999986E-3</v>
      </c>
      <c r="M44" s="52">
        <f>J44/L44</f>
        <v>13.677811550151979</v>
      </c>
    </row>
    <row r="45" spans="1:14" x14ac:dyDescent="0.3">
      <c r="A45" s="1" t="s">
        <v>20</v>
      </c>
      <c r="B45" s="1">
        <v>30</v>
      </c>
      <c r="C45" s="15">
        <v>7.24</v>
      </c>
      <c r="D45" s="1">
        <v>94.5</v>
      </c>
      <c r="E45" s="18">
        <v>5.2</v>
      </c>
      <c r="F45" s="1">
        <v>88</v>
      </c>
      <c r="G45" s="1">
        <v>60</v>
      </c>
      <c r="H45" s="20">
        <f>G45/60</f>
        <v>1</v>
      </c>
      <c r="I45" s="8">
        <v>0.25</v>
      </c>
      <c r="J45" s="11">
        <f>((C45-E45)/H45)*I45</f>
        <v>0.51</v>
      </c>
      <c r="K45" s="1">
        <v>12.21</v>
      </c>
      <c r="L45" s="6">
        <f>K45/1000</f>
        <v>1.221E-2</v>
      </c>
      <c r="M45" s="52">
        <f>J45/L45</f>
        <v>41.76904176904177</v>
      </c>
    </row>
    <row r="46" spans="1:14" x14ac:dyDescent="0.3">
      <c r="A46" s="1" t="s">
        <v>24</v>
      </c>
      <c r="B46" s="1">
        <v>15</v>
      </c>
      <c r="C46" s="15">
        <v>8.8800000000000008</v>
      </c>
      <c r="D46" s="1">
        <v>90.2</v>
      </c>
      <c r="E46" s="18">
        <v>8.7899999999999991</v>
      </c>
      <c r="F46" s="1">
        <v>97.9</v>
      </c>
      <c r="G46" s="1">
        <v>60</v>
      </c>
      <c r="H46" s="20">
        <f>G46/60</f>
        <v>1</v>
      </c>
      <c r="I46" s="8">
        <v>0.25</v>
      </c>
      <c r="J46" s="11">
        <f>((C46-E46)/H46)*I46</f>
        <v>2.2500000000000409E-2</v>
      </c>
      <c r="K46" s="1">
        <v>10.24</v>
      </c>
      <c r="L46" s="6">
        <f>K46/1000</f>
        <v>1.0240000000000001E-2</v>
      </c>
      <c r="M46" s="52">
        <f>J46/L46</f>
        <v>2.1972656250000395</v>
      </c>
      <c r="N46" s="22"/>
    </row>
    <row r="47" spans="1:14" x14ac:dyDescent="0.3">
      <c r="A47" s="1" t="s">
        <v>24</v>
      </c>
      <c r="B47" s="1">
        <v>18</v>
      </c>
      <c r="C47" s="15">
        <v>8.93</v>
      </c>
      <c r="D47" s="1">
        <v>92.6</v>
      </c>
      <c r="E47" s="18">
        <v>8.49</v>
      </c>
      <c r="F47" s="1">
        <v>96.9</v>
      </c>
      <c r="G47" s="1">
        <v>60</v>
      </c>
      <c r="H47" s="20">
        <f>G47/60</f>
        <v>1</v>
      </c>
      <c r="I47" s="8">
        <v>0.25</v>
      </c>
      <c r="J47" s="11">
        <f>((C47-E47)/H47)*I47</f>
        <v>0.10999999999999988</v>
      </c>
      <c r="K47" s="1">
        <v>9.48</v>
      </c>
      <c r="L47" s="6">
        <f>K47/1000</f>
        <v>9.4800000000000006E-3</v>
      </c>
      <c r="M47" s="52">
        <f>J47/L47</f>
        <v>11.603375527426147</v>
      </c>
    </row>
    <row r="48" spans="1:14" x14ac:dyDescent="0.3">
      <c r="A48" s="1" t="s">
        <v>24</v>
      </c>
      <c r="B48" s="1">
        <v>21</v>
      </c>
      <c r="C48" s="15">
        <v>9.15</v>
      </c>
      <c r="D48" s="1">
        <v>98.8</v>
      </c>
      <c r="E48" s="18">
        <v>8.67</v>
      </c>
      <c r="F48" s="1">
        <v>99.3</v>
      </c>
      <c r="G48" s="1">
        <v>60</v>
      </c>
      <c r="H48" s="20">
        <f>G48/60</f>
        <v>1</v>
      </c>
      <c r="I48" s="8">
        <v>0.25</v>
      </c>
      <c r="J48" s="11">
        <f>((C48-E48)/H48)*I48</f>
        <v>0.12000000000000011</v>
      </c>
      <c r="K48" s="1">
        <v>14.4</v>
      </c>
      <c r="L48" s="6">
        <f>K48/1000</f>
        <v>1.44E-2</v>
      </c>
      <c r="M48" s="52">
        <f>J48/L48</f>
        <v>8.333333333333341</v>
      </c>
    </row>
    <row r="49" spans="1:13" x14ac:dyDescent="0.3">
      <c r="A49" s="1" t="s">
        <v>24</v>
      </c>
      <c r="B49" s="1">
        <v>24</v>
      </c>
      <c r="C49" s="15">
        <v>8.58</v>
      </c>
      <c r="D49" s="1">
        <v>97</v>
      </c>
      <c r="E49" s="18">
        <v>8.3000000000000007</v>
      </c>
      <c r="F49" s="1">
        <v>89.5</v>
      </c>
      <c r="G49" s="1">
        <v>60</v>
      </c>
      <c r="H49" s="20">
        <f>G49/60</f>
        <v>1</v>
      </c>
      <c r="I49" s="8">
        <v>0.25</v>
      </c>
      <c r="J49" s="11">
        <f>((C49-E49)/H49)*I49</f>
        <v>6.999999999999984E-2</v>
      </c>
      <c r="K49" s="1">
        <v>9.0399999999999991</v>
      </c>
      <c r="L49" s="6">
        <f>K49/1000</f>
        <v>9.0399999999999994E-3</v>
      </c>
      <c r="M49" s="52">
        <f>J49/L49</f>
        <v>7.7433628318583896</v>
      </c>
    </row>
    <row r="50" spans="1:13" x14ac:dyDescent="0.3">
      <c r="A50" s="1" t="s">
        <v>24</v>
      </c>
      <c r="B50" s="1">
        <v>27</v>
      </c>
      <c r="C50" s="15">
        <v>8.3000000000000007</v>
      </c>
      <c r="D50" s="1">
        <v>98.4</v>
      </c>
      <c r="E50" s="18">
        <v>8.8800000000000008</v>
      </c>
      <c r="F50" s="1">
        <v>99.5</v>
      </c>
      <c r="G50" s="1">
        <v>60</v>
      </c>
      <c r="H50" s="20">
        <f>G50/60</f>
        <v>1</v>
      </c>
      <c r="I50" s="8">
        <v>0.25</v>
      </c>
      <c r="J50" s="11">
        <f>((C50-E50)/H50)*I50</f>
        <v>-0.14500000000000002</v>
      </c>
      <c r="K50" s="1">
        <v>10.84</v>
      </c>
      <c r="L50" s="6">
        <f>K50/1000</f>
        <v>1.0840000000000001E-2</v>
      </c>
      <c r="M50" s="52">
        <f>J50/L50</f>
        <v>-13.376383763837639</v>
      </c>
    </row>
    <row r="51" spans="1:13" x14ac:dyDescent="0.3">
      <c r="A51" s="1" t="s">
        <v>24</v>
      </c>
      <c r="B51" s="1">
        <v>30</v>
      </c>
      <c r="C51" s="15">
        <v>8.07</v>
      </c>
      <c r="D51" s="1">
        <v>98.1</v>
      </c>
      <c r="E51" s="18">
        <v>8.66</v>
      </c>
      <c r="F51" s="1">
        <v>96.4</v>
      </c>
      <c r="G51" s="1">
        <v>60</v>
      </c>
      <c r="H51" s="20">
        <f>G51/60</f>
        <v>1</v>
      </c>
      <c r="I51" s="8">
        <v>0.25</v>
      </c>
      <c r="J51" s="11">
        <f>((C51-E51)/H51)*I51</f>
        <v>-0.14749999999999996</v>
      </c>
      <c r="K51" s="1">
        <v>10.1</v>
      </c>
      <c r="L51" s="6">
        <f>K51/1000</f>
        <v>1.01E-2</v>
      </c>
      <c r="M51" s="52">
        <f>J51/L51</f>
        <v>-14.603960396039602</v>
      </c>
    </row>
    <row r="52" spans="1:13" x14ac:dyDescent="0.3">
      <c r="A52" s="23" t="s">
        <v>26</v>
      </c>
      <c r="B52" s="1">
        <v>15</v>
      </c>
      <c r="C52" s="15">
        <v>9.56</v>
      </c>
      <c r="D52" s="1">
        <v>104.5</v>
      </c>
      <c r="E52" s="18">
        <v>8.9</v>
      </c>
      <c r="F52" s="1">
        <v>90.3</v>
      </c>
      <c r="G52" s="1">
        <v>60</v>
      </c>
      <c r="H52" s="20">
        <v>1</v>
      </c>
      <c r="I52" s="8">
        <v>0.25</v>
      </c>
      <c r="J52" s="11">
        <f>((C52-E52)/H52)*I52</f>
        <v>0.16500000000000004</v>
      </c>
      <c r="K52" s="1">
        <v>10.210000000000001</v>
      </c>
      <c r="L52" s="6">
        <f>K52/1000</f>
        <v>1.021E-2</v>
      </c>
      <c r="M52" s="52">
        <f>J52/L52</f>
        <v>16.160626836434872</v>
      </c>
    </row>
    <row r="53" spans="1:13" x14ac:dyDescent="0.3">
      <c r="A53" s="23" t="s">
        <v>26</v>
      </c>
      <c r="B53" s="1">
        <v>18</v>
      </c>
      <c r="C53" s="15">
        <v>9.1999999999999993</v>
      </c>
      <c r="D53" s="1">
        <v>103.3</v>
      </c>
      <c r="E53" s="18">
        <v>6.27</v>
      </c>
      <c r="F53" s="1">
        <v>63.7</v>
      </c>
      <c r="G53" s="1">
        <v>60</v>
      </c>
      <c r="H53" s="20">
        <v>1</v>
      </c>
      <c r="I53" s="8">
        <v>0.25</v>
      </c>
      <c r="J53" s="11">
        <f>((C53-E53)/H53)*I53</f>
        <v>0.73249999999999993</v>
      </c>
      <c r="K53" s="1">
        <v>10.18</v>
      </c>
      <c r="L53" s="6">
        <f>K53/1000</f>
        <v>1.018E-2</v>
      </c>
      <c r="M53" s="52">
        <f>J53/L53</f>
        <v>71.954813359528487</v>
      </c>
    </row>
    <row r="54" spans="1:13" x14ac:dyDescent="0.3">
      <c r="A54" s="50" t="s">
        <v>26</v>
      </c>
      <c r="B54" s="1">
        <v>21</v>
      </c>
      <c r="C54" s="15">
        <v>8.77</v>
      </c>
      <c r="D54" s="1">
        <v>101.5</v>
      </c>
      <c r="E54" s="18">
        <v>8.2200000000000006</v>
      </c>
      <c r="F54" s="1">
        <v>93.4</v>
      </c>
      <c r="G54" s="1">
        <v>60</v>
      </c>
      <c r="H54" s="20">
        <v>1</v>
      </c>
      <c r="I54" s="8">
        <v>0.25</v>
      </c>
      <c r="J54" s="11">
        <f>((C54-E54)/H54)*I54</f>
        <v>0.13749999999999973</v>
      </c>
      <c r="K54" s="1">
        <v>12.5</v>
      </c>
      <c r="L54" s="6">
        <f>K54/1000</f>
        <v>1.2500000000000001E-2</v>
      </c>
      <c r="M54" s="52">
        <f>J54/L54</f>
        <v>10.999999999999979</v>
      </c>
    </row>
    <row r="55" spans="1:13" x14ac:dyDescent="0.3">
      <c r="A55" s="1" t="s">
        <v>26</v>
      </c>
      <c r="B55" s="1">
        <v>24</v>
      </c>
      <c r="C55" s="15">
        <v>8.94</v>
      </c>
      <c r="D55" s="1">
        <v>106.9</v>
      </c>
      <c r="E55" s="18">
        <v>4.51</v>
      </c>
      <c r="F55" s="1">
        <v>51.6</v>
      </c>
      <c r="G55" s="1">
        <v>60</v>
      </c>
      <c r="H55" s="20">
        <v>1</v>
      </c>
      <c r="I55" s="8">
        <v>0.25</v>
      </c>
      <c r="J55" s="11">
        <f>((C55-E55)/H55)*I55</f>
        <v>1.1074999999999999</v>
      </c>
      <c r="K55" s="1">
        <v>8.98</v>
      </c>
      <c r="L55" s="6">
        <f>K55/1000</f>
        <v>8.9800000000000001E-3</v>
      </c>
      <c r="M55" s="52">
        <f>J55/L55</f>
        <v>123.32962138084632</v>
      </c>
    </row>
    <row r="56" spans="1:13" x14ac:dyDescent="0.3">
      <c r="A56" s="1" t="s">
        <v>26</v>
      </c>
      <c r="B56" s="1">
        <v>27</v>
      </c>
      <c r="C56" s="15">
        <v>8.4</v>
      </c>
      <c r="D56" s="1">
        <v>102.5</v>
      </c>
      <c r="E56" s="18">
        <v>7.2</v>
      </c>
      <c r="F56" s="1">
        <v>87.3</v>
      </c>
      <c r="G56" s="1">
        <v>60</v>
      </c>
      <c r="H56" s="20">
        <v>1</v>
      </c>
      <c r="I56" s="8">
        <v>0.25</v>
      </c>
      <c r="J56" s="11">
        <f>((C56-E56)/H56)*I56</f>
        <v>0.30000000000000004</v>
      </c>
      <c r="K56" s="1">
        <v>10.51</v>
      </c>
      <c r="L56" s="6">
        <f>K56/1000</f>
        <v>1.051E-2</v>
      </c>
      <c r="M56" s="52">
        <f>J56/L56</f>
        <v>28.544243577545199</v>
      </c>
    </row>
    <row r="57" spans="1:13" x14ac:dyDescent="0.3">
      <c r="A57" s="1" t="s">
        <v>26</v>
      </c>
      <c r="B57" s="1">
        <v>30</v>
      </c>
      <c r="C57" s="15">
        <v>8.33</v>
      </c>
      <c r="D57" s="1">
        <v>100.9</v>
      </c>
      <c r="E57" s="18">
        <v>7.14</v>
      </c>
      <c r="F57" s="1">
        <v>85.3</v>
      </c>
      <c r="G57" s="1">
        <v>60</v>
      </c>
      <c r="H57" s="20">
        <v>1</v>
      </c>
      <c r="I57" s="8">
        <v>0.25</v>
      </c>
      <c r="J57" s="11">
        <f>((C57-E57)/H57)*I57</f>
        <v>0.2975000000000001</v>
      </c>
      <c r="K57" s="1">
        <v>10.48</v>
      </c>
      <c r="L57" s="6">
        <f>K57/1000</f>
        <v>1.048E-2</v>
      </c>
      <c r="M57" s="52">
        <f>J57/L57</f>
        <v>28.387404580152683</v>
      </c>
    </row>
    <row r="58" spans="1:13" x14ac:dyDescent="0.3">
      <c r="A58" s="1" t="s">
        <v>27</v>
      </c>
      <c r="B58" s="1">
        <v>15</v>
      </c>
      <c r="C58" s="15">
        <v>9.1999999999999993</v>
      </c>
      <c r="D58" s="1">
        <v>100</v>
      </c>
      <c r="E58" s="18">
        <v>8.8000000000000007</v>
      </c>
      <c r="F58" s="1">
        <v>96</v>
      </c>
      <c r="G58" s="1">
        <v>60</v>
      </c>
      <c r="H58" s="20">
        <v>1</v>
      </c>
      <c r="I58" s="8">
        <v>0.25</v>
      </c>
      <c r="J58" s="11">
        <f>((C58-E58)/H58)*I58</f>
        <v>9.9999999999999645E-2</v>
      </c>
      <c r="K58" s="1">
        <v>10.558</v>
      </c>
      <c r="L58" s="6">
        <f>K58/1000</f>
        <v>1.0558E-2</v>
      </c>
      <c r="M58" s="52">
        <f>J58/L58</f>
        <v>9.4714908126538777</v>
      </c>
    </row>
    <row r="59" spans="1:13" x14ac:dyDescent="0.3">
      <c r="A59" s="1" t="s">
        <v>27</v>
      </c>
      <c r="B59" s="1">
        <v>18</v>
      </c>
      <c r="C59" s="15">
        <v>8.8000000000000007</v>
      </c>
      <c r="D59" s="1">
        <v>99</v>
      </c>
      <c r="E59" s="18">
        <v>8</v>
      </c>
      <c r="F59" s="1">
        <v>90</v>
      </c>
      <c r="G59" s="1">
        <v>60</v>
      </c>
      <c r="H59" s="20">
        <v>1</v>
      </c>
      <c r="I59" s="8">
        <v>0.25</v>
      </c>
      <c r="J59" s="11">
        <f>((C59-E59)/H59)*I59</f>
        <v>0.20000000000000018</v>
      </c>
      <c r="K59" s="1">
        <v>9.1289999999999996</v>
      </c>
      <c r="L59" s="6">
        <f>K59/1000</f>
        <v>9.129E-3</v>
      </c>
      <c r="M59" s="52">
        <f>J59/L59</f>
        <v>21.908204622631196</v>
      </c>
    </row>
    <row r="60" spans="1:13" x14ac:dyDescent="0.3">
      <c r="A60" s="1" t="s">
        <v>27</v>
      </c>
      <c r="B60" s="1">
        <v>21</v>
      </c>
      <c r="C60" s="15">
        <v>8.5</v>
      </c>
      <c r="D60" s="1">
        <v>98</v>
      </c>
      <c r="E60" s="18">
        <v>5.8</v>
      </c>
      <c r="F60" s="1">
        <v>67</v>
      </c>
      <c r="G60" s="1">
        <v>60</v>
      </c>
      <c r="H60" s="20">
        <v>1</v>
      </c>
      <c r="I60" s="8">
        <v>0.25</v>
      </c>
      <c r="J60" s="11">
        <f>((C60-E60)/H60)*I60</f>
        <v>0.67500000000000004</v>
      </c>
      <c r="K60" s="1">
        <v>10.118</v>
      </c>
      <c r="L60" s="6">
        <f>K60/1000</f>
        <v>1.0118E-2</v>
      </c>
      <c r="M60" s="52">
        <f>J60/L60</f>
        <v>66.712789088752714</v>
      </c>
    </row>
    <row r="61" spans="1:13" x14ac:dyDescent="0.3">
      <c r="A61" s="1" t="s">
        <v>27</v>
      </c>
      <c r="B61" s="1">
        <v>24</v>
      </c>
      <c r="C61" s="15">
        <v>8</v>
      </c>
      <c r="D61" s="1">
        <v>97</v>
      </c>
      <c r="E61" s="18">
        <v>7.3</v>
      </c>
      <c r="F61" s="1">
        <v>87</v>
      </c>
      <c r="G61" s="1">
        <v>60</v>
      </c>
      <c r="H61" s="20">
        <v>1</v>
      </c>
      <c r="I61" s="8">
        <v>0.25</v>
      </c>
      <c r="J61" s="11">
        <f>((C61-E61)/H61)*I61</f>
        <v>0.17500000000000004</v>
      </c>
      <c r="K61" s="1">
        <v>11.85</v>
      </c>
      <c r="L61" s="6">
        <f>K61/1000</f>
        <v>1.1849999999999999E-2</v>
      </c>
      <c r="M61" s="52">
        <f>J61/L61</f>
        <v>14.767932489451482</v>
      </c>
    </row>
    <row r="62" spans="1:13" x14ac:dyDescent="0.3">
      <c r="A62" s="1" t="s">
        <v>27</v>
      </c>
      <c r="B62" s="1">
        <v>27</v>
      </c>
      <c r="C62" s="15">
        <v>7.6</v>
      </c>
      <c r="D62" s="1">
        <v>95</v>
      </c>
      <c r="E62" s="18">
        <v>3.4</v>
      </c>
      <c r="F62" s="1">
        <v>40</v>
      </c>
      <c r="G62" s="1">
        <v>60</v>
      </c>
      <c r="H62" s="20">
        <v>1</v>
      </c>
      <c r="I62" s="8">
        <v>0.25</v>
      </c>
      <c r="J62" s="11">
        <f>((C62-E62)/H62)*I62</f>
        <v>1.0499999999999998</v>
      </c>
      <c r="K62" s="1">
        <v>10.391999999999999</v>
      </c>
      <c r="L62" s="6">
        <f>K62/1000</f>
        <v>1.0392E-2</v>
      </c>
      <c r="M62" s="52">
        <f>J62/L62</f>
        <v>101.03926096997688</v>
      </c>
    </row>
    <row r="63" spans="1:13" x14ac:dyDescent="0.3">
      <c r="A63" s="1" t="s">
        <v>27</v>
      </c>
      <c r="B63" s="1">
        <v>30</v>
      </c>
      <c r="C63" s="15">
        <v>7.6</v>
      </c>
      <c r="D63" s="1">
        <v>95</v>
      </c>
      <c r="E63" s="18">
        <v>3.6</v>
      </c>
      <c r="F63" s="1">
        <v>42</v>
      </c>
      <c r="G63" s="1">
        <v>60</v>
      </c>
      <c r="H63" s="20">
        <v>1</v>
      </c>
      <c r="I63" s="8">
        <v>0.25</v>
      </c>
      <c r="J63" s="11">
        <f>((C63-E63)/H63)*I63</f>
        <v>0.99999999999999989</v>
      </c>
      <c r="K63" s="1">
        <v>10.737</v>
      </c>
      <c r="L63" s="6">
        <f>K63/1000</f>
        <v>1.0737E-2</v>
      </c>
      <c r="M63" s="52">
        <f>J63/L63</f>
        <v>93.135885256589347</v>
      </c>
    </row>
    <row r="64" spans="1:13" x14ac:dyDescent="0.3">
      <c r="A64" s="1" t="s">
        <v>19</v>
      </c>
      <c r="B64" s="1">
        <v>15</v>
      </c>
      <c r="C64" s="15">
        <v>6.6</v>
      </c>
      <c r="D64" s="1">
        <v>97</v>
      </c>
      <c r="E64" s="18">
        <v>7.1</v>
      </c>
      <c r="F64" s="1">
        <v>101</v>
      </c>
      <c r="G64" s="1">
        <v>60</v>
      </c>
      <c r="H64" s="20">
        <f>G64/60</f>
        <v>1</v>
      </c>
      <c r="I64" s="8">
        <v>0.25</v>
      </c>
      <c r="J64" s="11">
        <f>((C64-E64)/H64)*I64</f>
        <v>-0.125</v>
      </c>
      <c r="K64" s="1">
        <v>11.25</v>
      </c>
      <c r="L64" s="6">
        <f>K64/1000</f>
        <v>1.125E-2</v>
      </c>
      <c r="M64" s="52">
        <f>J64/L64</f>
        <v>-11.111111111111111</v>
      </c>
    </row>
    <row r="65" spans="1:14" x14ac:dyDescent="0.3">
      <c r="A65" s="1" t="s">
        <v>19</v>
      </c>
      <c r="B65" s="1">
        <v>18</v>
      </c>
      <c r="C65" s="15">
        <v>7.8</v>
      </c>
      <c r="D65" s="1">
        <v>82</v>
      </c>
      <c r="E65" s="18">
        <v>8.24</v>
      </c>
      <c r="F65" s="1">
        <v>87.5</v>
      </c>
      <c r="G65" s="1">
        <v>60</v>
      </c>
      <c r="H65" s="20">
        <f>G65/60</f>
        <v>1</v>
      </c>
      <c r="I65" s="8">
        <v>0.25</v>
      </c>
      <c r="J65" s="11">
        <f>((C65-E65)/H65)*I65</f>
        <v>-0.1100000000000001</v>
      </c>
      <c r="K65" s="1">
        <v>9.9700000000000006</v>
      </c>
      <c r="L65" s="6">
        <f>K65/1000</f>
        <v>9.9700000000000014E-3</v>
      </c>
      <c r="M65" s="52">
        <f>J65/L65</f>
        <v>-11.033099297893688</v>
      </c>
      <c r="N65" t="s">
        <v>17</v>
      </c>
    </row>
    <row r="66" spans="1:14" x14ac:dyDescent="0.3">
      <c r="A66" s="1" t="s">
        <v>19</v>
      </c>
      <c r="B66" s="1">
        <v>21</v>
      </c>
      <c r="C66" s="15">
        <v>8.39</v>
      </c>
      <c r="D66" s="1">
        <v>102.5</v>
      </c>
      <c r="E66" s="18">
        <v>8.39</v>
      </c>
      <c r="F66" s="1">
        <v>102.4</v>
      </c>
      <c r="G66" s="1">
        <v>60</v>
      </c>
      <c r="H66" s="20">
        <f>G66/60</f>
        <v>1</v>
      </c>
      <c r="I66" s="8">
        <v>0.25</v>
      </c>
      <c r="J66" s="11">
        <f>((C66-E66)/H66)*I66</f>
        <v>0</v>
      </c>
      <c r="K66" s="1">
        <v>9.91</v>
      </c>
      <c r="L66" s="6">
        <f>K66/1000</f>
        <v>9.9100000000000004E-3</v>
      </c>
      <c r="M66" s="52">
        <f>J66/L66</f>
        <v>0</v>
      </c>
    </row>
    <row r="67" spans="1:14" x14ac:dyDescent="0.3">
      <c r="A67" s="1" t="s">
        <v>19</v>
      </c>
      <c r="B67" s="1">
        <v>24</v>
      </c>
      <c r="C67" s="15">
        <v>5.7</v>
      </c>
      <c r="D67" s="1">
        <v>90</v>
      </c>
      <c r="E67" s="18">
        <v>3.7</v>
      </c>
      <c r="F67" s="1">
        <v>58</v>
      </c>
      <c r="G67" s="1">
        <v>60</v>
      </c>
      <c r="H67" s="20">
        <f>G67/60</f>
        <v>1</v>
      </c>
      <c r="I67" s="8">
        <v>0.25</v>
      </c>
      <c r="J67" s="11">
        <f>((C67-E67)/H67)*I67</f>
        <v>0.5</v>
      </c>
      <c r="K67" s="1">
        <v>9.9600000000000009</v>
      </c>
      <c r="L67" s="6">
        <f>K67/1000</f>
        <v>9.9600000000000001E-3</v>
      </c>
      <c r="M67" s="52">
        <f>J67/L67</f>
        <v>50.200803212851405</v>
      </c>
    </row>
    <row r="68" spans="1:14" x14ac:dyDescent="0.3">
      <c r="A68" s="1" t="s">
        <v>19</v>
      </c>
      <c r="B68" s="1">
        <v>27</v>
      </c>
      <c r="C68" s="15">
        <v>7.82</v>
      </c>
      <c r="D68" s="1">
        <v>97.3</v>
      </c>
      <c r="E68" s="18">
        <v>7.26</v>
      </c>
      <c r="F68" s="1">
        <v>88.1</v>
      </c>
      <c r="G68" s="1">
        <v>60</v>
      </c>
      <c r="H68" s="20">
        <f>G68/60</f>
        <v>1</v>
      </c>
      <c r="I68" s="8">
        <v>0.25</v>
      </c>
      <c r="J68" s="11">
        <f>((C68-E68)/H68)*I68</f>
        <v>0.14000000000000012</v>
      </c>
      <c r="K68" s="1">
        <v>8.4600000000000009</v>
      </c>
      <c r="L68" s="6">
        <f>K68/1000</f>
        <v>8.4600000000000005E-3</v>
      </c>
      <c r="M68" s="52">
        <f>J68/L68</f>
        <v>16.548463356974008</v>
      </c>
    </row>
    <row r="69" spans="1:14" x14ac:dyDescent="0.3">
      <c r="A69" s="1" t="s">
        <v>19</v>
      </c>
      <c r="B69" s="1">
        <v>30</v>
      </c>
      <c r="C69" s="15">
        <v>7.26</v>
      </c>
      <c r="D69" s="1">
        <v>96</v>
      </c>
      <c r="E69" s="18">
        <v>5.0999999999999996</v>
      </c>
      <c r="F69" s="1">
        <v>85</v>
      </c>
      <c r="G69" s="1">
        <v>60</v>
      </c>
      <c r="H69" s="20">
        <f>G69/60</f>
        <v>1</v>
      </c>
      <c r="I69" s="8">
        <v>0.25</v>
      </c>
      <c r="J69" s="11">
        <f>((C69-E69)/H69)*I69</f>
        <v>0.54</v>
      </c>
      <c r="K69" s="1">
        <v>10.81</v>
      </c>
      <c r="L69" s="6">
        <f>K69/1000</f>
        <v>1.081E-2</v>
      </c>
      <c r="M69" s="52">
        <f>J69/L69</f>
        <v>49.953746530989825</v>
      </c>
    </row>
    <row r="70" spans="1:14" x14ac:dyDescent="0.3">
      <c r="A70" s="1" t="s">
        <v>16</v>
      </c>
      <c r="B70" s="1">
        <v>15</v>
      </c>
      <c r="C70" s="15">
        <v>8.9</v>
      </c>
      <c r="D70" s="1">
        <v>102</v>
      </c>
      <c r="E70" s="18">
        <v>8.4</v>
      </c>
      <c r="F70" s="1">
        <v>90</v>
      </c>
      <c r="G70" s="1">
        <v>60</v>
      </c>
      <c r="H70" s="20">
        <f>G70/60</f>
        <v>1</v>
      </c>
      <c r="I70" s="8">
        <v>0.25</v>
      </c>
      <c r="J70" s="11">
        <f>((C70-E70)/H70)*I70</f>
        <v>0.125</v>
      </c>
      <c r="K70" s="1">
        <f>AVERAGE(K71:K75)</f>
        <v>10.8248</v>
      </c>
      <c r="L70" s="6">
        <f>K70/1000</f>
        <v>1.0824799999999999E-2</v>
      </c>
      <c r="M70" s="52">
        <f>J70/L70</f>
        <v>11.547557460645924</v>
      </c>
    </row>
    <row r="71" spans="1:14" x14ac:dyDescent="0.3">
      <c r="A71" s="1" t="s">
        <v>16</v>
      </c>
      <c r="B71" s="1">
        <v>18</v>
      </c>
      <c r="C71" s="15">
        <v>8.6999999999999993</v>
      </c>
      <c r="D71" s="1">
        <v>99</v>
      </c>
      <c r="E71" s="18">
        <v>8.1999999999999993</v>
      </c>
      <c r="F71" s="1">
        <v>91</v>
      </c>
      <c r="G71" s="1">
        <v>60</v>
      </c>
      <c r="H71" s="20">
        <f>G71/60</f>
        <v>1</v>
      </c>
      <c r="I71" s="8">
        <v>0.25</v>
      </c>
      <c r="J71" s="11">
        <f>((C71-E71)/H71)*I71</f>
        <v>0.125</v>
      </c>
      <c r="K71" s="1">
        <v>17.181999999999999</v>
      </c>
      <c r="L71" s="6">
        <f>K71/1000</f>
        <v>1.7181999999999999E-2</v>
      </c>
      <c r="M71" s="52">
        <f>J71/L71</f>
        <v>7.275055290420207</v>
      </c>
    </row>
    <row r="72" spans="1:14" x14ac:dyDescent="0.3">
      <c r="A72" s="1" t="s">
        <v>16</v>
      </c>
      <c r="B72" s="1">
        <v>21</v>
      </c>
      <c r="C72" s="15">
        <v>8.5</v>
      </c>
      <c r="D72" s="1">
        <v>99</v>
      </c>
      <c r="E72" s="18">
        <v>5.7</v>
      </c>
      <c r="F72" s="1">
        <v>60</v>
      </c>
      <c r="G72" s="1">
        <v>60</v>
      </c>
      <c r="H72" s="20">
        <f>G72/60</f>
        <v>1</v>
      </c>
      <c r="I72" s="8">
        <v>0.25</v>
      </c>
      <c r="J72" s="11">
        <f>((C72-E72)/H72)*I72</f>
        <v>0.7</v>
      </c>
      <c r="K72" s="1">
        <v>10.113</v>
      </c>
      <c r="L72" s="6">
        <f>K72/1000</f>
        <v>1.0112999999999999E-2</v>
      </c>
      <c r="M72" s="52">
        <f>J72/L72</f>
        <v>69.217838425788599</v>
      </c>
    </row>
    <row r="73" spans="1:14" x14ac:dyDescent="0.3">
      <c r="A73" s="1" t="s">
        <v>16</v>
      </c>
      <c r="B73" s="1">
        <v>24</v>
      </c>
      <c r="C73" s="15">
        <v>7.9</v>
      </c>
      <c r="D73" s="1">
        <v>94</v>
      </c>
      <c r="E73" s="18">
        <v>4.2</v>
      </c>
      <c r="F73" s="1">
        <v>46.5</v>
      </c>
      <c r="G73" s="1">
        <v>60</v>
      </c>
      <c r="H73" s="20">
        <f>G73/60</f>
        <v>1</v>
      </c>
      <c r="I73" s="8">
        <v>0.25</v>
      </c>
      <c r="J73" s="11">
        <f>((C73-E73)/H73)*I73</f>
        <v>0.92500000000000004</v>
      </c>
      <c r="K73" s="1">
        <v>8.8710000000000004</v>
      </c>
      <c r="L73" s="6">
        <f>K73/1000</f>
        <v>8.8710000000000004E-3</v>
      </c>
      <c r="M73" s="52">
        <f>J73/L73</f>
        <v>104.27234810055236</v>
      </c>
    </row>
    <row r="74" spans="1:14" x14ac:dyDescent="0.3">
      <c r="A74" s="1" t="s">
        <v>16</v>
      </c>
      <c r="B74" s="1">
        <v>27</v>
      </c>
      <c r="C74" s="15">
        <v>6.32</v>
      </c>
      <c r="D74" s="1">
        <v>78.2</v>
      </c>
      <c r="E74" s="18">
        <v>4</v>
      </c>
      <c r="F74" s="1">
        <v>48</v>
      </c>
      <c r="G74" s="1">
        <v>60</v>
      </c>
      <c r="H74" s="20">
        <f>G74/60</f>
        <v>1</v>
      </c>
      <c r="I74" s="8">
        <v>0.25</v>
      </c>
      <c r="J74" s="11">
        <f>((C74-E74)/H74)*I74</f>
        <v>0.58000000000000007</v>
      </c>
      <c r="K74" s="1">
        <v>9.8780000000000001</v>
      </c>
      <c r="L74" s="6">
        <f>K74/1000</f>
        <v>9.8779999999999996E-3</v>
      </c>
      <c r="M74" s="52">
        <f>J74/L74</f>
        <v>58.716339339947368</v>
      </c>
    </row>
    <row r="75" spans="1:14" x14ac:dyDescent="0.3">
      <c r="A75" s="1" t="s">
        <v>16</v>
      </c>
      <c r="B75" s="1">
        <v>30</v>
      </c>
      <c r="C75" s="15">
        <v>7.7</v>
      </c>
      <c r="D75" s="1">
        <v>94</v>
      </c>
      <c r="E75" s="18">
        <v>2.2999999999999998</v>
      </c>
      <c r="F75" s="1">
        <v>27</v>
      </c>
      <c r="G75" s="1">
        <v>60</v>
      </c>
      <c r="H75" s="20">
        <f>G75/60</f>
        <v>1</v>
      </c>
      <c r="I75" s="8">
        <v>0.25</v>
      </c>
      <c r="J75" s="11">
        <f>((C75-E75)/H75)*I75</f>
        <v>1.35</v>
      </c>
      <c r="K75" s="1">
        <v>8.08</v>
      </c>
      <c r="L75" s="6">
        <f>K75/1000</f>
        <v>8.0800000000000004E-3</v>
      </c>
      <c r="M75" s="52">
        <f>J75/L75</f>
        <v>167.07920792079207</v>
      </c>
    </row>
  </sheetData>
  <sortState xmlns:xlrd2="http://schemas.microsoft.com/office/spreadsheetml/2017/richdata2" ref="A6:M75">
    <sortCondition ref="A4:A75"/>
    <sortCondition ref="B4:B75"/>
  </sortState>
  <mergeCells count="11">
    <mergeCell ref="A1:A3"/>
    <mergeCell ref="B1:B3"/>
    <mergeCell ref="G1:G3"/>
    <mergeCell ref="C1:D2"/>
    <mergeCell ref="E1:F2"/>
    <mergeCell ref="H1:H3"/>
    <mergeCell ref="J1:J2"/>
    <mergeCell ref="M1:M2"/>
    <mergeCell ref="K1:K3"/>
    <mergeCell ref="L1:L3"/>
    <mergeCell ref="I1:I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2F04-FA29-4D8F-A7BE-B1AFDE6C8E0E}">
  <dimension ref="A1:J17"/>
  <sheetViews>
    <sheetView workbookViewId="0">
      <selection activeCell="J17" sqref="J17"/>
    </sheetView>
  </sheetViews>
  <sheetFormatPr defaultRowHeight="14.4" x14ac:dyDescent="0.3"/>
  <sheetData>
    <row r="1" spans="1:10" x14ac:dyDescent="0.3">
      <c r="A1" s="40" t="s">
        <v>0</v>
      </c>
      <c r="B1" s="43" t="s">
        <v>1</v>
      </c>
      <c r="C1" s="46" t="s">
        <v>2</v>
      </c>
      <c r="D1" s="47"/>
      <c r="E1" s="46" t="s">
        <v>3</v>
      </c>
      <c r="F1" s="47"/>
      <c r="G1" s="43" t="s">
        <v>4</v>
      </c>
      <c r="H1" s="24" t="s">
        <v>5</v>
      </c>
      <c r="I1" s="37" t="s">
        <v>6</v>
      </c>
      <c r="J1" s="27" t="s">
        <v>7</v>
      </c>
    </row>
    <row r="2" spans="1:10" x14ac:dyDescent="0.3">
      <c r="A2" s="41"/>
      <c r="B2" s="44"/>
      <c r="C2" s="48"/>
      <c r="D2" s="49"/>
      <c r="E2" s="48"/>
      <c r="F2" s="49"/>
      <c r="G2" s="44"/>
      <c r="H2" s="25"/>
      <c r="I2" s="38"/>
      <c r="J2" s="28"/>
    </row>
    <row r="3" spans="1:10" ht="132.6" thickBot="1" x14ac:dyDescent="0.35">
      <c r="A3" s="42"/>
      <c r="B3" s="45"/>
      <c r="C3" s="13" t="s">
        <v>11</v>
      </c>
      <c r="D3" s="3" t="s">
        <v>12</v>
      </c>
      <c r="E3" s="16" t="s">
        <v>13</v>
      </c>
      <c r="F3" s="3" t="s">
        <v>12</v>
      </c>
      <c r="G3" s="45"/>
      <c r="H3" s="26"/>
      <c r="I3" s="39"/>
      <c r="J3" s="9" t="s">
        <v>14</v>
      </c>
    </row>
    <row r="4" spans="1:10" x14ac:dyDescent="0.3">
      <c r="A4" s="1" t="s">
        <v>18</v>
      </c>
      <c r="B4" s="1">
        <v>15</v>
      </c>
      <c r="C4" s="15">
        <v>6.6</v>
      </c>
      <c r="D4" s="1">
        <v>97</v>
      </c>
      <c r="E4" s="18">
        <v>7.1</v>
      </c>
      <c r="F4" s="1">
        <v>101</v>
      </c>
      <c r="G4" s="2">
        <v>60</v>
      </c>
      <c r="H4" s="19">
        <f>G4/60</f>
        <v>1</v>
      </c>
      <c r="I4" s="7">
        <v>0.25</v>
      </c>
      <c r="J4" s="11">
        <f>((C4-E4)/H4)*I4</f>
        <v>-0.125</v>
      </c>
    </row>
    <row r="5" spans="1:10" x14ac:dyDescent="0.3">
      <c r="A5" s="1" t="s">
        <v>18</v>
      </c>
      <c r="B5" s="1">
        <v>15</v>
      </c>
      <c r="C5" s="15">
        <v>8.8800000000000008</v>
      </c>
      <c r="D5" s="1">
        <v>90.2</v>
      </c>
      <c r="E5" s="18">
        <v>9.0500000000000007</v>
      </c>
      <c r="F5" s="1">
        <v>99.7</v>
      </c>
      <c r="G5" s="2">
        <v>60</v>
      </c>
      <c r="H5" s="19">
        <v>1</v>
      </c>
      <c r="I5" s="7">
        <v>0.25</v>
      </c>
      <c r="J5" s="11">
        <f>((C5-E5)/H5)*I5</f>
        <v>-4.2499999999999982E-2</v>
      </c>
    </row>
    <row r="6" spans="1:10" x14ac:dyDescent="0.3">
      <c r="A6" s="1" t="s">
        <v>18</v>
      </c>
      <c r="B6" s="1">
        <v>18</v>
      </c>
      <c r="C6" s="15">
        <v>7.8</v>
      </c>
      <c r="D6" s="1">
        <v>82</v>
      </c>
      <c r="E6" s="18">
        <v>7.5</v>
      </c>
      <c r="F6" s="1">
        <v>80.5</v>
      </c>
      <c r="G6" s="2">
        <v>60</v>
      </c>
      <c r="H6" s="19">
        <f>G6/60</f>
        <v>1</v>
      </c>
      <c r="I6" s="7">
        <v>0.25</v>
      </c>
      <c r="J6" s="11">
        <f>((C6-E6)/H6)*I6</f>
        <v>7.4999999999999956E-2</v>
      </c>
    </row>
    <row r="7" spans="1:10" x14ac:dyDescent="0.3">
      <c r="A7" s="1" t="s">
        <v>18</v>
      </c>
      <c r="B7" s="1">
        <v>21</v>
      </c>
      <c r="C7" s="15">
        <v>6.89</v>
      </c>
      <c r="D7" s="1">
        <v>80.099999999999994</v>
      </c>
      <c r="E7" s="18">
        <v>7.05</v>
      </c>
      <c r="F7" s="1">
        <v>83.9</v>
      </c>
      <c r="G7" s="2">
        <v>60</v>
      </c>
      <c r="H7" s="19">
        <f>G7/60</f>
        <v>1</v>
      </c>
      <c r="I7" s="7">
        <v>0.25</v>
      </c>
      <c r="J7" s="11">
        <f>((C7-E7)/H7)*I7</f>
        <v>-4.0000000000000036E-2</v>
      </c>
    </row>
    <row r="8" spans="1:10" x14ac:dyDescent="0.3">
      <c r="A8" s="1" t="s">
        <v>18</v>
      </c>
      <c r="B8" s="1">
        <v>21</v>
      </c>
      <c r="C8" s="15">
        <v>8.39</v>
      </c>
      <c r="D8" s="1">
        <v>102.5</v>
      </c>
      <c r="E8" s="18">
        <v>8.36</v>
      </c>
      <c r="F8" s="1">
        <v>102.4</v>
      </c>
      <c r="G8" s="2">
        <v>60</v>
      </c>
      <c r="H8" s="19">
        <f>G8/60</f>
        <v>1</v>
      </c>
      <c r="I8" s="7">
        <v>0.25</v>
      </c>
      <c r="J8" s="11">
        <f>((C8-E8)/H8)*I8</f>
        <v>7.5000000000002842E-3</v>
      </c>
    </row>
    <row r="9" spans="1:10" x14ac:dyDescent="0.3">
      <c r="A9" s="1" t="s">
        <v>18</v>
      </c>
      <c r="B9" s="1">
        <v>24</v>
      </c>
      <c r="C9" s="15">
        <v>5.7</v>
      </c>
      <c r="D9" s="1">
        <v>90</v>
      </c>
      <c r="E9" s="18">
        <v>8.1</v>
      </c>
      <c r="F9" s="1">
        <v>93</v>
      </c>
      <c r="G9" s="2">
        <v>60</v>
      </c>
      <c r="H9" s="19">
        <f>G9/60</f>
        <v>1</v>
      </c>
      <c r="I9" s="7">
        <v>0.25</v>
      </c>
      <c r="J9" s="11">
        <f>((C9-E9)/H9)*I9</f>
        <v>-0.59999999999999987</v>
      </c>
    </row>
    <row r="10" spans="1:10" x14ac:dyDescent="0.3">
      <c r="A10" s="1" t="s">
        <v>18</v>
      </c>
      <c r="B10" s="1">
        <v>27</v>
      </c>
      <c r="C10" s="15">
        <v>7.82</v>
      </c>
      <c r="D10" s="1">
        <v>97.3</v>
      </c>
      <c r="E10" s="18">
        <v>9.09</v>
      </c>
      <c r="F10" s="1">
        <v>104.5</v>
      </c>
      <c r="G10" s="2">
        <v>60</v>
      </c>
      <c r="H10" s="19">
        <f>G10/60</f>
        <v>1</v>
      </c>
      <c r="I10" s="7">
        <v>0.25</v>
      </c>
      <c r="J10" s="11">
        <f>((C10-E10)/H10)*I10</f>
        <v>-0.31749999999999989</v>
      </c>
    </row>
    <row r="11" spans="1:10" x14ac:dyDescent="0.3">
      <c r="A11" s="1" t="s">
        <v>18</v>
      </c>
      <c r="B11" s="1">
        <v>30</v>
      </c>
      <c r="C11" s="15">
        <v>7.26</v>
      </c>
      <c r="D11" s="1">
        <v>96</v>
      </c>
      <c r="E11" s="18">
        <v>5.7</v>
      </c>
      <c r="F11" s="1">
        <v>92</v>
      </c>
      <c r="G11" s="2">
        <v>60</v>
      </c>
      <c r="H11" s="19">
        <f>G11/60</f>
        <v>1</v>
      </c>
      <c r="I11" s="7">
        <v>0.25</v>
      </c>
      <c r="J11" s="11">
        <f>((C11-E11)/H11)*I11</f>
        <v>0.3899999999999999</v>
      </c>
    </row>
    <row r="12" spans="1:10" x14ac:dyDescent="0.3">
      <c r="A12" s="1" t="s">
        <v>18</v>
      </c>
      <c r="B12" s="1">
        <v>15</v>
      </c>
      <c r="C12" s="15">
        <v>9.44</v>
      </c>
      <c r="D12" s="1">
        <v>97.9</v>
      </c>
      <c r="E12" s="18">
        <v>6.9</v>
      </c>
      <c r="F12" s="1">
        <v>98</v>
      </c>
      <c r="G12" s="2">
        <v>60</v>
      </c>
      <c r="H12" s="19">
        <f>G12/60</f>
        <v>1</v>
      </c>
      <c r="I12" s="7">
        <v>0.25</v>
      </c>
      <c r="J12" s="11">
        <f>((C12-E12)/H12)*I12</f>
        <v>0.63499999999999979</v>
      </c>
    </row>
    <row r="13" spans="1:10" x14ac:dyDescent="0.3">
      <c r="A13" s="1" t="s">
        <v>18</v>
      </c>
      <c r="B13" s="1">
        <v>18</v>
      </c>
      <c r="C13" s="15">
        <v>9.36</v>
      </c>
      <c r="D13" s="1">
        <v>97.7</v>
      </c>
      <c r="E13" s="18">
        <v>7.2</v>
      </c>
      <c r="F13" s="1">
        <v>102</v>
      </c>
      <c r="G13" s="2">
        <v>60</v>
      </c>
      <c r="H13" s="19">
        <f>G13/60</f>
        <v>1</v>
      </c>
      <c r="I13" s="7">
        <v>0.25</v>
      </c>
      <c r="J13" s="11">
        <f>((C13-E13)/H13)*I13</f>
        <v>0.53999999999999981</v>
      </c>
    </row>
    <row r="14" spans="1:10" x14ac:dyDescent="0.3">
      <c r="A14" s="1" t="s">
        <v>18</v>
      </c>
      <c r="B14" s="1">
        <v>21</v>
      </c>
      <c r="C14" s="15">
        <v>8.34</v>
      </c>
      <c r="D14" s="1">
        <v>101.2</v>
      </c>
      <c r="E14" s="18">
        <v>8.36</v>
      </c>
      <c r="F14" s="1">
        <v>102.4</v>
      </c>
      <c r="G14" s="2">
        <v>60</v>
      </c>
      <c r="H14" s="19">
        <f>G14/60</f>
        <v>1</v>
      </c>
      <c r="I14" s="7">
        <v>0.25</v>
      </c>
      <c r="J14" s="11">
        <f>((C14-E14)/H14)*I14</f>
        <v>-4.9999999999998934E-3</v>
      </c>
    </row>
    <row r="15" spans="1:10" x14ac:dyDescent="0.3">
      <c r="A15" s="1" t="s">
        <v>18</v>
      </c>
      <c r="B15" s="1">
        <v>24</v>
      </c>
      <c r="C15" s="15">
        <v>7.8</v>
      </c>
      <c r="D15" s="1">
        <v>97</v>
      </c>
      <c r="E15" s="18"/>
      <c r="F15" s="1">
        <v>93</v>
      </c>
      <c r="G15" s="2">
        <v>60</v>
      </c>
      <c r="H15" s="19">
        <f>G15/60</f>
        <v>1</v>
      </c>
      <c r="I15" s="7">
        <v>0.25</v>
      </c>
      <c r="J15" s="11">
        <f>((C15-E15)/H15)*I15</f>
        <v>1.95</v>
      </c>
    </row>
    <row r="16" spans="1:10" x14ac:dyDescent="0.3">
      <c r="A16" s="1" t="s">
        <v>18</v>
      </c>
      <c r="B16" s="1">
        <v>27</v>
      </c>
      <c r="C16" s="15">
        <v>7.83</v>
      </c>
      <c r="D16" s="1">
        <v>97.3</v>
      </c>
      <c r="E16" s="18">
        <v>7.81</v>
      </c>
      <c r="F16" s="1">
        <v>97.2</v>
      </c>
      <c r="G16" s="2">
        <v>60</v>
      </c>
      <c r="H16" s="19">
        <f>G16/60</f>
        <v>1</v>
      </c>
      <c r="I16" s="7">
        <v>0.25</v>
      </c>
      <c r="J16" s="11">
        <f>((C16-E16)/H16)*I16</f>
        <v>5.0000000000001155E-3</v>
      </c>
    </row>
    <row r="17" spans="10:10" x14ac:dyDescent="0.3">
      <c r="J17" s="53">
        <f>AVERAGE(J4:J16)</f>
        <v>0.19019230769230772</v>
      </c>
    </row>
  </sheetData>
  <mergeCells count="8">
    <mergeCell ref="I1:I3"/>
    <mergeCell ref="J1:J2"/>
    <mergeCell ref="A1:A3"/>
    <mergeCell ref="B1:B3"/>
    <mergeCell ref="C1:D2"/>
    <mergeCell ref="E1:F2"/>
    <mergeCell ref="G1:G3"/>
    <mergeCell ref="H1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R</vt:lpstr>
      <vt:lpstr>RAW DATA</vt:lpstr>
      <vt:lpstr>controls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Costin</dc:creator>
  <cp:keywords/>
  <dc:description/>
  <cp:lastModifiedBy>Sofie Costin</cp:lastModifiedBy>
  <cp:revision/>
  <dcterms:created xsi:type="dcterms:W3CDTF">2022-07-15T03:34:41Z</dcterms:created>
  <dcterms:modified xsi:type="dcterms:W3CDTF">2024-10-14T05:34:14Z</dcterms:modified>
  <cp:category/>
  <cp:contentStatus/>
</cp:coreProperties>
</file>